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aveExternalLinkValues="0" updateLinks="always" codeName="ThisWorkbook" defaultThemeVersion="124226"/>
  <mc:AlternateContent xmlns:mc="http://schemas.openxmlformats.org/markup-compatibility/2006">
    <mc:Choice Requires="x15">
      <x15ac:absPath xmlns:x15ac="http://schemas.microsoft.com/office/spreadsheetml/2010/11/ac" url="P:\"/>
    </mc:Choice>
  </mc:AlternateContent>
  <xr:revisionPtr revIDLastSave="0" documentId="8_{1C677675-ABF1-4A05-9FA3-925CC165B1C7}" xr6:coauthVersionLast="45" xr6:coauthVersionMax="45" xr10:uidLastSave="{00000000-0000-0000-0000-000000000000}"/>
  <workbookProtection workbookAlgorithmName="SHA-512" workbookHashValue="ecPk80lfbNaJt9r7Jqg/6QuxqLgNoScpv+nPHVb+B6l8MOehKTv5TEfLgQRI41guJ05pBBcpbHGYQJD0ulCong==" workbookSaltValue="nJDgDWVHtt/86Qzo7nDxsA==" workbookSpinCount="100000" lockStructure="1"/>
  <bookViews>
    <workbookView xWindow="-120" yWindow="-120" windowWidth="29040" windowHeight="17640" tabRatio="836" xr2:uid="{00000000-000D-0000-FFFF-FFFF00000000}"/>
  </bookViews>
  <sheets>
    <sheet name="Cover" sheetId="21" r:id="rId1"/>
    <sheet name="Structure" sheetId="15" r:id="rId2"/>
    <sheet name="Calculator Instructions" sheetId="22" r:id="rId3"/>
    <sheet name="EAPG Interactive Calculator " sheetId="17" r:id="rId4"/>
    <sheet name="MMIS_Rate Table Exhibit" sheetId="26" state="hidden" r:id="rId5"/>
    <sheet name="EAPG Weight Table" sheetId="18" r:id="rId6"/>
    <sheet name="Taxonomy Codes" sheetId="27" r:id="rId7"/>
    <sheet name="High-Cost Drug &amp; Device" sheetId="28" r:id="rId8"/>
    <sheet name="Non-Covered Rev Codes" sheetId="23" r:id="rId9"/>
  </sheets>
  <externalReferences>
    <externalReference r:id="rId10"/>
  </externalReferences>
  <definedNames>
    <definedName name="_xlnm._FilterDatabase" localSheetId="3" hidden="1">'EAPG Interactive Calculator '!$A$17:$AT$17</definedName>
    <definedName name="_xlnm._FilterDatabase" localSheetId="5" hidden="1">'EAPG Weight Table'!$A$1:$H$572</definedName>
    <definedName name="_xlnm._FilterDatabase" localSheetId="4" hidden="1">'MMIS_Rate Table Exhibit'!$A$1:$AL$1268</definedName>
    <definedName name="_PRIVIA_COMMENT_DF2A9CCF_274F_46E8_85B6_" localSheetId="3">'EAPG Interactive Calculator '!#REF!</definedName>
    <definedName name="_tab1" localSheetId="2">#REF!</definedName>
    <definedName name="_tab1" localSheetId="3">#REF!</definedName>
    <definedName name="_tab1">#REF!</definedName>
    <definedName name="_tab2" localSheetId="2">#REF!</definedName>
    <definedName name="_tab2" localSheetId="3">#REF!</definedName>
    <definedName name="_tab2">#REF!</definedName>
    <definedName name="_tab3" localSheetId="2">#REF!</definedName>
    <definedName name="_tab3" localSheetId="3">#REF!</definedName>
    <definedName name="_tab3">#REF!</definedName>
    <definedName name="_tab4" localSheetId="3">#REF!</definedName>
    <definedName name="_tab4">#REF!</definedName>
    <definedName name="age_adj" localSheetId="3">#REF!</definedName>
    <definedName name="age_adj">#REF!</definedName>
    <definedName name="APRDRG_v26" localSheetId="3">#REF!</definedName>
    <definedName name="APRDRG_v26">#REF!</definedName>
    <definedName name="CCR" localSheetId="2">'[1]Interactive Calculator'!#REF!</definedName>
    <definedName name="CCR" localSheetId="3">'EAPG Interactive Calculator '!#REF!</definedName>
    <definedName name="CCR">#REF!</definedName>
    <definedName name="Cost_Out_Thresh" localSheetId="2">'[1]Interactive Calculator'!#REF!</definedName>
    <definedName name="Cost_Out_Thresh" localSheetId="3">'EAPG Interactive Calculator '!#REF!</definedName>
    <definedName name="Cost_Out_Thresh">#REF!</definedName>
    <definedName name="cost_thresh" localSheetId="2">#REF!</definedName>
    <definedName name="cost_thresh" localSheetId="3">#REF!</definedName>
    <definedName name="cost_thresh">#REF!</definedName>
    <definedName name="Cov_chg" localSheetId="3">'EAPG Interactive Calculator '!$E$15</definedName>
    <definedName name="Cov_chg">#REF!</definedName>
    <definedName name="Cov_days" localSheetId="2">'[1]Interactive Calculator'!#REF!</definedName>
    <definedName name="Cov_days" localSheetId="3">'EAPG Interactive Calculator '!#REF!</definedName>
    <definedName name="Cov_days">#REF!</definedName>
    <definedName name="day_pay" localSheetId="2">#REF!</definedName>
    <definedName name="day_pay" localSheetId="3">#REF!</definedName>
    <definedName name="day_pay">#REF!</definedName>
    <definedName name="day_thresh" localSheetId="2">#REF!</definedName>
    <definedName name="day_thresh" localSheetId="3">#REF!</definedName>
    <definedName name="day_thresh">#REF!</definedName>
    <definedName name="Disch_stat" localSheetId="2">'[1]Interactive Calculator'!#REF!</definedName>
    <definedName name="Disch_stat" localSheetId="3">'EAPG Interactive Calculator '!#REF!</definedName>
    <definedName name="Disch_stat">#REF!</definedName>
    <definedName name="DRG_base" localSheetId="2">#REF!</definedName>
    <definedName name="DRG_base" localSheetId="3">#REF!</definedName>
    <definedName name="DRG_base">#REF!</definedName>
    <definedName name="DRG_Base_Pay" localSheetId="3">'EAPG Interactive Calculator '!#REF!</definedName>
    <definedName name="DRG_Base_Pay">#REF!</definedName>
    <definedName name="DRG_Base_Pay_w_MedEd" localSheetId="2">'[1]Interactive Calculator'!#REF!</definedName>
    <definedName name="DRG_Base_Pay_w_MedEd" localSheetId="3">'EAPG Interactive Calculator '!#REF!</definedName>
    <definedName name="DRG_Base_Pay_w_MedEd">#REF!</definedName>
    <definedName name="DRG_out_thresh" localSheetId="2">'[1]Interactive Calculator'!#REF!</definedName>
    <definedName name="DRG_out_thresh" localSheetId="3">'EAPG Interactive Calculator '!#REF!</definedName>
    <definedName name="DRG_out_thresh">#REF!</definedName>
    <definedName name="LOS" localSheetId="2">'[1]Interactive Calculator'!#REF!</definedName>
    <definedName name="LOS" localSheetId="3">'EAPG Interactive Calculator '!#REF!</definedName>
    <definedName name="LOS">#REF!</definedName>
    <definedName name="Marginal_cost" localSheetId="2">'[1]Interactive Calculator'!#REF!</definedName>
    <definedName name="Marginal_cost" localSheetId="3">'EAPG Interactive Calculator '!#REF!</definedName>
    <definedName name="Marginal_cost">#REF!</definedName>
    <definedName name="Marginal_cost_percent" localSheetId="2">'[1]Interactive Calculator'!#REF!</definedName>
    <definedName name="Marginal_cost_percent" localSheetId="3">'EAPG Interactive Calculator '!#REF!</definedName>
    <definedName name="Marginal_cost_percent">#REF!</definedName>
    <definedName name="MC" localSheetId="2">#REF!</definedName>
    <definedName name="MC" localSheetId="3">#REF!</definedName>
    <definedName name="MC">#REF!</definedName>
    <definedName name="MC_1" localSheetId="2">'[1]Interactive Calculator'!#REF!</definedName>
    <definedName name="MC_1" localSheetId="3">'EAPG Interactive Calculator '!#REF!</definedName>
    <definedName name="MC_1">#REF!</definedName>
    <definedName name="MC_2" localSheetId="2">'[1]Interactive Calculator'!#REF!</definedName>
    <definedName name="MC_2" localSheetId="3">'EAPG Interactive Calculator '!#REF!</definedName>
    <definedName name="MC_2">#REF!</definedName>
    <definedName name="Natl_ALOS" localSheetId="2">'[1]Interactive Calculator'!#REF!</definedName>
    <definedName name="Natl_ALOS" localSheetId="3">'EAPG Interactive Calculator '!#REF!</definedName>
    <definedName name="Natl_ALOS">#REF!</definedName>
    <definedName name="NICU" localSheetId="2">'[1]Interactive Calculator'!#REF!</definedName>
    <definedName name="NICU" localSheetId="3">'EAPG Interactive Calculator '!#REF!</definedName>
    <definedName name="NICU">#REF!</definedName>
    <definedName name="OLE_LINK2" localSheetId="3">'EAPG Interactive Calculator '!#REF!</definedName>
    <definedName name="pol_adj" localSheetId="2">#REF!</definedName>
    <definedName name="pol_adj" localSheetId="3">#REF!</definedName>
    <definedName name="pol_adj">#REF!</definedName>
    <definedName name="_xlnm.Print_Area" localSheetId="2">'Calculator Instructions'!$A$7:$C$40</definedName>
    <definedName name="_xlnm.Print_Area" localSheetId="0">Cover!$A$7:$C$32</definedName>
    <definedName name="_xlnm.Print_Area" localSheetId="3">'EAPG Interactive Calculator '!$A$2:$AL$72</definedName>
    <definedName name="_xlnm.Print_Area" localSheetId="1">Structure!$A$7:$D$24</definedName>
    <definedName name="_xlnm.Print_Titles" localSheetId="2">'Calculator Instructions'!$15:$15</definedName>
    <definedName name="_xlnm.Print_Titles" localSheetId="3">'EAPG Interactive Calculator '!$2:$17</definedName>
    <definedName name="_xlnm.Print_Titles" localSheetId="5">'EAPG Weight Table'!$1:$1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80" i="26" l="1"/>
  <c r="A881" i="26"/>
  <c r="A882" i="26"/>
  <c r="A883" i="26"/>
  <c r="A884" i="26"/>
  <c r="A885" i="26"/>
  <c r="A886" i="26"/>
  <c r="A337" i="26"/>
  <c r="A338" i="26"/>
  <c r="A339" i="26"/>
  <c r="A421" i="26" l="1"/>
  <c r="A1268" i="26" l="1"/>
  <c r="B4" i="22" l="1"/>
  <c r="B4" i="15"/>
  <c r="A1267" i="26" l="1"/>
  <c r="A1266" i="26"/>
  <c r="A917" i="26" l="1"/>
  <c r="A918" i="26"/>
  <c r="A919" i="26"/>
  <c r="A920" i="26"/>
  <c r="A921" i="26"/>
  <c r="A922" i="26"/>
  <c r="A923" i="26"/>
  <c r="A1253" i="26" l="1"/>
  <c r="A1254" i="26"/>
  <c r="A1255" i="26"/>
  <c r="A1256" i="26"/>
  <c r="A1257" i="26"/>
  <c r="A1258" i="26"/>
  <c r="A1259" i="26"/>
  <c r="A1260" i="26"/>
  <c r="A1261" i="26"/>
  <c r="A1262" i="26"/>
  <c r="A1263" i="26"/>
  <c r="A1264" i="26"/>
  <c r="A1265" i="26"/>
  <c r="D7" i="17"/>
  <c r="G71" i="17" l="1"/>
  <c r="F71" i="17"/>
  <c r="E71" i="17"/>
  <c r="D71" i="17"/>
  <c r="G70" i="17"/>
  <c r="F70" i="17"/>
  <c r="E70" i="17"/>
  <c r="D70" i="17"/>
  <c r="G69" i="17"/>
  <c r="F69" i="17"/>
  <c r="E69" i="17"/>
  <c r="D69" i="17"/>
  <c r="G68" i="17"/>
  <c r="F68" i="17"/>
  <c r="E68" i="17"/>
  <c r="D68" i="17"/>
  <c r="G67" i="17"/>
  <c r="F67" i="17"/>
  <c r="E67" i="17"/>
  <c r="D67" i="17"/>
  <c r="G66" i="17"/>
  <c r="F66" i="17"/>
  <c r="E66" i="17"/>
  <c r="D66" i="17"/>
  <c r="G65" i="17"/>
  <c r="F65" i="17"/>
  <c r="E65" i="17"/>
  <c r="D65" i="17"/>
  <c r="G64" i="17"/>
  <c r="F64" i="17"/>
  <c r="E64" i="17"/>
  <c r="D64" i="17"/>
  <c r="G63" i="17"/>
  <c r="F63" i="17"/>
  <c r="E63" i="17"/>
  <c r="D63" i="17"/>
  <c r="G62" i="17"/>
  <c r="F62" i="17"/>
  <c r="E62" i="17"/>
  <c r="D62" i="17"/>
  <c r="G61" i="17"/>
  <c r="F61" i="17"/>
  <c r="E61" i="17"/>
  <c r="D61" i="17"/>
  <c r="G60" i="17"/>
  <c r="F60" i="17"/>
  <c r="E60" i="17"/>
  <c r="D60" i="17"/>
  <c r="G59" i="17"/>
  <c r="F59" i="17"/>
  <c r="E59" i="17"/>
  <c r="D59" i="17"/>
  <c r="G58" i="17"/>
  <c r="F58" i="17"/>
  <c r="E58" i="17"/>
  <c r="D58" i="17"/>
  <c r="G57" i="17"/>
  <c r="F57" i="17"/>
  <c r="E57" i="17"/>
  <c r="D57" i="17"/>
  <c r="G56" i="17"/>
  <c r="F56" i="17"/>
  <c r="E56" i="17"/>
  <c r="D56" i="17"/>
  <c r="G55" i="17"/>
  <c r="F55" i="17"/>
  <c r="E55" i="17"/>
  <c r="D55" i="17"/>
  <c r="G54" i="17"/>
  <c r="F54" i="17"/>
  <c r="E54" i="17"/>
  <c r="D54" i="17"/>
  <c r="G53" i="17"/>
  <c r="F53" i="17"/>
  <c r="E53" i="17"/>
  <c r="D53" i="17"/>
  <c r="G52" i="17"/>
  <c r="F52" i="17"/>
  <c r="E52" i="17"/>
  <c r="D52" i="17"/>
  <c r="G51" i="17"/>
  <c r="F51" i="17"/>
  <c r="E51" i="17"/>
  <c r="D51" i="17"/>
  <c r="G50" i="17"/>
  <c r="F50" i="17"/>
  <c r="E50" i="17"/>
  <c r="D50" i="17"/>
  <c r="G49" i="17"/>
  <c r="F49" i="17"/>
  <c r="E49" i="17"/>
  <c r="D49" i="17"/>
  <c r="G48" i="17"/>
  <c r="F48" i="17"/>
  <c r="E48" i="17"/>
  <c r="D48" i="17"/>
  <c r="G47" i="17"/>
  <c r="F47" i="17"/>
  <c r="E47" i="17"/>
  <c r="D47" i="17"/>
  <c r="G46" i="17"/>
  <c r="F46" i="17"/>
  <c r="E46" i="17"/>
  <c r="D46" i="17"/>
  <c r="G45" i="17"/>
  <c r="F45" i="17"/>
  <c r="E45" i="17"/>
  <c r="D45" i="17"/>
  <c r="G44" i="17"/>
  <c r="F44" i="17"/>
  <c r="E44" i="17"/>
  <c r="D44" i="17"/>
  <c r="G43" i="17"/>
  <c r="F43" i="17"/>
  <c r="E43" i="17"/>
  <c r="D43" i="17"/>
  <c r="G42" i="17"/>
  <c r="F42" i="17"/>
  <c r="E42" i="17"/>
  <c r="D42" i="17"/>
  <c r="G41" i="17"/>
  <c r="F41" i="17"/>
  <c r="E41" i="17"/>
  <c r="D41" i="17"/>
  <c r="G40" i="17"/>
  <c r="F40" i="17"/>
  <c r="E40" i="17"/>
  <c r="D40" i="17"/>
  <c r="G39" i="17"/>
  <c r="F39" i="17"/>
  <c r="E39" i="17"/>
  <c r="D39" i="17"/>
  <c r="G38" i="17"/>
  <c r="F38" i="17"/>
  <c r="E38" i="17"/>
  <c r="D38" i="17"/>
  <c r="G37" i="17"/>
  <c r="F37" i="17"/>
  <c r="E37" i="17"/>
  <c r="D37" i="17"/>
  <c r="G36" i="17"/>
  <c r="F36" i="17"/>
  <c r="E36" i="17"/>
  <c r="D36" i="17"/>
  <c r="G35" i="17"/>
  <c r="F35" i="17"/>
  <c r="E35" i="17"/>
  <c r="D35" i="17"/>
  <c r="G34" i="17"/>
  <c r="F34" i="17"/>
  <c r="E34" i="17"/>
  <c r="D34" i="17"/>
  <c r="G33" i="17"/>
  <c r="F33" i="17"/>
  <c r="E33" i="17"/>
  <c r="D33" i="17"/>
  <c r="G32" i="17"/>
  <c r="F32" i="17"/>
  <c r="E32" i="17"/>
  <c r="D32" i="17"/>
  <c r="G31" i="17"/>
  <c r="F31" i="17"/>
  <c r="E31" i="17"/>
  <c r="D31" i="17"/>
  <c r="G30" i="17"/>
  <c r="F30" i="17"/>
  <c r="E30" i="17"/>
  <c r="D30" i="17"/>
  <c r="G29" i="17"/>
  <c r="F29" i="17"/>
  <c r="E29" i="17"/>
  <c r="D29" i="17"/>
  <c r="G28" i="17"/>
  <c r="F28" i="17"/>
  <c r="E28" i="17"/>
  <c r="D28" i="17"/>
  <c r="G27" i="17"/>
  <c r="F27" i="17"/>
  <c r="E27" i="17"/>
  <c r="D27" i="17"/>
  <c r="G26" i="17"/>
  <c r="F26" i="17"/>
  <c r="E26" i="17"/>
  <c r="D26" i="17"/>
  <c r="G25" i="17"/>
  <c r="F25" i="17"/>
  <c r="E25" i="17"/>
  <c r="D25" i="17"/>
  <c r="G24" i="17"/>
  <c r="F24" i="17"/>
  <c r="E24" i="17"/>
  <c r="D24" i="17"/>
  <c r="G23" i="17"/>
  <c r="F23" i="17"/>
  <c r="E23" i="17"/>
  <c r="D23" i="17"/>
  <c r="G22" i="17"/>
  <c r="F22" i="17"/>
  <c r="E22" i="17"/>
  <c r="D22" i="17"/>
  <c r="G21" i="17"/>
  <c r="F21" i="17"/>
  <c r="E21" i="17"/>
  <c r="D21" i="17"/>
  <c r="G20" i="17"/>
  <c r="F20" i="17"/>
  <c r="E20" i="17"/>
  <c r="D20" i="17"/>
  <c r="G19" i="17"/>
  <c r="F19" i="17"/>
  <c r="E19" i="17"/>
  <c r="D19" i="17"/>
  <c r="G18" i="17"/>
  <c r="F18" i="17"/>
  <c r="E18" i="17"/>
  <c r="D18" i="17"/>
  <c r="A1252" i="26" l="1"/>
  <c r="A1251" i="26"/>
  <c r="A1250" i="26"/>
  <c r="A1249" i="26"/>
  <c r="A1248" i="26"/>
  <c r="A1247" i="26"/>
  <c r="A1246" i="26"/>
  <c r="A1245" i="26"/>
  <c r="A1244" i="26"/>
  <c r="A1243" i="26"/>
  <c r="A1242" i="26"/>
  <c r="A1241" i="26"/>
  <c r="A1240" i="26" l="1"/>
  <c r="A1239" i="26"/>
  <c r="A1238" i="26"/>
  <c r="A1237" i="26"/>
  <c r="A1236" i="26"/>
  <c r="A1235" i="26"/>
  <c r="A1234" i="26"/>
  <c r="A1233" i="26"/>
  <c r="A1232" i="26"/>
  <c r="A1231" i="26"/>
  <c r="A1230" i="26"/>
  <c r="A1229" i="26"/>
  <c r="A1228" i="26"/>
  <c r="A1227" i="26"/>
  <c r="A1226" i="26"/>
  <c r="A1225" i="26"/>
  <c r="A1224" i="26"/>
  <c r="A1223" i="26"/>
  <c r="A1222" i="26"/>
  <c r="A1221" i="26"/>
  <c r="A1220" i="26"/>
  <c r="A1219" i="26"/>
  <c r="A1218" i="26"/>
  <c r="A1217" i="26"/>
  <c r="A1216" i="26"/>
  <c r="A1215" i="26"/>
  <c r="A1214" i="26"/>
  <c r="A1213" i="26"/>
  <c r="A1212" i="26"/>
  <c r="A1211" i="26"/>
  <c r="A1210" i="26"/>
  <c r="A1209" i="26"/>
  <c r="A1208" i="26"/>
  <c r="A1207" i="26"/>
  <c r="A1206" i="26"/>
  <c r="A1205" i="26"/>
  <c r="A1204" i="26"/>
  <c r="A1203" i="26"/>
  <c r="A1202" i="26"/>
  <c r="A1201" i="26"/>
  <c r="A1200" i="26"/>
  <c r="A1199" i="26"/>
  <c r="A1198" i="26"/>
  <c r="A1197" i="26"/>
  <c r="A1196" i="26"/>
  <c r="A1195" i="26"/>
  <c r="A1194" i="26"/>
  <c r="A1193" i="26"/>
  <c r="A1192" i="26"/>
  <c r="A1191" i="26"/>
  <c r="A1190" i="26"/>
  <c r="A1189" i="26"/>
  <c r="A1188" i="26"/>
  <c r="A1187" i="26"/>
  <c r="A1186" i="26"/>
  <c r="A1185" i="26"/>
  <c r="A1184" i="26"/>
  <c r="A1183" i="26"/>
  <c r="A1182" i="26"/>
  <c r="A1181" i="26"/>
  <c r="A1180" i="26"/>
  <c r="A1179" i="26"/>
  <c r="A1178" i="26"/>
  <c r="A1177" i="26"/>
  <c r="A1176" i="26"/>
  <c r="A1175" i="26"/>
  <c r="A1174" i="26"/>
  <c r="A1173" i="26"/>
  <c r="A1172" i="26"/>
  <c r="A1171" i="26"/>
  <c r="A1170" i="26"/>
  <c r="A1169" i="26"/>
  <c r="A1168" i="26"/>
  <c r="A1167" i="26"/>
  <c r="A1166" i="26"/>
  <c r="A1165" i="26"/>
  <c r="A1164" i="26"/>
  <c r="A1163" i="26"/>
  <c r="A1162" i="26"/>
  <c r="A1161" i="26"/>
  <c r="A1160" i="26"/>
  <c r="A1159" i="26"/>
  <c r="A1158" i="26"/>
  <c r="A1157" i="26"/>
  <c r="A1156" i="26"/>
  <c r="A1155" i="26"/>
  <c r="A1154" i="26"/>
  <c r="A1153" i="26"/>
  <c r="A1152" i="26"/>
  <c r="A1151" i="26"/>
  <c r="A1150" i="26"/>
  <c r="A1149" i="26"/>
  <c r="A1148" i="26"/>
  <c r="A1147" i="26"/>
  <c r="A1146" i="26"/>
  <c r="A1145" i="26"/>
  <c r="A1144" i="26"/>
  <c r="A1143" i="26"/>
  <c r="A1142" i="26"/>
  <c r="A1141" i="26"/>
  <c r="A1140" i="26"/>
  <c r="A1139" i="26"/>
  <c r="A1138" i="26"/>
  <c r="A1137" i="26"/>
  <c r="A1136" i="26"/>
  <c r="A1135" i="26"/>
  <c r="A1134" i="26"/>
  <c r="A1133" i="26"/>
  <c r="A1132" i="26"/>
  <c r="A1131" i="26"/>
  <c r="A1130" i="26"/>
  <c r="A1129" i="26"/>
  <c r="A1128" i="26"/>
  <c r="A1127" i="26"/>
  <c r="A1126" i="26"/>
  <c r="A1125" i="26"/>
  <c r="A1124" i="26"/>
  <c r="A1123" i="26"/>
  <c r="A1122" i="26"/>
  <c r="A1121" i="26"/>
  <c r="A1120" i="26"/>
  <c r="A1119" i="26"/>
  <c r="A1118" i="26"/>
  <c r="A1117" i="26"/>
  <c r="A1116" i="26"/>
  <c r="A1115" i="26"/>
  <c r="A1114" i="26"/>
  <c r="A1113" i="26"/>
  <c r="A1112" i="26"/>
  <c r="A1111" i="26"/>
  <c r="A1110" i="26"/>
  <c r="A1109" i="26"/>
  <c r="A1108" i="26"/>
  <c r="A1107" i="26"/>
  <c r="A1106" i="26"/>
  <c r="A1105" i="26"/>
  <c r="A1104" i="26"/>
  <c r="A1103" i="26"/>
  <c r="A1102" i="26"/>
  <c r="A1101" i="26"/>
  <c r="A1100" i="26"/>
  <c r="A1099" i="26"/>
  <c r="A1098" i="26"/>
  <c r="A1097" i="26"/>
  <c r="A1096" i="26"/>
  <c r="A1095" i="26"/>
  <c r="A1094" i="26"/>
  <c r="A1093" i="26"/>
  <c r="A1092" i="26"/>
  <c r="A1091" i="26"/>
  <c r="A1090" i="26"/>
  <c r="A1089" i="26"/>
  <c r="A1088" i="26"/>
  <c r="A1087" i="26"/>
  <c r="A1086" i="26"/>
  <c r="A1085" i="26"/>
  <c r="A1084" i="26"/>
  <c r="A1083" i="26"/>
  <c r="A1082" i="26"/>
  <c r="A1081" i="26"/>
  <c r="A1080" i="26"/>
  <c r="A1079" i="26"/>
  <c r="A1078" i="26"/>
  <c r="A1077" i="26"/>
  <c r="A1076" i="26"/>
  <c r="A1075" i="26"/>
  <c r="A1074" i="26"/>
  <c r="A1073" i="26"/>
  <c r="A1072" i="26"/>
  <c r="A1071" i="26"/>
  <c r="A1070" i="26"/>
  <c r="A1069" i="26"/>
  <c r="A1068" i="26"/>
  <c r="A1067" i="26"/>
  <c r="A1066" i="26"/>
  <c r="A1065" i="26"/>
  <c r="A1064" i="26"/>
  <c r="A1063" i="26"/>
  <c r="A1062" i="26"/>
  <c r="A1061" i="26"/>
  <c r="A1060" i="26"/>
  <c r="A1059" i="26"/>
  <c r="A1058" i="26"/>
  <c r="A1057" i="26"/>
  <c r="A1056" i="26"/>
  <c r="A1055" i="26"/>
  <c r="A1054" i="26"/>
  <c r="A1053" i="26"/>
  <c r="A1052" i="26"/>
  <c r="A1051" i="26"/>
  <c r="A1050" i="26"/>
  <c r="A1049" i="26"/>
  <c r="A1048" i="26"/>
  <c r="A1047" i="26"/>
  <c r="A1046" i="26"/>
  <c r="A1045" i="26"/>
  <c r="A1044" i="26"/>
  <c r="A1043" i="26"/>
  <c r="A1042" i="26"/>
  <c r="A1041" i="26"/>
  <c r="A1040" i="26"/>
  <c r="A1039" i="26"/>
  <c r="A1038" i="26"/>
  <c r="A1037" i="26"/>
  <c r="A1036" i="26"/>
  <c r="A1035" i="26"/>
  <c r="A1034" i="26"/>
  <c r="A1033" i="26"/>
  <c r="A1032" i="26"/>
  <c r="A1031" i="26"/>
  <c r="A1030" i="26"/>
  <c r="A1029" i="26"/>
  <c r="A1028" i="26"/>
  <c r="A1027" i="26"/>
  <c r="A1026" i="26"/>
  <c r="A1025" i="26"/>
  <c r="A1024" i="26"/>
  <c r="A1023" i="26"/>
  <c r="A1022" i="26"/>
  <c r="A1021" i="26"/>
  <c r="A1020" i="26"/>
  <c r="A1019" i="26"/>
  <c r="A1018" i="26"/>
  <c r="A1017" i="26"/>
  <c r="A1016" i="26"/>
  <c r="A1015" i="26"/>
  <c r="A1014" i="26"/>
  <c r="A1013" i="26"/>
  <c r="A1012" i="26"/>
  <c r="A1011" i="26"/>
  <c r="A1010" i="26"/>
  <c r="A1009" i="26"/>
  <c r="A1008" i="26"/>
  <c r="A1007" i="26"/>
  <c r="A1006" i="26"/>
  <c r="A1005" i="26"/>
  <c r="A1004" i="26"/>
  <c r="A1003" i="26"/>
  <c r="A1002" i="26"/>
  <c r="A1001" i="26"/>
  <c r="A1000" i="26"/>
  <c r="A999" i="26"/>
  <c r="A998" i="26"/>
  <c r="A997" i="26"/>
  <c r="A996" i="26"/>
  <c r="A995" i="26"/>
  <c r="A994" i="26"/>
  <c r="A993" i="26"/>
  <c r="A992" i="26"/>
  <c r="A991" i="26"/>
  <c r="A990" i="26"/>
  <c r="A989" i="26"/>
  <c r="A988" i="26"/>
  <c r="A987" i="26"/>
  <c r="A986" i="26"/>
  <c r="A985" i="26"/>
  <c r="A984" i="26"/>
  <c r="A983" i="26"/>
  <c r="A982" i="26"/>
  <c r="A981" i="26"/>
  <c r="A980" i="26"/>
  <c r="A979" i="26"/>
  <c r="A978" i="26"/>
  <c r="A977" i="26"/>
  <c r="A976" i="26"/>
  <c r="A975" i="26"/>
  <c r="A974" i="26"/>
  <c r="A973" i="26"/>
  <c r="A972" i="26"/>
  <c r="A971" i="26"/>
  <c r="A970" i="26"/>
  <c r="A969" i="26"/>
  <c r="A968" i="26"/>
  <c r="A967" i="26"/>
  <c r="A966" i="26"/>
  <c r="A965" i="26"/>
  <c r="A964" i="26"/>
  <c r="A963" i="26"/>
  <c r="A962" i="26"/>
  <c r="A961" i="26"/>
  <c r="A960" i="26"/>
  <c r="A959" i="26"/>
  <c r="A958" i="26"/>
  <c r="A957" i="26"/>
  <c r="A956" i="26"/>
  <c r="A955" i="26"/>
  <c r="A954" i="26"/>
  <c r="A953" i="26"/>
  <c r="A952" i="26"/>
  <c r="A951" i="26"/>
  <c r="A950" i="26"/>
  <c r="A949" i="26"/>
  <c r="A948" i="26"/>
  <c r="A947" i="26"/>
  <c r="A946" i="26"/>
  <c r="A945" i="26"/>
  <c r="A944" i="26"/>
  <c r="A943" i="26"/>
  <c r="A942" i="26"/>
  <c r="A941" i="26"/>
  <c r="A940" i="26"/>
  <c r="A939" i="26"/>
  <c r="A938" i="26"/>
  <c r="A937" i="26"/>
  <c r="A936" i="26"/>
  <c r="A935" i="26"/>
  <c r="A934" i="26"/>
  <c r="A933" i="26"/>
  <c r="A932" i="26"/>
  <c r="A931" i="26"/>
  <c r="A930" i="26"/>
  <c r="A929" i="26"/>
  <c r="A928" i="26"/>
  <c r="A927" i="26"/>
  <c r="A926" i="26"/>
  <c r="A925" i="26"/>
  <c r="A924" i="26"/>
  <c r="A916" i="26"/>
  <c r="A915" i="26"/>
  <c r="A914" i="26"/>
  <c r="A913" i="26"/>
  <c r="A912" i="26"/>
  <c r="A911" i="26"/>
  <c r="A910" i="26"/>
  <c r="A909" i="26"/>
  <c r="A908" i="26"/>
  <c r="A907" i="26"/>
  <c r="A906" i="26"/>
  <c r="A905" i="26"/>
  <c r="A904" i="26"/>
  <c r="A903" i="26"/>
  <c r="A902" i="26"/>
  <c r="A901" i="26"/>
  <c r="A900" i="26"/>
  <c r="A899" i="26"/>
  <c r="A898" i="26"/>
  <c r="A897" i="26"/>
  <c r="A896" i="26"/>
  <c r="A895" i="26"/>
  <c r="A894" i="26"/>
  <c r="A893" i="26"/>
  <c r="A892" i="26"/>
  <c r="A891" i="26"/>
  <c r="A890" i="26"/>
  <c r="A889" i="26"/>
  <c r="A888" i="26"/>
  <c r="A887" i="26"/>
  <c r="A879" i="26"/>
  <c r="A878" i="26"/>
  <c r="A877" i="26"/>
  <c r="A876" i="26"/>
  <c r="A875" i="26"/>
  <c r="A874" i="26"/>
  <c r="A873" i="26"/>
  <c r="A872" i="26"/>
  <c r="A871" i="26"/>
  <c r="A870" i="26"/>
  <c r="A869" i="26"/>
  <c r="A868" i="26"/>
  <c r="A867" i="26"/>
  <c r="A866" i="26"/>
  <c r="A865" i="26"/>
  <c r="A864" i="26"/>
  <c r="A863" i="26"/>
  <c r="A862" i="26"/>
  <c r="A861" i="26"/>
  <c r="A860" i="26"/>
  <c r="A859" i="26"/>
  <c r="A858" i="26"/>
  <c r="A857" i="26"/>
  <c r="A856" i="26"/>
  <c r="A855" i="26"/>
  <c r="A854" i="26"/>
  <c r="A853" i="26"/>
  <c r="A852" i="26"/>
  <c r="A851" i="26"/>
  <c r="A850" i="26"/>
  <c r="A849" i="26"/>
  <c r="A848" i="26"/>
  <c r="A847" i="26"/>
  <c r="A846" i="26"/>
  <c r="A845" i="26"/>
  <c r="A844" i="26"/>
  <c r="A843" i="26"/>
  <c r="A842" i="26"/>
  <c r="A841" i="26"/>
  <c r="A840" i="26"/>
  <c r="A839" i="26"/>
  <c r="A838" i="26"/>
  <c r="A837" i="26"/>
  <c r="A836" i="26"/>
  <c r="A835" i="26"/>
  <c r="A834" i="26"/>
  <c r="A833" i="26"/>
  <c r="A832" i="26"/>
  <c r="A831" i="26"/>
  <c r="A830" i="26"/>
  <c r="A829" i="26"/>
  <c r="A828" i="26"/>
  <c r="A827" i="26"/>
  <c r="A826" i="26"/>
  <c r="A825" i="26"/>
  <c r="A824" i="26"/>
  <c r="A823" i="26"/>
  <c r="A822" i="26"/>
  <c r="A821" i="26"/>
  <c r="A820" i="26"/>
  <c r="A819" i="26"/>
  <c r="A818" i="26"/>
  <c r="A817" i="26"/>
  <c r="A816" i="26"/>
  <c r="A815" i="26"/>
  <c r="A814" i="26"/>
  <c r="A813" i="26"/>
  <c r="A812" i="26"/>
  <c r="A811" i="26"/>
  <c r="A810" i="26"/>
  <c r="A809" i="26"/>
  <c r="A808" i="26"/>
  <c r="A807" i="26"/>
  <c r="A806" i="26"/>
  <c r="A805" i="26"/>
  <c r="A804" i="26"/>
  <c r="A803" i="26"/>
  <c r="A802" i="26"/>
  <c r="A801" i="26"/>
  <c r="A800" i="26"/>
  <c r="A799" i="26"/>
  <c r="A798" i="26"/>
  <c r="A797" i="26"/>
  <c r="A796" i="26"/>
  <c r="A795" i="26"/>
  <c r="A794" i="26"/>
  <c r="A793" i="26"/>
  <c r="A792" i="26"/>
  <c r="A791" i="26"/>
  <c r="A790" i="26"/>
  <c r="A789" i="26"/>
  <c r="A788" i="26"/>
  <c r="A787" i="26"/>
  <c r="A786" i="26"/>
  <c r="A785" i="26"/>
  <c r="A784" i="26"/>
  <c r="A783" i="26"/>
  <c r="A782" i="26"/>
  <c r="A781" i="26"/>
  <c r="A780" i="26"/>
  <c r="A779" i="26"/>
  <c r="A778" i="26"/>
  <c r="A777" i="26"/>
  <c r="A776" i="26"/>
  <c r="A775" i="26"/>
  <c r="A774" i="26"/>
  <c r="A773" i="26"/>
  <c r="A772" i="26"/>
  <c r="A771" i="26"/>
  <c r="A770" i="26"/>
  <c r="A769" i="26"/>
  <c r="A768" i="26"/>
  <c r="A767" i="26"/>
  <c r="A766" i="26"/>
  <c r="A765" i="26"/>
  <c r="A764" i="26"/>
  <c r="A763" i="26"/>
  <c r="A762" i="26"/>
  <c r="A761" i="26"/>
  <c r="A760" i="26"/>
  <c r="A759" i="26"/>
  <c r="A758" i="26"/>
  <c r="A757" i="26"/>
  <c r="A756" i="26"/>
  <c r="A755" i="26"/>
  <c r="A754" i="26"/>
  <c r="A753" i="26"/>
  <c r="A752" i="26"/>
  <c r="A751" i="26"/>
  <c r="A750" i="26"/>
  <c r="A749" i="26"/>
  <c r="A748" i="26"/>
  <c r="A747" i="26"/>
  <c r="A746" i="26"/>
  <c r="A745" i="26"/>
  <c r="A744" i="26"/>
  <c r="A743" i="26"/>
  <c r="A742" i="26"/>
  <c r="A741" i="26"/>
  <c r="A740" i="26"/>
  <c r="A739" i="26"/>
  <c r="A738" i="26"/>
  <c r="A737" i="26"/>
  <c r="A736" i="26"/>
  <c r="A735" i="26"/>
  <c r="A734" i="26"/>
  <c r="A733" i="26"/>
  <c r="A732" i="26"/>
  <c r="A731" i="26"/>
  <c r="A730" i="26"/>
  <c r="A729" i="26"/>
  <c r="A728" i="26"/>
  <c r="A727" i="26"/>
  <c r="A726" i="26"/>
  <c r="A725" i="26"/>
  <c r="A724" i="26"/>
  <c r="A723" i="26"/>
  <c r="A722" i="26"/>
  <c r="A721" i="26"/>
  <c r="A720" i="26"/>
  <c r="A719" i="26"/>
  <c r="A718" i="26"/>
  <c r="A717" i="26"/>
  <c r="A716" i="26"/>
  <c r="A715" i="26"/>
  <c r="A714" i="26"/>
  <c r="A713" i="26"/>
  <c r="A712" i="26"/>
  <c r="A711" i="26"/>
  <c r="A710" i="26"/>
  <c r="A709" i="26"/>
  <c r="A708" i="26"/>
  <c r="A707" i="26"/>
  <c r="A706" i="26"/>
  <c r="A705" i="26"/>
  <c r="A704" i="26"/>
  <c r="A703" i="26"/>
  <c r="A702" i="26"/>
  <c r="A701" i="26"/>
  <c r="A700" i="26"/>
  <c r="A699" i="26"/>
  <c r="A698" i="26"/>
  <c r="A697" i="26"/>
  <c r="A696" i="26"/>
  <c r="A695" i="26"/>
  <c r="A694" i="26"/>
  <c r="A693" i="26"/>
  <c r="A692" i="26"/>
  <c r="A691" i="26"/>
  <c r="A690" i="26"/>
  <c r="A689" i="26"/>
  <c r="A688" i="26"/>
  <c r="A687" i="26"/>
  <c r="A686" i="26"/>
  <c r="A685" i="26"/>
  <c r="A684" i="26"/>
  <c r="A683" i="26"/>
  <c r="A682" i="26"/>
  <c r="A681" i="26"/>
  <c r="A680" i="26"/>
  <c r="A679" i="26"/>
  <c r="A678" i="26"/>
  <c r="A677" i="26"/>
  <c r="A676" i="26"/>
  <c r="A675" i="26"/>
  <c r="A674" i="26"/>
  <c r="A673" i="26"/>
  <c r="A672" i="26"/>
  <c r="A671" i="26"/>
  <c r="A670" i="26"/>
  <c r="A669" i="26"/>
  <c r="A668" i="26"/>
  <c r="A667" i="26"/>
  <c r="A666" i="26"/>
  <c r="A665" i="26"/>
  <c r="A664" i="26"/>
  <c r="A663" i="26"/>
  <c r="A662" i="26"/>
  <c r="A661" i="26"/>
  <c r="A660" i="26"/>
  <c r="A659" i="26"/>
  <c r="A658" i="26"/>
  <c r="A657" i="26"/>
  <c r="A656" i="26"/>
  <c r="A655" i="26"/>
  <c r="A654" i="26"/>
  <c r="A653" i="26"/>
  <c r="A652" i="26"/>
  <c r="A651" i="26"/>
  <c r="A650" i="26"/>
  <c r="A649" i="26"/>
  <c r="A648" i="26"/>
  <c r="A647" i="26"/>
  <c r="A646" i="26"/>
  <c r="A645" i="26"/>
  <c r="A644" i="26"/>
  <c r="A643" i="26"/>
  <c r="A642" i="26"/>
  <c r="A641" i="26"/>
  <c r="A640" i="26"/>
  <c r="A639" i="26"/>
  <c r="A638" i="26"/>
  <c r="A637" i="26"/>
  <c r="A636" i="26"/>
  <c r="A635" i="26"/>
  <c r="A634" i="26"/>
  <c r="A633" i="26"/>
  <c r="A632" i="26"/>
  <c r="A631" i="26"/>
  <c r="A630" i="26"/>
  <c r="A629" i="26"/>
  <c r="A628" i="26"/>
  <c r="A627" i="26"/>
  <c r="A626" i="26"/>
  <c r="A625" i="26"/>
  <c r="A624" i="26"/>
  <c r="A623" i="26"/>
  <c r="A622" i="26"/>
  <c r="A621" i="26"/>
  <c r="A620" i="26"/>
  <c r="A619" i="26"/>
  <c r="A618" i="26"/>
  <c r="A617" i="26"/>
  <c r="A616" i="26"/>
  <c r="A615" i="26"/>
  <c r="A614" i="26"/>
  <c r="A613" i="26"/>
  <c r="A612" i="26"/>
  <c r="A611" i="26"/>
  <c r="A610" i="26"/>
  <c r="A609" i="26"/>
  <c r="A608" i="26"/>
  <c r="A607" i="26"/>
  <c r="A606" i="26"/>
  <c r="A605" i="26"/>
  <c r="A604" i="26"/>
  <c r="A603" i="26"/>
  <c r="A602" i="26"/>
  <c r="A601" i="26"/>
  <c r="A600" i="26"/>
  <c r="A599" i="26"/>
  <c r="A598" i="26"/>
  <c r="A597" i="26"/>
  <c r="A596" i="26"/>
  <c r="A595" i="26"/>
  <c r="A594" i="26"/>
  <c r="A593" i="26"/>
  <c r="A592" i="26"/>
  <c r="A591" i="26"/>
  <c r="A590" i="26"/>
  <c r="A589" i="26"/>
  <c r="A588" i="26"/>
  <c r="A587" i="26"/>
  <c r="A586" i="26"/>
  <c r="A585" i="26"/>
  <c r="A584" i="26"/>
  <c r="A583" i="26"/>
  <c r="A582" i="26"/>
  <c r="A581" i="26"/>
  <c r="A580" i="26"/>
  <c r="A579" i="26"/>
  <c r="A578" i="26"/>
  <c r="A577" i="26"/>
  <c r="A576" i="26"/>
  <c r="A575" i="26"/>
  <c r="A574" i="26"/>
  <c r="A573" i="26"/>
  <c r="A572" i="26"/>
  <c r="A571" i="26"/>
  <c r="A570" i="26"/>
  <c r="A569" i="26"/>
  <c r="A568" i="26"/>
  <c r="A567" i="26"/>
  <c r="A566" i="26"/>
  <c r="A565" i="26"/>
  <c r="A564" i="26"/>
  <c r="A563" i="26"/>
  <c r="A562" i="26"/>
  <c r="A561" i="26"/>
  <c r="A560" i="26"/>
  <c r="A559" i="26"/>
  <c r="A558" i="26"/>
  <c r="A557" i="26"/>
  <c r="A556" i="26"/>
  <c r="A555" i="26"/>
  <c r="A554" i="26"/>
  <c r="A553" i="26"/>
  <c r="A552" i="26"/>
  <c r="A551" i="26"/>
  <c r="A550" i="26"/>
  <c r="A549" i="26"/>
  <c r="A548" i="26"/>
  <c r="A547" i="26"/>
  <c r="A546" i="26"/>
  <c r="A545" i="26"/>
  <c r="A544" i="26"/>
  <c r="A543" i="26"/>
  <c r="A542" i="26"/>
  <c r="A541" i="26"/>
  <c r="A540" i="26"/>
  <c r="A539" i="26"/>
  <c r="A538" i="26"/>
  <c r="A537" i="26"/>
  <c r="A536" i="26"/>
  <c r="A535" i="26"/>
  <c r="A534" i="26"/>
  <c r="A533" i="26"/>
  <c r="A532" i="26"/>
  <c r="A531" i="26"/>
  <c r="A530" i="26"/>
  <c r="A529" i="26"/>
  <c r="A528" i="26"/>
  <c r="A527" i="26"/>
  <c r="A526" i="26"/>
  <c r="A525" i="26"/>
  <c r="A524" i="26"/>
  <c r="A523" i="26"/>
  <c r="A522" i="26"/>
  <c r="A521" i="26"/>
  <c r="A520" i="26"/>
  <c r="A519" i="26"/>
  <c r="A518" i="26"/>
  <c r="A517" i="26"/>
  <c r="A516" i="26"/>
  <c r="A515" i="26"/>
  <c r="A514" i="26"/>
  <c r="A513" i="26"/>
  <c r="A512" i="26"/>
  <c r="A511" i="26"/>
  <c r="A510" i="26"/>
  <c r="A509" i="26"/>
  <c r="A508" i="26"/>
  <c r="A507" i="26"/>
  <c r="A506" i="26"/>
  <c r="A505" i="26"/>
  <c r="A504" i="26"/>
  <c r="A503" i="26"/>
  <c r="A502" i="26"/>
  <c r="A501" i="26"/>
  <c r="A500" i="26"/>
  <c r="A499" i="26"/>
  <c r="A498" i="26"/>
  <c r="A497" i="26"/>
  <c r="A496" i="26"/>
  <c r="A495" i="26"/>
  <c r="A494" i="26"/>
  <c r="A493" i="26"/>
  <c r="A492" i="26"/>
  <c r="A491" i="26"/>
  <c r="A490" i="26"/>
  <c r="A489" i="26"/>
  <c r="A488" i="26"/>
  <c r="A487" i="26"/>
  <c r="A486" i="26"/>
  <c r="A485" i="26"/>
  <c r="A484" i="26"/>
  <c r="A483" i="26"/>
  <c r="A482" i="26"/>
  <c r="A481" i="26"/>
  <c r="A480" i="26"/>
  <c r="A479" i="26"/>
  <c r="A478" i="26"/>
  <c r="A477" i="26"/>
  <c r="A476" i="26"/>
  <c r="A475" i="26"/>
  <c r="A474" i="26"/>
  <c r="A473" i="26"/>
  <c r="A472" i="26"/>
  <c r="A471" i="26"/>
  <c r="A470" i="26"/>
  <c r="A469" i="26"/>
  <c r="A468" i="26"/>
  <c r="A467" i="26"/>
  <c r="A466" i="26"/>
  <c r="A465" i="26"/>
  <c r="A464" i="26"/>
  <c r="A463" i="26"/>
  <c r="A462" i="26"/>
  <c r="A461" i="26"/>
  <c r="A460" i="26"/>
  <c r="A459" i="26"/>
  <c r="A458" i="26"/>
  <c r="A457" i="26"/>
  <c r="A456" i="26"/>
  <c r="A455" i="26"/>
  <c r="A454" i="26"/>
  <c r="A453" i="26"/>
  <c r="A452" i="26"/>
  <c r="A451" i="26"/>
  <c r="A450" i="26"/>
  <c r="A449" i="26"/>
  <c r="A448" i="26"/>
  <c r="A447" i="26"/>
  <c r="A446" i="26"/>
  <c r="A445" i="26"/>
  <c r="A444" i="26"/>
  <c r="A443" i="26"/>
  <c r="A442" i="26"/>
  <c r="A441" i="26"/>
  <c r="A440" i="26"/>
  <c r="A439" i="26"/>
  <c r="A438" i="26"/>
  <c r="A437" i="26"/>
  <c r="A436" i="26"/>
  <c r="A435" i="26"/>
  <c r="A434" i="26"/>
  <c r="A433" i="26"/>
  <c r="A432" i="26"/>
  <c r="A431" i="26"/>
  <c r="A430" i="26"/>
  <c r="A429" i="26"/>
  <c r="A428" i="26"/>
  <c r="A427" i="26"/>
  <c r="A426" i="26"/>
  <c r="A425" i="26"/>
  <c r="A424" i="26"/>
  <c r="A423" i="26"/>
  <c r="A422" i="26"/>
  <c r="A420" i="26"/>
  <c r="A419" i="26"/>
  <c r="A418" i="26"/>
  <c r="A417" i="26"/>
  <c r="A416" i="26"/>
  <c r="A415" i="26"/>
  <c r="A414" i="26"/>
  <c r="A413" i="26"/>
  <c r="A412" i="26"/>
  <c r="A411" i="26"/>
  <c r="A410" i="26"/>
  <c r="A409" i="26"/>
  <c r="A408" i="26"/>
  <c r="A407" i="26"/>
  <c r="A406" i="26"/>
  <c r="A405" i="26"/>
  <c r="A404" i="26"/>
  <c r="A403" i="26"/>
  <c r="A402" i="26"/>
  <c r="A401" i="26"/>
  <c r="A400" i="26"/>
  <c r="A399" i="26"/>
  <c r="A398" i="26"/>
  <c r="A397" i="26"/>
  <c r="A396" i="26"/>
  <c r="A395" i="26"/>
  <c r="A394" i="26"/>
  <c r="A393" i="26"/>
  <c r="A392" i="26"/>
  <c r="A391" i="26"/>
  <c r="A390" i="26"/>
  <c r="A389" i="26"/>
  <c r="A388" i="26"/>
  <c r="A387" i="26"/>
  <c r="A386" i="26"/>
  <c r="A385" i="26"/>
  <c r="A384" i="26"/>
  <c r="A383" i="26"/>
  <c r="A382" i="26"/>
  <c r="A381" i="26"/>
  <c r="A380" i="26"/>
  <c r="A379" i="26"/>
  <c r="A378" i="26"/>
  <c r="A377" i="26"/>
  <c r="A376" i="26"/>
  <c r="A375" i="26"/>
  <c r="A374" i="26"/>
  <c r="A373" i="26"/>
  <c r="A372" i="26"/>
  <c r="A371" i="26"/>
  <c r="A370" i="26"/>
  <c r="A369" i="26"/>
  <c r="A368" i="26"/>
  <c r="A367" i="26"/>
  <c r="A366" i="26"/>
  <c r="A365" i="26"/>
  <c r="A364" i="26"/>
  <c r="A363" i="26"/>
  <c r="A362" i="26"/>
  <c r="A361" i="26"/>
  <c r="A360" i="26"/>
  <c r="A359" i="26"/>
  <c r="A358" i="26"/>
  <c r="A357" i="26"/>
  <c r="A356" i="26"/>
  <c r="A355" i="26"/>
  <c r="A354" i="26"/>
  <c r="A353" i="26"/>
  <c r="A352" i="26"/>
  <c r="A351" i="26"/>
  <c r="A350" i="26"/>
  <c r="A349" i="26"/>
  <c r="A348" i="26"/>
  <c r="A347" i="26"/>
  <c r="A346" i="26"/>
  <c r="A345" i="26"/>
  <c r="A344" i="26"/>
  <c r="A343" i="26"/>
  <c r="A342" i="26"/>
  <c r="A341" i="26"/>
  <c r="A340" i="26"/>
  <c r="A336" i="26"/>
  <c r="A335" i="26"/>
  <c r="A334" i="26"/>
  <c r="A333" i="26"/>
  <c r="A332" i="26"/>
  <c r="A331" i="26"/>
  <c r="A330" i="26"/>
  <c r="A329" i="26"/>
  <c r="A328" i="26"/>
  <c r="A327" i="26"/>
  <c r="A326" i="26"/>
  <c r="A325" i="26"/>
  <c r="A324" i="26"/>
  <c r="A323" i="26"/>
  <c r="A322" i="26"/>
  <c r="A321" i="26"/>
  <c r="A320" i="26"/>
  <c r="A319" i="26"/>
  <c r="A318" i="26"/>
  <c r="A317" i="26"/>
  <c r="A316" i="26"/>
  <c r="A315" i="26"/>
  <c r="A314" i="26"/>
  <c r="A313" i="26"/>
  <c r="A312" i="26"/>
  <c r="A311" i="26"/>
  <c r="A310" i="26"/>
  <c r="A309" i="26"/>
  <c r="A308" i="26"/>
  <c r="A307" i="26"/>
  <c r="A306" i="26"/>
  <c r="A305" i="26"/>
  <c r="A304" i="26"/>
  <c r="A303" i="26"/>
  <c r="A302" i="26"/>
  <c r="A301" i="26"/>
  <c r="A300" i="26"/>
  <c r="A299" i="26"/>
  <c r="A298" i="26"/>
  <c r="A297" i="26"/>
  <c r="A296" i="26"/>
  <c r="A295" i="26"/>
  <c r="A294" i="26"/>
  <c r="A293" i="26"/>
  <c r="A292" i="26"/>
  <c r="A291" i="26"/>
  <c r="A290" i="26"/>
  <c r="A289" i="26"/>
  <c r="A288" i="26"/>
  <c r="A287" i="26"/>
  <c r="A286" i="26"/>
  <c r="A285" i="26"/>
  <c r="A284" i="26"/>
  <c r="A283" i="26"/>
  <c r="A282" i="26"/>
  <c r="A281" i="26"/>
  <c r="A280" i="26"/>
  <c r="A279" i="26"/>
  <c r="A278" i="26"/>
  <c r="A277" i="26"/>
  <c r="A276" i="26"/>
  <c r="A275" i="26"/>
  <c r="A274" i="26"/>
  <c r="A273" i="26"/>
  <c r="A272" i="26"/>
  <c r="A271" i="26"/>
  <c r="A270" i="26"/>
  <c r="A269" i="26"/>
  <c r="A268" i="26"/>
  <c r="A267" i="26"/>
  <c r="A266" i="26"/>
  <c r="A265" i="26"/>
  <c r="A264" i="26"/>
  <c r="A263" i="26"/>
  <c r="A262" i="26"/>
  <c r="A261" i="26"/>
  <c r="A260" i="26"/>
  <c r="A259" i="26"/>
  <c r="A258" i="26"/>
  <c r="A257" i="26"/>
  <c r="A256" i="26"/>
  <c r="A255" i="26"/>
  <c r="A254" i="26"/>
  <c r="A253" i="26"/>
  <c r="A252" i="26"/>
  <c r="A251" i="26"/>
  <c r="A250" i="26"/>
  <c r="A249" i="26"/>
  <c r="A248" i="26"/>
  <c r="A247" i="26"/>
  <c r="A246" i="26"/>
  <c r="A245" i="26"/>
  <c r="A244" i="26"/>
  <c r="A243" i="26"/>
  <c r="A242" i="26"/>
  <c r="A241" i="26"/>
  <c r="A240" i="26"/>
  <c r="A239" i="26"/>
  <c r="A238" i="26"/>
  <c r="A237" i="26"/>
  <c r="A236" i="26"/>
  <c r="A235" i="26"/>
  <c r="A234" i="26"/>
  <c r="A233" i="26"/>
  <c r="A232" i="26"/>
  <c r="A231" i="26"/>
  <c r="A230" i="26"/>
  <c r="A229" i="26"/>
  <c r="A228" i="26"/>
  <c r="A227" i="26"/>
  <c r="A226" i="26"/>
  <c r="A225" i="26"/>
  <c r="A224" i="26"/>
  <c r="A223" i="26"/>
  <c r="A222" i="26"/>
  <c r="A221" i="26"/>
  <c r="A220" i="26"/>
  <c r="A219" i="26"/>
  <c r="A218" i="26"/>
  <c r="A217" i="26"/>
  <c r="A216" i="26"/>
  <c r="A215" i="26"/>
  <c r="A214" i="26"/>
  <c r="A213" i="26"/>
  <c r="A212" i="26"/>
  <c r="A211" i="26"/>
  <c r="A210" i="26"/>
  <c r="A209" i="26"/>
  <c r="A208" i="26"/>
  <c r="A207" i="26"/>
  <c r="A206" i="26"/>
  <c r="A205" i="26"/>
  <c r="A204" i="26"/>
  <c r="A203" i="26"/>
  <c r="A202" i="26"/>
  <c r="A201" i="26"/>
  <c r="A200" i="26"/>
  <c r="A199" i="26"/>
  <c r="A198" i="26"/>
  <c r="A197" i="26"/>
  <c r="A196" i="26"/>
  <c r="A195" i="26"/>
  <c r="A194" i="26"/>
  <c r="A193" i="26"/>
  <c r="A192" i="26"/>
  <c r="A191" i="26"/>
  <c r="A190" i="26"/>
  <c r="A189" i="26"/>
  <c r="A188" i="26"/>
  <c r="A187" i="26"/>
  <c r="A186" i="26"/>
  <c r="A185" i="26"/>
  <c r="A184" i="26"/>
  <c r="A183" i="26"/>
  <c r="A182" i="26"/>
  <c r="A181" i="26"/>
  <c r="A180" i="26"/>
  <c r="A179" i="26"/>
  <c r="A178" i="26"/>
  <c r="A177" i="26"/>
  <c r="A176" i="26"/>
  <c r="A175" i="26"/>
  <c r="A174" i="26"/>
  <c r="A173" i="26"/>
  <c r="A172" i="26"/>
  <c r="A171" i="26"/>
  <c r="A170" i="26"/>
  <c r="A169" i="26"/>
  <c r="A168" i="26"/>
  <c r="A167" i="26"/>
  <c r="A166" i="26"/>
  <c r="A165" i="26"/>
  <c r="A164" i="26"/>
  <c r="A163" i="26"/>
  <c r="A162" i="26"/>
  <c r="A161" i="26"/>
  <c r="A160" i="26"/>
  <c r="A159" i="26"/>
  <c r="A158" i="26"/>
  <c r="A157" i="26"/>
  <c r="A156" i="26"/>
  <c r="A155" i="26"/>
  <c r="A154" i="26"/>
  <c r="A153" i="26"/>
  <c r="A152" i="26"/>
  <c r="A151" i="26"/>
  <c r="A150" i="26"/>
  <c r="A149" i="26"/>
  <c r="A148" i="26"/>
  <c r="A147" i="26"/>
  <c r="A146" i="26"/>
  <c r="A145" i="26"/>
  <c r="A144" i="26"/>
  <c r="A143" i="26"/>
  <c r="A142" i="26"/>
  <c r="A141" i="26"/>
  <c r="A140" i="26"/>
  <c r="A139" i="26"/>
  <c r="A138" i="26"/>
  <c r="A137" i="26"/>
  <c r="A136" i="26"/>
  <c r="A135" i="26"/>
  <c r="A134" i="26"/>
  <c r="A133" i="26"/>
  <c r="A132" i="26"/>
  <c r="A131" i="26"/>
  <c r="A130" i="26"/>
  <c r="A129" i="26"/>
  <c r="A128" i="26"/>
  <c r="A127" i="26"/>
  <c r="A126" i="26"/>
  <c r="A125" i="26"/>
  <c r="A124" i="26"/>
  <c r="A123" i="26"/>
  <c r="A122" i="26"/>
  <c r="A121" i="26"/>
  <c r="A120" i="26"/>
  <c r="A119" i="26"/>
  <c r="A118" i="26"/>
  <c r="A117" i="26"/>
  <c r="A116" i="26"/>
  <c r="A115" i="26"/>
  <c r="A114" i="26"/>
  <c r="A113" i="26"/>
  <c r="A112" i="26"/>
  <c r="A111" i="26"/>
  <c r="A110" i="26"/>
  <c r="A109" i="26"/>
  <c r="A108" i="26"/>
  <c r="A107" i="26"/>
  <c r="A106" i="26"/>
  <c r="A105" i="26"/>
  <c r="A104" i="26"/>
  <c r="A103" i="26"/>
  <c r="A102" i="26"/>
  <c r="A101" i="26"/>
  <c r="A100" i="26"/>
  <c r="A99" i="26"/>
  <c r="A98" i="26"/>
  <c r="A97" i="26"/>
  <c r="A96" i="26"/>
  <c r="A95" i="26"/>
  <c r="A94" i="26"/>
  <c r="A93" i="26"/>
  <c r="A92" i="26"/>
  <c r="A91" i="26"/>
  <c r="A90" i="26"/>
  <c r="A89" i="26"/>
  <c r="A88" i="26"/>
  <c r="A87" i="26"/>
  <c r="A86" i="26"/>
  <c r="A85" i="26"/>
  <c r="A84" i="26"/>
  <c r="A83" i="26"/>
  <c r="A82" i="26"/>
  <c r="A81" i="26"/>
  <c r="A80" i="26"/>
  <c r="A79" i="26"/>
  <c r="A78" i="26"/>
  <c r="A77" i="26"/>
  <c r="A76" i="26"/>
  <c r="A75" i="26"/>
  <c r="A74" i="26"/>
  <c r="A73" i="26"/>
  <c r="A72" i="26"/>
  <c r="A71" i="26"/>
  <c r="A70" i="26"/>
  <c r="A69" i="26"/>
  <c r="A68" i="26"/>
  <c r="A67" i="26"/>
  <c r="A66" i="26"/>
  <c r="A65" i="26"/>
  <c r="A64" i="26"/>
  <c r="A63" i="26"/>
  <c r="A62" i="26"/>
  <c r="A61" i="26"/>
  <c r="A60" i="26"/>
  <c r="A59" i="26"/>
  <c r="A58" i="26"/>
  <c r="A57" i="26"/>
  <c r="A56" i="26"/>
  <c r="A55" i="26"/>
  <c r="A54" i="26"/>
  <c r="A53" i="26"/>
  <c r="A52" i="26"/>
  <c r="A51" i="26"/>
  <c r="A50" i="26"/>
  <c r="A49" i="26"/>
  <c r="A48" i="26"/>
  <c r="A47" i="26"/>
  <c r="A46" i="26"/>
  <c r="A45" i="26"/>
  <c r="A44" i="26"/>
  <c r="A43" i="26"/>
  <c r="A42" i="26"/>
  <c r="A41" i="26"/>
  <c r="A40" i="26"/>
  <c r="A39" i="26"/>
  <c r="A38" i="26"/>
  <c r="A37" i="26"/>
  <c r="A36" i="26"/>
  <c r="A35" i="26"/>
  <c r="A34" i="26"/>
  <c r="A33" i="26"/>
  <c r="A32" i="26"/>
  <c r="A31" i="26"/>
  <c r="A30" i="26"/>
  <c r="A29" i="26"/>
  <c r="A28" i="26"/>
  <c r="A27" i="26"/>
  <c r="A26" i="26"/>
  <c r="A25" i="26"/>
  <c r="A24" i="26"/>
  <c r="A23" i="26"/>
  <c r="A22" i="26"/>
  <c r="A21" i="26"/>
  <c r="A20" i="26"/>
  <c r="A19" i="26"/>
  <c r="A18" i="26"/>
  <c r="A17" i="26"/>
  <c r="A16" i="26"/>
  <c r="A15" i="26"/>
  <c r="A14" i="26"/>
  <c r="A13" i="26"/>
  <c r="A12" i="26"/>
  <c r="A11" i="26"/>
  <c r="A10" i="26"/>
  <c r="A9" i="26"/>
  <c r="A8" i="26"/>
  <c r="A7" i="26"/>
  <c r="A6" i="26"/>
  <c r="A5" i="26"/>
  <c r="A4" i="26"/>
  <c r="A3" i="26"/>
  <c r="A2" i="26"/>
  <c r="D13" i="17" l="1"/>
  <c r="T23" i="17" l="1"/>
  <c r="T24" i="17"/>
  <c r="T25" i="17"/>
  <c r="T26" i="17"/>
  <c r="T27" i="17"/>
  <c r="T28" i="17"/>
  <c r="T29" i="17"/>
  <c r="T30" i="17"/>
  <c r="T31" i="17"/>
  <c r="T32" i="17"/>
  <c r="T33" i="17"/>
  <c r="T34" i="17"/>
  <c r="T35" i="17"/>
  <c r="T36" i="17"/>
  <c r="T37" i="17"/>
  <c r="T38" i="17"/>
  <c r="T39" i="17"/>
  <c r="T40" i="17"/>
  <c r="T41" i="17"/>
  <c r="T42" i="17"/>
  <c r="T43" i="17"/>
  <c r="T44" i="17"/>
  <c r="T45" i="17"/>
  <c r="T46" i="17"/>
  <c r="T47" i="17"/>
  <c r="T48" i="17"/>
  <c r="T49" i="17"/>
  <c r="T50" i="17"/>
  <c r="T51" i="17"/>
  <c r="T52" i="17"/>
  <c r="T53" i="17"/>
  <c r="T54" i="17"/>
  <c r="T55" i="17"/>
  <c r="T56" i="17"/>
  <c r="T57" i="17"/>
  <c r="T58" i="17"/>
  <c r="T59" i="17"/>
  <c r="T60" i="17"/>
  <c r="T61" i="17"/>
  <c r="T62" i="17"/>
  <c r="T63" i="17"/>
  <c r="T64" i="17"/>
  <c r="T65" i="17"/>
  <c r="T66" i="17"/>
  <c r="T67" i="17"/>
  <c r="T68" i="17"/>
  <c r="T69" i="17"/>
  <c r="T70" i="17"/>
  <c r="T71" i="17"/>
  <c r="X21" i="17"/>
  <c r="T21" i="17"/>
  <c r="R21" i="17"/>
  <c r="Q21" i="17"/>
  <c r="P21" i="17"/>
  <c r="X20" i="17"/>
  <c r="T20" i="17"/>
  <c r="R20" i="17"/>
  <c r="Q20" i="17"/>
  <c r="P20" i="17"/>
  <c r="X19" i="17"/>
  <c r="T19" i="17"/>
  <c r="R19" i="17"/>
  <c r="Q19" i="17"/>
  <c r="P19" i="17"/>
  <c r="X18" i="17"/>
  <c r="T18" i="17"/>
  <c r="R18" i="17"/>
  <c r="Q18" i="17"/>
  <c r="P18" i="17"/>
  <c r="AK16" i="17"/>
  <c r="D10" i="17"/>
  <c r="D9" i="17"/>
  <c r="V36" i="17" a="1"/>
  <c r="V36" i="17" s="1"/>
  <c r="V37" i="17" a="1"/>
  <c r="V37" i="17" s="1"/>
  <c r="V38" i="17" a="1"/>
  <c r="V38" i="17" s="1"/>
  <c r="V39" i="17" a="1"/>
  <c r="V39" i="17" s="1"/>
  <c r="V40" i="17" a="1"/>
  <c r="V40" i="17" s="1"/>
  <c r="V41" i="17" a="1"/>
  <c r="V41" i="17" s="1"/>
  <c r="V42" i="17" a="1"/>
  <c r="V42" i="17" s="1"/>
  <c r="V43" i="17" a="1"/>
  <c r="V43" i="17" s="1"/>
  <c r="V44" i="17" a="1"/>
  <c r="V44" i="17" s="1"/>
  <c r="W44" i="17"/>
  <c r="V45" i="17" a="1"/>
  <c r="V45" i="17" s="1"/>
  <c r="W45" i="17"/>
  <c r="V46" i="17" a="1"/>
  <c r="V46" i="17" s="1"/>
  <c r="W46" i="17"/>
  <c r="V47" i="17" a="1"/>
  <c r="V47" i="17" s="1"/>
  <c r="W47" i="17"/>
  <c r="V48" i="17" a="1"/>
  <c r="V48" i="17" s="1"/>
  <c r="W48" i="17"/>
  <c r="Y48" i="17"/>
  <c r="Z48" i="17" s="1"/>
  <c r="V49" i="17" a="1"/>
  <c r="V49" i="17" s="1"/>
  <c r="W49" i="17"/>
  <c r="V50" i="17" a="1"/>
  <c r="V50" i="17" s="1"/>
  <c r="V51" i="17" a="1"/>
  <c r="V51" i="17" s="1"/>
  <c r="W51" i="17"/>
  <c r="Y51" i="17"/>
  <c r="V52" i="17" a="1"/>
  <c r="V52" i="17" s="1"/>
  <c r="W52" i="17"/>
  <c r="V53" i="17" a="1"/>
  <c r="V53" i="17" s="1"/>
  <c r="W53" i="17"/>
  <c r="V54" i="17" a="1"/>
  <c r="V54" i="17" s="1"/>
  <c r="W54" i="17"/>
  <c r="V55" i="17" a="1"/>
  <c r="V55" i="17" s="1"/>
  <c r="W55" i="17"/>
  <c r="V56" i="17" a="1"/>
  <c r="V56" i="17" s="1"/>
  <c r="W56" i="17"/>
  <c r="Y56" i="17"/>
  <c r="Z56" i="17" s="1"/>
  <c r="V57" i="17" a="1"/>
  <c r="V57" i="17" s="1"/>
  <c r="W57" i="17"/>
  <c r="V58" i="17" a="1"/>
  <c r="V58" i="17" s="1"/>
  <c r="V59" i="17" a="1"/>
  <c r="V59" i="17" s="1"/>
  <c r="W59" i="17"/>
  <c r="Y59" i="17"/>
  <c r="Z59" i="17" s="1"/>
  <c r="V60" i="17" a="1"/>
  <c r="V60" i="17" s="1"/>
  <c r="W60" i="17"/>
  <c r="V61" i="17" a="1"/>
  <c r="V61" i="17" s="1"/>
  <c r="W61" i="17"/>
  <c r="V62" i="17" a="1"/>
  <c r="V62" i="17" s="1"/>
  <c r="W62" i="17"/>
  <c r="V63" i="17" a="1"/>
  <c r="V63" i="17" s="1"/>
  <c r="W63" i="17"/>
  <c r="V64" i="17" a="1"/>
  <c r="V64" i="17" s="1"/>
  <c r="W64" i="17"/>
  <c r="Y64" i="17"/>
  <c r="Z64" i="17" s="1"/>
  <c r="V65" i="17" a="1"/>
  <c r="V65" i="17" s="1"/>
  <c r="W65" i="17"/>
  <c r="V66" i="17" a="1"/>
  <c r="V66" i="17" s="1"/>
  <c r="V67" i="17" a="1"/>
  <c r="V67" i="17" s="1"/>
  <c r="W67" i="17"/>
  <c r="V68" i="17" a="1"/>
  <c r="V68" i="17" s="1"/>
  <c r="W68" i="17"/>
  <c r="V69" i="17" a="1"/>
  <c r="V69" i="17" s="1"/>
  <c r="W69" i="17"/>
  <c r="V70" i="17" a="1"/>
  <c r="V70" i="17" s="1"/>
  <c r="W70" i="17"/>
  <c r="V71" i="17" a="1"/>
  <c r="V71" i="17" s="1"/>
  <c r="W71" i="17"/>
  <c r="X28"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T22" i="17"/>
  <c r="W38" i="17"/>
  <c r="W39" i="17"/>
  <c r="W40" i="17"/>
  <c r="Y40" i="17"/>
  <c r="Z40" i="17" s="1"/>
  <c r="W41" i="17"/>
  <c r="W42" i="17"/>
  <c r="Y42" i="17"/>
  <c r="Z42" i="17" s="1"/>
  <c r="W50" i="17"/>
  <c r="Y50" i="17"/>
  <c r="Z50" i="17" s="1"/>
  <c r="W58" i="17"/>
  <c r="Y58" i="17"/>
  <c r="Z58" i="17" s="1"/>
  <c r="W66" i="17"/>
  <c r="Y66" i="17"/>
  <c r="Z66" i="17" s="1"/>
  <c r="R23" i="17"/>
  <c r="Y67" i="17"/>
  <c r="O25" i="17"/>
  <c r="O26" i="17"/>
  <c r="O27" i="17"/>
  <c r="O28" i="17"/>
  <c r="O29" i="17"/>
  <c r="O30" i="17"/>
  <c r="O31" i="17"/>
  <c r="O32" i="17"/>
  <c r="Y32" i="17"/>
  <c r="Z32" i="17" s="1"/>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R22" i="17"/>
  <c r="R24" i="17"/>
  <c r="P22" i="17"/>
  <c r="Q22" i="17"/>
  <c r="X22" i="17"/>
  <c r="P23" i="17"/>
  <c r="Q23" i="17"/>
  <c r="X23" i="17"/>
  <c r="P24" i="17"/>
  <c r="Q24" i="17"/>
  <c r="X24" i="17"/>
  <c r="P25" i="17"/>
  <c r="Q25" i="17"/>
  <c r="X25" i="17"/>
  <c r="P26" i="17"/>
  <c r="Q26" i="17"/>
  <c r="X26" i="17"/>
  <c r="P27" i="17"/>
  <c r="Q27" i="17"/>
  <c r="X27" i="17"/>
  <c r="P28" i="17"/>
  <c r="Q28" i="17"/>
  <c r="P29" i="17"/>
  <c r="Q29" i="17"/>
  <c r="X29" i="17"/>
  <c r="P30" i="17"/>
  <c r="Q30" i="17"/>
  <c r="X30" i="17"/>
  <c r="Y30" i="17"/>
  <c r="P31" i="17"/>
  <c r="Y31" i="17"/>
  <c r="Z31" i="17" s="1"/>
  <c r="Q31" i="17"/>
  <c r="X31" i="17"/>
  <c r="P32" i="17"/>
  <c r="Q32" i="17"/>
  <c r="X32" i="17"/>
  <c r="P33" i="17"/>
  <c r="Q33" i="17"/>
  <c r="X33" i="17"/>
  <c r="P34" i="17"/>
  <c r="Q34" i="17"/>
  <c r="X34" i="17"/>
  <c r="P35" i="17"/>
  <c r="Q35" i="17"/>
  <c r="X35" i="17"/>
  <c r="P36" i="17"/>
  <c r="Q36" i="17"/>
  <c r="X36" i="17"/>
  <c r="P37" i="17"/>
  <c r="Q37" i="17"/>
  <c r="X37" i="17"/>
  <c r="P38" i="17"/>
  <c r="Y38" i="17"/>
  <c r="Z38" i="17" s="1"/>
  <c r="Q38" i="17"/>
  <c r="X38" i="17"/>
  <c r="P39" i="17"/>
  <c r="Y39" i="17"/>
  <c r="Z39" i="17" s="1"/>
  <c r="Q39" i="17"/>
  <c r="X39" i="17"/>
  <c r="P40" i="17"/>
  <c r="Q40" i="17"/>
  <c r="X40" i="17"/>
  <c r="P41" i="17"/>
  <c r="Y41" i="17"/>
  <c r="Z41" i="17" s="1"/>
  <c r="Q41" i="17"/>
  <c r="X41" i="17"/>
  <c r="P42" i="17"/>
  <c r="Q42" i="17"/>
  <c r="X42" i="17"/>
  <c r="P43" i="17"/>
  <c r="Q43" i="17"/>
  <c r="X43" i="17"/>
  <c r="P44" i="17"/>
  <c r="Q44" i="17"/>
  <c r="X44" i="17"/>
  <c r="P45" i="17"/>
  <c r="Q45" i="17"/>
  <c r="X45" i="17"/>
  <c r="P46" i="17"/>
  <c r="Y46" i="17"/>
  <c r="Z46" i="17" s="1"/>
  <c r="Q46" i="17"/>
  <c r="X46" i="17"/>
  <c r="P47" i="17"/>
  <c r="Q47" i="17"/>
  <c r="X47" i="17"/>
  <c r="P48" i="17"/>
  <c r="Q48" i="17"/>
  <c r="X48" i="17"/>
  <c r="P49" i="17"/>
  <c r="Q49" i="17"/>
  <c r="X49" i="17"/>
  <c r="P50" i="17"/>
  <c r="Q50" i="17"/>
  <c r="X50" i="17"/>
  <c r="P51" i="17"/>
  <c r="Q51" i="17"/>
  <c r="X51" i="17"/>
  <c r="P52" i="17"/>
  <c r="Q52" i="17"/>
  <c r="X52" i="17"/>
  <c r="P53" i="17"/>
  <c r="Q53" i="17"/>
  <c r="X53" i="17"/>
  <c r="P54" i="17"/>
  <c r="Y54" i="17"/>
  <c r="Q54" i="17"/>
  <c r="X54" i="17"/>
  <c r="P55" i="17"/>
  <c r="Q55" i="17"/>
  <c r="X55" i="17"/>
  <c r="P56" i="17"/>
  <c r="Q56" i="17"/>
  <c r="X56" i="17"/>
  <c r="P57" i="17"/>
  <c r="Q57" i="17"/>
  <c r="X57" i="17"/>
  <c r="P58" i="17"/>
  <c r="Q58" i="17"/>
  <c r="X58" i="17"/>
  <c r="P59" i="17"/>
  <c r="Q59" i="17"/>
  <c r="X59" i="17"/>
  <c r="P60" i="17"/>
  <c r="Q60" i="17"/>
  <c r="X60" i="17"/>
  <c r="P61" i="17"/>
  <c r="Q61" i="17"/>
  <c r="X61" i="17"/>
  <c r="P62" i="17"/>
  <c r="Y62" i="17"/>
  <c r="Z62" i="17" s="1"/>
  <c r="Q62" i="17"/>
  <c r="X62" i="17"/>
  <c r="P63" i="17"/>
  <c r="Q63" i="17"/>
  <c r="X63" i="17"/>
  <c r="P64" i="17"/>
  <c r="Q64" i="17"/>
  <c r="X64" i="17"/>
  <c r="P65" i="17"/>
  <c r="Q65" i="17"/>
  <c r="X65" i="17"/>
  <c r="P66" i="17"/>
  <c r="Q66" i="17"/>
  <c r="X66" i="17"/>
  <c r="P67" i="17"/>
  <c r="Q67" i="17"/>
  <c r="X67" i="17"/>
  <c r="P68" i="17"/>
  <c r="Q68" i="17"/>
  <c r="X68" i="17"/>
  <c r="P69" i="17"/>
  <c r="Q69" i="17"/>
  <c r="X69" i="17"/>
  <c r="P70" i="17"/>
  <c r="Y70" i="17"/>
  <c r="Q70" i="17"/>
  <c r="X70" i="17"/>
  <c r="P71" i="17"/>
  <c r="Q71" i="17"/>
  <c r="X71" i="17"/>
  <c r="W32" i="17"/>
  <c r="Y33" i="17"/>
  <c r="W34" i="17"/>
  <c r="Y35" i="17"/>
  <c r="Z35" i="17" s="1"/>
  <c r="W43" i="17"/>
  <c r="Y43" i="17"/>
  <c r="Z43" i="17" s="1"/>
  <c r="Y44" i="17"/>
  <c r="Z44" i="17" s="1"/>
  <c r="Y52" i="17"/>
  <c r="Z52" i="17" s="1"/>
  <c r="Y60" i="17"/>
  <c r="Z60" i="17" s="1"/>
  <c r="Y68" i="17"/>
  <c r="Z68" i="17" s="1"/>
  <c r="O24" i="17"/>
  <c r="V33" i="17" a="1"/>
  <c r="V33" i="17" s="1"/>
  <c r="W33" i="17"/>
  <c r="V34" i="17" a="1"/>
  <c r="V34" i="17" s="1"/>
  <c r="V30" i="17" a="1"/>
  <c r="V30" i="17" s="1"/>
  <c r="W30" i="17"/>
  <c r="V35" i="17" a="1"/>
  <c r="V35" i="17" s="1"/>
  <c r="W35" i="17"/>
  <c r="V31" i="17" a="1"/>
  <c r="V31" i="17" s="1"/>
  <c r="W31" i="17"/>
  <c r="V32" i="17" a="1"/>
  <c r="V32" i="17" s="1"/>
  <c r="Y36" i="17"/>
  <c r="Y65" i="17"/>
  <c r="Z65" i="17" s="1"/>
  <c r="Y57" i="17"/>
  <c r="Z57" i="17" s="1"/>
  <c r="Y49" i="17"/>
  <c r="Y69" i="17"/>
  <c r="Z69" i="17" s="1"/>
  <c r="Y61" i="17"/>
  <c r="Z61" i="17" s="1"/>
  <c r="Y53" i="17"/>
  <c r="Y45" i="17"/>
  <c r="Z45" i="17" s="1"/>
  <c r="Y37" i="17"/>
  <c r="Z37" i="17" s="1"/>
  <c r="W37" i="17"/>
  <c r="Y71" i="17"/>
  <c r="Z71" i="17" s="1"/>
  <c r="Y63" i="17"/>
  <c r="Z63" i="17" s="1"/>
  <c r="Y55" i="17"/>
  <c r="Z55" i="17" s="1"/>
  <c r="Y47" i="17"/>
  <c r="Z47" i="17" s="1"/>
  <c r="Y34" i="17"/>
  <c r="Z34" i="17" s="1"/>
  <c r="W36" i="17"/>
  <c r="AF22" i="17" l="1"/>
  <c r="AD62" i="17"/>
  <c r="AD39" i="17"/>
  <c r="AA65" i="17"/>
  <c r="AC65" i="17" s="1"/>
  <c r="AH65" i="17" s="1"/>
  <c r="AA42" i="17"/>
  <c r="AC42" i="17" s="1"/>
  <c r="AH42" i="17" s="1"/>
  <c r="AE56" i="17"/>
  <c r="AF65" i="17"/>
  <c r="AA24" i="17"/>
  <c r="AC24" i="17" s="1"/>
  <c r="AF54" i="17"/>
  <c r="AA52" i="17"/>
  <c r="AC52" i="17" s="1"/>
  <c r="AH52" i="17" s="1"/>
  <c r="AE53" i="17"/>
  <c r="AA33" i="17"/>
  <c r="AC33" i="17" s="1"/>
  <c r="AA22" i="17"/>
  <c r="AC22" i="17" s="1"/>
  <c r="AA61" i="17"/>
  <c r="AC61" i="17" s="1"/>
  <c r="AH61" i="17" s="1"/>
  <c r="AF57" i="17"/>
  <c r="AD67" i="17"/>
  <c r="AE52" i="17"/>
  <c r="AD37" i="17"/>
  <c r="AE39" i="17"/>
  <c r="AE21" i="17"/>
  <c r="AE58" i="17"/>
  <c r="AD34" i="17"/>
  <c r="AD26" i="17"/>
  <c r="AF27" i="17"/>
  <c r="AF19" i="17"/>
  <c r="AF61" i="17"/>
  <c r="AA23" i="17"/>
  <c r="AC23" i="17" s="1"/>
  <c r="AA28" i="17"/>
  <c r="AC28" i="17" s="1"/>
  <c r="AD23" i="17"/>
  <c r="AA37" i="17"/>
  <c r="AC37" i="17" s="1"/>
  <c r="AH37" i="17" s="1"/>
  <c r="D12" i="17"/>
  <c r="AA39" i="17"/>
  <c r="AC39" i="17" s="1"/>
  <c r="AH39" i="17" s="1"/>
  <c r="AA66" i="17"/>
  <c r="AC66" i="17" s="1"/>
  <c r="AH66" i="17" s="1"/>
  <c r="AA29" i="17"/>
  <c r="AC29" i="17" s="1"/>
  <c r="AA34" i="17"/>
  <c r="AC34" i="17" s="1"/>
  <c r="AH34" i="17" s="1"/>
  <c r="AA62" i="17"/>
  <c r="AC62" i="17" s="1"/>
  <c r="AH62" i="17" s="1"/>
  <c r="AA21" i="17"/>
  <c r="AC21" i="17" s="1"/>
  <c r="AA43" i="17"/>
  <c r="AC43" i="17" s="1"/>
  <c r="AH43" i="17" s="1"/>
  <c r="AA70" i="17"/>
  <c r="AC70" i="17" s="1"/>
  <c r="AA48" i="17"/>
  <c r="AC48" i="17" s="1"/>
  <c r="AH48" i="17" s="1"/>
  <c r="AA57" i="17"/>
  <c r="AC57" i="17" s="1"/>
  <c r="AH57" i="17" s="1"/>
  <c r="AA38" i="17"/>
  <c r="AC38" i="17" s="1"/>
  <c r="AH38" i="17" s="1"/>
  <c r="AA56" i="17"/>
  <c r="AC56" i="17" s="1"/>
  <c r="AH56" i="17" s="1"/>
  <c r="AA60" i="17"/>
  <c r="AC60" i="17" s="1"/>
  <c r="AH60" i="17" s="1"/>
  <c r="AA46" i="17"/>
  <c r="AC46" i="17" s="1"/>
  <c r="AH46" i="17" s="1"/>
  <c r="AA55" i="17"/>
  <c r="AC55" i="17" s="1"/>
  <c r="AH55" i="17" s="1"/>
  <c r="AA36" i="17"/>
  <c r="AC36" i="17" s="1"/>
  <c r="AA67" i="17"/>
  <c r="AC67" i="17" s="1"/>
  <c r="AA45" i="17"/>
  <c r="AC45" i="17" s="1"/>
  <c r="AH45" i="17" s="1"/>
  <c r="AA68" i="17"/>
  <c r="AC68" i="17" s="1"/>
  <c r="AH68" i="17" s="1"/>
  <c r="AA50" i="17"/>
  <c r="AC50" i="17" s="1"/>
  <c r="AH50" i="17" s="1"/>
  <c r="AA20" i="17"/>
  <c r="AC20" i="17" s="1"/>
  <c r="AA47" i="17"/>
  <c r="AC47" i="17" s="1"/>
  <c r="AH47" i="17" s="1"/>
  <c r="AA51" i="17"/>
  <c r="AC51" i="17" s="1"/>
  <c r="AA41" i="17"/>
  <c r="AC41" i="17" s="1"/>
  <c r="AH41" i="17" s="1"/>
  <c r="AA64" i="17"/>
  <c r="AC64" i="17" s="1"/>
  <c r="AH64" i="17" s="1"/>
  <c r="AA69" i="17"/>
  <c r="AC69" i="17" s="1"/>
  <c r="AH69" i="17" s="1"/>
  <c r="AA18" i="17"/>
  <c r="AC18" i="17" s="1"/>
  <c r="AA31" i="17"/>
  <c r="AC31" i="17" s="1"/>
  <c r="AH31" i="17" s="1"/>
  <c r="AA59" i="17"/>
  <c r="AC59" i="17" s="1"/>
  <c r="AH59" i="17" s="1"/>
  <c r="AA40" i="17"/>
  <c r="AC40" i="17" s="1"/>
  <c r="AH40" i="17" s="1"/>
  <c r="AA71" i="17"/>
  <c r="AC71" i="17" s="1"/>
  <c r="AH71" i="17" s="1"/>
  <c r="AA49" i="17"/>
  <c r="AC49" i="17" s="1"/>
  <c r="AA26" i="17"/>
  <c r="AC26" i="17" s="1"/>
  <c r="AA54" i="17"/>
  <c r="AC54" i="17" s="1"/>
  <c r="AA19" i="17"/>
  <c r="AC19" i="17" s="1"/>
  <c r="AA32" i="17"/>
  <c r="AC32" i="17" s="1"/>
  <c r="AH32" i="17" s="1"/>
  <c r="AA35" i="17"/>
  <c r="AC35" i="17" s="1"/>
  <c r="AH35" i="17" s="1"/>
  <c r="AA63" i="17"/>
  <c r="AC63" i="17" s="1"/>
  <c r="AH63" i="17" s="1"/>
  <c r="AA44" i="17"/>
  <c r="AC44" i="17" s="1"/>
  <c r="AH44" i="17" s="1"/>
  <c r="AA25" i="17"/>
  <c r="AC25" i="17" s="1"/>
  <c r="AA53" i="17"/>
  <c r="AC53" i="17" s="1"/>
  <c r="AA30" i="17"/>
  <c r="AC30" i="17" s="1"/>
  <c r="AA58" i="17"/>
  <c r="AC58" i="17" s="1"/>
  <c r="AH58" i="17" s="1"/>
  <c r="AA27" i="17"/>
  <c r="AC27" i="17" s="1"/>
  <c r="D11" i="17"/>
  <c r="S60" i="17" a="1"/>
  <c r="S60" i="17" s="1"/>
  <c r="U60" i="17" s="1"/>
  <c r="S56" i="17" a="1"/>
  <c r="S56" i="17" s="1"/>
  <c r="U56" i="17" s="1"/>
  <c r="S44" i="17" a="1"/>
  <c r="S44" i="17" s="1"/>
  <c r="U44" i="17" s="1"/>
  <c r="S40" i="17" a="1"/>
  <c r="S40" i="17" s="1"/>
  <c r="U40" i="17" s="1"/>
  <c r="S28" i="17" a="1"/>
  <c r="S28" i="17" s="1"/>
  <c r="U28" i="17" s="1"/>
  <c r="V28" i="17" s="1" a="1"/>
  <c r="V28" i="17" s="1"/>
  <c r="W28" i="17" s="1"/>
  <c r="Y28" i="17" s="1"/>
  <c r="Z28" i="17" s="1"/>
  <c r="S24" i="17" a="1"/>
  <c r="S24" i="17" s="1"/>
  <c r="U24" i="17" s="1"/>
  <c r="V24" i="17" s="1" a="1"/>
  <c r="V24" i="17" s="1"/>
  <c r="W24" i="17" s="1"/>
  <c r="Y24" i="17" s="1"/>
  <c r="Z24" i="17" s="1"/>
  <c r="S34" i="17" a="1"/>
  <c r="S34" i="17" s="1"/>
  <c r="U34" i="17" s="1"/>
  <c r="S37" i="17" a="1"/>
  <c r="S37" i="17" s="1"/>
  <c r="U37" i="17" s="1"/>
  <c r="S52" i="17" a="1"/>
  <c r="S52" i="17" s="1"/>
  <c r="U52" i="17" s="1"/>
  <c r="S63" i="17" a="1"/>
  <c r="S63" i="17" s="1"/>
  <c r="U63" i="17" s="1"/>
  <c r="S35" i="17" a="1"/>
  <c r="S35" i="17" s="1"/>
  <c r="U35" i="17" s="1"/>
  <c r="S66" i="17" a="1"/>
  <c r="S66" i="17" s="1"/>
  <c r="U66" i="17" s="1"/>
  <c r="S26" i="17" a="1"/>
  <c r="S26" i="17" s="1"/>
  <c r="U26" i="17" s="1"/>
  <c r="V26" i="17" s="1" a="1"/>
  <c r="V26" i="17" s="1"/>
  <c r="W26" i="17" s="1"/>
  <c r="Y26" i="17" s="1"/>
  <c r="Z26" i="17" s="1"/>
  <c r="S57" i="17" a="1"/>
  <c r="S57" i="17" s="1"/>
  <c r="U57" i="17" s="1"/>
  <c r="AE27" i="17"/>
  <c r="AE65" i="17"/>
  <c r="AF26" i="17"/>
  <c r="AD44" i="17"/>
  <c r="AE62" i="17"/>
  <c r="AE32" i="17"/>
  <c r="AD38" i="17"/>
  <c r="AF39" i="17"/>
  <c r="AD25" i="17"/>
  <c r="AD59" i="17"/>
  <c r="AF38" i="17"/>
  <c r="AF43" i="17"/>
  <c r="AF44" i="17"/>
  <c r="AD43" i="17"/>
  <c r="AD71" i="17"/>
  <c r="AE66" i="17"/>
  <c r="AD47" i="17"/>
  <c r="AF23" i="17"/>
  <c r="AF28" i="17"/>
  <c r="AD61" i="17"/>
  <c r="AE50" i="17"/>
  <c r="AF51" i="17"/>
  <c r="AF70" i="17"/>
  <c r="AD55" i="17"/>
  <c r="AF67" i="17"/>
  <c r="AE28" i="17"/>
  <c r="AD20" i="17"/>
  <c r="AD19" i="17"/>
  <c r="AF47" i="17"/>
  <c r="AE25" i="17"/>
  <c r="AD29" i="17"/>
  <c r="AE57" i="17"/>
  <c r="AF50" i="17"/>
  <c r="AF41" i="17"/>
  <c r="AE54" i="17"/>
  <c r="AF48" i="17"/>
  <c r="AD22" i="17"/>
  <c r="AF31" i="17"/>
  <c r="AD21" i="17"/>
  <c r="AF53" i="17"/>
  <c r="AD57" i="17"/>
  <c r="AE45" i="17"/>
  <c r="AD58" i="17"/>
  <c r="AD52" i="17"/>
  <c r="AE31" i="17"/>
  <c r="AF45" i="17"/>
  <c r="AE64" i="17"/>
  <c r="AF37" i="17"/>
  <c r="AE51" i="17"/>
  <c r="AE35" i="17"/>
  <c r="AD50" i="17"/>
  <c r="AF21" i="17"/>
  <c r="AE41" i="17"/>
  <c r="AD54" i="17"/>
  <c r="AF42" i="17"/>
  <c r="AF55" i="17"/>
  <c r="AD18" i="17"/>
  <c r="AE23" i="17"/>
  <c r="AD51" i="17"/>
  <c r="AF46" i="17"/>
  <c r="AF62" i="17"/>
  <c r="AD56" i="17"/>
  <c r="AF18" i="17"/>
  <c r="AD68" i="17"/>
  <c r="AF29" i="17"/>
  <c r="AE19" i="17"/>
  <c r="AE49" i="17"/>
  <c r="AE29" i="17"/>
  <c r="AD35" i="17"/>
  <c r="AE24" i="17"/>
  <c r="AF32" i="17"/>
  <c r="AD66" i="17"/>
  <c r="AF69" i="17"/>
  <c r="AE55" i="17"/>
  <c r="AE48" i="17"/>
  <c r="AD41" i="17"/>
  <c r="AD27" i="17"/>
  <c r="AE47" i="17"/>
  <c r="AE46" i="17"/>
  <c r="AE69" i="17"/>
  <c r="AE33" i="17"/>
  <c r="AD45" i="17"/>
  <c r="AE26" i="17"/>
  <c r="AE38" i="17"/>
  <c r="AE44" i="17"/>
  <c r="AE43" i="17"/>
  <c r="AD65" i="17"/>
  <c r="AE18" i="17"/>
  <c r="AE22" i="17"/>
  <c r="AE67" i="17"/>
  <c r="AD48" i="17"/>
  <c r="AE20" i="17"/>
  <c r="AE61" i="17"/>
  <c r="AF33" i="17"/>
  <c r="AD46" i="17"/>
  <c r="AD69" i="17"/>
  <c r="AE37" i="17"/>
  <c r="AD32" i="17"/>
  <c r="AF66" i="17"/>
  <c r="AD30" i="17"/>
  <c r="AF20" i="17"/>
  <c r="AD53" i="17"/>
  <c r="AD36" i="17"/>
  <c r="AD60" i="17"/>
  <c r="AF52" i="17"/>
  <c r="AD28" i="17"/>
  <c r="AE42" i="17"/>
  <c r="AF56" i="17"/>
  <c r="AF35" i="17"/>
  <c r="AD33" i="17"/>
  <c r="AF34" i="17"/>
  <c r="Z49" i="17"/>
  <c r="S21" i="17" a="1"/>
  <c r="S21" i="17" s="1"/>
  <c r="U21" i="17" s="1"/>
  <c r="V21" i="17" s="1" a="1"/>
  <c r="V21" i="17" s="1"/>
  <c r="W21" i="17" s="1"/>
  <c r="AD70" i="17"/>
  <c r="AD40" i="17"/>
  <c r="AE40" i="17"/>
  <c r="S36" i="17" a="1"/>
  <c r="S36" i="17" s="1"/>
  <c r="U36" i="17" s="1"/>
  <c r="S68" i="17" a="1"/>
  <c r="S68" i="17" s="1"/>
  <c r="U68" i="17" s="1"/>
  <c r="AE70" i="17"/>
  <c r="AF49" i="17"/>
  <c r="AD49" i="17"/>
  <c r="AD42" i="17"/>
  <c r="S48" i="17" a="1"/>
  <c r="S48" i="17" s="1"/>
  <c r="U48" i="17" s="1"/>
  <c r="Z53" i="17"/>
  <c r="S67" i="17" a="1"/>
  <c r="S67" i="17" s="1"/>
  <c r="U67" i="17" s="1"/>
  <c r="S59" i="17" a="1"/>
  <c r="S59" i="17" s="1"/>
  <c r="U59" i="17" s="1"/>
  <c r="S55" i="17" a="1"/>
  <c r="S55" i="17" s="1"/>
  <c r="U55" i="17" s="1"/>
  <c r="S39" i="17" a="1"/>
  <c r="S39" i="17" s="1"/>
  <c r="U39" i="17" s="1"/>
  <c r="S31" i="17" a="1"/>
  <c r="S31" i="17" s="1"/>
  <c r="U31" i="17" s="1"/>
  <c r="S27" i="17" a="1"/>
  <c r="S27" i="17" s="1"/>
  <c r="U27" i="17" s="1"/>
  <c r="V27" i="17" s="1" a="1"/>
  <c r="V27" i="17" s="1"/>
  <c r="W27" i="17" s="1"/>
  <c r="Y27" i="17" s="1"/>
  <c r="Z27" i="17" s="1"/>
  <c r="S23" i="17" a="1"/>
  <c r="S23" i="17" s="1"/>
  <c r="U23" i="17" s="1"/>
  <c r="V23" i="17" s="1" a="1"/>
  <c r="V23" i="17" s="1"/>
  <c r="W23" i="17" s="1"/>
  <c r="Z54" i="17"/>
  <c r="Z51" i="17"/>
  <c r="AE34" i="17"/>
  <c r="S38" i="17" a="1"/>
  <c r="S38" i="17" s="1"/>
  <c r="U38" i="17" s="1"/>
  <c r="S70" i="17" a="1"/>
  <c r="S70" i="17" s="1"/>
  <c r="U70" i="17" s="1"/>
  <c r="S20" i="17" a="1"/>
  <c r="S20" i="17" s="1"/>
  <c r="U20" i="17" s="1"/>
  <c r="V20" i="17" s="1" a="1"/>
  <c r="V20" i="17" s="1"/>
  <c r="W20" i="17" s="1"/>
  <c r="S41" i="17" a="1"/>
  <c r="S41" i="17" s="1"/>
  <c r="U41" i="17" s="1"/>
  <c r="AF40" i="17"/>
  <c r="Z30" i="17"/>
  <c r="AF25" i="17"/>
  <c r="S50" i="17" a="1"/>
  <c r="S50" i="17" s="1"/>
  <c r="U50" i="17" s="1"/>
  <c r="S69" i="17" a="1"/>
  <c r="S69" i="17" s="1"/>
  <c r="U69" i="17" s="1"/>
  <c r="S43" i="17" a="1"/>
  <c r="S43" i="17" s="1"/>
  <c r="U43" i="17" s="1"/>
  <c r="S47" i="17" a="1"/>
  <c r="S47" i="17" s="1"/>
  <c r="U47" i="17" s="1"/>
  <c r="AF64" i="17"/>
  <c r="AD64" i="17"/>
  <c r="AE60" i="17"/>
  <c r="AF60" i="17"/>
  <c r="AE30" i="17"/>
  <c r="AF30" i="17"/>
  <c r="AE71" i="17"/>
  <c r="S32" i="17" a="1"/>
  <c r="S32" i="17" s="1"/>
  <c r="U32" i="17" s="1"/>
  <c r="S64" i="17" a="1"/>
  <c r="S64" i="17" s="1"/>
  <c r="U64" i="17" s="1"/>
  <c r="S51" i="17" a="1"/>
  <c r="S51" i="17" s="1"/>
  <c r="U51" i="17" s="1"/>
  <c r="S53" i="17" a="1"/>
  <c r="S53" i="17" s="1"/>
  <c r="U53" i="17" s="1"/>
  <c r="S71" i="17" a="1"/>
  <c r="S71" i="17" s="1"/>
  <c r="U71" i="17" s="1"/>
  <c r="S61" i="17" a="1"/>
  <c r="S61" i="17" s="1"/>
  <c r="U61" i="17" s="1"/>
  <c r="S33" i="17" a="1"/>
  <c r="S33" i="17" s="1"/>
  <c r="U33" i="17" s="1"/>
  <c r="Z33" i="17"/>
  <c r="AF36" i="17"/>
  <c r="AE36" i="17"/>
  <c r="S22" i="17" a="1"/>
  <c r="S22" i="17" s="1"/>
  <c r="U22" i="17" s="1"/>
  <c r="V22" i="17" s="1" a="1"/>
  <c r="V22" i="17" s="1"/>
  <c r="W22" i="17" s="1"/>
  <c r="S65" i="17" a="1"/>
  <c r="S65" i="17" s="1"/>
  <c r="U65" i="17" s="1"/>
  <c r="S49" i="17" a="1"/>
  <c r="S49" i="17" s="1"/>
  <c r="U49" i="17" s="1"/>
  <c r="S58" i="17" a="1"/>
  <c r="S58" i="17" s="1"/>
  <c r="U58" i="17" s="1"/>
  <c r="S42" i="17" a="1"/>
  <c r="S42" i="17" s="1"/>
  <c r="U42" i="17" s="1"/>
  <c r="S18" i="17" a="1"/>
  <c r="S18" i="17" s="1"/>
  <c r="U18" i="17" s="1"/>
  <c r="V18" i="17" s="1" a="1"/>
  <c r="V18" i="17" s="1"/>
  <c r="W18" i="17" s="1"/>
  <c r="S62" i="17" a="1"/>
  <c r="S62" i="17" s="1"/>
  <c r="U62" i="17" s="1"/>
  <c r="S46" i="17" a="1"/>
  <c r="S46" i="17" s="1"/>
  <c r="U46" i="17" s="1"/>
  <c r="S30" i="17" a="1"/>
  <c r="S30" i="17" s="1"/>
  <c r="U30" i="17" s="1"/>
  <c r="S25" i="17" a="1"/>
  <c r="S25" i="17" s="1"/>
  <c r="U25" i="17" s="1"/>
  <c r="V25" i="17" s="1" a="1"/>
  <c r="V25" i="17" s="1"/>
  <c r="W25" i="17" s="1"/>
  <c r="Y25" i="17" s="1"/>
  <c r="Z25" i="17" s="1"/>
  <c r="S29" i="17" a="1"/>
  <c r="S29" i="17" s="1"/>
  <c r="U29" i="17" s="1"/>
  <c r="V29" i="17" s="1" a="1"/>
  <c r="V29" i="17" s="1"/>
  <c r="W29" i="17" s="1"/>
  <c r="Y29" i="17" s="1"/>
  <c r="Z29" i="17" s="1"/>
  <c r="S45" i="17" a="1"/>
  <c r="S45" i="17" s="1"/>
  <c r="U45" i="17" s="1"/>
  <c r="S19" i="17" a="1"/>
  <c r="S19" i="17" s="1"/>
  <c r="U19" i="17" s="1"/>
  <c r="V19" i="17" s="1" a="1"/>
  <c r="V19" i="17" s="1"/>
  <c r="W19" i="17" s="1"/>
  <c r="S54" i="17" a="1"/>
  <c r="S54" i="17" s="1"/>
  <c r="U54" i="17" s="1"/>
  <c r="AF71" i="17"/>
  <c r="AF68" i="17"/>
  <c r="AE68" i="17"/>
  <c r="AE63" i="17"/>
  <c r="AF63" i="17"/>
  <c r="AD63" i="17"/>
  <c r="AE59" i="17"/>
  <c r="AF59" i="17"/>
  <c r="AD31" i="17"/>
  <c r="AD24" i="17"/>
  <c r="AF24" i="17"/>
  <c r="AF58" i="17"/>
  <c r="Z36" i="17"/>
  <c r="Z70" i="17"/>
  <c r="Z67" i="17"/>
  <c r="O23" i="17" l="1"/>
  <c r="O19" i="17"/>
  <c r="O20" i="17"/>
  <c r="Y20" i="17" s="1"/>
  <c r="Z20" i="17" s="1"/>
  <c r="AH20" i="17" s="1"/>
  <c r="O21" i="17"/>
  <c r="AH26" i="17"/>
  <c r="AH24" i="17"/>
  <c r="AH25" i="17"/>
  <c r="AH28" i="17"/>
  <c r="AH27" i="17"/>
  <c r="AH70" i="17"/>
  <c r="AH49" i="17"/>
  <c r="AH33" i="17"/>
  <c r="AH36" i="17"/>
  <c r="AH30" i="17"/>
  <c r="Y23" i="17"/>
  <c r="Z23" i="17" s="1"/>
  <c r="AH23" i="17" s="1"/>
  <c r="AG39" i="17"/>
  <c r="AI39" i="17" s="1"/>
  <c r="AJ39" i="17" s="1"/>
  <c r="AH51" i="17"/>
  <c r="AG31" i="17"/>
  <c r="AI31" i="17" s="1"/>
  <c r="AJ31" i="17" s="1"/>
  <c r="AG27" i="17"/>
  <c r="AI27" i="17" s="1"/>
  <c r="AJ27" i="17" s="1"/>
  <c r="AG42" i="17"/>
  <c r="AI42" i="17" s="1"/>
  <c r="AJ42" i="17" s="1"/>
  <c r="AG23" i="17"/>
  <c r="AH67" i="17"/>
  <c r="AG22" i="17"/>
  <c r="AG33" i="17"/>
  <c r="AI33" i="17" s="1"/>
  <c r="AJ33" i="17" s="1"/>
  <c r="AG57" i="17"/>
  <c r="AI57" i="17" s="1"/>
  <c r="AJ57" i="17" s="1"/>
  <c r="AG32" i="17"/>
  <c r="AI32" i="17" s="1"/>
  <c r="AJ32" i="17" s="1"/>
  <c r="AG54" i="17"/>
  <c r="AI54" i="17" s="1"/>
  <c r="AJ54" i="17" s="1"/>
  <c r="AG55" i="17"/>
  <c r="AI55" i="17" s="1"/>
  <c r="AJ55" i="17" s="1"/>
  <c r="AG53" i="17"/>
  <c r="AI53" i="17" s="1"/>
  <c r="AJ53" i="17" s="1"/>
  <c r="AG40" i="17"/>
  <c r="AI40" i="17" s="1"/>
  <c r="AJ40" i="17" s="1"/>
  <c r="AG26" i="17"/>
  <c r="AI26" i="17" s="1"/>
  <c r="AJ26" i="17" s="1"/>
  <c r="AG66" i="17"/>
  <c r="AI66" i="17" s="1"/>
  <c r="AJ66" i="17" s="1"/>
  <c r="AG21" i="17"/>
  <c r="AG51" i="17"/>
  <c r="AI51" i="17" s="1"/>
  <c r="AJ51" i="17" s="1"/>
  <c r="AG45" i="17"/>
  <c r="AI45" i="17" s="1"/>
  <c r="AJ45" i="17" s="1"/>
  <c r="AG58" i="17"/>
  <c r="AI58" i="17" s="1"/>
  <c r="AJ58" i="17" s="1"/>
  <c r="AG61" i="17"/>
  <c r="AI61" i="17" s="1"/>
  <c r="AJ61" i="17" s="1"/>
  <c r="AG19" i="17"/>
  <c r="AH29" i="17"/>
  <c r="AH54" i="17"/>
  <c r="AH53" i="17"/>
  <c r="AG67" i="17"/>
  <c r="AI67" i="17" s="1"/>
  <c r="AJ67" i="17" s="1"/>
  <c r="AG50" i="17"/>
  <c r="AI50" i="17" s="1"/>
  <c r="AJ50" i="17" s="1"/>
  <c r="AG47" i="17"/>
  <c r="AI47" i="17" s="1"/>
  <c r="AJ47" i="17" s="1"/>
  <c r="O22" i="17"/>
  <c r="Y22" i="17" s="1"/>
  <c r="Z22" i="17" s="1"/>
  <c r="AH22" i="17" s="1"/>
  <c r="Y19" i="17"/>
  <c r="Z19" i="17" s="1"/>
  <c r="AH19" i="17" s="1"/>
  <c r="O18" i="17"/>
  <c r="Y18" i="17" s="1"/>
  <c r="Y21" i="17"/>
  <c r="Z21" i="17" s="1"/>
  <c r="AH21" i="17" s="1"/>
  <c r="AG71" i="17"/>
  <c r="AI71" i="17" s="1"/>
  <c r="AJ71" i="17" s="1"/>
  <c r="AG25" i="17"/>
  <c r="AI25" i="17" s="1"/>
  <c r="AJ25" i="17" s="1"/>
  <c r="AG43" i="17"/>
  <c r="AI43" i="17" s="1"/>
  <c r="AJ43" i="17" s="1"/>
  <c r="AG41" i="17"/>
  <c r="AI41" i="17" s="1"/>
  <c r="AJ41" i="17" s="1"/>
  <c r="AG29" i="17"/>
  <c r="AG28" i="17"/>
  <c r="AG44" i="17"/>
  <c r="AI44" i="17" s="1"/>
  <c r="AJ44" i="17" s="1"/>
  <c r="AG48" i="17"/>
  <c r="AI48" i="17" s="1"/>
  <c r="AJ48" i="17" s="1"/>
  <c r="AG24" i="17"/>
  <c r="AI24" i="17" s="1"/>
  <c r="AJ24" i="17" s="1"/>
  <c r="AG52" i="17"/>
  <c r="AI52" i="17" s="1"/>
  <c r="AJ52" i="17" s="1"/>
  <c r="AG37" i="17"/>
  <c r="AI37" i="17" s="1"/>
  <c r="AJ37" i="17" s="1"/>
  <c r="AG20" i="17"/>
  <c r="AG38" i="17"/>
  <c r="AI38" i="17" s="1"/>
  <c r="AJ38" i="17" s="1"/>
  <c r="AG18" i="17"/>
  <c r="AG56" i="17"/>
  <c r="AI56" i="17" s="1"/>
  <c r="AJ56" i="17" s="1"/>
  <c r="AG65" i="17"/>
  <c r="AI65" i="17" s="1"/>
  <c r="AJ65" i="17" s="1"/>
  <c r="AG46" i="17"/>
  <c r="AI46" i="17" s="1"/>
  <c r="AJ46" i="17" s="1"/>
  <c r="AG35" i="17"/>
  <c r="AI35" i="17" s="1"/>
  <c r="AJ35" i="17" s="1"/>
  <c r="AG62" i="17"/>
  <c r="AI62" i="17" s="1"/>
  <c r="AJ62" i="17" s="1"/>
  <c r="AG49" i="17"/>
  <c r="AI49" i="17" s="1"/>
  <c r="AJ49" i="17" s="1"/>
  <c r="AG63" i="17"/>
  <c r="AI63" i="17" s="1"/>
  <c r="AJ63" i="17" s="1"/>
  <c r="AG36" i="17"/>
  <c r="AI36" i="17" s="1"/>
  <c r="AJ36" i="17" s="1"/>
  <c r="AG68" i="17"/>
  <c r="AI68" i="17" s="1"/>
  <c r="AJ68" i="17" s="1"/>
  <c r="AG69" i="17"/>
  <c r="AI69" i="17" s="1"/>
  <c r="AJ69" i="17" s="1"/>
  <c r="AG70" i="17"/>
  <c r="AI70" i="17" s="1"/>
  <c r="AJ70" i="17" s="1"/>
  <c r="AG34" i="17"/>
  <c r="AI34" i="17" s="1"/>
  <c r="AJ34" i="17" s="1"/>
  <c r="AG60" i="17"/>
  <c r="AI60" i="17" s="1"/>
  <c r="AJ60" i="17" s="1"/>
  <c r="AG64" i="17"/>
  <c r="AI64" i="17" s="1"/>
  <c r="AJ64" i="17" s="1"/>
  <c r="AG30" i="17"/>
  <c r="AI30" i="17" s="1"/>
  <c r="AJ30" i="17" s="1"/>
  <c r="AG59" i="17"/>
  <c r="AI59" i="17" s="1"/>
  <c r="AJ59" i="17" s="1"/>
  <c r="AI28" i="17" l="1"/>
  <c r="AJ28" i="17" s="1"/>
  <c r="AI29" i="17"/>
  <c r="AJ29" i="17" s="1"/>
  <c r="AI19" i="17"/>
  <c r="AJ19" i="17" s="1"/>
  <c r="AI22" i="17"/>
  <c r="AJ22" i="17" s="1"/>
  <c r="AI21" i="17"/>
  <c r="AJ21" i="17" s="1"/>
  <c r="AI23" i="17"/>
  <c r="AJ23" i="17" s="1"/>
  <c r="Z18" i="17"/>
  <c r="AH18" i="17" s="1"/>
  <c r="AI18" i="17" s="1"/>
  <c r="AJ18" i="17" s="1"/>
  <c r="Y16" i="17"/>
  <c r="AI20" i="17"/>
  <c r="AJ20" i="17" s="1"/>
  <c r="AJ16" i="17" l="1"/>
  <c r="AL16" i="17" s="1"/>
</calcChain>
</file>

<file path=xl/sharedStrings.xml><?xml version="1.0" encoding="utf-8"?>
<sst xmlns="http://schemas.openxmlformats.org/spreadsheetml/2006/main" count="17555" uniqueCount="1806">
  <si>
    <t>C</t>
  </si>
  <si>
    <t>D</t>
  </si>
  <si>
    <t>E</t>
  </si>
  <si>
    <t>Yes</t>
  </si>
  <si>
    <t>No</t>
  </si>
  <si>
    <t>CALCULATOR VALUES ARE FOR PURPOSES OF ILLUSTRATION ONLY.</t>
  </si>
  <si>
    <t>INFORMATION FROM THE HOSPITAL</t>
  </si>
  <si>
    <t>F</t>
  </si>
  <si>
    <t>G</t>
  </si>
  <si>
    <t>Rehab</t>
  </si>
  <si>
    <t>2002</t>
  </si>
  <si>
    <t>2014</t>
  </si>
  <si>
    <t>3011</t>
  </si>
  <si>
    <t>3013</t>
  </si>
  <si>
    <t>3023</t>
  </si>
  <si>
    <t>3032</t>
  </si>
  <si>
    <t>3042</t>
  </si>
  <si>
    <t>3052</t>
  </si>
  <si>
    <t>3054</t>
  </si>
  <si>
    <t>3091</t>
  </si>
  <si>
    <t>3093</t>
  </si>
  <si>
    <t>3102</t>
  </si>
  <si>
    <t>3122</t>
  </si>
  <si>
    <t>4011</t>
  </si>
  <si>
    <t>4013</t>
  </si>
  <si>
    <t>4031</t>
  </si>
  <si>
    <t>5003</t>
  </si>
  <si>
    <t>5004</t>
  </si>
  <si>
    <t>5011</t>
  </si>
  <si>
    <t>5012</t>
  </si>
  <si>
    <t>5013</t>
  </si>
  <si>
    <t>5014</t>
  </si>
  <si>
    <t>Col ID</t>
  </si>
  <si>
    <t>Column/Field Name</t>
  </si>
  <si>
    <t>Description</t>
  </si>
  <si>
    <t>General Comments</t>
  </si>
  <si>
    <t>Cover</t>
  </si>
  <si>
    <t>Structure</t>
  </si>
  <si>
    <t>Instructions for Interactive Calculator</t>
  </si>
  <si>
    <t>Illinois Medicaid EAPG Pricing Calculator</t>
  </si>
  <si>
    <t>EAPG</t>
  </si>
  <si>
    <t>EAPG Weight</t>
  </si>
  <si>
    <t>Uniform Packaging</t>
  </si>
  <si>
    <t>PHOTOCHEMOTHERAPY</t>
  </si>
  <si>
    <t>SUPERFICIAL NEEDLE BIOPSY AND ASPIRATION</t>
  </si>
  <si>
    <t>LEVEL I SKIN INCISION AND DRAINAGE</t>
  </si>
  <si>
    <t>LEVEL II SKIN INCISION AND DRAINAGE</t>
  </si>
  <si>
    <t>NAIL PROCEDURES</t>
  </si>
  <si>
    <t>LEVEL I SKIN DEBRIDEMENT AND DESTRUCTION</t>
  </si>
  <si>
    <t>LEVEL II SKIN DEBRIDEMENT AND DESTRUCTION</t>
  </si>
  <si>
    <t>LEVEL III SKIN DEBRIDEMENT AND DESTRUCTION</t>
  </si>
  <si>
    <t>LEVEL I EXCISION AND BIOPSY OF SKIN AND SOFT TISSUE</t>
  </si>
  <si>
    <t>LEVEL II EXCISION AND BIOPSY OF SKIN AND SOFT TISSUE</t>
  </si>
  <si>
    <t>LEVEL III EXCISION AND BIOPSY OF SKIN AND SOFT TISSUE</t>
  </si>
  <si>
    <t>LEVEL I SKIN REPAIR</t>
  </si>
  <si>
    <t>LEVEL II SKIN REPAIR</t>
  </si>
  <si>
    <t>LEVEL III SKIN REPAIR</t>
  </si>
  <si>
    <t>LEVEL IV SKIN REPAIR</t>
  </si>
  <si>
    <t>LEVEL I BREAST PROCEDURES</t>
  </si>
  <si>
    <t>LEVEL II BREAST PROCEDURES</t>
  </si>
  <si>
    <t>LEVEL III BREAST PROCEDURES</t>
  </si>
  <si>
    <t>LEVEL I MUSCULOSKELETAL PROCEDURES EXCLUDING HAND AND FOOT</t>
  </si>
  <si>
    <t>LEVEL II MUSCULOSKELETAL PROCEDURES EXCLUDING HAND AND FOOT</t>
  </si>
  <si>
    <t>LEVEL III MUSCULOSKELETAL PROCEDURES EXCLUDING HAND AND FOOT</t>
  </si>
  <si>
    <t>LEVEL I HAND PROCEDURES</t>
  </si>
  <si>
    <t>LEVEL II HAND PROCEDURES</t>
  </si>
  <si>
    <t>LEVEL I FOOT PROCEDURES</t>
  </si>
  <si>
    <t>LEVEL II FOOT PROCEDURES</t>
  </si>
  <si>
    <t>LEVEL I ARTHROSCOPY</t>
  </si>
  <si>
    <t>LEVEL II ARTHROSCOPY</t>
  </si>
  <si>
    <t>REPLACEMENT OF CAST</t>
  </si>
  <si>
    <t>SPLINT, STRAPPING AND CAST REMOVAL</t>
  </si>
  <si>
    <t>CLOSED TREATMENT FX &amp; DISLOCATION OF FINGER, TOE &amp; TRUNK</t>
  </si>
  <si>
    <t>CLOSED TREATMENT FX &amp; DISLOCATION EXC FINGER, TOE &amp; TRUNK</t>
  </si>
  <si>
    <t>OPEN OR PERCUTANEOUS TREATMENT OF FRACTURES</t>
  </si>
  <si>
    <t>BONE OR JOINT MANIPULATION UNDER ANESTHESIA</t>
  </si>
  <si>
    <t>BUNION PROCEDURES</t>
  </si>
  <si>
    <t>LEVEL I ARTHROPLASTY</t>
  </si>
  <si>
    <t>LEVEL II ARTHROPLASTY</t>
  </si>
  <si>
    <t>HAND AND FOOT TENOTOMY</t>
  </si>
  <si>
    <t>ARTHROCENTESIS AND LIGAMENT OR TENDON INJECTION</t>
  </si>
  <si>
    <t>PULMONARY TESTS</t>
  </si>
  <si>
    <t>NEEDLE AND CATHETER BIOPSY, ASPIRATION, LAVAGE AND INTUBATION</t>
  </si>
  <si>
    <t>LEVEL I ENDOSCOPY OF THE UPPER AIRWAY</t>
  </si>
  <si>
    <t>LEVEL II ENDOSCOPY OF THE UPPER AIRWAY</t>
  </si>
  <si>
    <t>ENDOSCOPY OF THE LOWER AIRWAY</t>
  </si>
  <si>
    <t>RESPIRATORY THERAPY</t>
  </si>
  <si>
    <t>PULMONARY REHABILITATION</t>
  </si>
  <si>
    <t>VENTILATION ASSISTANCE AND MANAGEMENT</t>
  </si>
  <si>
    <t>EXERCISE TOLERANCE TESTS</t>
  </si>
  <si>
    <t>ECHOCARDIOGRAPHY</t>
  </si>
  <si>
    <t>PLACEMENT OF TRANSVENOUS CATHETERS</t>
  </si>
  <si>
    <t>DIAGNOSTIC CARDIAC CATHETERIZATION</t>
  </si>
  <si>
    <t>SECONDARY VARICOSE VEINS AND VASCULAR INJECTION</t>
  </si>
  <si>
    <t>RESUSCITATION</t>
  </si>
  <si>
    <t>CARDIOVERSION</t>
  </si>
  <si>
    <t>CARDIAC REHABILITATION</t>
  </si>
  <si>
    <t>THROMBOLYSIS</t>
  </si>
  <si>
    <t>ATRIAL AND VENTRICULAR RECORDING AND PACING</t>
  </si>
  <si>
    <t>AICD IMPLANT</t>
  </si>
  <si>
    <t>PHARMACOTHERAPY BY EXTENDED INFUSION</t>
  </si>
  <si>
    <t>PHARMACOTHERAPY EXCEPT BY EXTENDED INFUSION</t>
  </si>
  <si>
    <t>PHLEBOTOMY</t>
  </si>
  <si>
    <t>LEVEL I BLOOD AND BLOOD PRODUCT EXCHANGE</t>
  </si>
  <si>
    <t>LEVEL II BLOOD AND BLOOD PRODUCT EXCHANGE</t>
  </si>
  <si>
    <t>DEEP LYMPH STRUCTURE AND THYROID PROCEDURES</t>
  </si>
  <si>
    <t>ALLERGY TESTS</t>
  </si>
  <si>
    <t>HOME INFUSION</t>
  </si>
  <si>
    <t>NUTRITION THERAPY</t>
  </si>
  <si>
    <t>ALIMENTARY TESTS AND SIMPLE TUBE PLACEMENT</t>
  </si>
  <si>
    <t>ESOPHAGEAL DILATION WITHOUT ENDOSCOPY</t>
  </si>
  <si>
    <t>ANOSCOPY WITH BIOPSY AND DIAGNOSTIC PROCTOSIGMOIDOSCOPY</t>
  </si>
  <si>
    <t>PROCTOSIGMOIDOSCOPY WITH EXCISION OR BIOPSY</t>
  </si>
  <si>
    <t>DIAGNOSTIC UPPER GI ENDOSCOPY OR INTUBATION</t>
  </si>
  <si>
    <t>THERAPEUTIC UPPER GI ENDOSCOPY OR INTUBATION</t>
  </si>
  <si>
    <t>DIAGNOSTIC LOWER GASTROINTESTINAL ENDOSCOPY</t>
  </si>
  <si>
    <t>THERAPEUTIC COLONOSCOPY</t>
  </si>
  <si>
    <t>ERCP AND MISCELLANEOUS GI ENDOSCOPY PROCEDURES</t>
  </si>
  <si>
    <t>LEVEL I HERNIA REPAIR</t>
  </si>
  <si>
    <t>LEVEL II HERNIA REPAIR</t>
  </si>
  <si>
    <t>LEVEL I ANAL AND RECTAL PROCEDURES</t>
  </si>
  <si>
    <t>LEVEL II ANAL AND RECTAL PROCEDURES</t>
  </si>
  <si>
    <t>LEVEL I GASTROINTESTINAL PROCEDURES</t>
  </si>
  <si>
    <t>LEVEL II GASTROINTESTINAL PROCEDURES</t>
  </si>
  <si>
    <t>LEVEL I LAPAROSCOPY</t>
  </si>
  <si>
    <t>LEVEL II LAPAROSCOPY</t>
  </si>
  <si>
    <t>LEVEL III LAPAROSCOPY</t>
  </si>
  <si>
    <t>LEVEL IV LAPAROSCOPY</t>
  </si>
  <si>
    <t>EXTRACORPOREAL SHOCK WAVE LITHOTRIPSY</t>
  </si>
  <si>
    <t>URINARY STUDIES AND PROCEDURES</t>
  </si>
  <si>
    <t>URINARY DILATATION</t>
  </si>
  <si>
    <t>LEVEL I BLADDER AND KIDNEY PROCEDURES</t>
  </si>
  <si>
    <t>LEVEL II BLADDER AND KIDNEY PROCEDURES</t>
  </si>
  <si>
    <t>LEVEL III BLADDER AND KIDNEY PROCEDURES</t>
  </si>
  <si>
    <t>LEVEL I URETHRA AND PROSTATE PROCEDURES</t>
  </si>
  <si>
    <t>LEVEL II URETHRA AND PROSTATE PROCEDURES</t>
  </si>
  <si>
    <t>HEMODIALYSIS</t>
  </si>
  <si>
    <t>PERITONEAL DIALYSIS</t>
  </si>
  <si>
    <t>TESTICULAR AND EPIDIDYMAL PROCEDURES</t>
  </si>
  <si>
    <t>CIRCUMCISION</t>
  </si>
  <si>
    <t>INSERTION OF PENILE PROSTHESIS</t>
  </si>
  <si>
    <t>OTHER PENILE PROCEDURES</t>
  </si>
  <si>
    <t>DESTRUCTION OR RESECTION OF PROSTATE</t>
  </si>
  <si>
    <t>PROSTATE NEEDLE AND PUNCH BIOPSY</t>
  </si>
  <si>
    <t>ARTIFICIAL FERTILIZATION</t>
  </si>
  <si>
    <t>LEVEL I FETAL PROCEDURES</t>
  </si>
  <si>
    <t>LEVEL II FETAL PROCEDURES</t>
  </si>
  <si>
    <t>TREATMENT OF INCOMPLETE ABORTION</t>
  </si>
  <si>
    <t>THERAPEUTIC ABORTION</t>
  </si>
  <si>
    <t>VAGINAL DELIVERY</t>
  </si>
  <si>
    <t>LEVEL I FEMALE REPRODUCTIVE PROCEDURES</t>
  </si>
  <si>
    <t>LEVEL II FEMALE REPRODUCTIVE PROCEDURES</t>
  </si>
  <si>
    <t>LEVEL III FEMALE REPRODUCTIVE PROCEDURES</t>
  </si>
  <si>
    <t>DILATION AND CURETTAGE</t>
  </si>
  <si>
    <t>HYSTEROSCOPY</t>
  </si>
  <si>
    <t>COLPOSCOPY</t>
  </si>
  <si>
    <t>EXTENDED EEG STUDIES</t>
  </si>
  <si>
    <t>ELECTROENCEPHALOGRAM</t>
  </si>
  <si>
    <t>ELECTROCONVULSIVE THERAPY</t>
  </si>
  <si>
    <t>NERVE AND MUSCLE TESTS</t>
  </si>
  <si>
    <t>LEVEL I REVISION OR REMOVAL OF NEUROLOGICAL DEVICE</t>
  </si>
  <si>
    <t>LEVEL II REVISION OR REMOVAL OF NEUROLOGICAL DEVICE</t>
  </si>
  <si>
    <t>LEVEL I NERVE PROCEDURES</t>
  </si>
  <si>
    <t>LEVEL II NERVE PROCEDURES</t>
  </si>
  <si>
    <t>SPINAL TAP</t>
  </si>
  <si>
    <t>LAMINOTOMY AND LAMINECTOMY</t>
  </si>
  <si>
    <t>SLEEP STUDIES</t>
  </si>
  <si>
    <t>LEVEL III NERVE PROCEDURES</t>
  </si>
  <si>
    <t>MINOR OPHTHALMOLOGICAL TESTS AND PROCEDURES</t>
  </si>
  <si>
    <t>FITTING OF CONTACT LENSES</t>
  </si>
  <si>
    <t>LASER EYE PROCEDURES</t>
  </si>
  <si>
    <t>CATARACT PROCEDURES</t>
  </si>
  <si>
    <t>LEVEL I ANTERIOR SEGMENT EYE PROCEDURES</t>
  </si>
  <si>
    <t>LEVEL II ANTERIOR SEGMENT EYE PROCEDURES</t>
  </si>
  <si>
    <t>LEVEL III ANTERIOR SEGMENT EYE PROCEDURES</t>
  </si>
  <si>
    <t>LEVEL I POSTERIOR SEGMENT EYE PROCEDURES</t>
  </si>
  <si>
    <t>LEVEL II POSTERIOR SEGMENT EYE PROCEDURES</t>
  </si>
  <si>
    <t>STRABISMUS AND MUSCLE EYE PROCEDURES</t>
  </si>
  <si>
    <t>LEVEL I REPAIR AND PLASTIC PROCEDURES OF EYE</t>
  </si>
  <si>
    <t>LEVEL II REPAIR AND PLASTIC PROCEDURES OF EYE</t>
  </si>
  <si>
    <t>COCHLEAR DEVICE IMPLANTATION</t>
  </si>
  <si>
    <t>OTORHINOLARYNGOLOGIC FUNCTION TESTS</t>
  </si>
  <si>
    <t>LEVEL I FACIAL AND ENT PROCEDURES</t>
  </si>
  <si>
    <t>LEVEL II FACIAL AND ENT PROCEDURES</t>
  </si>
  <si>
    <t>LEVEL III FACIAL AND ENT PROCEDURES</t>
  </si>
  <si>
    <t>LEVEL IV FACIAL AND ENT PROCEDURES</t>
  </si>
  <si>
    <t>TONSIL AND ADENOID PROCEDURES</t>
  </si>
  <si>
    <t>AUDIOMETRY</t>
  </si>
  <si>
    <t>OCCUPATIONAL THERAPY</t>
  </si>
  <si>
    <t>PHYSICAL THERAPY</t>
  </si>
  <si>
    <t>SPEECH THERAPY AND EVALUATION</t>
  </si>
  <si>
    <t>MANIPULATION THERAPY</t>
  </si>
  <si>
    <t>OCCUPATIONAL/PHYSICAL THERAPY, GROUP</t>
  </si>
  <si>
    <t>SPEECH THERAPY &amp; EVALUATION, GROUP</t>
  </si>
  <si>
    <t>VASCULAR RADIOLOGY EXCEPT VENOGRAPHY OF EXTREMITY</t>
  </si>
  <si>
    <t>MAGNETIC RESONANCE ANGIOGRAPHY - HEAD AND/OR NECK</t>
  </si>
  <si>
    <t>MAGNETIC RESONANCE ANGIOGRAPHY - CHEST</t>
  </si>
  <si>
    <t>MAGNETIC RESONANCE ANGIOGRAPHY - OTHER SITES</t>
  </si>
  <si>
    <t>MYELOGRAPHY</t>
  </si>
  <si>
    <t>MISCELLANEOUS RADIOLOGICAL PROCEDURES WITH CONTRAST</t>
  </si>
  <si>
    <t>DIGESTIVE RADIOLOGY</t>
  </si>
  <si>
    <t>DIAGNOSTIC ULTRASOUND EXCEPT OBSTETRICAL AND VASCULAR OF LOWER EXTREMITIES</t>
  </si>
  <si>
    <t>VASCULAR DIAGNOSTIC ULTRASOUND OF LOWER EXTREMITIES</t>
  </si>
  <si>
    <t>PET SCANS</t>
  </si>
  <si>
    <t>BONE DENSITOMETRY</t>
  </si>
  <si>
    <t>MRI- ABDOMEN</t>
  </si>
  <si>
    <t>MRI- JOINTS</t>
  </si>
  <si>
    <t>MRI- BACK</t>
  </si>
  <si>
    <t>MRI- CHEST</t>
  </si>
  <si>
    <t>MRI- OTHER</t>
  </si>
  <si>
    <t>CAT SCAN BACK</t>
  </si>
  <si>
    <t>CAT SCAN - BRAIN</t>
  </si>
  <si>
    <t>CAT SCAN - ABDOMEN</t>
  </si>
  <si>
    <t>CAT SCAN - OTHER</t>
  </si>
  <si>
    <t>ANGIOGRAPHY, OTHER</t>
  </si>
  <si>
    <t>ANGIOGRAPHY, CEREBRAL</t>
  </si>
  <si>
    <t>DEVELOPMENTAL &amp; NEUROPSYCHOLOGICAL TESTING</t>
  </si>
  <si>
    <t>FULL DAY PARTIAL HOSPITALIZATION FOR SUBSTANCE ABUSE</t>
  </si>
  <si>
    <t>FULL DAY PARTIAL HOSPITALIZATION FOR MENTAL ILLNESS</t>
  </si>
  <si>
    <t>HALF DAY PARTIAL HOSPITALIZATION FOR SUBSTANCE ABUSE</t>
  </si>
  <si>
    <t>HALF DAY PARTIAL HOSPITALIZATION FOR MENTAL ILLNESS</t>
  </si>
  <si>
    <t>COUNSELLING OR INDIVIDUAL BRIEF PSYCHOTHERAPY</t>
  </si>
  <si>
    <t>INDIVIDUAL COMPREHENSIVE PSYCHOTHERAPY</t>
  </si>
  <si>
    <t>FAMILY PSYCHOTHERAPY</t>
  </si>
  <si>
    <t>GROUP PSYCHOTHERAPY</t>
  </si>
  <si>
    <t>ACTIVITY THERAPY</t>
  </si>
  <si>
    <t>CRISIS INTERVENTION</t>
  </si>
  <si>
    <t>MEDICATION ADMINISTRATION &amp; OBSERVATION</t>
  </si>
  <si>
    <t>MENTAL HEALTH SCREENING &amp; BRIEF ASSESSMENT</t>
  </si>
  <si>
    <t>LEVEL I DIAGNOSTIC NUCLEAR MEDICINE</t>
  </si>
  <si>
    <t>LEVEL II DIAGNOSTIC NUCLEAR MEDICINE</t>
  </si>
  <si>
    <t>LEVEL III DIAGNOSTIC NUCLEAR MEDICINE</t>
  </si>
  <si>
    <t>THERAPEUTIC NUCLEAR MEDICINE</t>
  </si>
  <si>
    <t>RADIATION THERAPY AND HYPERTHERMIA</t>
  </si>
  <si>
    <t>RADIATION TREATMENT DELIVERY</t>
  </si>
  <si>
    <t>INSTILLATION OF RADIOELEMENT SOLUTIONS</t>
  </si>
  <si>
    <t>HYPERTHERMIC THERAPIES</t>
  </si>
  <si>
    <t>RADIOSURGERY</t>
  </si>
  <si>
    <t>HIGH ENERGY NEUTRON RADIATION TREATMENT DELIVERY</t>
  </si>
  <si>
    <t>PROTON TREATMENT DELIVERY</t>
  </si>
  <si>
    <t>LEVEL II AFTERLOADING BRACHYTHERAPY</t>
  </si>
  <si>
    <t>LEVEL I  ADJUNCTIVE GENERAL DENTAL SERVICES</t>
  </si>
  <si>
    <t>LEVEL II ADJUNCTIVE GENERAL DENTAL SERVICES</t>
  </si>
  <si>
    <t>LEVEL I PROSTHODONTICS, FIXED</t>
  </si>
  <si>
    <t>LEVEL II PROSTHODONTICS, FIXED</t>
  </si>
  <si>
    <t>LEVEL III PROSTHODONTICS, FIXED</t>
  </si>
  <si>
    <t>LEVEL I PROSTHODONTICS, REMOVABLE</t>
  </si>
  <si>
    <t>LEVEL II PROSTHODONTICS, REMOVABLE</t>
  </si>
  <si>
    <t>LEVEL III PROSTHODONTICS, REMOVABLE</t>
  </si>
  <si>
    <t>LEVEL I MAXILLOFACIAL PROSTHETICS</t>
  </si>
  <si>
    <t>LEVEL II MAXILLOFACIAL PROSTHETICS</t>
  </si>
  <si>
    <t>LEVEL I DENTAL RESTORATIONS</t>
  </si>
  <si>
    <t>LEVEL II DENTAL RESTORATIONS</t>
  </si>
  <si>
    <t>LEVEL III DENTAL RESTORATION</t>
  </si>
  <si>
    <t>LEVEL I ENDODONTICS</t>
  </si>
  <si>
    <t>LEVEL II ENDODONTICS</t>
  </si>
  <si>
    <t>LEVEL III ENDODONTICS</t>
  </si>
  <si>
    <t>LEVEL I ORAL AND MAXILLOFACIAL SURGERY</t>
  </si>
  <si>
    <t>LEVEL II ORAL AND MAXILLOFACIAL SURGERY</t>
  </si>
  <si>
    <t>LEVEL III ORAL AND MAXILLOFACIAL SURGERY</t>
  </si>
  <si>
    <t>LEVEL IV ORAL AND MAXILLOFACIAL SURGERY</t>
  </si>
  <si>
    <t>SEALANT</t>
  </si>
  <si>
    <t>LEVEL I DENTAL FILM</t>
  </si>
  <si>
    <t>LEVEL II DENTAL FILM</t>
  </si>
  <si>
    <t>DENTAL ANESTHESIA</t>
  </si>
  <si>
    <t>DIAGNOSTIC DENTAL PROCEDURES</t>
  </si>
  <si>
    <t>PREVENTIVE DENTAL PROCEDURES</t>
  </si>
  <si>
    <t>ANESTHESIA</t>
  </si>
  <si>
    <t>LEVEL I PATHOLOGY</t>
  </si>
  <si>
    <t>LEVEL II PATHOLOGY</t>
  </si>
  <si>
    <t>PAP SMEARS</t>
  </si>
  <si>
    <t>BLOOD AND TISSUE TYPING</t>
  </si>
  <si>
    <t>LEVEL I IMMUNOLOGY TESTS</t>
  </si>
  <si>
    <t>LEVEL II IMMUNOLOGY TESTS</t>
  </si>
  <si>
    <t>LEVEL I MICROBIOLOGY TESTS</t>
  </si>
  <si>
    <t>LEVEL II MICROBIOLOGY TESTS</t>
  </si>
  <si>
    <t>LEVEL I ENDOCRINOLOGY TESTS</t>
  </si>
  <si>
    <t>LEVEL II ENDOCRINOLOGY TESTS</t>
  </si>
  <si>
    <t>LEVEL I CHEMISTRY TESTS</t>
  </si>
  <si>
    <t>LEVEL II CHEMISTRY TESTS</t>
  </si>
  <si>
    <t>BASIC CHEMISTRY TESTS</t>
  </si>
  <si>
    <t>ORGAN OR DISEASE ORIENTED PANELS</t>
  </si>
  <si>
    <t>TOXICOLOGY TESTS</t>
  </si>
  <si>
    <t>THERAPEUTIC DRUG MONITORING</t>
  </si>
  <si>
    <t>LEVEL I CLOTTING TESTS</t>
  </si>
  <si>
    <t>LEVEL II CLOTTING TESTS</t>
  </si>
  <si>
    <t>LEVEL I HEMATOLOGY TESTS</t>
  </si>
  <si>
    <t>LEVEL II HEMATOLOGY TESTS</t>
  </si>
  <si>
    <t>URINALYSIS</t>
  </si>
  <si>
    <t>BLOOD AND URINE DIPSTICK TESTS</t>
  </si>
  <si>
    <t>SIMPLE PULMONARY FUNCTION TESTS</t>
  </si>
  <si>
    <t>CARDIOGRAM</t>
  </si>
  <si>
    <t>LEVEL II IMMUNIZATION</t>
  </si>
  <si>
    <t>LEVEL III IMMUNIZATION</t>
  </si>
  <si>
    <t>MINOR REPRODUCTIVE PROCEDURES</t>
  </si>
  <si>
    <t>MINOR CARDIAC AND VASCULAR TESTS</t>
  </si>
  <si>
    <t>MINOR OPHTHALMOLOGICAL INJECTION, SCRAPING AND TESTS</t>
  </si>
  <si>
    <t>PACEMAKER AND OTHER ELECTRONIC ANALYSIS</t>
  </si>
  <si>
    <t>TUBE CHANGE</t>
  </si>
  <si>
    <t>PROVISION OF VISION AIDS</t>
  </si>
  <si>
    <t>INTRODUCTION OF NEEDLE AND CATHETER</t>
  </si>
  <si>
    <t>DRESSINGS AND OTHER MINOR PROCEDURES</t>
  </si>
  <si>
    <t>PSYCHOTROPIC MEDICATION MANAGEMENT</t>
  </si>
  <si>
    <t>BIOFEEDBACK AND OTHER TRAINING</t>
  </si>
  <si>
    <t>PATIENT EDUCATION, INDIVIDUAL</t>
  </si>
  <si>
    <t>PATIENT EDUCATION, GROUP</t>
  </si>
  <si>
    <t>CLASS I CHEMOTHERAPY DRUGS</t>
  </si>
  <si>
    <t>CLASS II CHEMOTHERAPY DRUGS</t>
  </si>
  <si>
    <t>CLASS III CHEMOTHERAPY DRUGS</t>
  </si>
  <si>
    <t>CLASS IV CHEMOTHERAPY DRUGS</t>
  </si>
  <si>
    <t>CLASS V CHEMOTHERAPY DRUGS</t>
  </si>
  <si>
    <t>CLASS I PHARMACOTHERAPY</t>
  </si>
  <si>
    <t>CLASS II PHARMACOTHERAPY</t>
  </si>
  <si>
    <t>CLASS III PHARMACOTHERAPY</t>
  </si>
  <si>
    <t>CLASS IV PHARMACOTHERAPY</t>
  </si>
  <si>
    <t>CLASS V PHARMACOTHERAPY</t>
  </si>
  <si>
    <t>CLASS VI PHARMACOTHERAPY</t>
  </si>
  <si>
    <t>CLASS VI CHEMOTHERAPY DRUGS</t>
  </si>
  <si>
    <t>CLASS VII PHARMACOTHERAPY</t>
  </si>
  <si>
    <t>EXPANDED HOURS ACCESS</t>
  </si>
  <si>
    <t>OBSERVATION</t>
  </si>
  <si>
    <t>SMOKING CESSATION TREATMENT</t>
  </si>
  <si>
    <t>DIABETES SUPPLIES</t>
  </si>
  <si>
    <t>MOTORIZED WHEELCHAIR</t>
  </si>
  <si>
    <t>TPN FORMULAE</t>
  </si>
  <si>
    <t>IMPLANTED TISSUE OF ANY TYPE</t>
  </si>
  <si>
    <t>MOTORIZED WHEELCHAIR ACCESSORIES</t>
  </si>
  <si>
    <t>VENIPUNCTURE</t>
  </si>
  <si>
    <t>CLASS IX COMBINED CHEMOTHERAPY AND PHARMACOTHERAPY</t>
  </si>
  <si>
    <t>CLASS X COMBINED CHEMOTHERAPY AND PHARMACOTHERAPY</t>
  </si>
  <si>
    <t>CLASS XI COMBINED CHEMOTHERAPY AND PHARMACOTHERAPY</t>
  </si>
  <si>
    <t>CLASS XII COMBINED CHEMOTHERAPY AND PHARMACOTHERAPY</t>
  </si>
  <si>
    <t>OBSTETRICAL ULTRASOUND</t>
  </si>
  <si>
    <t>PLAIN FILM</t>
  </si>
  <si>
    <t>ULTRASOUND GUIDANCE</t>
  </si>
  <si>
    <t>CT GUIDANCE</t>
  </si>
  <si>
    <t>RADIOLOGICAL GUIDANCE FOR THERAPEUTIC OR DIAGNOSTIC PROCEDURES</t>
  </si>
  <si>
    <t>MRI GUIDANCE</t>
  </si>
  <si>
    <t>LEVEL I THERAPEUTIC RADIATION TREATMENT PREPARATION</t>
  </si>
  <si>
    <t>LEVEL II THERAPEUTIC RADIATION TREATMENT PREPARATION</t>
  </si>
  <si>
    <t>MEDICAL RADIATION PHYSICS</t>
  </si>
  <si>
    <t>TREATMENT DEVICE DESIGN AND CONSTRUCTION</t>
  </si>
  <si>
    <t>TELETHERAPY/BRACHYTHERAPY CALCULATION</t>
  </si>
  <si>
    <t>THERAPEUTIC RADIOLOGY SIMULATION FIELD SETTING</t>
  </si>
  <si>
    <t>RADIOELEMENT APPLICATION</t>
  </si>
  <si>
    <t>RADIATION THERAPY MANAGEMENT</t>
  </si>
  <si>
    <t>THERAPEUTIC RADIOLOGY TREATMENT PLANNING</t>
  </si>
  <si>
    <t>MEDICAL VISIT INDICATOR</t>
  </si>
  <si>
    <t>MINOR CHEMOTHERAPY DRUGS</t>
  </si>
  <si>
    <t>MINOR PHARMACOTHERAPY</t>
  </si>
  <si>
    <t>MAJOR SIGNS, SYMPTOMS AND FINDINGS</t>
  </si>
  <si>
    <t>NERVOUS SYSTEM MALIGNANCY</t>
  </si>
  <si>
    <t>MULTIPLE SCLEROSIS &amp; OTHER DEMYELINATING DISEASES</t>
  </si>
  <si>
    <t>TRANSIENT ISCHEMIA</t>
  </si>
  <si>
    <t>NONTRAUMATIC STUPOR &amp; COMA</t>
  </si>
  <si>
    <t>SEIZURE</t>
  </si>
  <si>
    <t>HEADACHES OTHER THAN MIGRAINE</t>
  </si>
  <si>
    <t>MIGRAINE</t>
  </si>
  <si>
    <t>HEAD TRAUMA</t>
  </si>
  <si>
    <t>AFTEREFFECTS OF CEREBROVASCULAR ACCIDENT</t>
  </si>
  <si>
    <t>NONSPECIFIC CVA &amp; PRECEREBRAL OCCLUSION W/O INFARC</t>
  </si>
  <si>
    <t>CVA &amp; PRECEREBRAL OCCLUSION W INFARCT</t>
  </si>
  <si>
    <t>CEREBRAL PALSY</t>
  </si>
  <si>
    <t>ACUTE MAJOR EYE INFECTIONS</t>
  </si>
  <si>
    <t>CATARACTS</t>
  </si>
  <si>
    <t>GLAUCOMA</t>
  </si>
  <si>
    <t>CONJUNCTIVITIS</t>
  </si>
  <si>
    <t>EAR, NOSE, MOUTH, THROAT, CRANIAL/FACIAL MALIGNANCIES</t>
  </si>
  <si>
    <t>LEVEL I OTHER EAR, NOSE, MOUTH,THROAT &amp; CRANIAL/FACIAL DIAGNOSES</t>
  </si>
  <si>
    <t>LEVEL II OTHER EAR, NOSE, MOUTH,THROAT &amp; CRANIAL/FACIAL DIAGNOSES</t>
  </si>
  <si>
    <t>CYSTIC FIBROSIS - PULMONARY DISEASE</t>
  </si>
  <si>
    <t>RESPIRATORY MALIGNANCY</t>
  </si>
  <si>
    <t>BRONCHIOLITIS &amp; RSV PNEUMONIA</t>
  </si>
  <si>
    <t>COMMUNITY ACQUIRED PNUEMONIA</t>
  </si>
  <si>
    <t>CHRONIC OBSTRUCTIVE PULMONARY DISEASE</t>
  </si>
  <si>
    <t>ASTHMA</t>
  </si>
  <si>
    <t>LEVEL I OTHER RESPIRATORY DIAGNOSES</t>
  </si>
  <si>
    <t>LEVEL II OTHER RESPIRATORY DIAGNOSES</t>
  </si>
  <si>
    <t>PNEUMONIA EXCEPT FOR COMMUNITY ACQUIRED PNEUMONIA</t>
  </si>
  <si>
    <t>STATUS ASTHMATICUS</t>
  </si>
  <si>
    <t>ACUTE MYOCARDIAL INFARCTION</t>
  </si>
  <si>
    <t>LEVEL I CARDIOVASCULAR DIAGNOSES</t>
  </si>
  <si>
    <t>LEVEL II CARDIOVASCULAR DIAGNOSES</t>
  </si>
  <si>
    <t>HEART FAILURE</t>
  </si>
  <si>
    <t>PHLEBITIS</t>
  </si>
  <si>
    <t>ANGINA PECTORIS &amp; CORONARY ATHEROSCLEROSIS</t>
  </si>
  <si>
    <t>HYPERTENSION</t>
  </si>
  <si>
    <t>ATRIAL FIBRILLATION</t>
  </si>
  <si>
    <t>CHEST PAIN</t>
  </si>
  <si>
    <t>SYNCOPE &amp; COLLAPSE</t>
  </si>
  <si>
    <t>DIGESTIVE MALIGNANCY</t>
  </si>
  <si>
    <t>PEPTIC ULCER &amp; GASTRITIS</t>
  </si>
  <si>
    <t>ESOPHAGITIS</t>
  </si>
  <si>
    <t>LEVEL I GASTROINTESTINAL DIAGNOSES</t>
  </si>
  <si>
    <t>LEVEL II GASTROINTESTINAL DIAGNOSES</t>
  </si>
  <si>
    <t>INFLAMMATORY BOWEL DISEASE</t>
  </si>
  <si>
    <t>NON-BACTERIAL GASTROENTERITIS, NAUSEA &amp; VOMITING</t>
  </si>
  <si>
    <t>ABDOMINAL PAIN</t>
  </si>
  <si>
    <t>MALFUNCTION, REACTION &amp; COMPLICATION OF GI DEVICE OR PROCEDURE</t>
  </si>
  <si>
    <t>CONSTIPATION</t>
  </si>
  <si>
    <t>HERNIA</t>
  </si>
  <si>
    <t>IRRITABLE BOWEL SYNDROME</t>
  </si>
  <si>
    <t>ALCOHOLIC LIVER DISEASE</t>
  </si>
  <si>
    <t>MALIGNANCY OF HEPATOBILIARY SYSTEM &amp; PANCREAS</t>
  </si>
  <si>
    <t>HEPATITIS WITHOUT COMA</t>
  </si>
  <si>
    <t>CHOLECYSTITIS</t>
  </si>
  <si>
    <t>LEVEL I HEPATOBILIARY DIAGNOSES</t>
  </si>
  <si>
    <t>LEVEL II HEPATOBILIARY DIAGNOSES</t>
  </si>
  <si>
    <t>FRACTURE OF FEMUR</t>
  </si>
  <si>
    <t>FRACTURE OF PELVIS OR DISLOCATION OF HIP</t>
  </si>
  <si>
    <t>FRACTURES &amp; DISLOCATIONS EXCEPT FEMUR, PELVIS &amp; BACK</t>
  </si>
  <si>
    <t>OSTEOMYELITIS, SEPTIC ARTHRITIS &amp; OTHER MUSCULOSKELETAL INFECTIONS</t>
  </si>
  <si>
    <t>MALFUNCTION, REACTION, COMPLIC OF ORTHOPEDIC DEVICE OR PROCEDURE</t>
  </si>
  <si>
    <t>LEVEL I OTHER MUSCULOSKELETAL SYSTEM &amp; CONNECTIVE TISSUE DIAGNOSES</t>
  </si>
  <si>
    <t>LEVEL II OTHER MUSCULOSKELETAL SYSTEM &amp; CONNECTIVE TISSUE DIAGNOSES</t>
  </si>
  <si>
    <t>OSTEOPOROSIS</t>
  </si>
  <si>
    <t>PAIN</t>
  </si>
  <si>
    <t>SKIN ULCERS</t>
  </si>
  <si>
    <t>CELLULITIS &amp; OTHER BACTERIAL SKIN INFECTIONS</t>
  </si>
  <si>
    <t>CONTUSION, OPEN WOUND &amp; OTHER TRAUMA TO SKIN &amp; SUBCUTANEOUS TISSUE</t>
  </si>
  <si>
    <t>DECUBITUS ULCER</t>
  </si>
  <si>
    <t>INBORN ERRORS OF METABOLISM</t>
  </si>
  <si>
    <t>ELECTROLYTE DISORDERS</t>
  </si>
  <si>
    <t>OBESITY</t>
  </si>
  <si>
    <t>DIABETES WITH OPHTHALMIC MANIFESTATIONS</t>
  </si>
  <si>
    <t>DIABETES WITH OTHER MANIFESTATIONS &amp; COMPLICATIONS</t>
  </si>
  <si>
    <t>DIABETES WITH NEUROLOGIC MANIFESTATIONS</t>
  </si>
  <si>
    <t>DIABETES WITHOUT COMPLICATIONS</t>
  </si>
  <si>
    <t>DIABETES WITH RENAL MANIFESTATIONS</t>
  </si>
  <si>
    <t>RENAL FAILURE</t>
  </si>
  <si>
    <t>KIDNEY &amp; URINARY TRACT MALIGNANCY</t>
  </si>
  <si>
    <t>NEPHRITIS &amp; NEPHROSIS</t>
  </si>
  <si>
    <t>KIDNEY AND CHRONIC URINARY TRACT INFECTIONS</t>
  </si>
  <si>
    <t>URINARY STONES &amp; ACQUIRED UPPER URINARY TRACT OBSTRUCTION</t>
  </si>
  <si>
    <t>MALFUNCTION, REACTION, COMPLIC OF GENITOURINARY DEVICE OR PROC</t>
  </si>
  <si>
    <t>OTHER KIDNEY &amp; URINARY TRACT DIAGNOSES, SIGNS &amp; SYMPTOMS</t>
  </si>
  <si>
    <t>ACUTE LOWER URINARY TRACT INFECTIONS</t>
  </si>
  <si>
    <t>MALIGNANCY, MALE REPRODUCTIVE SYSTEM</t>
  </si>
  <si>
    <t>MALE REPRODUCTIVE SYSTEM DIAGNOSES EXCEPT MALIGNANCY</t>
  </si>
  <si>
    <t>NEOPLASMS OF THE MALE REPRODUCTIVE SYSTEM</t>
  </si>
  <si>
    <t>PROSTATITIS</t>
  </si>
  <si>
    <t>MALE REPRODUCTIVE INFECTIONS</t>
  </si>
  <si>
    <t>FEMALE REPRODUCTIVE SYSTEM MALIGNANCY</t>
  </si>
  <si>
    <t>FEMALE REPRODUCTIVE SYSTEM INFECTIONS</t>
  </si>
  <si>
    <t>LEVEL I MENSTRUAL AND OTHER FEMALE DIAGNOSES</t>
  </si>
  <si>
    <t>LEVEL II MENSTRUAL AND OTHER FEMALE DIAGNOSES</t>
  </si>
  <si>
    <t>POSTPARTUM &amp; POST ABORTION DIAGNOSES W/O PROCEDURE</t>
  </si>
  <si>
    <t>THREATENED ABORTION</t>
  </si>
  <si>
    <t>ABORTION W/O D&amp;C, ASPIRATION CURETTAGE OR HYSTEROTOMY</t>
  </si>
  <si>
    <t>FALSE LABOR</t>
  </si>
  <si>
    <t>OTHER ANTEPARTUM DIAGNOSES</t>
  </si>
  <si>
    <t>ROUTINE PRENATAL CARE</t>
  </si>
  <si>
    <t>NORMAL NEONATE</t>
  </si>
  <si>
    <t>LEVEL I NEONATAL DIAGNOSES</t>
  </si>
  <si>
    <t>LEVEL II NEONATAL DIAGNOSES</t>
  </si>
  <si>
    <t>CONGENITAL FACTOR DEFICIENCIES</t>
  </si>
  <si>
    <t>SICKLE CELL ANEMIA CRISIS</t>
  </si>
  <si>
    <t>SICKLE CELL ANEMIA</t>
  </si>
  <si>
    <t>ANEMIA EXCEPT FOR IRON DEFICIENCY ANEMIA AND SICKLE CELL ANEMIA</t>
  </si>
  <si>
    <t>IRON DEFICIENCY ANEMIA</t>
  </si>
  <si>
    <t>ACUTE LEUKEMIA</t>
  </si>
  <si>
    <t>LYMPHOMA, MYELOMA &amp; NON-ACUTE LEUKEMIA</t>
  </si>
  <si>
    <t>RADIOTHERAPY</t>
  </si>
  <si>
    <t>CHEMOTHERAPY</t>
  </si>
  <si>
    <t>LYMPHATIC &amp; OTHER MALIGNANCIES &amp; NEOPLASMS OF UNCERTAIN BEHAVIOR</t>
  </si>
  <si>
    <t>SEPTICEMIA &amp; DISSEMINATED INFECTIONS</t>
  </si>
  <si>
    <t>FEVER</t>
  </si>
  <si>
    <t>VIRAL ILLNESS</t>
  </si>
  <si>
    <t>OTHER INFECTIOUS &amp; PARASITIC DISEASES</t>
  </si>
  <si>
    <t>H. PYLORI INFECTION</t>
  </si>
  <si>
    <t>SCHIZOPHRENIA</t>
  </si>
  <si>
    <t>BIPOLAR DISORDERS</t>
  </si>
  <si>
    <t>ADJUSTMENT DISORDERS &amp; NEUROSES EXCEPT DEPRESSIVE DIAGNOSES</t>
  </si>
  <si>
    <t>ACUTE ANXIETY &amp; DELIRIUM STATES</t>
  </si>
  <si>
    <t>ORGANIC MENTAL HEALTH DISTURBANCES</t>
  </si>
  <si>
    <t>MENTAL RETARDATION</t>
  </si>
  <si>
    <t>EATING DISORDERS</t>
  </si>
  <si>
    <t>OPIOID ABUSE &amp; DEPENDENCE</t>
  </si>
  <si>
    <t>COCAINE ABUSE &amp; DEPENDENCE</t>
  </si>
  <si>
    <t>ALCOHOL ABUSE &amp; DEPENDENCE</t>
  </si>
  <si>
    <t>OTHER DRUG ABUSE &amp; DEPENDENCE</t>
  </si>
  <si>
    <t>ALLERGIC REACTIONS</t>
  </si>
  <si>
    <t>POISONING OF MEDICINAL AGENTS</t>
  </si>
  <si>
    <t>OTHER COMPLICATIONS OF TREATMENT</t>
  </si>
  <si>
    <t>OTHER INJURY, POISONING &amp; TOXIC EFFECT DIAGNOSES</t>
  </si>
  <si>
    <t>TOXIC EFFECTS OF NON-MEDICINAL SUBSTANCES</t>
  </si>
  <si>
    <t>EXTENSIVE 3RD DEGREE OR FULL THICKNESS BURNS W/O SKIN GRAFT</t>
  </si>
  <si>
    <t>PARTIAL THICKNESS BURNS W OR W/O SKIN GRAFT</t>
  </si>
  <si>
    <t>REHABILITATION</t>
  </si>
  <si>
    <t>SIGNS, SYMPTOMS &amp; OTHER FACTORS INFLUENCING HEALTH STATUS</t>
  </si>
  <si>
    <t>OTHER AFTERCARE &amp; CONVALESCENCE</t>
  </si>
  <si>
    <t>NEONATAL AFTERCARE</t>
  </si>
  <si>
    <t>JOINT REPLACEMENT</t>
  </si>
  <si>
    <t>CONTRACEPTIVE MANAGEMENT</t>
  </si>
  <si>
    <t>HIV INFECTION</t>
  </si>
  <si>
    <t>AIDS</t>
  </si>
  <si>
    <t>INPATIENT ONLY PROCEDURES</t>
  </si>
  <si>
    <t>USER CUSTOMIZABLE INPATIENT PROCEDURES</t>
  </si>
  <si>
    <t>UNASSIGNED</t>
  </si>
  <si>
    <t>DURABLE MEDICAL EQUIPMENT - LEVEL 4</t>
  </si>
  <si>
    <t>DURABLE MEDICAL EQUIPMENT - LEVEL 5</t>
  </si>
  <si>
    <t>DURABLE MEDICAL EQUIPMENT - LEVEL 6</t>
  </si>
  <si>
    <t>DURABLE MEDICAL EQUIPMENT - LEVEL 7</t>
  </si>
  <si>
    <t>DURABLE MEDICAL EQUIPMENT - LEVEL 8</t>
  </si>
  <si>
    <t>DURABLE MEDICAL EQUIPMENT - LEVEL 9</t>
  </si>
  <si>
    <t>DURABLE MEDICAL EQUIPMENT - LEVEL 10</t>
  </si>
  <si>
    <t>DURABLE MEDICAL EQUIPMENT - LEVEL 11</t>
  </si>
  <si>
    <t>DURABLE MEDICAL EQUIPMENT - LEVEL 12</t>
  </si>
  <si>
    <t>DURABLE MEDICAL EQUIPMENT - LEVEL 13</t>
  </si>
  <si>
    <t>DURABLE MEDICAL EQUIPMENT - LEVEL 14</t>
  </si>
  <si>
    <t>DURABLE MEDICAL EQUIPMENT - LEVEL 15</t>
  </si>
  <si>
    <t>DURABLE MEDICAL EQUIPMENT - LEVEL 16</t>
  </si>
  <si>
    <t>DURABLE MEDICAL EQUIPMENT - LEVEL 17</t>
  </si>
  <si>
    <t>DURABLE MEDICAL EQUIPMENT - LEVEL 18</t>
  </si>
  <si>
    <t>DURABLE MEDICAL EQUIPMENT - LEVEL 19</t>
  </si>
  <si>
    <t>DURABLE MEDICAL EQUIPMENT - LEVEL 20</t>
  </si>
  <si>
    <t>EAPG Category</t>
  </si>
  <si>
    <t>EAPG Type</t>
  </si>
  <si>
    <t>EAPG Description</t>
  </si>
  <si>
    <t>Multiple Procedure Discounting</t>
  </si>
  <si>
    <t>Same Procedure Consolidation</t>
  </si>
  <si>
    <t>Repeat Ancillary Discounting</t>
  </si>
  <si>
    <t xml:space="preserve">Bilateral Discounting </t>
  </si>
  <si>
    <t>Terminated Procedure Discounting</t>
  </si>
  <si>
    <t>Medicare ID</t>
  </si>
  <si>
    <t>Category of Service</t>
  </si>
  <si>
    <t>Acute</t>
  </si>
  <si>
    <t>Hospital Name</t>
  </si>
  <si>
    <t>140001</t>
  </si>
  <si>
    <t>140002</t>
  </si>
  <si>
    <t>140007</t>
  </si>
  <si>
    <t>140008</t>
  </si>
  <si>
    <t>140010</t>
  </si>
  <si>
    <t>140011</t>
  </si>
  <si>
    <t>140012</t>
  </si>
  <si>
    <t>140013</t>
  </si>
  <si>
    <t>140015</t>
  </si>
  <si>
    <t>140018</t>
  </si>
  <si>
    <t>140019</t>
  </si>
  <si>
    <t>140029</t>
  </si>
  <si>
    <t>140030</t>
  </si>
  <si>
    <t>140032</t>
  </si>
  <si>
    <t>140033</t>
  </si>
  <si>
    <t>140034</t>
  </si>
  <si>
    <t>140040</t>
  </si>
  <si>
    <t>140043</t>
  </si>
  <si>
    <t>140046</t>
  </si>
  <si>
    <t>140048</t>
  </si>
  <si>
    <t>140049</t>
  </si>
  <si>
    <t>140051</t>
  </si>
  <si>
    <t>140052</t>
  </si>
  <si>
    <t>140053</t>
  </si>
  <si>
    <t>140054</t>
  </si>
  <si>
    <t>140058</t>
  </si>
  <si>
    <t>140059</t>
  </si>
  <si>
    <t>140062</t>
  </si>
  <si>
    <t>140063</t>
  </si>
  <si>
    <t>140064</t>
  </si>
  <si>
    <t>140065</t>
  </si>
  <si>
    <t>140067</t>
  </si>
  <si>
    <t>140068</t>
  </si>
  <si>
    <t>140077</t>
  </si>
  <si>
    <t>140080</t>
  </si>
  <si>
    <t>140082</t>
  </si>
  <si>
    <t>140083</t>
  </si>
  <si>
    <t>140084</t>
  </si>
  <si>
    <t>140088</t>
  </si>
  <si>
    <t>140089</t>
  </si>
  <si>
    <t>140091</t>
  </si>
  <si>
    <t>140093</t>
  </si>
  <si>
    <t>140095</t>
  </si>
  <si>
    <t>140100</t>
  </si>
  <si>
    <t>140101</t>
  </si>
  <si>
    <t>140103</t>
  </si>
  <si>
    <t>140110</t>
  </si>
  <si>
    <t>140113</t>
  </si>
  <si>
    <t>140114</t>
  </si>
  <si>
    <t>140115</t>
  </si>
  <si>
    <t>140116</t>
  </si>
  <si>
    <t>140117</t>
  </si>
  <si>
    <t>140118</t>
  </si>
  <si>
    <t>140119</t>
  </si>
  <si>
    <t>140120</t>
  </si>
  <si>
    <t>140122</t>
  </si>
  <si>
    <t>140125</t>
  </si>
  <si>
    <t>140127</t>
  </si>
  <si>
    <t>140130</t>
  </si>
  <si>
    <t>140133</t>
  </si>
  <si>
    <t>140135</t>
  </si>
  <si>
    <t>140137</t>
  </si>
  <si>
    <t>140143</t>
  </si>
  <si>
    <t>140145</t>
  </si>
  <si>
    <t>140147</t>
  </si>
  <si>
    <t>140148</t>
  </si>
  <si>
    <t>140155</t>
  </si>
  <si>
    <t>140158</t>
  </si>
  <si>
    <t>140160</t>
  </si>
  <si>
    <t>140161</t>
  </si>
  <si>
    <t>140162</t>
  </si>
  <si>
    <t>140164</t>
  </si>
  <si>
    <t>140166</t>
  </si>
  <si>
    <t>140167</t>
  </si>
  <si>
    <t>140172</t>
  </si>
  <si>
    <t>140174</t>
  </si>
  <si>
    <t>140176</t>
  </si>
  <si>
    <t>140177</t>
  </si>
  <si>
    <t>140179</t>
  </si>
  <si>
    <t>140180</t>
  </si>
  <si>
    <t>140181</t>
  </si>
  <si>
    <t>140182</t>
  </si>
  <si>
    <t>140184</t>
  </si>
  <si>
    <t>140185</t>
  </si>
  <si>
    <t>140186</t>
  </si>
  <si>
    <t>140187</t>
  </si>
  <si>
    <t>140189</t>
  </si>
  <si>
    <t>140191</t>
  </si>
  <si>
    <t>140197</t>
  </si>
  <si>
    <t>140200</t>
  </si>
  <si>
    <t>140202</t>
  </si>
  <si>
    <t>140206</t>
  </si>
  <si>
    <t>140208</t>
  </si>
  <si>
    <t>140209</t>
  </si>
  <si>
    <t>140210</t>
  </si>
  <si>
    <t>140211</t>
  </si>
  <si>
    <t>140213</t>
  </si>
  <si>
    <t>140217</t>
  </si>
  <si>
    <t>140223</t>
  </si>
  <si>
    <t>140224</t>
  </si>
  <si>
    <t>140228</t>
  </si>
  <si>
    <t>140231</t>
  </si>
  <si>
    <t>140233</t>
  </si>
  <si>
    <t>140234</t>
  </si>
  <si>
    <t>140239</t>
  </si>
  <si>
    <t>140240</t>
  </si>
  <si>
    <t>140242</t>
  </si>
  <si>
    <t>140250</t>
  </si>
  <si>
    <t>140251</t>
  </si>
  <si>
    <t>140252</t>
  </si>
  <si>
    <t>140258</t>
  </si>
  <si>
    <t>140275</t>
  </si>
  <si>
    <t>140276</t>
  </si>
  <si>
    <t>140280</t>
  </si>
  <si>
    <t>140281</t>
  </si>
  <si>
    <t>140286</t>
  </si>
  <si>
    <t>140288</t>
  </si>
  <si>
    <t>140289</t>
  </si>
  <si>
    <t>140290</t>
  </si>
  <si>
    <t>140291</t>
  </si>
  <si>
    <t>140292</t>
  </si>
  <si>
    <t>140294</t>
  </si>
  <si>
    <t>140304</t>
  </si>
  <si>
    <t>141300</t>
  </si>
  <si>
    <t>141301</t>
  </si>
  <si>
    <t>141302</t>
  </si>
  <si>
    <t>141303</t>
  </si>
  <si>
    <t>141304</t>
  </si>
  <si>
    <t>141305</t>
  </si>
  <si>
    <t>141306</t>
  </si>
  <si>
    <t>141307</t>
  </si>
  <si>
    <t>141308</t>
  </si>
  <si>
    <t>141309</t>
  </si>
  <si>
    <t>141310</t>
  </si>
  <si>
    <t>141311</t>
  </si>
  <si>
    <t>141312</t>
  </si>
  <si>
    <t>141313</t>
  </si>
  <si>
    <t>141315</t>
  </si>
  <si>
    <t>141316</t>
  </si>
  <si>
    <t>141317</t>
  </si>
  <si>
    <t>141318</t>
  </si>
  <si>
    <t>141319</t>
  </si>
  <si>
    <t>141320</t>
  </si>
  <si>
    <t>141321</t>
  </si>
  <si>
    <t>141322</t>
  </si>
  <si>
    <t>141323</t>
  </si>
  <si>
    <t>141324</t>
  </si>
  <si>
    <t>141325</t>
  </si>
  <si>
    <t>141326</t>
  </si>
  <si>
    <t>141327</t>
  </si>
  <si>
    <t>141328</t>
  </si>
  <si>
    <t>141329</t>
  </si>
  <si>
    <t>141330</t>
  </si>
  <si>
    <t>141331</t>
  </si>
  <si>
    <t>141332</t>
  </si>
  <si>
    <t>141333</t>
  </si>
  <si>
    <t>141334</t>
  </si>
  <si>
    <t>141335</t>
  </si>
  <si>
    <t>141336</t>
  </si>
  <si>
    <t>141337</t>
  </si>
  <si>
    <t>141338</t>
  </si>
  <si>
    <t>141339</t>
  </si>
  <si>
    <t>141340</t>
  </si>
  <si>
    <t>141341</t>
  </si>
  <si>
    <t>141342</t>
  </si>
  <si>
    <t>141343</t>
  </si>
  <si>
    <t>141344</t>
  </si>
  <si>
    <t>141345</t>
  </si>
  <si>
    <t>141346</t>
  </si>
  <si>
    <t>141347</t>
  </si>
  <si>
    <t>141348</t>
  </si>
  <si>
    <t>141349</t>
  </si>
  <si>
    <t>141350</t>
  </si>
  <si>
    <t>141351</t>
  </si>
  <si>
    <t>142010</t>
  </si>
  <si>
    <t>142011</t>
  </si>
  <si>
    <t>143300</t>
  </si>
  <si>
    <t>150004</t>
  </si>
  <si>
    <t>150008</t>
  </si>
  <si>
    <t>150023</t>
  </si>
  <si>
    <t>150082</t>
  </si>
  <si>
    <t>150090</t>
  </si>
  <si>
    <t>150100</t>
  </si>
  <si>
    <t>150125</t>
  </si>
  <si>
    <t>160033</t>
  </si>
  <si>
    <t>160057</t>
  </si>
  <si>
    <t>160058</t>
  </si>
  <si>
    <t>160069</t>
  </si>
  <si>
    <t>160080</t>
  </si>
  <si>
    <t>160117</t>
  </si>
  <si>
    <t>180102</t>
  </si>
  <si>
    <t>180104</t>
  </si>
  <si>
    <t>260020</t>
  </si>
  <si>
    <t>260025</t>
  </si>
  <si>
    <t>260032</t>
  </si>
  <si>
    <t>260091</t>
  </si>
  <si>
    <t>260105</t>
  </si>
  <si>
    <t>260110</t>
  </si>
  <si>
    <t>260179</t>
  </si>
  <si>
    <t>260180</t>
  </si>
  <si>
    <t>260183</t>
  </si>
  <si>
    <t>263301</t>
  </si>
  <si>
    <t>520028</t>
  </si>
  <si>
    <t>520098</t>
  </si>
  <si>
    <t>520100</t>
  </si>
  <si>
    <t>523300</t>
  </si>
  <si>
    <t>3009</t>
  </si>
  <si>
    <t>13010</t>
  </si>
  <si>
    <t>7009</t>
  </si>
  <si>
    <t>3062</t>
  </si>
  <si>
    <t>1001</t>
  </si>
  <si>
    <t>3010</t>
  </si>
  <si>
    <t>19009</t>
  </si>
  <si>
    <t>16012</t>
  </si>
  <si>
    <t>14003</t>
  </si>
  <si>
    <t>5009</t>
  </si>
  <si>
    <t>13005</t>
  </si>
  <si>
    <t>6002</t>
  </si>
  <si>
    <t>18004</t>
  </si>
  <si>
    <t>8015</t>
  </si>
  <si>
    <t>16009</t>
  </si>
  <si>
    <t>8018</t>
  </si>
  <si>
    <t>7006</t>
  </si>
  <si>
    <t>13009</t>
  </si>
  <si>
    <t>7004</t>
  </si>
  <si>
    <t>16002</t>
  </si>
  <si>
    <t>12005</t>
  </si>
  <si>
    <t>13019</t>
  </si>
  <si>
    <t>11004</t>
  </si>
  <si>
    <t>13023</t>
  </si>
  <si>
    <t>13013</t>
  </si>
  <si>
    <t>18013</t>
  </si>
  <si>
    <t>13012</t>
  </si>
  <si>
    <t>8014</t>
  </si>
  <si>
    <t>4009</t>
  </si>
  <si>
    <t>8011</t>
  </si>
  <si>
    <t>18010</t>
  </si>
  <si>
    <t>13024</t>
  </si>
  <si>
    <t>8005</t>
  </si>
  <si>
    <t>8009</t>
  </si>
  <si>
    <t>16011</t>
  </si>
  <si>
    <t>20001</t>
  </si>
  <si>
    <t>19028</t>
  </si>
  <si>
    <t>16001</t>
  </si>
  <si>
    <t>1006</t>
  </si>
  <si>
    <t>18014</t>
  </si>
  <si>
    <t>12004</t>
  </si>
  <si>
    <t>19001</t>
  </si>
  <si>
    <t>22002</t>
  </si>
  <si>
    <t>3007</t>
  </si>
  <si>
    <t>18001</t>
  </si>
  <si>
    <t>19023</t>
  </si>
  <si>
    <t>12007</t>
  </si>
  <si>
    <t>6003</t>
  </si>
  <si>
    <t>Psych</t>
  </si>
  <si>
    <t>2005</t>
  </si>
  <si>
    <t>7074</t>
  </si>
  <si>
    <t>8012</t>
  </si>
  <si>
    <t>12009</t>
  </si>
  <si>
    <t>14001</t>
  </si>
  <si>
    <t>15008</t>
  </si>
  <si>
    <t>12010</t>
  </si>
  <si>
    <t>4025</t>
  </si>
  <si>
    <t>2134</t>
  </si>
  <si>
    <t>3073</t>
  </si>
  <si>
    <t>16017</t>
  </si>
  <si>
    <t>8016</t>
  </si>
  <si>
    <t>3055</t>
  </si>
  <si>
    <t>144031</t>
  </si>
  <si>
    <t>19005</t>
  </si>
  <si>
    <t>1002</t>
  </si>
  <si>
    <t>13047</t>
  </si>
  <si>
    <t>3025</t>
  </si>
  <si>
    <t>19014</t>
  </si>
  <si>
    <t>2016</t>
  </si>
  <si>
    <t>17001</t>
  </si>
  <si>
    <t>19010</t>
  </si>
  <si>
    <t>21002</t>
  </si>
  <si>
    <t>13020</t>
  </si>
  <si>
    <t>23007</t>
  </si>
  <si>
    <t>23008</t>
  </si>
  <si>
    <t>144005</t>
  </si>
  <si>
    <t>3108</t>
  </si>
  <si>
    <t>13029</t>
  </si>
  <si>
    <t>9993</t>
  </si>
  <si>
    <t>9024</t>
  </si>
  <si>
    <t>13119</t>
  </si>
  <si>
    <t>13297</t>
  </si>
  <si>
    <t>5035</t>
  </si>
  <si>
    <t>4004</t>
  </si>
  <si>
    <t>7005</t>
  </si>
  <si>
    <t>14002</t>
  </si>
  <si>
    <t>5008</t>
  </si>
  <si>
    <t>6005</t>
  </si>
  <si>
    <t>31000</t>
  </si>
  <si>
    <t>7001</t>
  </si>
  <si>
    <t>7007</t>
  </si>
  <si>
    <t>19034</t>
  </si>
  <si>
    <t>13014</t>
  </si>
  <si>
    <t>3002</t>
  </si>
  <si>
    <t>2018</t>
  </si>
  <si>
    <t>7008</t>
  </si>
  <si>
    <t>8039</t>
  </si>
  <si>
    <t>8019</t>
  </si>
  <si>
    <t>144026</t>
  </si>
  <si>
    <t>3452</t>
  </si>
  <si>
    <t>13017</t>
  </si>
  <si>
    <t>8008</t>
  </si>
  <si>
    <t>16033</t>
  </si>
  <si>
    <t>8006</t>
  </si>
  <si>
    <t>23001</t>
  </si>
  <si>
    <t>3071</t>
  </si>
  <si>
    <t>10005</t>
  </si>
  <si>
    <t>4008</t>
  </si>
  <si>
    <t>4006</t>
  </si>
  <si>
    <t>19048</t>
  </si>
  <si>
    <t>144035</t>
  </si>
  <si>
    <t>14004</t>
  </si>
  <si>
    <t>3072</t>
  </si>
  <si>
    <t>3038</t>
  </si>
  <si>
    <t>16015</t>
  </si>
  <si>
    <t>13026</t>
  </si>
  <si>
    <t>13027</t>
  </si>
  <si>
    <t>2006</t>
  </si>
  <si>
    <t>143027</t>
  </si>
  <si>
    <t>23010</t>
  </si>
  <si>
    <t>13021</t>
  </si>
  <si>
    <t>3005</t>
  </si>
  <si>
    <t>2015</t>
  </si>
  <si>
    <t>19006</t>
  </si>
  <si>
    <t>3453</t>
  </si>
  <si>
    <t>3020</t>
  </si>
  <si>
    <t>2009</t>
  </si>
  <si>
    <t>24001</t>
  </si>
  <si>
    <t>13011</t>
  </si>
  <si>
    <t>3045</t>
  </si>
  <si>
    <t>19030</t>
  </si>
  <si>
    <t>1011</t>
  </si>
  <si>
    <t>12002</t>
  </si>
  <si>
    <t>3046</t>
  </si>
  <si>
    <t>18007</t>
  </si>
  <si>
    <t>15010</t>
  </si>
  <si>
    <t>16007</t>
  </si>
  <si>
    <t>16010</t>
  </si>
  <si>
    <t>2008</t>
  </si>
  <si>
    <t>7002</t>
  </si>
  <si>
    <t>16020</t>
  </si>
  <si>
    <t>10002</t>
  </si>
  <si>
    <t>16004</t>
  </si>
  <si>
    <t>21001</t>
  </si>
  <si>
    <t>1012</t>
  </si>
  <si>
    <t>3085</t>
  </si>
  <si>
    <t>3066</t>
  </si>
  <si>
    <t>5007</t>
  </si>
  <si>
    <t>10003</t>
  </si>
  <si>
    <t>11001</t>
  </si>
  <si>
    <t>4001</t>
  </si>
  <si>
    <t>16005</t>
  </si>
  <si>
    <t>8020</t>
  </si>
  <si>
    <t>143026</t>
  </si>
  <si>
    <t>15006</t>
  </si>
  <si>
    <t>144009</t>
  </si>
  <si>
    <t>6036</t>
  </si>
  <si>
    <t>11006</t>
  </si>
  <si>
    <t>18005</t>
  </si>
  <si>
    <t>3107</t>
  </si>
  <si>
    <t>15007</t>
  </si>
  <si>
    <t>3048</t>
  </si>
  <si>
    <t>1007</t>
  </si>
  <si>
    <t>3075</t>
  </si>
  <si>
    <t>1003</t>
  </si>
  <si>
    <t>13046</t>
  </si>
  <si>
    <t>143025</t>
  </si>
  <si>
    <t>3080</t>
  </si>
  <si>
    <t>19004</t>
  </si>
  <si>
    <t>5006</t>
  </si>
  <si>
    <t>10004</t>
  </si>
  <si>
    <t>3068</t>
  </si>
  <si>
    <t>3003</t>
  </si>
  <si>
    <t>8088</t>
  </si>
  <si>
    <t>3050</t>
  </si>
  <si>
    <t>3004</t>
  </si>
  <si>
    <t>19007</t>
  </si>
  <si>
    <t>19029</t>
  </si>
  <si>
    <t>2010</t>
  </si>
  <si>
    <t>19018</t>
  </si>
  <si>
    <t>19025</t>
  </si>
  <si>
    <t>19036</t>
  </si>
  <si>
    <t>19008</t>
  </si>
  <si>
    <t>8017</t>
  </si>
  <si>
    <t>4016</t>
  </si>
  <si>
    <t>4005</t>
  </si>
  <si>
    <t>5038</t>
  </si>
  <si>
    <t>19035</t>
  </si>
  <si>
    <t>5058</t>
  </si>
  <si>
    <t>144034</t>
  </si>
  <si>
    <t>19404</t>
  </si>
  <si>
    <t>3056</t>
  </si>
  <si>
    <t>18006</t>
  </si>
  <si>
    <t>4010</t>
  </si>
  <si>
    <t>13025</t>
  </si>
  <si>
    <t>144029</t>
  </si>
  <si>
    <t>263028</t>
  </si>
  <si>
    <t>19016</t>
  </si>
  <si>
    <t>20003</t>
  </si>
  <si>
    <t>16006</t>
  </si>
  <si>
    <t>18015</t>
  </si>
  <si>
    <t>9003</t>
  </si>
  <si>
    <t>13031</t>
  </si>
  <si>
    <t>143028</t>
  </si>
  <si>
    <t>18002</t>
  </si>
  <si>
    <t>23003</t>
  </si>
  <si>
    <t>23002</t>
  </si>
  <si>
    <t>3067</t>
  </si>
  <si>
    <t>15001</t>
  </si>
  <si>
    <t>16013</t>
  </si>
  <si>
    <t>13004</t>
  </si>
  <si>
    <t>CAH</t>
  </si>
  <si>
    <t>No EAPG</t>
  </si>
  <si>
    <t>SMART Act Reduction</t>
  </si>
  <si>
    <t>YES</t>
  </si>
  <si>
    <t>NO</t>
  </si>
  <si>
    <t>Taxonomy</t>
  </si>
  <si>
    <t xml:space="preserve">Taxonomy </t>
  </si>
  <si>
    <t>EAPG Code</t>
  </si>
  <si>
    <t xml:space="preserve">Procedure Consolidation Results= No Payment </t>
  </si>
  <si>
    <t>Repeat or Terminated Procedure  Results= 50% Payment</t>
  </si>
  <si>
    <t>Bilateral/Multiple Discount Adjustment Results= Below</t>
  </si>
  <si>
    <t>The "Structure" worksheet contains a synopsis of the information provided in the EAPG Calculator spreadsheet.</t>
  </si>
  <si>
    <t>EAPG Interactive Calculator</t>
  </si>
  <si>
    <t>EAPG Weight Table</t>
  </si>
  <si>
    <t>Column C</t>
  </si>
  <si>
    <t>Column D</t>
  </si>
  <si>
    <t>Column E</t>
  </si>
  <si>
    <t>Based on the EAPG that has been entered, the weight used in the calculation is pulled from the EAPG Weight Table.</t>
  </si>
  <si>
    <t>EAPG Category and Type</t>
  </si>
  <si>
    <t>Based on the EAPG that has been entered, the Category and Type are pulled from the EAPG Weight Table.</t>
  </si>
  <si>
    <t>Column W</t>
  </si>
  <si>
    <t>Column P</t>
  </si>
  <si>
    <t>Column Q</t>
  </si>
  <si>
    <t>Column Y</t>
  </si>
  <si>
    <t>Based on the EAPG that has been entered, the description is pulled from the EAPG Weight Table.</t>
  </si>
  <si>
    <t>If the Terminated Procedure Discounting Flag is set to "Yes" this is set to .50 (or 50%), to reduce the payment for the service.</t>
  </si>
  <si>
    <t>1</t>
  </si>
  <si>
    <t>3036</t>
  </si>
  <si>
    <t>Header Totals</t>
  </si>
  <si>
    <t>Change History</t>
  </si>
  <si>
    <t>Cover Page</t>
  </si>
  <si>
    <t>Calculator Instructions</t>
  </si>
  <si>
    <t>Revenue Code</t>
  </si>
  <si>
    <t>Illinois Covered Revenue Code</t>
  </si>
  <si>
    <t>Allowed Amount With SMART Act</t>
  </si>
  <si>
    <t>EAPG Conversion Factor</t>
  </si>
  <si>
    <t>Allowed Amount Before SMART Act Adjustments</t>
  </si>
  <si>
    <t>Bilateral/ Multiple Discount Adjustment Results= Below</t>
  </si>
  <si>
    <t>IL Outpatient Non-Covered Revenue Codes
(Per attached billing rules)</t>
  </si>
  <si>
    <t>IL Billing Rules
(Click to access billing rules)</t>
  </si>
  <si>
    <t>Total Charge</t>
  </si>
  <si>
    <t>Reserved for national assignment</t>
  </si>
  <si>
    <t>HIPPS</t>
  </si>
  <si>
    <t>Reserved for national assignment Expanded List of Valid Revenue Codes</t>
  </si>
  <si>
    <t>Reserved for State Use</t>
  </si>
  <si>
    <t>All Inclusive Rate</t>
  </si>
  <si>
    <t>Room &amp; Board (Private)</t>
  </si>
  <si>
    <t>Medical/Surgical/Gyn</t>
  </si>
  <si>
    <t>OB</t>
  </si>
  <si>
    <t>Pediatric</t>
  </si>
  <si>
    <t>Psychiatric</t>
  </si>
  <si>
    <t>Hospice</t>
  </si>
  <si>
    <t>Detoxification</t>
  </si>
  <si>
    <t>Oncology</t>
  </si>
  <si>
    <t>Other</t>
  </si>
  <si>
    <t>Room &amp; Board (Semi-Private 2 beds)</t>
  </si>
  <si>
    <t>Oncology Expanded List of Valid Revenue Codes</t>
  </si>
  <si>
    <t>Room&amp;Board (Semi private 3-4 beds)</t>
  </si>
  <si>
    <t>Room &amp; Board (Private Deluxe)</t>
  </si>
  <si>
    <t>Room &amp; Board (Ward)</t>
  </si>
  <si>
    <t>Room &amp; Board (other)</t>
  </si>
  <si>
    <t>Sterile Environment</t>
  </si>
  <si>
    <t>Self care</t>
  </si>
  <si>
    <t>Rehabilitation</t>
  </si>
  <si>
    <t>Nursery</t>
  </si>
  <si>
    <t>Newborn-Level I</t>
  </si>
  <si>
    <t>Newborn-Level II</t>
  </si>
  <si>
    <t>Newborn-Level III</t>
  </si>
  <si>
    <t>Newborn-Level IV Expanded List of Valid Revenue Codes</t>
  </si>
  <si>
    <t>Other Nursery</t>
  </si>
  <si>
    <t>Leave of Absence</t>
  </si>
  <si>
    <t>Reserved</t>
  </si>
  <si>
    <t>Patient Convenience</t>
  </si>
  <si>
    <t>Therapeutic Leave</t>
  </si>
  <si>
    <t>ICF/MR</t>
  </si>
  <si>
    <t>Hospitalization</t>
  </si>
  <si>
    <t>Other leave of absence</t>
  </si>
  <si>
    <t>Subacute care</t>
  </si>
  <si>
    <t>Subacute care-Level I</t>
  </si>
  <si>
    <t>Subacute care-Level II</t>
  </si>
  <si>
    <t>Subacute care-Level III</t>
  </si>
  <si>
    <t>Subacute care-Level IV</t>
  </si>
  <si>
    <t>Other subacute care</t>
  </si>
  <si>
    <t>Intensive care</t>
  </si>
  <si>
    <t>Surgical</t>
  </si>
  <si>
    <t>Medical</t>
  </si>
  <si>
    <t>Intermediate ICU</t>
  </si>
  <si>
    <t>Burn care</t>
  </si>
  <si>
    <t>Trauma</t>
  </si>
  <si>
    <t>Other intensive care</t>
  </si>
  <si>
    <t>Coronary care</t>
  </si>
  <si>
    <t>Myocardial Infarction</t>
  </si>
  <si>
    <t>Pulmonary Care</t>
  </si>
  <si>
    <t>Heart Transplant</t>
  </si>
  <si>
    <t>Intermediate CCU</t>
  </si>
  <si>
    <t>Other Coronary Care</t>
  </si>
  <si>
    <t>Special charges</t>
  </si>
  <si>
    <t>Admission charge</t>
  </si>
  <si>
    <t>Technical support charge</t>
  </si>
  <si>
    <t>U.R. service charge</t>
  </si>
  <si>
    <t>Late discharge, medically necessary</t>
  </si>
  <si>
    <t>Other special charges</t>
  </si>
  <si>
    <t>Incremental nursing charge rate</t>
  </si>
  <si>
    <t>ICU</t>
  </si>
  <si>
    <t>CCU</t>
  </si>
  <si>
    <t>Other Expanded List of Valid Revenue Codes</t>
  </si>
  <si>
    <t>Pharmacy: Experimental drugs</t>
  </si>
  <si>
    <t>IV Therapy: IV Therapy, pharm services</t>
  </si>
  <si>
    <t>IV Therapy: IV Therapy/drug/supp/delivery</t>
  </si>
  <si>
    <t>IV Therapy: supplies</t>
  </si>
  <si>
    <t>Supplies/Drugs for DME effectiveness (HHA only)</t>
  </si>
  <si>
    <t>Laboratory - Clinical Diagnostic: Renal patient (home)</t>
  </si>
  <si>
    <t>Acupuncture</t>
  </si>
  <si>
    <t>Blood</t>
  </si>
  <si>
    <t>Blood: Packed red cells</t>
  </si>
  <si>
    <t>Blood: Whole blood</t>
  </si>
  <si>
    <t>Blood: Plasma</t>
  </si>
  <si>
    <t>Blood: Platelets</t>
  </si>
  <si>
    <t>Blood: Leukocytes</t>
  </si>
  <si>
    <t>Blood: Other components</t>
  </si>
  <si>
    <t>Blood: Other derivatives</t>
  </si>
  <si>
    <t>Blood: Other blood</t>
  </si>
  <si>
    <t>Outpatient services general classification</t>
  </si>
  <si>
    <t>Outpatient services other</t>
  </si>
  <si>
    <t>Clinic: Dental clinic</t>
  </si>
  <si>
    <t>Free-Standing Clinic</t>
  </si>
  <si>
    <t>Rural health-clinic</t>
  </si>
  <si>
    <t>Rural health-home Expanded List of Valid Revenue Codes</t>
  </si>
  <si>
    <t>Free-Standing Clinic: Family Practice Clinic</t>
  </si>
  <si>
    <t>Free-Standing Clinic: Urgent Care Clinic</t>
  </si>
  <si>
    <t>Free-Standing Clinic: Other</t>
  </si>
  <si>
    <t>Ambulance</t>
  </si>
  <si>
    <t>Supplies</t>
  </si>
  <si>
    <t>Medical Transport</t>
  </si>
  <si>
    <t>Heart Mobile</t>
  </si>
  <si>
    <t>Oxygen</t>
  </si>
  <si>
    <t>Air ambulance</t>
  </si>
  <si>
    <t>Neonatal ambulance services</t>
  </si>
  <si>
    <t>Hourly charge</t>
  </si>
  <si>
    <t>Other home health aide</t>
  </si>
  <si>
    <t>Home health-other visits</t>
  </si>
  <si>
    <t>Visit charge</t>
  </si>
  <si>
    <t>Assessment</t>
  </si>
  <si>
    <t>Other home health visit</t>
  </si>
  <si>
    <t>Home health-units of service</t>
  </si>
  <si>
    <t>Home health-oxygen</t>
  </si>
  <si>
    <t>Oxygen-state/equip/suppl/ or cont</t>
  </si>
  <si>
    <t>Oxygen-state/equip/suppl/ or under 1 LPM Expanded List of Valid Revenue Codes</t>
  </si>
  <si>
    <t>Oxygen-state/equip/over 4 LPM</t>
  </si>
  <si>
    <t>Oxygen-Portable Add-on</t>
  </si>
  <si>
    <t>Med - Surg Supplies Ext. of 270: Investigational Device (IDE)</t>
  </si>
  <si>
    <t>Drugs Require Specific ID: Single source drug</t>
  </si>
  <si>
    <t>Drugs Require Specific ID: Multiple source drug</t>
  </si>
  <si>
    <t>Drugs Require Specific ID: Restrictive prescription</t>
  </si>
  <si>
    <t>Drugs Require Specific ID: Self admin drugs (insulin admin in emergency-diabetes coma)</t>
  </si>
  <si>
    <t>Home IV Therapy Services</t>
  </si>
  <si>
    <t>Nonroutine nursing, central line</t>
  </si>
  <si>
    <t>IV site care, Central line</t>
  </si>
  <si>
    <t>IV start/change, peripheral line</t>
  </si>
  <si>
    <t>Nonroutine nursing, peripheral line</t>
  </si>
  <si>
    <t>Training patient/caregiver, central line</t>
  </si>
  <si>
    <t>Training, Disabled patient, central line</t>
  </si>
  <si>
    <t>Training, patient/caregiver, peripheral line</t>
  </si>
  <si>
    <t>Training, disabled patient, peripheral line</t>
  </si>
  <si>
    <t>Other IV therapy services</t>
  </si>
  <si>
    <t>Hospice service</t>
  </si>
  <si>
    <t>routine home care</t>
  </si>
  <si>
    <t>continuous home care</t>
  </si>
  <si>
    <t>inpatient respite care</t>
  </si>
  <si>
    <t>general inpatient care (non-respite)</t>
  </si>
  <si>
    <t>physician services</t>
  </si>
  <si>
    <t>Hospice Room &amp; Board-Nursing facility</t>
  </si>
  <si>
    <t>Other hospice service</t>
  </si>
  <si>
    <t>Respite care general classification</t>
  </si>
  <si>
    <t>Respite care hourly charge/skilled nursing</t>
  </si>
  <si>
    <t>Respite care hourly charge/home health aide/homemaker</t>
  </si>
  <si>
    <t>Outpatient Special Residence Charges</t>
  </si>
  <si>
    <t>Hospital based</t>
  </si>
  <si>
    <t>Contracted</t>
  </si>
  <si>
    <t>Other special residence charge</t>
  </si>
  <si>
    <t>Preventive Care Services</t>
  </si>
  <si>
    <t>Preventive Care Services: Admin. of vaccine</t>
  </si>
  <si>
    <t>Hemo OPD/Home supplies</t>
  </si>
  <si>
    <t>Hemo OPD/home equipment</t>
  </si>
  <si>
    <t>Hemo OPD/Home Maintenance 100%</t>
  </si>
  <si>
    <t>Hemo OPD/Home Support Services</t>
  </si>
  <si>
    <t>Home supplies</t>
  </si>
  <si>
    <t>Home equipment</t>
  </si>
  <si>
    <t>Maintenance/100%</t>
  </si>
  <si>
    <t>Support services</t>
  </si>
  <si>
    <t>Maintenance/100% Expanded List of Valid Revenue Codes</t>
  </si>
  <si>
    <t>CCPD OPD/Home: Other CCPD dialysis</t>
  </si>
  <si>
    <t>Home dialysis aid visit</t>
  </si>
  <si>
    <t>Not assigned</t>
  </si>
  <si>
    <t>Other Therapeutic Serv: Recreation Rx</t>
  </si>
  <si>
    <t>Other Therapeutic Serv: Educ/training</t>
  </si>
  <si>
    <t>Other Therapeutic Serv: Cardiac rehab</t>
  </si>
  <si>
    <t>Complex medical equipment-Routine</t>
  </si>
  <si>
    <t>Complex medical equipment-Ancillary Expanded List of Valid Revenue Codes</t>
  </si>
  <si>
    <t>Other Therapeutic Serv: Additional RX SVS</t>
  </si>
  <si>
    <t>Other therapeutic services-(940x) Athletic training</t>
  </si>
  <si>
    <t>Other therapeutic services-(940x) Kinesiotherapy</t>
  </si>
  <si>
    <t>Not assigned Expanded List of Valid Revenue Codes</t>
  </si>
  <si>
    <t>Professional fees</t>
  </si>
  <si>
    <t>Ophthalmology</t>
  </si>
  <si>
    <t>Anesthesiologist (MD)</t>
  </si>
  <si>
    <t>Anesthetist (CRNA)</t>
  </si>
  <si>
    <t>Other professional fee</t>
  </si>
  <si>
    <t>Professional fees (096x) Laboratory</t>
  </si>
  <si>
    <t>Professional fees (096x) Radiology-Diagnostic</t>
  </si>
  <si>
    <t>Professional fees (096x) Radiology-Therapeutic</t>
  </si>
  <si>
    <t>Professional fees (096x) Radiology-nuclear medicine</t>
  </si>
  <si>
    <t>Professional fees (096x) Operating room</t>
  </si>
  <si>
    <t>Professional fees (096x) Respiratory Therapy</t>
  </si>
  <si>
    <t>Professional fees (096x) Physical therapy</t>
  </si>
  <si>
    <t>Professional fees (096x) Occupational therapy</t>
  </si>
  <si>
    <t>Professional fees (096x) Speech pathology</t>
  </si>
  <si>
    <t>Professional fees (096x) Emergency room</t>
  </si>
  <si>
    <t>Professional fees (096x) Outpatient services</t>
  </si>
  <si>
    <t>Professional fees (096x) clinic</t>
  </si>
  <si>
    <t>Professional fees (096x) medical social services</t>
  </si>
  <si>
    <t>Professional fees (096x) EKG</t>
  </si>
  <si>
    <t>Professional fees (096x) EEK</t>
  </si>
  <si>
    <t>Professional fees (096x) Hospital visit</t>
  </si>
  <si>
    <t>Professional fees (096x) Consultation</t>
  </si>
  <si>
    <t>Private duty nurse</t>
  </si>
  <si>
    <t>Patient convenience items</t>
  </si>
  <si>
    <t>Cafeteria/guest tray</t>
  </si>
  <si>
    <t>private linen service</t>
  </si>
  <si>
    <t>telephone/telegraph</t>
  </si>
  <si>
    <t>TV/radio</t>
  </si>
  <si>
    <t>Nonpatient room rentals</t>
  </si>
  <si>
    <t>Late discharge charge</t>
  </si>
  <si>
    <t>admission kits</t>
  </si>
  <si>
    <t>Beauty shop/barber</t>
  </si>
  <si>
    <t>Other patient convenience item</t>
  </si>
  <si>
    <t>Behavioral health accomodations</t>
  </si>
  <si>
    <t>Residential treatment-psychiatric</t>
  </si>
  <si>
    <t>residential treatment-chemical dependency</t>
  </si>
  <si>
    <t>Supervised living</t>
  </si>
  <si>
    <t>halfway house</t>
  </si>
  <si>
    <t>group home</t>
  </si>
  <si>
    <t xml:space="preserve">273Y00000X (Rehab Unit) </t>
  </si>
  <si>
    <t xml:space="preserve">273R00000X (Psychiatric Unit) </t>
  </si>
  <si>
    <t xml:space="preserve">283X00000X (Rehab Hospital) </t>
  </si>
  <si>
    <t>283Q00000X (Psychiatric Hospital)</t>
  </si>
  <si>
    <t>Green highlight Indicates data to be input by the user</t>
  </si>
  <si>
    <t>High Volume Adjustment Provider</t>
  </si>
  <si>
    <t>Line Number</t>
  </si>
  <si>
    <t>Provider Taxonomy Code</t>
  </si>
  <si>
    <t>Provider EAPG conversion factor, based on the category of service, with wage index, high volume and crossover adjustments (where applicable).</t>
  </si>
  <si>
    <t xml:space="preserve">Covered revenue codes are populated with a "1"; non-covered revenue codes (per them Non-Covered Rev Codes worksheet) are populated with a 0. </t>
  </si>
  <si>
    <t>Allowed Amount With SMART Act Adjustments</t>
  </si>
  <si>
    <t>The field is calculated at the header level as:  
Allowed Amount Before SMART Act Adjustments X SMART Act Reduction</t>
  </si>
  <si>
    <t>Enter the claim detail line revenue code.  Certain revenue codes are not covered by Illinois Medicaid.</t>
  </si>
  <si>
    <t>Based on the combination of multiple procedure and bilateral procedure discounting flags in the claim, with resulting values of 0.50, 0.75, 1.0, or 1.5).</t>
  </si>
  <si>
    <t>Clinical Procedure Consolidation</t>
  </si>
  <si>
    <t>For more background on the Illinois Medicaid EAPG pricing method, please see the Illinois provider billing manuals, Illinois Medicaid State Plan, specifically attachment 4.19-B, and the Illinois Medicaid website, http://www2.illinois.gov/hfs/PublicInvolvement/hospitalratereform/Pages/default.aspx.</t>
  </si>
  <si>
    <t>EAPG Pricing Calculation</t>
  </si>
  <si>
    <t>Information About the Hospital Visit (Entered by the User)</t>
  </si>
  <si>
    <t>This field is set to 1 or 0 based on the Multiple Procedure Discounting, Same Procedure Consolidation, Clinical Procedure Consolidation, Packaging Indicator = 1.  If one of these flags are set to "YES" this field will set to 0 and $0 payment will be made for the claim line.</t>
  </si>
  <si>
    <t>N/A</t>
  </si>
  <si>
    <t>143301</t>
  </si>
  <si>
    <t>2113</t>
  </si>
  <si>
    <t>BHC MEADOWS HOSPITAL</t>
  </si>
  <si>
    <t>154041</t>
  </si>
  <si>
    <t>3019</t>
  </si>
  <si>
    <t>142009</t>
  </si>
  <si>
    <t>3021</t>
  </si>
  <si>
    <t>GARFIELD PARK HOSPITAL</t>
  </si>
  <si>
    <t>150056</t>
  </si>
  <si>
    <t>Hospital Medicaid 12-digit provider number</t>
  </si>
  <si>
    <t>Enter the Illinois Medicaid 12-digit provider ID, which returns a Medicare provider ID.   Out-of-state non-cost reporting hospitals should enter a "999999".  ASTCs should enter a "46".</t>
  </si>
  <si>
    <t>3999</t>
  </si>
  <si>
    <t>5109</t>
  </si>
  <si>
    <t>153025</t>
  </si>
  <si>
    <t>14085</t>
  </si>
  <si>
    <t>142008</t>
  </si>
  <si>
    <t>16014</t>
  </si>
  <si>
    <t>142013</t>
  </si>
  <si>
    <t>19012</t>
  </si>
  <si>
    <t>142006</t>
  </si>
  <si>
    <t>19017</t>
  </si>
  <si>
    <t>263303</t>
  </si>
  <si>
    <t>19019</t>
  </si>
  <si>
    <t>142014</t>
  </si>
  <si>
    <t>19379</t>
  </si>
  <si>
    <t>CENTERPOINTE HOSPITAL</t>
  </si>
  <si>
    <t>264012</t>
  </si>
  <si>
    <t>19410</t>
  </si>
  <si>
    <t>262010</t>
  </si>
  <si>
    <t>23009</t>
  </si>
  <si>
    <t>522005</t>
  </si>
  <si>
    <t>4200</t>
  </si>
  <si>
    <t>12 Digit Medicaid Provider Number</t>
  </si>
  <si>
    <t xml:space="preserve">261QA1903X (ASTC) </t>
  </si>
  <si>
    <t xml:space="preserve">284300000X (Special Hospital) </t>
  </si>
  <si>
    <t xml:space="preserve">286500000X (Military Hospital) </t>
  </si>
  <si>
    <t>2865C1500X (Military Hospital Community Health)</t>
  </si>
  <si>
    <t xml:space="preserve">281P00000X (Chronic Disease Hospital) </t>
  </si>
  <si>
    <t xml:space="preserve">281PC2000X (Chronic Disease Hospital, Children) </t>
  </si>
  <si>
    <t>282N00000X (General Acute Care Hospital)</t>
  </si>
  <si>
    <t>282NC0060X (General Acute Care Hospital, CAH)</t>
  </si>
  <si>
    <t xml:space="preserve">282NC2000X (General Acute Care Hospital, Children) </t>
  </si>
  <si>
    <t xml:space="preserve">282NR1301X (General Acute Care Hospital, Rural) </t>
  </si>
  <si>
    <t>282NW0100X (General Acute Care Hospital, Women)</t>
  </si>
  <si>
    <t>2865M2000X (Military Hospital Medical Center)</t>
  </si>
  <si>
    <t xml:space="preserve">283XC2000X (Rehab Hospital, Children) </t>
  </si>
  <si>
    <t>INST OF PHYSICAL MED AND REHAB</t>
  </si>
  <si>
    <t>144505</t>
  </si>
  <si>
    <t>144039</t>
  </si>
  <si>
    <t>HARTGROVE HOSPITAL</t>
  </si>
  <si>
    <t>16018</t>
  </si>
  <si>
    <t>19032</t>
  </si>
  <si>
    <t>7031</t>
  </si>
  <si>
    <t>METHODIST HOSPITAL NORTH</t>
  </si>
  <si>
    <t>150002</t>
  </si>
  <si>
    <t>Flag if Multiple Procedure</t>
  </si>
  <si>
    <t>Indicate if Maximum Weight for EAPG Type</t>
  </si>
  <si>
    <t>Indicate Minimum Line Number for Maximum Location</t>
  </si>
  <si>
    <t>Final Weight to Determine if Discount is Applied</t>
  </si>
  <si>
    <t>D6</t>
  </si>
  <si>
    <t>D8</t>
  </si>
  <si>
    <t>Column B</t>
  </si>
  <si>
    <t>Column H thru Column N</t>
  </si>
  <si>
    <t>D10</t>
  </si>
  <si>
    <t>D11</t>
  </si>
  <si>
    <t>D12</t>
  </si>
  <si>
    <t>Column F &amp; G</t>
  </si>
  <si>
    <t>Column O</t>
  </si>
  <si>
    <t>Column Z</t>
  </si>
  <si>
    <t>Column AA</t>
  </si>
  <si>
    <t>CARDIAC ELECTROPHYSIOLOGIC TESTS AND MONITORING</t>
  </si>
  <si>
    <t>SCREENING COLORECTAL SERVICES</t>
  </si>
  <si>
    <t>LEVEL I NERVOUS SYSTEM INJECTIONS, STIMULATIONS OR CRANIAL TAP</t>
  </si>
  <si>
    <t>LEVEL II NERVOUS SYSTEM INJECTIONS, STIMULATIONS OR CRANIAL TAP</t>
  </si>
  <si>
    <t>LEVEL IV NERVE PROCEDURES</t>
  </si>
  <si>
    <t>MAMMOGRAPHY &amp; OTHER RELATED PROCEDURES</t>
  </si>
  <si>
    <t>LEVEL I PERIODONTICS</t>
  </si>
  <si>
    <t>LEVEL I ORTHODONTICS</t>
  </si>
  <si>
    <t>LEVEL II PERIODONTICS</t>
  </si>
  <si>
    <t>LEVEL II ORTHODONTICS</t>
  </si>
  <si>
    <t>LEVEL I DENTAL IMPLANTS</t>
  </si>
  <si>
    <t>LEVEL II DENTAL IMPLANTS</t>
  </si>
  <si>
    <t>LEVEL II MOLECULAR PATHOLOGY AND GENETIC TESTS</t>
  </si>
  <si>
    <t>LEVEL III MOLECULAR PATHOLOGY AND GENETIC TESTS</t>
  </si>
  <si>
    <t>LEVEL I IMMUNIZATION</t>
  </si>
  <si>
    <t>LEVEL I OTHER MISCELLANEOUS ANCILLARY PROCEDURES</t>
  </si>
  <si>
    <t>ALLERGY THERAPY</t>
  </si>
  <si>
    <t>VACCINE ADMINISTRATION</t>
  </si>
  <si>
    <t>CORNEAL TISSUE PROCESSING</t>
  </si>
  <si>
    <t>BASIC BLOOD TYPING</t>
  </si>
  <si>
    <t>MINOR CARDIAC MONITORING</t>
  </si>
  <si>
    <t>MINOR DEVICE EVALUATION &amp; ELECTRONIC ANALYSIS</t>
  </si>
  <si>
    <t>LEVEL II OTHER MISCELLANEOUS ANCILLARY PROCEDURES</t>
  </si>
  <si>
    <t>TELEHEALTH FACILITATION</t>
  </si>
  <si>
    <t>PEN FORMULAE</t>
  </si>
  <si>
    <t>SPINAL DIAGNOSES &amp; INJURIES</t>
  </si>
  <si>
    <t>DEGENERATIVE NERVOUS SYSTEM DIAGNOSES EXC MULT SCLEROSIS</t>
  </si>
  <si>
    <t>LEVEL I CNS DIAGNOSES</t>
  </si>
  <si>
    <t>LEVEL II CNS DIAGNOSES</t>
  </si>
  <si>
    <t>LEVEL I OTHER OPHTHALMIC DIAGNOSES</t>
  </si>
  <si>
    <t>LEVEL II OTHER OPHTHALMIC DIAGNOSES</t>
  </si>
  <si>
    <t>VERTIGINOUS DIAGNOSES EXCEPT FOR BENIGN VERTIGO</t>
  </si>
  <si>
    <t>INFECTIONS OF UPPER RESPIRATORY TRACT &amp; OTITIS MEDIA</t>
  </si>
  <si>
    <t>DENTAL &amp; ORAL DIAGNOSES &amp; INJURIES</t>
  </si>
  <si>
    <t>CARDIAC ARREST OR OTHER CAUSES OF MORTALITY</t>
  </si>
  <si>
    <t>PERIPHERAL &amp; OTHER VASCULAR DIAGNOSES</t>
  </si>
  <si>
    <t>CARDIAC STRUCTURAL &amp; VALVULAR DIAGNOSES</t>
  </si>
  <si>
    <t>LEVEL I CARDIAC ARRHYTHMIA &amp; CONDUCTION DIAGNOSES</t>
  </si>
  <si>
    <t>LEVEL II CARDIAC ARRHYTHMIA &amp; CONDUCTION DIAGNOSES</t>
  </si>
  <si>
    <t>PANCREAS DIAGNOSES EXCEPT MALIGNANCY</t>
  </si>
  <si>
    <t>GALLBLADDER &amp; BILIARY TRACT DIAGNOSES</t>
  </si>
  <si>
    <t>MUSCULOSKELETAL MALIGNANCY &amp; PATHOLOGICAL FRACTURES</t>
  </si>
  <si>
    <t>CONNECTIVE TISSUE DIAGNOSES</t>
  </si>
  <si>
    <t>BACK &amp; NECK DIAGNOSES EXCEPT LUMBAR DISC DIAGNOSES</t>
  </si>
  <si>
    <t>LUMBAR DISC DIAGNOSES</t>
  </si>
  <si>
    <t>LUMBAR DISC DIAGNOSES WITH SCIATICA</t>
  </si>
  <si>
    <t>MAJOR SKIN DIAGNOSES</t>
  </si>
  <si>
    <t>MALIGNANT BREAST DIAGNOSES</t>
  </si>
  <si>
    <t>OTHER SKIN, SUBCUTANEOUS TISSUE &amp; BREAST DIAGNOSES</t>
  </si>
  <si>
    <t>MALNUTRITION, FAILURE TO THRIVE &amp; OTHER NUTRITIONAL DIAGNOSES</t>
  </si>
  <si>
    <t>LEVEL I ENDOCRINE DIAGNOSES</t>
  </si>
  <si>
    <t>LEVEL II ENDOCRINE DIAGNOSES</t>
  </si>
  <si>
    <t>OTHER HEMATOLOGICAL DIAGNOSES</t>
  </si>
  <si>
    <t>COAGULATION &amp; PLATELET DIAGNOSES</t>
  </si>
  <si>
    <t>MAJOR DEPRESSIVE DIAGNOSES &amp; OTHER/UNSPECIFIED PSYCHOSES</t>
  </si>
  <si>
    <t>PERSONALITY &amp; IMPULSE CONTROL DIAGNOSES</t>
  </si>
  <si>
    <t>DEPRESSION EXCEPT MAJOR DEPRESSIVE DIAGNOSES</t>
  </si>
  <si>
    <t>CHILDHOOD BEHAVIORAL DIAGNOSES</t>
  </si>
  <si>
    <t>OTHER MENTAL HEALTH DIAGNOSES</t>
  </si>
  <si>
    <t>ADULT PREVENTIVE MEDICINE</t>
  </si>
  <si>
    <t>CHILD PREVENTIVE MEDICINE</t>
  </si>
  <si>
    <t>GENETIC COUNSELING</t>
  </si>
  <si>
    <t>DURABLE MEDICAL EQUIPMENT AND SUPPLIES - LEVEL 1</t>
  </si>
  <si>
    <t>DURABLE MEDICAL EQUIPMENT AND SUPPLIES - LEVEL 2</t>
  </si>
  <si>
    <t>DURABLE MEDICAL EQUIPMENT AND SUPPLIES - LEVEL 3</t>
  </si>
  <si>
    <t>143302</t>
  </si>
  <si>
    <t>263304</t>
  </si>
  <si>
    <t>paste data here-------------&gt;</t>
  </si>
  <si>
    <t>OldID</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</si>
  <si>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</si>
  <si>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</si>
  <si>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</si>
  <si>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</si>
  <si>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</si>
  <si>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</si>
  <si>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</si>
  <si>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</si>
  <si>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</si>
  <si>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</si>
  <si>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</si>
  <si>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</si>
  <si>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</si>
  <si>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</si>
  <si>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</si>
  <si>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</si>
  <si>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</si>
  <si>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</si>
  <si>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Smart Act</t>
  </si>
  <si>
    <t>Crossover Adjustment</t>
  </si>
  <si>
    <t>IP Acute</t>
  </si>
  <si>
    <t>ACH</t>
  </si>
  <si>
    <t>DRG</t>
  </si>
  <si>
    <t>III</t>
  </si>
  <si>
    <t>IP Rehab</t>
  </si>
  <si>
    <t>OP Acute</t>
  </si>
  <si>
    <t>GENESIS MEDICAL CENTER ALEDO</t>
  </si>
  <si>
    <t>0</t>
  </si>
  <si>
    <t>II</t>
  </si>
  <si>
    <t>IP Psych</t>
  </si>
  <si>
    <t>OP Psych</t>
  </si>
  <si>
    <t>OSF ST ANTHONYS HEALTH CENTER-ALTON</t>
  </si>
  <si>
    <t>2</t>
  </si>
  <si>
    <t>OP Rehab</t>
  </si>
  <si>
    <t>PRESENCE MERCY CENTER-AURORA</t>
  </si>
  <si>
    <t>II+</t>
  </si>
  <si>
    <t>FRANKLIN HOSPITAL</t>
  </si>
  <si>
    <t>Other OOS</t>
  </si>
  <si>
    <t>GREAT RIVER MEDICAL CENTER</t>
  </si>
  <si>
    <t>Psychiatric FS</t>
  </si>
  <si>
    <t>SINAI CHILDREN'S HOSPITAL</t>
  </si>
  <si>
    <t>I</t>
  </si>
  <si>
    <t>THE PAVILION FOUNDATION</t>
  </si>
  <si>
    <t>LTAC</t>
  </si>
  <si>
    <t>Per Diem</t>
  </si>
  <si>
    <t>Children's FS</t>
  </si>
  <si>
    <t>LORETTO HOSPITAL</t>
  </si>
  <si>
    <t>RUSH CHILDRENS SERVICES</t>
  </si>
  <si>
    <t>RUSH UNIVERSITY MEDICAL CENTER</t>
  </si>
  <si>
    <t>TRINITY HOSPITAL</t>
  </si>
  <si>
    <t>Rehabilitation FS</t>
  </si>
  <si>
    <t>COMMUNITY FIRST MEDICAL CENTER</t>
  </si>
  <si>
    <t>AURORA CHICAGO LAKESHORE HOSPITAL</t>
  </si>
  <si>
    <t>COMER CHILDRENS HOSPITAL</t>
  </si>
  <si>
    <t>ST MARYS-DECATUR</t>
  </si>
  <si>
    <t>THE FINLEY HOSPITAL</t>
  </si>
  <si>
    <t>ST MARGARETS-MERCY SOUTH</t>
  </si>
  <si>
    <t>GENESIS MEDICAL CENTER</t>
  </si>
  <si>
    <t>CHICAGO BEHAVIORAL HOSPITAL</t>
  </si>
  <si>
    <t>144040</t>
  </si>
  <si>
    <t>ADVOCATE SHERMAN HOSPITAL</t>
  </si>
  <si>
    <t>ADVOCATE EUREKA HOSPITAL</t>
  </si>
  <si>
    <t>TOUCHETTE REGIONAL HOSPITAL</t>
  </si>
  <si>
    <t>ST. CATHERINE HOSPITAL</t>
  </si>
  <si>
    <t>RIVEREDGE HOSPITAL</t>
  </si>
  <si>
    <t>GATEWAY REGIONAL MEDICAL CENTER</t>
  </si>
  <si>
    <t>MIDWEST MEDICAL CENTER</t>
  </si>
  <si>
    <t>INGALLS CHILDRENS HOSPITAL</t>
  </si>
  <si>
    <t>HERRIN HOSPITAL</t>
  </si>
  <si>
    <t>ADVENTIST HINSDALE HOSPITAL</t>
  </si>
  <si>
    <t>HOPEDALE HOSPITAL</t>
  </si>
  <si>
    <t>SOUTH SUBURBAN HOSPITAL</t>
  </si>
  <si>
    <t>RM HEALTH PROVIDERS LTD PSP</t>
  </si>
  <si>
    <t>HANNIBAL REGIONAL HOSPITAL</t>
  </si>
  <si>
    <t>ST ALEXIUS MEDICAL CENTER</t>
  </si>
  <si>
    <t>INDIANA UNIVERSITY HEALTH INC</t>
  </si>
  <si>
    <t>CHRISTIAN HOSPITAL NE NW</t>
  </si>
  <si>
    <t>PRESENCE ST MARYS HOSPITAL</t>
  </si>
  <si>
    <t>OSF SAINT LUKE MEDICAL CENTER</t>
  </si>
  <si>
    <t>RIVERSIDE MEDICAL CENTER</t>
  </si>
  <si>
    <t>ADVOCATE CONDELL MEDICAL CENTER</t>
  </si>
  <si>
    <t>OSF HOLY FAMILY MEDICAL CENTER</t>
  </si>
  <si>
    <t>KIRBY MEDICAL CENTER</t>
  </si>
  <si>
    <t>THE MONROE CLINIC</t>
  </si>
  <si>
    <t>UNIVERSITY OF WISCONSIN</t>
  </si>
  <si>
    <t>ANDERSON HOSPITAL</t>
  </si>
  <si>
    <t>EDWARD HOSPITAL</t>
  </si>
  <si>
    <t>OAK PARK HOSPITAL</t>
  </si>
  <si>
    <t>CHRIST HOSPITAL</t>
  </si>
  <si>
    <t>PEKIN HOSPITAL</t>
  </si>
  <si>
    <t>PROCTOR HOSPITAL</t>
  </si>
  <si>
    <t>ILLINI COMMUNITY</t>
  </si>
  <si>
    <t>BAPTIST HEALTH PADUCAH</t>
  </si>
  <si>
    <t>KINDRED HOSPITAL PEORIA</t>
  </si>
  <si>
    <t>BLESSING HOSPITAL</t>
  </si>
  <si>
    <t>RED BUD REGIONAL HOSPITAL</t>
  </si>
  <si>
    <t>SALEM TOWNSHIP HOSPITAL</t>
  </si>
  <si>
    <t>CGH MEDICAL CENTER</t>
  </si>
  <si>
    <t>SSM HEALTH DEPAUL HOSPITAL ST</t>
  </si>
  <si>
    <t>19024</t>
  </si>
  <si>
    <t>260104</t>
  </si>
  <si>
    <t>MERCY HOSPITAL ST LOUIS</t>
  </si>
  <si>
    <t>MEMORIAL HOSPITAL EAST</t>
  </si>
  <si>
    <t>19033</t>
  </si>
  <si>
    <t>140307</t>
  </si>
  <si>
    <t>ST LUKES WEST-CHESTERFIELD</t>
  </si>
  <si>
    <t>LINCOLN PRAIRIE BEHAVIORAL HC</t>
  </si>
  <si>
    <t>144013</t>
  </si>
  <si>
    <t>KINDRED HOSPITAL - ST LOUIS</t>
  </si>
  <si>
    <t>TAYLORVILLE MEMORIAL HOSPITAL</t>
  </si>
  <si>
    <t>20005</t>
  </si>
  <si>
    <t>154054</t>
  </si>
  <si>
    <t>MEMORIAL-WOODSTOCK</t>
  </si>
  <si>
    <t>CENTRAL DUPAGE</t>
  </si>
  <si>
    <t>MIDWESTERN REGIONAL MEDICAL CENTER</t>
  </si>
  <si>
    <t>Revenue Code and/or EAPGs for High-Cost Drug and Device Add-On Payment Calculations</t>
  </si>
  <si>
    <t>Effective 7/1/2018</t>
  </si>
  <si>
    <t>Qualifies for High-Cost Drug Add On Payment</t>
  </si>
  <si>
    <t>Qualifies for High-Cost Device Add On Payment</t>
  </si>
  <si>
    <t>EAPG Cat</t>
  </si>
  <si>
    <t>Eapg Type</t>
  </si>
  <si>
    <t>Eapg Desc</t>
  </si>
  <si>
    <t>Weight</t>
  </si>
  <si>
    <t>LEVEL I CARDIOTHORACIC PROCEDURES W OR W/O VASCULAR DEVICE</t>
  </si>
  <si>
    <t>LEVEL II CARDIOTHORACIC PROCEDURES W OR W/O VASCULAR DEVICE</t>
  </si>
  <si>
    <t>MRI BRAIN AND MAGNETOENCEPHALOGRAPHY</t>
  </si>
  <si>
    <t>INTENSIVE OUTPATIENT PSYCHIATRIC TREATMENT</t>
  </si>
  <si>
    <t>DAY REHABILITATION, HALF DAY</t>
  </si>
  <si>
    <t>DAY REHABILITATION, FULL DAY</t>
  </si>
  <si>
    <t>LEVEL I AFTERLOADING BRACHYTHERAPY</t>
  </si>
  <si>
    <t>CLASS VII CHEMOTHERAPY DRUGS</t>
  </si>
  <si>
    <t>ADDITIONAL UNDIFFERENTIATED MEDICAL VISITS/SERVICES</t>
  </si>
  <si>
    <t>CLASS VIII COMBINED CHEMOTHERAPY AND PHARMACOTHERAPY</t>
  </si>
  <si>
    <t>CLASS XIII COMBINED CHEMOTHERAPY AND PHARMACOTHERAPY</t>
  </si>
  <si>
    <t>GYNECOLOGIC PREVENTIVE MEDICINE</t>
  </si>
  <si>
    <t>PREVENTIVE OR SCREENING ENCOUNTER</t>
  </si>
  <si>
    <t>USER DEFINED 340B DRUGS</t>
  </si>
  <si>
    <t>Eligible for High Cost Drug &amp; Device Add-On Payments</t>
  </si>
  <si>
    <t>EAPG Claim Line Amount Before SMART Act Adjustments</t>
  </si>
  <si>
    <t>Threshold for High-Cost Drug or Device Add-On Payment Calculation</t>
  </si>
  <si>
    <t>Claim Line Charges</t>
  </si>
  <si>
    <t>Claim Line Cost for High-Cost Drug or Device Add-On Payment Calculation</t>
  </si>
  <si>
    <t>EAPG Qualifies for High-Cost Drug Add-On Payment</t>
  </si>
  <si>
    <t>EAPG Qualifies for High-Cost Device Add-On Payment</t>
  </si>
  <si>
    <t>Revenue Code Qualifies for High-Cost Device Add-On Payment</t>
  </si>
  <si>
    <t>Claim Line Qualifies for High-Cost Drug or Device Add-On Payment</t>
  </si>
  <si>
    <t>Excess Cost for High-Cost Drug or Device Add-On Payment</t>
  </si>
  <si>
    <t>High-Cost Drug or Device Add-On Payment</t>
  </si>
  <si>
    <t>State of Illinois Department of Healthcare &amp; Family Services</t>
  </si>
  <si>
    <r>
      <t>This spreadsheet includes data obtained through the use of proprietary computer software created, owned and licensed by the 3M Company.  All copyrights in and to the 3M</t>
    </r>
    <r>
      <rPr>
        <b/>
        <i/>
        <vertAlign val="superscript"/>
        <sz val="10"/>
        <color indexed="8"/>
        <rFont val="Arial"/>
        <family val="2"/>
      </rPr>
      <t>TM</t>
    </r>
    <r>
      <rPr>
        <b/>
        <i/>
        <sz val="10"/>
        <color indexed="8"/>
        <rFont val="Arial"/>
        <family val="2"/>
      </rPr>
      <t xml:space="preserve"> Software are owned by 3M.  All rights reserved.</t>
    </r>
  </si>
  <si>
    <t>Updated to EAPG Grouper version 3.11 weights and Rates</t>
  </si>
  <si>
    <t xml:space="preserve">Updated to include EAPG's 386, 387, 497, 498 and corrected St. Alexian Childrens and Lakeview Nuero Rehab EAPG rates </t>
  </si>
  <si>
    <t>2017-04-14</t>
  </si>
  <si>
    <t>Updated to include Memorial East Hospital</t>
  </si>
  <si>
    <t>2017-06-27</t>
  </si>
  <si>
    <t>Updated to include Stroger Hospital, Provident Hospital, University of Illinois Hospital, and Critical Access Hospitals EAPG rates</t>
  </si>
  <si>
    <t>effective 7/1/17</t>
  </si>
  <si>
    <t>Updated Rates for Hospital CCR's and Wage Index</t>
  </si>
  <si>
    <t xml:space="preserve">Structure of the Calculator     </t>
  </si>
  <si>
    <r>
      <rPr>
        <b/>
        <sz val="10"/>
        <color indexed="57"/>
        <rFont val="Arial"/>
        <family val="2"/>
      </rPr>
      <t xml:space="preserve">Only the fields highlighted in green need to be populated by the user.  </t>
    </r>
    <r>
      <rPr>
        <sz val="10"/>
        <rFont val="Arial"/>
        <family val="2"/>
      </rPr>
      <t xml:space="preserve">When that is done, the Calculator will retrieve applicable data elements for the EAPG code and for the provider, then calculate the Medicaid allowed amount for the outpatient hospital service.  Allowed amount is shown at the right of the Calculator along with many of the calculations used in determining the price.  </t>
    </r>
  </si>
  <si>
    <r>
      <t xml:space="preserve">This Calculator is intended to mimic the actual EAPG pricing calculations </t>
    </r>
    <r>
      <rPr>
        <b/>
        <sz val="10"/>
        <rFont val="Arial"/>
        <family val="2"/>
      </rPr>
      <t xml:space="preserve">for a single visit (day) </t>
    </r>
    <r>
      <rPr>
        <sz val="10"/>
        <rFont val="Arial"/>
        <family val="2"/>
      </rPr>
      <t xml:space="preserve">within the Illinois Medicaid claims adjudication software application (known as the Medicaid Management Information System, or MMIS).  However, if there is ever a difference in payment amounts calculated through this spreadsheet versus the MMIS, the MMIS is correct.  </t>
    </r>
    <r>
      <rPr>
        <b/>
        <sz val="10"/>
        <rFont val="Arial"/>
        <family val="2"/>
      </rPr>
      <t xml:space="preserve">Also note that this calculator does not include add-on payments such as DSH payments. </t>
    </r>
  </si>
  <si>
    <t>D7</t>
  </si>
  <si>
    <t>The Medicare ID will populated based on Hospital Medicaid provider number.</t>
  </si>
  <si>
    <t>D13</t>
  </si>
  <si>
    <t>Added High-Cost drug and device add-on payment pricing logic to the EAPG Interactive Calculator tab.</t>
  </si>
  <si>
    <t xml:space="preserve">Updated rates for select hospitals with rate enhancements effective 7/1/2018. </t>
  </si>
  <si>
    <t>D14</t>
  </si>
  <si>
    <t>Cost Add-On Payment Fixed Loss Amount</t>
  </si>
  <si>
    <t>Fixed-loss amount of the system threshold used to determine the high-cost drug and device add-on payment threshold.</t>
  </si>
  <si>
    <t>Column X</t>
  </si>
  <si>
    <t>The field is calculated as follows:  (EAPG Weight) X (EAPG Conversion Factor) X (Procedure Consolidation Results) X (Repeat or Terminated Procedure Results) X (Bilateral /Multiple Discount Adjustment Results) X (Illinois Covered Revenue Code)</t>
  </si>
  <si>
    <t>The field is calculated as follows: (EAPG Claim Line Amount Before SMART Act Adjustments) + $1,000</t>
  </si>
  <si>
    <t>Hospital-Specific Cost-to-Charge Ratio</t>
  </si>
  <si>
    <t>Aggregate Medicare cost-to-charge ratio (i.e. operating and capital) that is used to calculate cost for high-cost drug and device add-on payments.</t>
  </si>
  <si>
    <t>Column AB</t>
  </si>
  <si>
    <t>Select the provider taxonomy code, which returns the category of service (used to identify the appropriate provider rate information).  The taxonomy code is hospital/distinct part unit specific.
Effective 7/1/2018, critical access hospitals (CAHs) should use the same taxonomy codes as general acute hospitals and distinct part units to return category of service-specific rates.</t>
  </si>
  <si>
    <t>Enter the claim line charges for high-cost drug and device add-on payment calculations.</t>
  </si>
  <si>
    <t>Column AC</t>
  </si>
  <si>
    <t>Estimated claim line cost for high-cost drug and device add-on payment calculation, based on the claim line charges and the hospital-specific cost-to-charge ratio.</t>
  </si>
  <si>
    <t>Columns AD - AG</t>
  </si>
  <si>
    <t>High-Cost Drug or Device Add-On Payment Flags</t>
  </si>
  <si>
    <t>Identifies whether the claim line qualifies for high-cost drug or device add-on payment. Claim lines are identified for high-cost drug add-on payments based on EAPGs. Claim lines are identified for high-cost device add-on payments based on both EAPG and revenue code.</t>
  </si>
  <si>
    <t xml:space="preserve">Column AH - AI </t>
  </si>
  <si>
    <t xml:space="preserve">High-Cost Drug or Device Add-On Payment    </t>
  </si>
  <si>
    <t>Column AJ</t>
  </si>
  <si>
    <t>The field is calculated as follows: (EAPG Claim Line Amount Before SMART Act Adjustments) + (High-Cost Drug or Device Add-On Payment)</t>
  </si>
  <si>
    <t>Column AK</t>
  </si>
  <si>
    <t>Applicable SMART Act reduction factor, per the MMIS Rate Table worksheet.</t>
  </si>
  <si>
    <t>Column AL</t>
  </si>
  <si>
    <t>The "Taxonomy Codes" tab contains a list of taxonomy codes that are used in addition to the 12 Digit Medicaid Provider Number to display the facility/category of service rate on the "EAPG Interactive Calculator" tab.</t>
  </si>
  <si>
    <t>Taxonomy Codes</t>
  </si>
  <si>
    <t>High-Cost Drug &amp; Device</t>
  </si>
  <si>
    <t>Non-Covered Revenue Codes</t>
  </si>
  <si>
    <t>The "Calculator Instructions" worksheet contains a description of the data that must be entered to estimate the Illinois Medicaid EAPG payment amount for an outpatient hospital visit.  The instructions also describe the calculations being made to determine the payment amount.</t>
  </si>
  <si>
    <t>The Category of Service, based on the Taxonomy code, is either Acute, Psych or Rehab, and affects the EAPG conversion factor.</t>
  </si>
  <si>
    <t>Indicator of whether the provider receives an outpatient high volume adjustment in its EAPG conversion factor.</t>
  </si>
  <si>
    <t>Packaging Indicator</t>
  </si>
  <si>
    <t>2017-01-10</t>
  </si>
  <si>
    <t>2018-01-10</t>
  </si>
  <si>
    <t>2018-07-31</t>
  </si>
  <si>
    <t>The "Non-Covered Rev Codes" tab contains a list of non-covered outpatient revenue codes, per IL billing rules.</t>
  </si>
  <si>
    <t>SAINT ANTHONY CHILDRENS HOSPIT</t>
  </si>
  <si>
    <t>999999</t>
  </si>
  <si>
    <t>ASTC</t>
  </si>
  <si>
    <t>46</t>
  </si>
  <si>
    <t>2019-03-01</t>
  </si>
  <si>
    <t>Updated non-CAH acute and CAH rates for hospitals that received rate enhancements effective 7/1/2018. Updated CAH rates are retroactively effective 7/1/2018.</t>
  </si>
  <si>
    <t>ASC</t>
  </si>
  <si>
    <t>OSF SACRED HEART DANVILLE</t>
  </si>
  <si>
    <t>JAVON BEA HOSPITAL</t>
  </si>
  <si>
    <t>ROCKFORD MEMORIAL CHILDRENS HOSPITAL</t>
  </si>
  <si>
    <t>OSF HEART OF MARY MEDICAL CENTER</t>
  </si>
  <si>
    <t>LAKE BEHAVIORAL HOSPITAL</t>
  </si>
  <si>
    <t>LAKEVIEW NEUROREHAB CENTER MIDWEST</t>
  </si>
  <si>
    <t>NON COST REPORTING HOSPITALS</t>
  </si>
  <si>
    <t>NCR</t>
  </si>
  <si>
    <t>LEVEL I VASCULAR LIGATION, REPAIR AND RECONSTRUCTION</t>
  </si>
  <si>
    <t>LEVEL I PERIPHERAL VASCULAR AND TRANSCATHETER PROCEDURES</t>
  </si>
  <si>
    <t>LEVEL II PERIPHERAL VASCULAR AND TRANSCATHETER PROCEDURES</t>
  </si>
  <si>
    <t>PACEMAKER AND OTHER CARDIOVASCULAR DEVICE INSERTION AND REPLACEMENT</t>
  </si>
  <si>
    <t>REMOVAL OR REVISION OF PACEMAKERS AND OTHER CARDIOVASCULAR DEVICES</t>
  </si>
  <si>
    <t>LEVEL II VASCULAR LIGATION, REPAIR AND RECONSTRUCTION</t>
  </si>
  <si>
    <t>CORONARY ANGIOPLASTY AND RELATED PROCEDURES</t>
  </si>
  <si>
    <t>LEVEL III CARDIOTHORACIC PROCEDURES W OR W/O VASCULAR DEVICE</t>
  </si>
  <si>
    <t>CASE MANAGEMENT AND CARE PLANNING SERVICES</t>
  </si>
  <si>
    <t>MENTAL HEALTH &amp; SUBSTANCE ABUSE - CASE MANAGEMENT AND TREATMENT PLAN DEVELOPMENT</t>
  </si>
  <si>
    <t>MENTAL HEALTH ASSESSMENT</t>
  </si>
  <si>
    <t>LEVEL I MOLECULAR PATHOLOGY AND GENETIC TESTS</t>
  </si>
  <si>
    <t>INCIDENTAL TO MEDICAL VISIT OR SIGNIFICANT PROCEDURE</t>
  </si>
  <si>
    <t>ANCILLARY THERAPEUTIC SERVICES</t>
  </si>
  <si>
    <t>PERIPHERAL AND CRANIAL NERVE DIAGNOSES</t>
  </si>
  <si>
    <t>POST-OPERATIVE, POST-TRAUMATIC, OTHER DEVICE INFECTIONS AND COMPLICATIONS</t>
  </si>
  <si>
    <t>AMBULANCE SERVICES</t>
  </si>
  <si>
    <t>ALTON MEMORIAL HOSPITAL</t>
  </si>
  <si>
    <t>UNION COUNTY HOSPITAL</t>
  </si>
  <si>
    <t>COPLEY MEMORIAL HOSPITAL</t>
  </si>
  <si>
    <t>NORTHWEST COMMUNITY HOSPITAL</t>
  </si>
  <si>
    <t>HSHS ST ELIZABETH HOSPITAL BELLEVILLE</t>
  </si>
  <si>
    <t>ADVENTIST BOLILNGBROOK HOSPITAL</t>
  </si>
  <si>
    <t>MACNEAL HOSPITAL</t>
  </si>
  <si>
    <t>OSF ST JOSEPH MEDICAL CENTER BLOOMINGTON</t>
  </si>
  <si>
    <t>METRO SOUTH MEDICAL CENTER</t>
  </si>
  <si>
    <t>HSHS ST JOSEPHS HOSPITAL BREESE</t>
  </si>
  <si>
    <t>MEMORIAL HOSPITAL BELLEVILLE</t>
  </si>
  <si>
    <t>BELOIT HEALTH SYSTEM</t>
  </si>
  <si>
    <t>GOOD SHEPHERD HOSPITAL</t>
  </si>
  <si>
    <t>GRAHAM HOSPITAL ASSOCIATION</t>
  </si>
  <si>
    <t>SOUTHEAST MISSOURI HOSPITAL</t>
  </si>
  <si>
    <t>ST FRANCIS MEDICAL CENTER</t>
  </si>
  <si>
    <t>MEMORIAL HOSPITAL CARBONDALE</t>
  </si>
  <si>
    <t xml:space="preserve">CARLINVILLE AREA HOSPITAL  </t>
  </si>
  <si>
    <t>THOMAS H BOYD MEMORIAL HOSPITAL</t>
  </si>
  <si>
    <t>MEMORIAL HOSPITAL CARTHAGE</t>
  </si>
  <si>
    <t>SSM HEALTH ST MARYS HOSPITAL CENTRALIA</t>
  </si>
  <si>
    <t>KINDRED CHICAGO CENTRAL HOSPITAL</t>
  </si>
  <si>
    <t>METHODIST HOSPITAL OF CHICAGO</t>
  </si>
  <si>
    <t>UNIVERSITY OF CHICAGO HOSPITAL</t>
  </si>
  <si>
    <t>LURIE CHILDRENS HOSPITAL</t>
  </si>
  <si>
    <t>HOLY CROSS HOSPITAL</t>
  </si>
  <si>
    <t>LA RABIDA CHILDRENS HOSPITAL</t>
  </si>
  <si>
    <t>MERCY HOSPITAL MEDICAL CENTER</t>
  </si>
  <si>
    <t>MT SINAI HOSPITAL MEDICAL CENTER CHICAGO</t>
  </si>
  <si>
    <t>NORWEGIAN AMERICAN HOSPITAL</t>
  </si>
  <si>
    <t>ST BERNARD HOSPITAL</t>
  </si>
  <si>
    <t>PRESENCE SAINT JOSEPH CHICAGO</t>
  </si>
  <si>
    <t>PRESENCE SAINTS MARY &amp; ELIZABETH MEDICAL CENTER</t>
  </si>
  <si>
    <t>SWEDISH COVENANT HOSPITAL</t>
  </si>
  <si>
    <t>WARNER HOSPITAL AND HEALTH SERVICES</t>
  </si>
  <si>
    <t>PRESENCE RESURRECTION MEDICAL CENTER</t>
  </si>
  <si>
    <t>SOUTH SHORE HOSPITAL CORP</t>
  </si>
  <si>
    <t>JACKSON PARK HOSPITAL FOUNDATION</t>
  </si>
  <si>
    <t>LITTLE COMPANY OF MARY HOSPITAL AND HEALTH CARE CENTERS, INC.</t>
  </si>
  <si>
    <t>ADVOCATE ILLINOIS MASONIC MEDICAL CENTER</t>
  </si>
  <si>
    <t>ST ANTHONY HOSPITAL</t>
  </si>
  <si>
    <t>SCHWAB REHAB HOSPITAL</t>
  </si>
  <si>
    <t>MEMORIAL HOSPITAL</t>
  </si>
  <si>
    <t xml:space="preserve">SHIRLEY RYAN ABILITYLAB  </t>
  </si>
  <si>
    <t>THOREK MEMORIAL HOSPITAL</t>
  </si>
  <si>
    <t>ROSELAND COMMUNITY HOSPITAL</t>
  </si>
  <si>
    <t>AURORA CHICAGO LAKESHORE CHILDRENS HOSPITAL</t>
  </si>
  <si>
    <t xml:space="preserve">NORTHWESTERN MEMORIAL HOSPITAL </t>
  </si>
  <si>
    <t>MERCY MEDICAL CENTER CLINTON</t>
  </si>
  <si>
    <t>SHRINERS HOSPITALS FOR CHILDREN</t>
  </si>
  <si>
    <t>DECATUR MEMORIAL HOSPITAL</t>
  </si>
  <si>
    <t>KISHWAUKEE COMMUNITY HOSPITAL</t>
  </si>
  <si>
    <t>KATHERINE SHAW BETHEA HOSPITAL</t>
  </si>
  <si>
    <t>MARSHALL BROWNING HOSPITAL</t>
  </si>
  <si>
    <t>MERCY MEDICAL CENTER DUBUQUE</t>
  </si>
  <si>
    <t>PRESENCE HOLY FAMILY MEDICAL CENTER</t>
  </si>
  <si>
    <t>GOOD SAMARITAN HOSPITAL</t>
  </si>
  <si>
    <t>ST ANTHONYS MEMORIAL HOSPITAL</t>
  </si>
  <si>
    <t xml:space="preserve">FERRELL HOSPITAL </t>
  </si>
  <si>
    <t>PRESENCE SAINT JOSEPH HOSPITAL</t>
  </si>
  <si>
    <t>ELMHURST MEMORIAL HOSPITAL</t>
  </si>
  <si>
    <t>NORTHSHORE UNIVERSITY HEALTH EVANSTON HOSPITAL</t>
  </si>
  <si>
    <t>PRESENCE SAINT FRANCIS HOSPITAL</t>
  </si>
  <si>
    <t>ALEXIAN BROTHERS MEDICAL CENTER</t>
  </si>
  <si>
    <t>DEACONESS HOSPITAL INC</t>
  </si>
  <si>
    <t>ST VINCENT EVANSVILLE HOSPITAL, INC</t>
  </si>
  <si>
    <t xml:space="preserve">ENCOMPASS HEALTH DEACONESS REHABILITATION HOSPITAL </t>
  </si>
  <si>
    <t>FAIRFIELD MEMORIAL HOSPITAL</t>
  </si>
  <si>
    <t>CLAY COUNTY HOSPITAL</t>
  </si>
  <si>
    <t>FHN MEMORIAL HOSPITAL</t>
  </si>
  <si>
    <t>GALESBURG COTTAGE HOSPITAL</t>
  </si>
  <si>
    <t>ST MARY MEDICAL CENTER</t>
  </si>
  <si>
    <t>HAMMOND HENRY DISTRICT HOSPITAL</t>
  </si>
  <si>
    <t>DELNOR COMMUNITY HOSPITAL</t>
  </si>
  <si>
    <t>GIBSON COMMUNITY HOSPITAL ASSOCIATION</t>
  </si>
  <si>
    <t>HSHS HOLY FAMILY HOSPITAL</t>
  </si>
  <si>
    <t>GLENOAKS MEDICAL CENTER INC</t>
  </si>
  <si>
    <t>MERCY HARVARD HOSPITAL INC</t>
  </si>
  <si>
    <t xml:space="preserve">INGALLS MEMORIAL HOSPITAL </t>
  </si>
  <si>
    <t>ST JOSEPHS HOSPITAL-HIGHLAND</t>
  </si>
  <si>
    <t>HILLSBORO AREA HOSPITAL</t>
  </si>
  <si>
    <t>MASON DISTRICT HOSPITAL</t>
  </si>
  <si>
    <t>SAINT MARGARET MERCY NORTH</t>
  </si>
  <si>
    <t>HOOPESTON COMMUNITY MEMORIAL HOSPITAL</t>
  </si>
  <si>
    <t>HARRISBURG MEDICAL CENTER, INC.</t>
  </si>
  <si>
    <t xml:space="preserve">ALEXIAN BROTHERS CHILDRENS HOSPITAL </t>
  </si>
  <si>
    <t>UNIVERSITY OF IOWA HOSPITAL</t>
  </si>
  <si>
    <t>PASSAVANT AREA CHILDRENS HOSPITAL</t>
  </si>
  <si>
    <t>PASSAVANT AREA HOSPITAL</t>
  </si>
  <si>
    <t>PRESENCE SAINT JOSEPH MEDICAL CENTER</t>
  </si>
  <si>
    <t>SILVER CROSS HOSPITAL</t>
  </si>
  <si>
    <t>JERSEY COMMUNITY HOSPITAL</t>
  </si>
  <si>
    <t>NORTHWESTERN LAKE FOREST HOSPITAL</t>
  </si>
  <si>
    <t>LAWRENCE COUNTY MEMORIAL HOSPITAL</t>
  </si>
  <si>
    <t>ABRAHAM LINCOLN MEMORIAL HOSPITAL</t>
  </si>
  <si>
    <t>ABRAHAM LINCOLN CHILDRENS HOSPITAL</t>
  </si>
  <si>
    <t>ST FRANCIS HOSPITAL</t>
  </si>
  <si>
    <t>ADVENTIST LAGRANGE MEMORIAL HOSPITAL</t>
  </si>
  <si>
    <t>RONALD MCDONALD CHILDRENS HOSPITAL</t>
  </si>
  <si>
    <t>WESTLAKE HOSPITAL</t>
  </si>
  <si>
    <t>OSF SAINT PAUL MEDICAL CENTER</t>
  </si>
  <si>
    <t>MORRIS HOSPITAL AND HEALTHCARE</t>
  </si>
  <si>
    <t>MORRISON COMMUNITY HOSPITAL</t>
  </si>
  <si>
    <t>WABASH GENERAL HOSPITAL</t>
  </si>
  <si>
    <t>SSM HEALTH GOOD SAMARITAN HOSPITAL MT. VERNON</t>
  </si>
  <si>
    <t>HEARTLAND REGIONAL MEDICAL CENTER</t>
  </si>
  <si>
    <t>MASSAC MEMORIAL HOSPITAL</t>
  </si>
  <si>
    <t>CENTEGRA HOSPITAL - MCHENRY</t>
  </si>
  <si>
    <t>MCDONOUGH DISTRICT HOSPITAL</t>
  </si>
  <si>
    <t>HAMILTON MEMORIAL HOSPITAL</t>
  </si>
  <si>
    <t>ST JOSEPH MEMORIAL HOSPITAL MURPHYSBORO</t>
  </si>
  <si>
    <t>GOTTLIEB MEMORIAL HOSPITAL</t>
  </si>
  <si>
    <t>FOSTER G MCGAW HOSPITAL</t>
  </si>
  <si>
    <t>CHILDRENS HOSPITAL OF WI</t>
  </si>
  <si>
    <t>SARAH BUSH LINCOLN HEALTH CENTER</t>
  </si>
  <si>
    <t>COMMUNITY HOSPITAL MUNSTER</t>
  </si>
  <si>
    <t>CROSSROADS COMMUNITY HOSPITAL</t>
  </si>
  <si>
    <t>ADVOCATE BROMENN MEDICAL CENTER</t>
  </si>
  <si>
    <t>WASHINGTON COUNTY HOSPITAL</t>
  </si>
  <si>
    <t>NAPERVILLE PSYCHIATRIC VENTURES</t>
  </si>
  <si>
    <t>KINDRED HOSPITAL CHICAGO</t>
  </si>
  <si>
    <t>ADVOCATE CHILDRENS HOSPITAL</t>
  </si>
  <si>
    <t>RICHLAND MEMORIAL HOSPITAL</t>
  </si>
  <si>
    <t>OTTAWA REGIONAL HOSPITAL AND HEALTHCARE</t>
  </si>
  <si>
    <t>PANA COMMUNITY HOSPITAL</t>
  </si>
  <si>
    <t>PARIS COMMUNITY HOSPITAL</t>
  </si>
  <si>
    <t>METHODIST MEDICAL CENTER</t>
  </si>
  <si>
    <t>SAINT FRANCIS MEDICAL CENTER</t>
  </si>
  <si>
    <t>CHILDRENS HOSPITAL OF ILLINOIS</t>
  </si>
  <si>
    <t>ST JAMES HOSPITAL</t>
  </si>
  <si>
    <t>PERRY MEMORIAL HOSPITAL</t>
  </si>
  <si>
    <t>PINCKNEYVILLE COMMUNITY HOSPITAL</t>
  </si>
  <si>
    <t xml:space="preserve">LOURDES HOSPITAL </t>
  </si>
  <si>
    <t>LUTHERAN GENERAL CHILDRENS HOSPITAL</t>
  </si>
  <si>
    <t>LUTHERAN GENERAL HOSPITAL</t>
  </si>
  <si>
    <t>PALOS COMMUNITY HOSPITAL</t>
  </si>
  <si>
    <t>ILL VALLEY COMMUNITY HOSP</t>
  </si>
  <si>
    <t>VAN MATRE HEALTHSOUTH REHAB</t>
  </si>
  <si>
    <t>ROCHELLE COMMUNITY HOSPITAL</t>
  </si>
  <si>
    <t>SWEDISHAMERICAN HOSPITAL</t>
  </si>
  <si>
    <t>ST ANTHONY MEDICAL CENTER</t>
  </si>
  <si>
    <t>SARAH D CULBERTSON MEMORIAL</t>
  </si>
  <si>
    <t>HARDIN COUNTY GENERAL HOSPITAL</t>
  </si>
  <si>
    <t>CRAWFORD MEMORIAL HOSPITAL</t>
  </si>
  <si>
    <t>TRINITY ROCK ISLAND</t>
  </si>
  <si>
    <t>ST JOHNS CHILDRENS HOSPITAL</t>
  </si>
  <si>
    <t>HSHS GOOD SHEPHERD HOSPITAL INC</t>
  </si>
  <si>
    <t>ALEXIAN BROS BEHAVIORAL HLTH</t>
  </si>
  <si>
    <t>MEMORIAL MEDICAL CENTER</t>
  </si>
  <si>
    <t>HSHS ST JOHNS HOSPITAL</t>
  </si>
  <si>
    <t>ST MARGARETS HEALTH</t>
  </si>
  <si>
    <t>COMMUNITY HOSPITAL  STAUNTON</t>
  </si>
  <si>
    <t>KINDRED HOSPITAL SYCAMORE</t>
  </si>
  <si>
    <t>BARNES JEWISH HOSPITAL</t>
  </si>
  <si>
    <t>MEMORIAL MEDICAL CENTER CHILDRENS HOSPITAL</t>
  </si>
  <si>
    <t>THE REHAB INSTITUTE OF ST. LOUIS A PARTNERSHIP OF BJC HEALTHCARE AND HEALTHSOUTH</t>
  </si>
  <si>
    <t>RANKEN JORDAN PEDIATRIC BRIDGE HOSPITAL</t>
  </si>
  <si>
    <t>ST LOUIS CHILDRENS HOSPITAL</t>
  </si>
  <si>
    <t>VIBRA HOSPITAL OF SPRINGFIELD</t>
  </si>
  <si>
    <t>SPARTA COMMUNITY HOSPITAL</t>
  </si>
  <si>
    <t xml:space="preserve">SSM HEALTH SAINT LOUIS UNIVERSITY HOSPITAL </t>
  </si>
  <si>
    <t>SSM HEALTH CARDINAL GLENNON CHILDREN'S HOSPITAL</t>
  </si>
  <si>
    <t>VALLEY WEST COMMUNITY HOSPITAL</t>
  </si>
  <si>
    <t>NORTHSHORE UNIVERSITY HEALTHSYSTEM SKOKIE HOSPITAL</t>
  </si>
  <si>
    <t>GENESIS MEDICAL CENTER SILVIS</t>
  </si>
  <si>
    <t>SSM HEATLH ST MARYS HOSPITAL ST LOUIS</t>
  </si>
  <si>
    <t>BHC STREAMWOOD HOSPITAL INC</t>
  </si>
  <si>
    <t>TAYLORVILLE MEMORIAL CHILDRENS HOSPITAL</t>
  </si>
  <si>
    <t>UNION HOSPITAL INC</t>
  </si>
  <si>
    <t>HARSHA BEHAVIORAL CENTER INC</t>
  </si>
  <si>
    <t>CARLE FOUNDATION HOSPITAL</t>
  </si>
  <si>
    <t>FAYETTE COUNTY HOSPITAL</t>
  </si>
  <si>
    <t>IROQUOIS MEMORIAL HOSPITAL</t>
  </si>
  <si>
    <t>VISTA MEDICAL CENTER EAST</t>
  </si>
  <si>
    <t>MARIANJOY REHABILITATION HOSPITAL</t>
  </si>
  <si>
    <t>ST JAMES HOSPITAL AND HEALTH CENTERS</t>
  </si>
  <si>
    <t>2019-05-30</t>
  </si>
  <si>
    <t>Indicates facilities that are eligible for outpatient high cost drug and device add-on payments (i.e. in-state facilities with rate enhancements). Effective 07/01/2019, critical access hospitals will also be eligible for high cost drug and device add-on payments.</t>
  </si>
  <si>
    <t>High-Cost Drug or Device add-on payments, made on claim lines on which estimated cost exceeds the add-on payment threshold.
Note that effective 7/1/2019, critical access hospitals are also eligible for high-cost drug or device add-on payment pricing, in addition to large public hospitals and other in-state facilities.</t>
  </si>
  <si>
    <t>Although hospitals do not need to submit EAPG codes on their claims when billing Illinois Medicaid, users of this EAPG Calculator must enter the version 3.13 EAPG code and other EAPG flag fields in order to calculate the Medicaid allowed amount.  Many hospitals purchase EAPG grouping software from 3M Health Information Systems which allows them to determine the EAPG for hospital visits.</t>
  </si>
  <si>
    <t>The "EAPG Weight Table" tab contains a list of the EAPG version 3.13 codes.</t>
  </si>
  <si>
    <t>The "High-Cost Drug &amp; Device" tab contains a list of EAPGs that are used to identify claim lines that qualify for high-cost drug add-on payment calculations; and a list of EAPGs and revenue codes that are used to identify claim lines that qualify for high-cost device add-on payment calculations. Note that effective 7/1/2019, critical access hospitals (CAHs) are also eligible for high-cost drug and device add-on payments.</t>
  </si>
  <si>
    <t>2017-02-01</t>
  </si>
  <si>
    <t>- Updated to EAPG Grouper version 3.13 weights and rates effective 7/1/2019
- Critical access hospitals (CAHs) are be eligible for high-cost drug and device add-on payments effective 7/1/2019
- 7/1/2019 rates for Stroger, Provident, and University of Illinois have not been finalized and are currently excluded from the Calculator</t>
  </si>
  <si>
    <t>The spreadsheet calculates the allowed amount for a single claim for a single outpatient visit using a limited number of required data elements.  Key data elements include the EAPG assignment and EAPG pricing indicators.  The EAPG for the hospital stay must be determined outside of this calculator using 3M's Core Grouping Software.</t>
  </si>
  <si>
    <t>The "EAPG Interactive Calculator" worksheet is the primary worksheet in the EAPG Calculator spreadsheet.  All other worksheets exist to support the "EAPG Interactive Calculator."  The user enters the required data elements describing an individual hospital outpatient visit on the left-hand side of the "EAPG Interactive Calculator" and an estimate of the Illinois Medicaid payment for that service will be displayed at right of the Calculator.</t>
  </si>
  <si>
    <t>The "Cover" worksheet contains an introduction to the EAPG Calculator, a history of updates made to the Calculator and websites where interested parties can learn more about the Illinois Medicaid outpatient EAPG pricing method.</t>
  </si>
  <si>
    <t>Enter EAPG pricing indicators, generated from the 3M Core Grouping Software output.  The indicators are set based on the combination of services being performed.  These indicators help to determine if a service is payable or paid at an adjusted rate.</t>
  </si>
  <si>
    <t>EAPG Pricing Indicators</t>
  </si>
  <si>
    <t>Enter the EAPG code in numeric format based on the EAPG Core Grouping Software version 3.13 output for the service(s) being rendered.  Do not enter the leading zeroes ("0").</t>
  </si>
  <si>
    <r>
      <t xml:space="preserve">- Corrected the EAPG Grouper version 3.13 Illinois-specific relative weights effective 7/1/2019. </t>
    </r>
    <r>
      <rPr>
        <sz val="10"/>
        <color rgb="FFFF0000"/>
        <rFont val="Arial"/>
        <family val="2"/>
      </rPr>
      <t xml:space="preserve">Note that the v3.13 EAPG weight correction in the Calculator did not impact the calculations of 7/1/2019 EAPG rates.
</t>
    </r>
    <r>
      <rPr>
        <sz val="10"/>
        <rFont val="Arial"/>
        <family val="2"/>
      </rPr>
      <t xml:space="preserve">- 7/1/2019 rates for Stroger, Provident, and University of Illinois have not been finalized and are currently excluded from the Calculator </t>
    </r>
  </si>
  <si>
    <t>2019-06-14</t>
  </si>
  <si>
    <t>J H STROGER HOSPITAL OF COOK COUNTY</t>
  </si>
  <si>
    <t>140124</t>
  </si>
  <si>
    <t>PROVIDENT HOSPITAL OF COOK COUNTY</t>
  </si>
  <si>
    <t>3049</t>
  </si>
  <si>
    <t>140300</t>
  </si>
  <si>
    <t>UNIVERSITY OF ILLINOIS HOSPITAL</t>
  </si>
  <si>
    <t>3098</t>
  </si>
  <si>
    <t>140150</t>
  </si>
  <si>
    <t>2019-06-26</t>
  </si>
  <si>
    <t>2019-12-30</t>
  </si>
  <si>
    <t>- Updated SMART adjustment factor, High Volume Adjustment (HVA) factor, and OP EAPG rates for Ottawa Regional Hospital and Healthcare due to Safety Net status effective 10/1/2019.
- Added Silver Oaks Behavioral Hospital's rates and provider parameters to the Calculator.</t>
  </si>
  <si>
    <t>SILVER OAKS BEHAVIORAL HOSPITAL</t>
  </si>
  <si>
    <t>14005</t>
  </si>
  <si>
    <t>144041</t>
  </si>
  <si>
    <t>- Updated VHS WEST SUBURBAN MEDICAL CNTR  for the addition of the Outpatient High Volume adjustment factors and SMART adjustment set to NO due to Safety Net status effective 10/1/2019.
- Updated Javon Bea and Rockford Memorial Children's Hospital to set SMART adjustment to NO due to Safety Net Status effective 10/1/2019</t>
  </si>
  <si>
    <t xml:space="preserve">- 7/1/2019 rates for Stroger, Provident, and University of Illinois have been finalized and are now included in the Calculator </t>
  </si>
  <si>
    <t>2020-4-17</t>
  </si>
  <si>
    <t>Effective: July 1, 2020</t>
  </si>
  <si>
    <t>2020-06-11</t>
  </si>
  <si>
    <t>- Outpatient EAPG rates were updated only for hospitals with HVA status changes as of 7/1/2020. There were no changes to cost-to-charge ratios (CCRs) for high-cost drug and device add-on payments.</t>
  </si>
  <si>
    <t>2020-07-15</t>
  </si>
  <si>
    <t>- Updated names and 12-Digit ProviderIDs for Pipeline Surburban Medical Center (OldID 15001, formerly West Suburban Medical Center) and Pipeline Weiss Memorial Hospital (OldID 3067, formerly Louis A Weiss Memorial Hospital).
- Effective 7/1/2020, revenue code 780 (telemedicine) has been removed from the list of non-covered revenue codes.</t>
  </si>
  <si>
    <t>Illinois Medicaid EAPG Pricing Calculator - Rates Effective 7/1/2020</t>
  </si>
  <si>
    <t>PIPELINE WEISS MEMORIAL HOSPITAL</t>
  </si>
  <si>
    <t>PIPELINE SUBURBAN MEDICAL CENTER</t>
  </si>
  <si>
    <t>2020</t>
  </si>
  <si>
    <t>SSM Select Rehab St. Louis</t>
  </si>
  <si>
    <t>Note: Allowed amounts represent the SFY 2021 Illinois Medicaid FFS outpatient EAPG payment system.</t>
  </si>
  <si>
    <t>2020-08-27</t>
  </si>
  <si>
    <t>- Updated rates effective 7/1/2020 for Stroger, Provident, University of Illinois.
No changes to cost-to-charge ratios (CCRs) for EAPG drug and device add-on payments effective 7/1/2020.</t>
  </si>
  <si>
    <t>2021-03-23</t>
  </si>
  <si>
    <t xml:space="preserve"> - Updated names and 12-Digit Provider IDs for OSF Little Company of Mary (OldID 3072, formerly Little Company of Mary) and Carle Bromenn Medical Center (OldID 14001, formerly Advocate Bromenn Medical Center)                                                                    -  Updated Rates for University of Illinois Hosital, effective 1/1/2021                                      </t>
  </si>
  <si>
    <t>Calculator Version: March 23, 2021</t>
  </si>
  <si>
    <t>OSF LITTLE COMPANY OF MARY</t>
  </si>
  <si>
    <t>CARLE BROMENN MEDICAL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</si>
</sst>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0.0000"/>
    <numFmt numFmtId="167" formatCode="#,##0.0000_);\(#,##0.0000\)"/>
    <numFmt numFmtId="168" formatCode="0.0_);[Red]\(0.0\)"/>
    <numFmt numFmtId="169" formatCode="_(* #,##0.000_);_(* \(#,##0.000\);_(* &quot;-&quot;??_);_(@_)"/>
    <numFmt numFmtId="170" formatCode="_(* #,##0.0000_);_(* \(#,##0.0000\);_(* &quot;-&quot;??_);_(@_)"/>
    <numFmt numFmtId="171" formatCode="&quot;$&quot;#,##0.00"/>
    <numFmt numFmtId="172" formatCode="0.00000"/>
    <numFmt numFmtId="173" formatCode="_(* #,##0.0000_);_(* \(#,##0.0000\);_(* &quot;-&quot;????_);_(@_)"/>
  </numFmts>
  <fonts count="111">
    <font>
      <sz val="10"/>
      <name val="Arial"/>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0"/>
      <name val="Arial Narrow"/>
      <family val="2"/>
    </font>
    <font>
      <sz val="11"/>
      <color indexed="8"/>
      <name val="Palatino Linotype"/>
      <family val="2"/>
    </font>
    <font>
      <sz val="10"/>
      <color indexed="8"/>
      <name val="Arial Narrow"/>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0"/>
      <name val="Arial"/>
      <family val="2"/>
    </font>
    <font>
      <sz val="10"/>
      <name val="System"/>
      <family val="2"/>
    </font>
    <font>
      <sz val="10"/>
      <name val="Palatino Linotype"/>
      <family val="1"/>
    </font>
    <font>
      <sz val="8"/>
      <name val="Palatino Linotype"/>
      <family val="1"/>
    </font>
    <font>
      <sz val="10"/>
      <name val="Palatino Linotype"/>
      <family val="1"/>
    </font>
    <font>
      <b/>
      <i/>
      <sz val="11"/>
      <name val="Arial"/>
      <family val="2"/>
    </font>
    <font>
      <b/>
      <sz val="10"/>
      <name val="Arial"/>
      <family val="2"/>
    </font>
    <font>
      <b/>
      <i/>
      <sz val="10"/>
      <name val="Arial"/>
      <family val="2"/>
    </font>
    <font>
      <i/>
      <sz val="10"/>
      <name val="Arial"/>
      <family val="2"/>
    </font>
    <font>
      <b/>
      <sz val="8"/>
      <name val="Arial"/>
      <family val="2"/>
    </font>
    <font>
      <b/>
      <sz val="9"/>
      <name val="Arial"/>
      <family val="2"/>
    </font>
    <font>
      <sz val="9"/>
      <name val="Arial"/>
      <family val="2"/>
    </font>
    <font>
      <sz val="9"/>
      <color indexed="8"/>
      <name val="Arial"/>
      <family val="2"/>
    </font>
    <font>
      <b/>
      <sz val="16"/>
      <color indexed="9"/>
      <name val="Arial"/>
      <family val="2"/>
    </font>
    <font>
      <b/>
      <sz val="9"/>
      <color indexed="9"/>
      <name val="Arial"/>
      <family val="2"/>
    </font>
    <font>
      <sz val="12"/>
      <name val="Arial"/>
      <family val="2"/>
    </font>
    <font>
      <b/>
      <sz val="12"/>
      <color indexed="9"/>
      <name val="Arial"/>
      <family val="2"/>
    </font>
    <font>
      <b/>
      <i/>
      <sz val="10"/>
      <color indexed="8"/>
      <name val="Arial"/>
      <family val="2"/>
    </font>
    <font>
      <b/>
      <i/>
      <vertAlign val="superscript"/>
      <sz val="10"/>
      <color indexed="8"/>
      <name val="Arial"/>
      <family val="2"/>
    </font>
    <font>
      <b/>
      <sz val="10"/>
      <color indexed="57"/>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theme="1"/>
      <name val="Palatino Linotype"/>
      <family val="2"/>
    </font>
    <font>
      <sz val="11"/>
      <color theme="1"/>
      <name val="Arial"/>
      <family val="2"/>
    </font>
    <font>
      <sz val="10"/>
      <color theme="1"/>
      <name val="Arial"/>
      <family val="2"/>
    </font>
    <font>
      <sz val="11"/>
      <color theme="1"/>
      <name val="Arial Narrow"/>
      <family val="2"/>
    </font>
    <font>
      <sz val="7"/>
      <color rgb="FF000000"/>
      <name val="Arial"/>
      <family val="2"/>
    </font>
    <font>
      <i/>
      <sz val="11"/>
      <color rgb="FF7F7F7F"/>
      <name val="Calibri"/>
      <family val="2"/>
      <scheme val="minor"/>
    </font>
    <font>
      <u/>
      <sz val="10"/>
      <color rgb="FF004488"/>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Narrow"/>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theme="1"/>
      <name val="Palatino Linotype"/>
      <family val="1"/>
    </font>
    <font>
      <sz val="10"/>
      <color rgb="FF1F497D"/>
      <name val="Palatino Linotype"/>
      <family val="1"/>
    </font>
    <font>
      <b/>
      <sz val="10"/>
      <color theme="1"/>
      <name val="Arial"/>
      <family val="2"/>
    </font>
    <font>
      <b/>
      <sz val="9"/>
      <color theme="0"/>
      <name val="Arial"/>
      <family val="2"/>
    </font>
    <font>
      <sz val="9"/>
      <color theme="0"/>
      <name val="Arial"/>
      <family val="2"/>
    </font>
    <font>
      <b/>
      <sz val="9"/>
      <color theme="1"/>
      <name val="Arial"/>
      <family val="2"/>
    </font>
    <font>
      <b/>
      <sz val="12"/>
      <color theme="0"/>
      <name val="Arial"/>
      <family val="2"/>
    </font>
    <font>
      <b/>
      <i/>
      <sz val="9"/>
      <color theme="0"/>
      <name val="Arial"/>
      <family val="2"/>
    </font>
    <font>
      <b/>
      <sz val="10"/>
      <color theme="0"/>
      <name val="Arial"/>
      <family val="2"/>
    </font>
    <font>
      <sz val="10"/>
      <color theme="0"/>
      <name val="Arial"/>
      <family val="2"/>
    </font>
    <font>
      <b/>
      <sz val="10"/>
      <color theme="3" tint="0.39997558519241921"/>
      <name val="Arial"/>
      <family val="2"/>
    </font>
    <font>
      <sz val="10"/>
      <color rgb="FF800080"/>
      <name val="Arial"/>
      <family val="2"/>
    </font>
    <font>
      <u/>
      <sz val="11"/>
      <color theme="10"/>
      <name val="Calibri"/>
      <family val="2"/>
      <scheme val="minor"/>
    </font>
    <font>
      <sz val="10"/>
      <color rgb="FF3F3F76"/>
      <name val="Arial"/>
      <family val="2"/>
    </font>
    <font>
      <sz val="10"/>
      <color rgb="FFFF0000"/>
      <name val="Arial"/>
      <family val="2"/>
    </font>
    <font>
      <sz val="8"/>
      <name val="Arial"/>
      <family val="2"/>
    </font>
    <font>
      <sz val="11"/>
      <color rgb="FF1F497D"/>
      <name val="Calibri"/>
      <family val="2"/>
    </font>
    <font>
      <sz val="11"/>
      <name val="Calibri"/>
      <family val="2"/>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0052AC"/>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s>
  <cellStyleXfs count="1366">
    <xf numFmtId="0" fontId="0" fillId="0" borderId="0"/>
    <xf numFmtId="0" fontId="2" fillId="0" borderId="0"/>
    <xf numFmtId="0" fontId="2" fillId="0" borderId="0"/>
    <xf numFmtId="0" fontId="66" fillId="24" borderId="0" applyNumberFormat="0" applyBorder="0" applyAlignment="0" applyProtection="0"/>
    <xf numFmtId="0" fontId="16" fillId="2" borderId="0" applyNumberFormat="0" applyBorder="0" applyAlignment="0" applyProtection="0"/>
    <xf numFmtId="0" fontId="66" fillId="24" borderId="0" applyNumberFormat="0" applyBorder="0" applyAlignment="0" applyProtection="0"/>
    <xf numFmtId="0" fontId="66" fillId="24" borderId="0" applyNumberFormat="0" applyBorder="0" applyAlignment="0" applyProtection="0"/>
    <xf numFmtId="0" fontId="16" fillId="2" borderId="0" applyNumberFormat="0" applyBorder="0" applyAlignment="0" applyProtection="0"/>
    <xf numFmtId="0" fontId="3" fillId="2" borderId="0" applyNumberFormat="0" applyBorder="0" applyAlignment="0" applyProtection="0"/>
    <xf numFmtId="0" fontId="66" fillId="25" borderId="0" applyNumberFormat="0" applyBorder="0" applyAlignment="0" applyProtection="0"/>
    <xf numFmtId="0" fontId="16" fillId="3"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16" fillId="3" borderId="0" applyNumberFormat="0" applyBorder="0" applyAlignment="0" applyProtection="0"/>
    <xf numFmtId="0" fontId="3" fillId="3" borderId="0" applyNumberFormat="0" applyBorder="0" applyAlignment="0" applyProtection="0"/>
    <xf numFmtId="0" fontId="66" fillId="26" borderId="0" applyNumberFormat="0" applyBorder="0" applyAlignment="0" applyProtection="0"/>
    <xf numFmtId="0" fontId="16" fillId="4"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6" fillId="4" borderId="0" applyNumberFormat="0" applyBorder="0" applyAlignment="0" applyProtection="0"/>
    <xf numFmtId="0" fontId="3" fillId="4" borderId="0" applyNumberFormat="0" applyBorder="0" applyAlignment="0" applyProtection="0"/>
    <xf numFmtId="0" fontId="66" fillId="27" borderId="0" applyNumberFormat="0" applyBorder="0" applyAlignment="0" applyProtection="0"/>
    <xf numFmtId="0" fontId="16" fillId="5" borderId="0" applyNumberFormat="0" applyBorder="0" applyAlignment="0" applyProtection="0"/>
    <xf numFmtId="0" fontId="66" fillId="27" borderId="0" applyNumberFormat="0" applyBorder="0" applyAlignment="0" applyProtection="0"/>
    <xf numFmtId="0" fontId="66" fillId="27" borderId="0" applyNumberFormat="0" applyBorder="0" applyAlignment="0" applyProtection="0"/>
    <xf numFmtId="0" fontId="16" fillId="5" borderId="0" applyNumberFormat="0" applyBorder="0" applyAlignment="0" applyProtection="0"/>
    <xf numFmtId="0" fontId="3" fillId="5" borderId="0" applyNumberFormat="0" applyBorder="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16" fillId="6"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16" fillId="6" borderId="0" applyNumberFormat="0" applyBorder="0" applyAlignment="0" applyProtection="0"/>
    <xf numFmtId="0" fontId="3" fillId="6" borderId="0" applyNumberFormat="0" applyBorder="0" applyAlignment="0" applyProtection="0"/>
    <xf numFmtId="0" fontId="66" fillId="29" borderId="0" applyNumberFormat="0" applyBorder="0" applyAlignment="0" applyProtection="0"/>
    <xf numFmtId="0" fontId="16" fillId="7"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16" fillId="7" borderId="0" applyNumberFormat="0" applyBorder="0" applyAlignment="0" applyProtection="0"/>
    <xf numFmtId="0" fontId="3" fillId="7" borderId="0" applyNumberFormat="0" applyBorder="0" applyAlignment="0" applyProtection="0"/>
    <xf numFmtId="0" fontId="66" fillId="30" borderId="0" applyNumberFormat="0" applyBorder="0" applyAlignment="0" applyProtection="0"/>
    <xf numFmtId="0" fontId="16" fillId="8"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16" fillId="8" borderId="0" applyNumberFormat="0" applyBorder="0" applyAlignment="0" applyProtection="0"/>
    <xf numFmtId="0" fontId="3" fillId="8" borderId="0" applyNumberFormat="0" applyBorder="0" applyAlignment="0" applyProtection="0"/>
    <xf numFmtId="0" fontId="66" fillId="31" borderId="0" applyNumberFormat="0" applyBorder="0" applyAlignment="0" applyProtection="0"/>
    <xf numFmtId="0" fontId="16" fillId="9"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16" fillId="9" borderId="0" applyNumberFormat="0" applyBorder="0" applyAlignment="0" applyProtection="0"/>
    <xf numFmtId="0" fontId="3" fillId="9" borderId="0" applyNumberFormat="0" applyBorder="0" applyAlignment="0" applyProtection="0"/>
    <xf numFmtId="0" fontId="66" fillId="32" borderId="0" applyNumberFormat="0" applyBorder="0" applyAlignment="0" applyProtection="0"/>
    <xf numFmtId="0" fontId="16" fillId="10" borderId="0" applyNumberFormat="0" applyBorder="0" applyAlignment="0" applyProtection="0"/>
    <xf numFmtId="0" fontId="66" fillId="32" borderId="0" applyNumberFormat="0" applyBorder="0" applyAlignment="0" applyProtection="0"/>
    <xf numFmtId="0" fontId="66" fillId="32"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66" fillId="33" borderId="0" applyNumberFormat="0" applyBorder="0" applyAlignment="0" applyProtection="0"/>
    <xf numFmtId="0" fontId="16" fillId="5" borderId="0" applyNumberFormat="0" applyBorder="0" applyAlignment="0" applyProtection="0"/>
    <xf numFmtId="0" fontId="66" fillId="33" borderId="0" applyNumberFormat="0" applyBorder="0" applyAlignment="0" applyProtection="0"/>
    <xf numFmtId="0" fontId="66" fillId="33" borderId="0" applyNumberFormat="0" applyBorder="0" applyAlignment="0" applyProtection="0"/>
    <xf numFmtId="0" fontId="16" fillId="5" borderId="0" applyNumberFormat="0" applyBorder="0" applyAlignment="0" applyProtection="0"/>
    <xf numFmtId="0" fontId="3" fillId="5" borderId="0" applyNumberFormat="0" applyBorder="0" applyAlignment="0" applyProtection="0"/>
    <xf numFmtId="0" fontId="66" fillId="34" borderId="0" applyNumberFormat="0" applyBorder="0" applyAlignment="0" applyProtection="0"/>
    <xf numFmtId="0" fontId="16" fillId="8" borderId="0" applyNumberFormat="0" applyBorder="0" applyAlignment="0" applyProtection="0"/>
    <xf numFmtId="0" fontId="66" fillId="34" borderId="0" applyNumberFormat="0" applyBorder="0" applyAlignment="0" applyProtection="0"/>
    <xf numFmtId="0" fontId="66" fillId="34" borderId="0" applyNumberFormat="0" applyBorder="0" applyAlignment="0" applyProtection="0"/>
    <xf numFmtId="0" fontId="16" fillId="8" borderId="0" applyNumberFormat="0" applyBorder="0" applyAlignment="0" applyProtection="0"/>
    <xf numFmtId="0" fontId="3" fillId="8" borderId="0" applyNumberFormat="0" applyBorder="0" applyAlignment="0" applyProtection="0"/>
    <xf numFmtId="0" fontId="66" fillId="35" borderId="0" applyNumberFormat="0" applyBorder="0" applyAlignment="0" applyProtection="0"/>
    <xf numFmtId="0" fontId="16" fillId="11" borderId="0" applyNumberFormat="0" applyBorder="0" applyAlignment="0" applyProtection="0"/>
    <xf numFmtId="0" fontId="66" fillId="35" borderId="0" applyNumberFormat="0" applyBorder="0" applyAlignment="0" applyProtection="0"/>
    <xf numFmtId="0" fontId="66" fillId="35"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67" fillId="36" borderId="0" applyNumberFormat="0" applyBorder="0" applyAlignment="0" applyProtection="0"/>
    <xf numFmtId="0" fontId="19" fillId="12" borderId="0" applyNumberFormat="0" applyBorder="0" applyAlignment="0" applyProtection="0"/>
    <xf numFmtId="0" fontId="67" fillId="36" borderId="0" applyNumberFormat="0" applyBorder="0" applyAlignment="0" applyProtection="0"/>
    <xf numFmtId="0" fontId="19" fillId="12" borderId="0" applyNumberFormat="0" applyBorder="0" applyAlignment="0" applyProtection="0"/>
    <xf numFmtId="0" fontId="8" fillId="12" borderId="0" applyNumberFormat="0" applyBorder="0" applyAlignment="0" applyProtection="0"/>
    <xf numFmtId="0" fontId="67" fillId="37" borderId="0" applyNumberFormat="0" applyBorder="0" applyAlignment="0" applyProtection="0"/>
    <xf numFmtId="0" fontId="19" fillId="9" borderId="0" applyNumberFormat="0" applyBorder="0" applyAlignment="0" applyProtection="0"/>
    <xf numFmtId="0" fontId="67" fillId="37" borderId="0" applyNumberFormat="0" applyBorder="0" applyAlignment="0" applyProtection="0"/>
    <xf numFmtId="0" fontId="19" fillId="9" borderId="0" applyNumberFormat="0" applyBorder="0" applyAlignment="0" applyProtection="0"/>
    <xf numFmtId="0" fontId="8" fillId="9" borderId="0" applyNumberFormat="0" applyBorder="0" applyAlignment="0" applyProtection="0"/>
    <xf numFmtId="0" fontId="67" fillId="38" borderId="0" applyNumberFormat="0" applyBorder="0" applyAlignment="0" applyProtection="0"/>
    <xf numFmtId="0" fontId="19" fillId="10" borderId="0" applyNumberFormat="0" applyBorder="0" applyAlignment="0" applyProtection="0"/>
    <xf numFmtId="0" fontId="67" fillId="38" borderId="0" applyNumberFormat="0" applyBorder="0" applyAlignment="0" applyProtection="0"/>
    <xf numFmtId="0" fontId="19" fillId="10" borderId="0" applyNumberFormat="0" applyBorder="0" applyAlignment="0" applyProtection="0"/>
    <xf numFmtId="0" fontId="8" fillId="10" borderId="0" applyNumberFormat="0" applyBorder="0" applyAlignment="0" applyProtection="0"/>
    <xf numFmtId="0" fontId="67" fillId="39" borderId="0" applyNumberFormat="0" applyBorder="0" applyAlignment="0" applyProtection="0"/>
    <xf numFmtId="0" fontId="19" fillId="13" borderId="0" applyNumberFormat="0" applyBorder="0" applyAlignment="0" applyProtection="0"/>
    <xf numFmtId="0" fontId="67" fillId="39" borderId="0" applyNumberFormat="0" applyBorder="0" applyAlignment="0" applyProtection="0"/>
    <xf numFmtId="0" fontId="19" fillId="13" borderId="0" applyNumberFormat="0" applyBorder="0" applyAlignment="0" applyProtection="0"/>
    <xf numFmtId="0" fontId="8" fillId="13" borderId="0" applyNumberFormat="0" applyBorder="0" applyAlignment="0" applyProtection="0"/>
    <xf numFmtId="0" fontId="67" fillId="40" borderId="0" applyNumberFormat="0" applyBorder="0" applyAlignment="0" applyProtection="0"/>
    <xf numFmtId="0" fontId="19" fillId="14" borderId="0" applyNumberFormat="0" applyBorder="0" applyAlignment="0" applyProtection="0"/>
    <xf numFmtId="0" fontId="67" fillId="40" borderId="0" applyNumberFormat="0" applyBorder="0" applyAlignment="0" applyProtection="0"/>
    <xf numFmtId="0" fontId="19" fillId="14" borderId="0" applyNumberFormat="0" applyBorder="0" applyAlignment="0" applyProtection="0"/>
    <xf numFmtId="0" fontId="8" fillId="14" borderId="0" applyNumberFormat="0" applyBorder="0" applyAlignment="0" applyProtection="0"/>
    <xf numFmtId="0" fontId="67" fillId="41" borderId="0" applyNumberFormat="0" applyBorder="0" applyAlignment="0" applyProtection="0"/>
    <xf numFmtId="0" fontId="19" fillId="15" borderId="0" applyNumberFormat="0" applyBorder="0" applyAlignment="0" applyProtection="0"/>
    <xf numFmtId="0" fontId="67" fillId="41" borderId="0" applyNumberFormat="0" applyBorder="0" applyAlignment="0" applyProtection="0"/>
    <xf numFmtId="0" fontId="19" fillId="15" borderId="0" applyNumberFormat="0" applyBorder="0" applyAlignment="0" applyProtection="0"/>
    <xf numFmtId="0" fontId="8" fillId="15" borderId="0" applyNumberFormat="0" applyBorder="0" applyAlignment="0" applyProtection="0"/>
    <xf numFmtId="0" fontId="67" fillId="42" borderId="0" applyNumberFormat="0" applyBorder="0" applyAlignment="0" applyProtection="0"/>
    <xf numFmtId="0" fontId="19" fillId="16" borderId="0" applyNumberFormat="0" applyBorder="0" applyAlignment="0" applyProtection="0"/>
    <xf numFmtId="0" fontId="67" fillId="42" borderId="0" applyNumberFormat="0" applyBorder="0" applyAlignment="0" applyProtection="0"/>
    <xf numFmtId="0" fontId="19" fillId="16" borderId="0" applyNumberFormat="0" applyBorder="0" applyAlignment="0" applyProtection="0"/>
    <xf numFmtId="0" fontId="8" fillId="16" borderId="0" applyNumberFormat="0" applyBorder="0" applyAlignment="0" applyProtection="0"/>
    <xf numFmtId="0" fontId="67" fillId="43" borderId="0" applyNumberFormat="0" applyBorder="0" applyAlignment="0" applyProtection="0"/>
    <xf numFmtId="0" fontId="19" fillId="17" borderId="0" applyNumberFormat="0" applyBorder="0" applyAlignment="0" applyProtection="0"/>
    <xf numFmtId="0" fontId="67" fillId="43" borderId="0" applyNumberFormat="0" applyBorder="0" applyAlignment="0" applyProtection="0"/>
    <xf numFmtId="0" fontId="19" fillId="17" borderId="0" applyNumberFormat="0" applyBorder="0" applyAlignment="0" applyProtection="0"/>
    <xf numFmtId="0" fontId="8" fillId="17" borderId="0" applyNumberFormat="0" applyBorder="0" applyAlignment="0" applyProtection="0"/>
    <xf numFmtId="0" fontId="67" fillId="44" borderId="0" applyNumberFormat="0" applyBorder="0" applyAlignment="0" applyProtection="0"/>
    <xf numFmtId="0" fontId="19" fillId="18" borderId="0" applyNumberFormat="0" applyBorder="0" applyAlignment="0" applyProtection="0"/>
    <xf numFmtId="0" fontId="67" fillId="44" borderId="0" applyNumberFormat="0" applyBorder="0" applyAlignment="0" applyProtection="0"/>
    <xf numFmtId="0" fontId="19" fillId="18" borderId="0" applyNumberFormat="0" applyBorder="0" applyAlignment="0" applyProtection="0"/>
    <xf numFmtId="0" fontId="8" fillId="18" borderId="0" applyNumberFormat="0" applyBorder="0" applyAlignment="0" applyProtection="0"/>
    <xf numFmtId="0" fontId="67" fillId="45" borderId="0" applyNumberFormat="0" applyBorder="0" applyAlignment="0" applyProtection="0"/>
    <xf numFmtId="0" fontId="19" fillId="13" borderId="0" applyNumberFormat="0" applyBorder="0" applyAlignment="0" applyProtection="0"/>
    <xf numFmtId="0" fontId="67" fillId="45" borderId="0" applyNumberFormat="0" applyBorder="0" applyAlignment="0" applyProtection="0"/>
    <xf numFmtId="0" fontId="19" fillId="13" borderId="0" applyNumberFormat="0" applyBorder="0" applyAlignment="0" applyProtection="0"/>
    <xf numFmtId="0" fontId="8" fillId="13"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19" fillId="14" borderId="0" applyNumberFormat="0" applyBorder="0" applyAlignment="0" applyProtection="0"/>
    <xf numFmtId="0" fontId="67" fillId="46" borderId="0" applyNumberFormat="0" applyBorder="0" applyAlignment="0" applyProtection="0"/>
    <xf numFmtId="0" fontId="19" fillId="14" borderId="0" applyNumberFormat="0" applyBorder="0" applyAlignment="0" applyProtection="0"/>
    <xf numFmtId="0" fontId="8" fillId="14" borderId="0" applyNumberFormat="0" applyBorder="0" applyAlignment="0" applyProtection="0"/>
    <xf numFmtId="0" fontId="67" fillId="47" borderId="0" applyNumberFormat="0" applyBorder="0" applyAlignment="0" applyProtection="0"/>
    <xf numFmtId="0" fontId="19" fillId="19" borderId="0" applyNumberFormat="0" applyBorder="0" applyAlignment="0" applyProtection="0"/>
    <xf numFmtId="0" fontId="67" fillId="47" borderId="0" applyNumberFormat="0" applyBorder="0" applyAlignment="0" applyProtection="0"/>
    <xf numFmtId="0" fontId="19" fillId="19" borderId="0" applyNumberFormat="0" applyBorder="0" applyAlignment="0" applyProtection="0"/>
    <xf numFmtId="0" fontId="8" fillId="19" borderId="0" applyNumberFormat="0" applyBorder="0" applyAlignment="0" applyProtection="0"/>
    <xf numFmtId="0" fontId="68" fillId="48" borderId="0" applyNumberFormat="0" applyBorder="0" applyAlignment="0" applyProtection="0"/>
    <xf numFmtId="0" fontId="20" fillId="3" borderId="0" applyNumberFormat="0" applyBorder="0" applyAlignment="0" applyProtection="0"/>
    <xf numFmtId="0" fontId="68" fillId="48" borderId="0" applyNumberFormat="0" applyBorder="0" applyAlignment="0" applyProtection="0"/>
    <xf numFmtId="0" fontId="20" fillId="3" borderId="0" applyNumberFormat="0" applyBorder="0" applyAlignment="0" applyProtection="0"/>
    <xf numFmtId="0" fontId="33" fillId="3" borderId="0" applyNumberFormat="0" applyBorder="0" applyAlignment="0" applyProtection="0"/>
    <xf numFmtId="0" fontId="69" fillId="49" borderId="29"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69" fillId="49" borderId="29"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34" fillId="20" borderId="1" applyNumberFormat="0" applyAlignment="0" applyProtection="0"/>
    <xf numFmtId="0" fontId="34" fillId="20" borderId="1" applyNumberFormat="0" applyAlignment="0" applyProtection="0"/>
    <xf numFmtId="0" fontId="34" fillId="20" borderId="1" applyNumberFormat="0" applyAlignment="0" applyProtection="0"/>
    <xf numFmtId="0" fontId="34" fillId="20" borderId="1" applyNumberFormat="0" applyAlignment="0" applyProtection="0"/>
    <xf numFmtId="0" fontId="34" fillId="20" borderId="1" applyNumberFormat="0" applyAlignment="0" applyProtection="0"/>
    <xf numFmtId="0" fontId="34" fillId="20" borderId="1" applyNumberFormat="0" applyAlignment="0" applyProtection="0"/>
    <xf numFmtId="0" fontId="70" fillId="50" borderId="30" applyNumberFormat="0" applyAlignment="0" applyProtection="0"/>
    <xf numFmtId="0" fontId="22" fillId="21" borderId="2" applyNumberFormat="0" applyAlignment="0" applyProtection="0"/>
    <xf numFmtId="0" fontId="70" fillId="50" borderId="30" applyNumberFormat="0" applyAlignment="0" applyProtection="0"/>
    <xf numFmtId="0" fontId="22" fillId="21" borderId="2" applyNumberFormat="0" applyAlignment="0" applyProtection="0"/>
    <xf numFmtId="0" fontId="7"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46" fillId="0" borderId="0" applyFont="0" applyFill="0" applyBorder="0" applyAlignment="0" applyProtection="0"/>
    <xf numFmtId="43" fontId="7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45"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6" fillId="0" borderId="0" applyFont="0" applyFill="0" applyBorder="0" applyAlignment="0" applyProtection="0"/>
    <xf numFmtId="43" fontId="1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1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3" fontId="2" fillId="0" borderId="0" applyFont="0" applyFill="0" applyBorder="0" applyAlignment="0" applyProtection="0"/>
    <xf numFmtId="44" fontId="46" fillId="0" borderId="0" applyFont="0" applyFill="0" applyBorder="0" applyAlignment="0" applyProtection="0"/>
    <xf numFmtId="44" fontId="16" fillId="0" borderId="0" applyFont="0" applyFill="0" applyBorder="0" applyAlignment="0" applyProtection="0"/>
    <xf numFmtId="44" fontId="46" fillId="0" borderId="0" applyFont="0" applyFill="0" applyBorder="0" applyAlignment="0" applyProtection="0"/>
    <xf numFmtId="44" fontId="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7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ont="0" applyFill="0" applyBorder="0" applyAlignment="0" applyProtection="0"/>
    <xf numFmtId="44" fontId="16" fillId="0" borderId="0" applyFont="0" applyFill="0" applyBorder="0" applyAlignment="0" applyProtection="0"/>
    <xf numFmtId="44" fontId="66"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6" fillId="0" borderId="0" applyFont="0" applyFill="0" applyBorder="0" applyAlignment="0" applyProtection="0"/>
    <xf numFmtId="44" fontId="16"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6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47" fillId="0" borderId="0" applyFill="0" applyBorder="0" applyAlignment="0" applyProtection="0"/>
    <xf numFmtId="0" fontId="75" fillId="0" borderId="31">
      <alignment horizontal="left"/>
    </xf>
    <xf numFmtId="0" fontId="76" fillId="0" borderId="0" applyNumberFormat="0" applyFill="0" applyBorder="0" applyAlignment="0" applyProtection="0"/>
    <xf numFmtId="0" fontId="23" fillId="0" borderId="0" applyNumberFormat="0" applyFill="0" applyBorder="0" applyAlignment="0" applyProtection="0"/>
    <xf numFmtId="0" fontId="76" fillId="0" borderId="0" applyNumberFormat="0" applyFill="0" applyBorder="0" applyAlignment="0" applyProtection="0"/>
    <xf numFmtId="0" fontId="23" fillId="0" borderId="0" applyNumberFormat="0" applyFill="0" applyBorder="0" applyAlignment="0" applyProtection="0"/>
    <xf numFmtId="0" fontId="35" fillId="0" borderId="0" applyNumberFormat="0" applyFill="0" applyBorder="0" applyAlignment="0" applyProtection="0"/>
    <xf numFmtId="0" fontId="77" fillId="0" borderId="0" applyNumberFormat="0" applyFill="0" applyBorder="0" applyAlignment="0" applyProtection="0"/>
    <xf numFmtId="0" fontId="78" fillId="51" borderId="0" applyNumberFormat="0" applyBorder="0" applyAlignment="0" applyProtection="0"/>
    <xf numFmtId="0" fontId="24" fillId="4" borderId="0" applyNumberFormat="0" applyBorder="0" applyAlignment="0" applyProtection="0"/>
    <xf numFmtId="0" fontId="78" fillId="51" borderId="0" applyNumberFormat="0" applyBorder="0" applyAlignment="0" applyProtection="0"/>
    <xf numFmtId="0" fontId="24" fillId="4" borderId="0" applyNumberFormat="0" applyBorder="0" applyAlignment="0" applyProtection="0"/>
    <xf numFmtId="0" fontId="36" fillId="4" borderId="0" applyNumberFormat="0" applyBorder="0" applyAlignment="0" applyProtection="0"/>
    <xf numFmtId="0" fontId="79" fillId="0" borderId="32" applyNumberFormat="0" applyFill="0" applyAlignment="0" applyProtection="0"/>
    <xf numFmtId="0" fontId="25" fillId="0" borderId="3" applyNumberFormat="0" applyFill="0" applyAlignment="0" applyProtection="0"/>
    <xf numFmtId="0" fontId="79" fillId="0" borderId="32" applyNumberFormat="0" applyFill="0" applyAlignment="0" applyProtection="0"/>
    <xf numFmtId="0" fontId="25" fillId="0" borderId="3" applyNumberFormat="0" applyFill="0" applyAlignment="0" applyProtection="0"/>
    <xf numFmtId="0" fontId="37" fillId="0" borderId="3" applyNumberFormat="0" applyFill="0" applyAlignment="0" applyProtection="0"/>
    <xf numFmtId="0" fontId="80" fillId="0" borderId="33" applyNumberFormat="0" applyFill="0" applyAlignment="0" applyProtection="0"/>
    <xf numFmtId="0" fontId="26" fillId="0" borderId="4" applyNumberFormat="0" applyFill="0" applyAlignment="0" applyProtection="0"/>
    <xf numFmtId="0" fontId="80" fillId="0" borderId="33" applyNumberFormat="0" applyFill="0" applyAlignment="0" applyProtection="0"/>
    <xf numFmtId="0" fontId="26" fillId="0" borderId="4" applyNumberFormat="0" applyFill="0" applyAlignment="0" applyProtection="0"/>
    <xf numFmtId="0" fontId="38" fillId="0" borderId="4" applyNumberFormat="0" applyFill="0" applyAlignment="0" applyProtection="0"/>
    <xf numFmtId="0" fontId="81" fillId="0" borderId="34" applyNumberFormat="0" applyFill="0" applyAlignment="0" applyProtection="0"/>
    <xf numFmtId="0" fontId="27" fillId="0" borderId="5" applyNumberFormat="0" applyFill="0" applyAlignment="0" applyProtection="0"/>
    <xf numFmtId="0" fontId="81" fillId="0" borderId="34" applyNumberFormat="0" applyFill="0" applyAlignment="0" applyProtection="0"/>
    <xf numFmtId="0" fontId="27" fillId="0" borderId="5" applyNumberFormat="0" applyFill="0" applyAlignment="0" applyProtection="0"/>
    <xf numFmtId="0" fontId="39" fillId="0" borderId="5" applyNumberFormat="0" applyFill="0" applyAlignment="0" applyProtection="0"/>
    <xf numFmtId="0" fontId="81" fillId="0" borderId="0" applyNumberFormat="0" applyFill="0" applyBorder="0" applyAlignment="0" applyProtection="0"/>
    <xf numFmtId="0" fontId="27" fillId="0" borderId="0" applyNumberFormat="0" applyFill="0" applyBorder="0" applyAlignment="0" applyProtection="0"/>
    <xf numFmtId="0" fontId="81" fillId="0" borderId="0" applyNumberFormat="0" applyFill="0" applyBorder="0" applyAlignment="0" applyProtection="0"/>
    <xf numFmtId="0" fontId="27" fillId="0" borderId="0" applyNumberFormat="0" applyFill="0" applyBorder="0" applyAlignment="0" applyProtection="0"/>
    <xf numFmtId="0" fontId="39" fillId="0" borderId="0" applyNumberFormat="0" applyFill="0" applyBorder="0" applyAlignment="0" applyProtection="0"/>
    <xf numFmtId="0" fontId="82" fillId="0" borderId="0" applyNumberFormat="0" applyFill="0" applyBorder="0" applyAlignment="0" applyProtection="0">
      <alignment vertical="top"/>
      <protection locked="0"/>
    </xf>
    <xf numFmtId="0" fontId="83" fillId="0" borderId="0" applyNumberForma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52" borderId="29"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85" fillId="52" borderId="29"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86" fillId="0" borderId="35" applyNumberFormat="0" applyFill="0" applyAlignment="0" applyProtection="0"/>
    <xf numFmtId="0" fontId="29" fillId="0" borderId="6" applyNumberFormat="0" applyFill="0" applyAlignment="0" applyProtection="0"/>
    <xf numFmtId="0" fontId="86" fillId="0" borderId="35" applyNumberFormat="0" applyFill="0" applyAlignment="0" applyProtection="0"/>
    <xf numFmtId="0" fontId="29" fillId="0" borderId="6" applyNumberFormat="0" applyFill="0" applyAlignment="0" applyProtection="0"/>
    <xf numFmtId="0" fontId="41" fillId="0" borderId="6" applyNumberFormat="0" applyFill="0" applyAlignment="0" applyProtection="0"/>
    <xf numFmtId="0" fontId="87" fillId="53" borderId="0" applyNumberFormat="0" applyBorder="0" applyAlignment="0" applyProtection="0"/>
    <xf numFmtId="0" fontId="30" fillId="22" borderId="0" applyNumberFormat="0" applyBorder="0" applyAlignment="0" applyProtection="0"/>
    <xf numFmtId="0" fontId="87" fillId="53" borderId="0" applyNumberFormat="0" applyBorder="0" applyAlignment="0" applyProtection="0"/>
    <xf numFmtId="0" fontId="30" fillId="22" borderId="0" applyNumberFormat="0" applyBorder="0" applyAlignment="0" applyProtection="0"/>
    <xf numFmtId="0" fontId="42" fillId="22" borderId="0" applyNumberFormat="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6" fillId="0" borderId="0"/>
    <xf numFmtId="0" fontId="66" fillId="0" borderId="0"/>
    <xf numFmtId="0" fontId="66" fillId="0" borderId="0"/>
    <xf numFmtId="0" fontId="66" fillId="0" borderId="0"/>
    <xf numFmtId="0" fontId="66" fillId="0" borderId="0"/>
    <xf numFmtId="0" fontId="16" fillId="0" borderId="0"/>
    <xf numFmtId="0" fontId="45" fillId="0" borderId="0"/>
    <xf numFmtId="0" fontId="45" fillId="0" borderId="0"/>
    <xf numFmtId="0" fontId="88" fillId="0" borderId="0"/>
    <xf numFmtId="0" fontId="2" fillId="0" borderId="0"/>
    <xf numFmtId="0" fontId="45" fillId="0" borderId="0"/>
    <xf numFmtId="0" fontId="2" fillId="0" borderId="0"/>
    <xf numFmtId="0" fontId="73" fillId="0" borderId="0"/>
    <xf numFmtId="0" fontId="66" fillId="0" borderId="0"/>
    <xf numFmtId="0" fontId="66" fillId="0" borderId="0"/>
    <xf numFmtId="0" fontId="73" fillId="0" borderId="0"/>
    <xf numFmtId="0" fontId="66" fillId="0" borderId="0"/>
    <xf numFmtId="0" fontId="66" fillId="0" borderId="0"/>
    <xf numFmtId="0" fontId="72" fillId="0" borderId="0"/>
    <xf numFmtId="0" fontId="4" fillId="0" borderId="0"/>
    <xf numFmtId="0" fontId="66" fillId="0" borderId="0"/>
    <xf numFmtId="0" fontId="66" fillId="0" borderId="0"/>
    <xf numFmtId="0" fontId="2" fillId="0" borderId="0"/>
    <xf numFmtId="0" fontId="2" fillId="0" borderId="0"/>
    <xf numFmtId="0" fontId="45" fillId="0" borderId="0"/>
    <xf numFmtId="0" fontId="2" fillId="0" borderId="0"/>
    <xf numFmtId="0" fontId="74" fillId="0" borderId="0"/>
    <xf numFmtId="0" fontId="45" fillId="0" borderId="0"/>
    <xf numFmtId="0" fontId="66" fillId="0" borderId="0"/>
    <xf numFmtId="0" fontId="2" fillId="0" borderId="0"/>
    <xf numFmtId="0" fontId="66" fillId="0" borderId="0"/>
    <xf numFmtId="0" fontId="66" fillId="0" borderId="0"/>
    <xf numFmtId="0" fontId="66" fillId="0" borderId="0"/>
    <xf numFmtId="0" fontId="17" fillId="0" borderId="0"/>
    <xf numFmtId="0" fontId="45" fillId="0" borderId="0"/>
    <xf numFmtId="0" fontId="1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71" fillId="0" borderId="0"/>
    <xf numFmtId="0" fontId="66" fillId="0" borderId="0"/>
    <xf numFmtId="0" fontId="66" fillId="0" borderId="0"/>
    <xf numFmtId="0" fontId="50" fillId="0" borderId="0"/>
    <xf numFmtId="0" fontId="74" fillId="0" borderId="0"/>
    <xf numFmtId="0" fontId="66" fillId="0" borderId="0"/>
    <xf numFmtId="0" fontId="66" fillId="0" borderId="0"/>
    <xf numFmtId="0" fontId="66" fillId="0" borderId="0"/>
    <xf numFmtId="0" fontId="66" fillId="0" borderId="0"/>
    <xf numFmtId="0" fontId="2" fillId="0" borderId="0"/>
    <xf numFmtId="0" fontId="71" fillId="0" borderId="0"/>
    <xf numFmtId="0" fontId="1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 fillId="0" borderId="0"/>
    <xf numFmtId="0" fontId="16" fillId="0" borderId="0"/>
    <xf numFmtId="0" fontId="2" fillId="0" borderId="0"/>
    <xf numFmtId="0" fontId="2" fillId="0" borderId="0"/>
    <xf numFmtId="0" fontId="66" fillId="0" borderId="0"/>
    <xf numFmtId="0" fontId="3" fillId="0" borderId="0"/>
    <xf numFmtId="0" fontId="66" fillId="0" borderId="0"/>
    <xf numFmtId="0" fontId="73" fillId="0" borderId="0"/>
    <xf numFmtId="0" fontId="73" fillId="0" borderId="0"/>
    <xf numFmtId="0" fontId="73" fillId="0" borderId="0"/>
    <xf numFmtId="0" fontId="73" fillId="0" borderId="0"/>
    <xf numFmtId="0" fontId="16" fillId="0" borderId="0"/>
    <xf numFmtId="0" fontId="2" fillId="0" borderId="0"/>
    <xf numFmtId="0" fontId="66" fillId="0" borderId="0"/>
    <xf numFmtId="0" fontId="66" fillId="0" borderId="0"/>
    <xf numFmtId="0" fontId="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 fillId="0" borderId="0"/>
    <xf numFmtId="0" fontId="66" fillId="0" borderId="0"/>
    <xf numFmtId="0" fontId="66" fillId="0" borderId="0"/>
    <xf numFmtId="0" fontId="66" fillId="0" borderId="0"/>
    <xf numFmtId="0" fontId="66" fillId="0" borderId="0"/>
    <xf numFmtId="0" fontId="1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73" fillId="0" borderId="0"/>
    <xf numFmtId="0" fontId="66" fillId="0" borderId="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54" borderId="36"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66" fillId="54" borderId="36" applyNumberFormat="0" applyFont="0" applyAlignment="0" applyProtection="0"/>
    <xf numFmtId="0" fontId="89" fillId="49" borderId="37"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89" fillId="49" borderId="37"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43" fillId="20" borderId="8" applyNumberFormat="0" applyAlignment="0" applyProtection="0"/>
    <xf numFmtId="0" fontId="43" fillId="20" borderId="8" applyNumberFormat="0" applyAlignment="0" applyProtection="0"/>
    <xf numFmtId="0" fontId="43" fillId="20" borderId="8" applyNumberFormat="0" applyAlignment="0" applyProtection="0"/>
    <xf numFmtId="0" fontId="43" fillId="20" borderId="8" applyNumberFormat="0" applyAlignment="0" applyProtection="0"/>
    <xf numFmtId="9" fontId="46"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6" fillId="0" borderId="0" applyFont="0" applyFill="0" applyBorder="0" applyAlignment="0" applyProtection="0"/>
    <xf numFmtId="9" fontId="74"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41" fontId="3" fillId="0" borderId="38">
      <alignment horizontal="left"/>
    </xf>
    <xf numFmtId="0" fontId="90" fillId="0" borderId="0" applyNumberFormat="0" applyFill="0" applyBorder="0" applyAlignment="0" applyProtection="0"/>
    <xf numFmtId="0" fontId="14" fillId="0" borderId="0" applyNumberFormat="0" applyFill="0" applyBorder="0" applyAlignment="0" applyProtection="0"/>
    <xf numFmtId="0" fontId="90" fillId="0" borderId="0" applyNumberFormat="0" applyFill="0" applyBorder="0" applyAlignment="0" applyProtection="0"/>
    <xf numFmtId="0" fontId="14" fillId="0" borderId="0" applyNumberFormat="0" applyFill="0" applyBorder="0" applyAlignment="0" applyProtection="0"/>
    <xf numFmtId="0" fontId="91" fillId="0" borderId="3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91" fillId="0" borderId="3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92" fillId="0" borderId="0" applyNumberFormat="0" applyFill="0" applyBorder="0" applyAlignment="0" applyProtection="0"/>
    <xf numFmtId="0" fontId="32" fillId="0" borderId="0" applyNumberFormat="0" applyFill="0" applyBorder="0" applyAlignment="0" applyProtection="0"/>
    <xf numFmtId="0" fontId="92" fillId="0" borderId="0" applyNumberFormat="0" applyFill="0" applyBorder="0" applyAlignment="0" applyProtection="0"/>
    <xf numFmtId="0" fontId="32" fillId="0" borderId="0" applyNumberFormat="0" applyFill="0" applyBorder="0" applyAlignment="0" applyProtection="0"/>
    <xf numFmtId="0" fontId="44" fillId="0" borderId="0" applyNumberFormat="0" applyFill="0" applyBorder="0" applyAlignment="0" applyProtection="0"/>
    <xf numFmtId="0" fontId="1" fillId="0" borderId="0"/>
    <xf numFmtId="0" fontId="1" fillId="34" borderId="0" applyNumberFormat="0" applyBorder="0" applyAlignment="0" applyProtection="0"/>
    <xf numFmtId="0" fontId="105" fillId="0" borderId="0" applyNumberFormat="0" applyFill="0" applyBorder="0" applyAlignment="0" applyProtection="0"/>
    <xf numFmtId="0" fontId="1" fillId="38"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33" borderId="0" applyNumberFormat="0" applyBorder="0" applyAlignment="0" applyProtection="0"/>
    <xf numFmtId="0" fontId="73" fillId="0" borderId="0"/>
  </cellStyleXfs>
  <cellXfs count="333">
    <xf numFmtId="0" fontId="0" fillId="0" borderId="0" xfId="0"/>
    <xf numFmtId="0" fontId="9" fillId="0" borderId="0" xfId="0" applyFont="1"/>
    <xf numFmtId="0" fontId="48" fillId="0" borderId="0" xfId="0" applyFont="1"/>
    <xf numFmtId="0" fontId="49" fillId="0" borderId="0" xfId="0" applyFont="1"/>
    <xf numFmtId="0" fontId="93" fillId="0" borderId="0" xfId="689" applyFont="1"/>
    <xf numFmtId="0" fontId="94" fillId="0" borderId="0" xfId="689" applyFont="1"/>
    <xf numFmtId="0" fontId="48" fillId="0" borderId="0" xfId="0" applyFont="1" applyFill="1"/>
    <xf numFmtId="0" fontId="49" fillId="0" borderId="0" xfId="0" applyFont="1" applyAlignment="1">
      <alignment horizontal="center"/>
    </xf>
    <xf numFmtId="0" fontId="2" fillId="56" borderId="0" xfId="649" applyFill="1"/>
    <xf numFmtId="0" fontId="2" fillId="56" borderId="0" xfId="649" applyFill="1" applyBorder="1"/>
    <xf numFmtId="0" fontId="2" fillId="56" borderId="0" xfId="649" applyFont="1" applyFill="1"/>
    <xf numFmtId="0" fontId="51" fillId="56" borderId="0" xfId="649" applyFont="1" applyFill="1"/>
    <xf numFmtId="0" fontId="2" fillId="0" borderId="0" xfId="649"/>
    <xf numFmtId="0" fontId="95" fillId="57" borderId="0" xfId="649" applyFont="1" applyFill="1" applyAlignment="1">
      <alignment horizontal="center" wrapText="1"/>
    </xf>
    <xf numFmtId="0" fontId="52" fillId="0" borderId="0" xfId="646" applyFont="1" applyFill="1" applyBorder="1" applyAlignment="1">
      <alignment horizontal="center" wrapText="1"/>
    </xf>
    <xf numFmtId="0" fontId="52" fillId="58" borderId="0" xfId="646" applyFont="1" applyFill="1" applyBorder="1" applyAlignment="1">
      <alignment horizontal="center" wrapText="1"/>
    </xf>
    <xf numFmtId="0" fontId="53" fillId="56" borderId="0" xfId="649" applyNumberFormat="1" applyFont="1" applyFill="1"/>
    <xf numFmtId="0" fontId="2" fillId="0" borderId="0" xfId="649" applyNumberFormat="1"/>
    <xf numFmtId="0" fontId="2" fillId="0" borderId="0" xfId="649" applyBorder="1"/>
    <xf numFmtId="0" fontId="73" fillId="0" borderId="0" xfId="649" applyFont="1" applyAlignment="1">
      <alignment horizontal="center" wrapText="1"/>
    </xf>
    <xf numFmtId="0" fontId="52" fillId="0" borderId="0" xfId="649" applyFont="1"/>
    <xf numFmtId="0" fontId="54" fillId="0" borderId="0" xfId="649" applyFont="1"/>
    <xf numFmtId="0" fontId="2" fillId="0" borderId="0" xfId="649" applyFont="1" applyAlignment="1">
      <alignment horizontal="left"/>
    </xf>
    <xf numFmtId="0" fontId="2" fillId="0" borderId="0" xfId="649" applyFont="1" applyAlignment="1">
      <alignment horizontal="center" wrapText="1"/>
    </xf>
    <xf numFmtId="0" fontId="2" fillId="0" borderId="0" xfId="649" applyFont="1"/>
    <xf numFmtId="0" fontId="2" fillId="0" borderId="0" xfId="649" applyAlignment="1">
      <alignment horizontal="left"/>
    </xf>
    <xf numFmtId="0" fontId="2" fillId="0" borderId="0" xfId="649" applyFont="1" applyAlignment="1">
      <alignment horizontal="right"/>
    </xf>
    <xf numFmtId="0" fontId="55" fillId="55" borderId="10" xfId="0" applyFont="1" applyFill="1" applyBorder="1" applyAlignment="1">
      <alignment horizontal="center" wrapText="1"/>
    </xf>
    <xf numFmtId="0" fontId="2" fillId="0" borderId="0" xfId="0" applyFont="1"/>
    <xf numFmtId="0" fontId="2" fillId="0" borderId="0" xfId="0" applyFont="1" applyFill="1"/>
    <xf numFmtId="0" fontId="52" fillId="55" borderId="10" xfId="0" applyFont="1" applyFill="1" applyBorder="1" applyAlignment="1">
      <alignment horizontal="center" wrapText="1"/>
    </xf>
    <xf numFmtId="49" fontId="52" fillId="55" borderId="10" xfId="0" applyNumberFormat="1" applyFont="1" applyFill="1" applyBorder="1" applyAlignment="1">
      <alignment horizontal="center" wrapText="1"/>
    </xf>
    <xf numFmtId="166" fontId="52" fillId="55" borderId="10" xfId="0" applyNumberFormat="1" applyFont="1" applyFill="1" applyBorder="1" applyAlignment="1">
      <alignment horizontal="center" wrapText="1"/>
    </xf>
    <xf numFmtId="0" fontId="56" fillId="59" borderId="11" xfId="0" applyFont="1" applyFill="1" applyBorder="1" applyAlignment="1" applyProtection="1">
      <alignment horizontal="left" vertical="center"/>
    </xf>
    <xf numFmtId="171" fontId="56" fillId="0" borderId="10" xfId="0" applyNumberFormat="1" applyFont="1" applyFill="1" applyBorder="1" applyAlignment="1" applyProtection="1">
      <alignment horizontal="center"/>
    </xf>
    <xf numFmtId="1" fontId="57" fillId="60" borderId="12" xfId="0" applyNumberFormat="1" applyFont="1" applyFill="1" applyBorder="1" applyAlignment="1" applyProtection="1">
      <alignment horizontal="left" vertical="center"/>
    </xf>
    <xf numFmtId="0" fontId="57" fillId="0" borderId="13" xfId="0" applyFont="1" applyFill="1" applyBorder="1" applyAlignment="1" applyProtection="1">
      <alignment horizontal="center" vertical="center"/>
    </xf>
    <xf numFmtId="0" fontId="57" fillId="60" borderId="13" xfId="0" applyFont="1" applyFill="1" applyBorder="1" applyAlignment="1" applyProtection="1">
      <alignment horizontal="center" vertical="center"/>
    </xf>
    <xf numFmtId="164" fontId="58" fillId="60" borderId="13" xfId="240" applyNumberFormat="1" applyFont="1" applyFill="1" applyBorder="1" applyAlignment="1" applyProtection="1">
      <alignment horizontal="center" vertical="center"/>
    </xf>
    <xf numFmtId="0" fontId="57" fillId="60" borderId="14" xfId="0" applyFont="1" applyFill="1" applyBorder="1" applyAlignment="1" applyProtection="1">
      <alignment horizontal="center" vertical="center" wrapText="1"/>
    </xf>
    <xf numFmtId="0" fontId="57" fillId="0" borderId="13" xfId="0" applyFont="1" applyFill="1" applyBorder="1" applyAlignment="1" applyProtection="1">
      <alignment wrapText="1"/>
    </xf>
    <xf numFmtId="0" fontId="57" fillId="0" borderId="13" xfId="0" applyFont="1" applyFill="1" applyBorder="1" applyProtection="1"/>
    <xf numFmtId="0" fontId="57" fillId="0" borderId="13" xfId="0" applyFont="1" applyFill="1" applyBorder="1" applyAlignment="1" applyProtection="1">
      <alignment horizontal="center"/>
    </xf>
    <xf numFmtId="1" fontId="57" fillId="0" borderId="13" xfId="0" applyNumberFormat="1" applyFont="1" applyFill="1" applyBorder="1" applyAlignment="1" applyProtection="1">
      <alignment horizontal="center"/>
    </xf>
    <xf numFmtId="0" fontId="57" fillId="0" borderId="0" xfId="0" applyFont="1" applyFill="1" applyBorder="1" applyProtection="1"/>
    <xf numFmtId="0" fontId="57" fillId="0" borderId="0" xfId="0" applyFont="1" applyFill="1" applyProtection="1"/>
    <xf numFmtId="0" fontId="59" fillId="61" borderId="15" xfId="0" applyFont="1" applyFill="1" applyBorder="1" applyAlignment="1" applyProtection="1">
      <alignment horizontal="left" vertical="center"/>
    </xf>
    <xf numFmtId="0" fontId="96" fillId="61" borderId="16" xfId="0" applyFont="1" applyFill="1" applyBorder="1" applyAlignment="1" applyProtection="1">
      <alignment horizontal="center" vertical="center" wrapText="1"/>
    </xf>
    <xf numFmtId="0" fontId="60" fillId="61" borderId="16" xfId="0" applyFont="1" applyFill="1" applyBorder="1" applyAlignment="1" applyProtection="1">
      <alignment horizontal="center" vertical="center"/>
    </xf>
    <xf numFmtId="1" fontId="60" fillId="61" borderId="16" xfId="0" applyNumberFormat="1" applyFont="1" applyFill="1" applyBorder="1" applyAlignment="1" applyProtection="1">
      <alignment horizontal="center" vertical="center"/>
    </xf>
    <xf numFmtId="0" fontId="60" fillId="61" borderId="17" xfId="0" applyFont="1" applyFill="1" applyBorder="1" applyAlignment="1" applyProtection="1">
      <alignment horizontal="center" vertical="center"/>
    </xf>
    <xf numFmtId="0" fontId="57" fillId="0" borderId="0" xfId="0" applyFont="1" applyFill="1" applyBorder="1" applyAlignment="1" applyProtection="1">
      <alignment wrapText="1"/>
    </xf>
    <xf numFmtId="0" fontId="57" fillId="0" borderId="0" xfId="0" applyFont="1" applyFill="1" applyBorder="1" applyAlignment="1" applyProtection="1">
      <alignment horizontal="center"/>
    </xf>
    <xf numFmtId="1" fontId="57" fillId="0" borderId="0" xfId="0" applyNumberFormat="1" applyFont="1" applyFill="1" applyBorder="1" applyAlignment="1" applyProtection="1">
      <alignment horizontal="center"/>
    </xf>
    <xf numFmtId="0" fontId="57" fillId="0" borderId="19" xfId="0" applyFont="1" applyFill="1" applyBorder="1" applyProtection="1"/>
    <xf numFmtId="0" fontId="57" fillId="59" borderId="20" xfId="0" applyFont="1" applyFill="1" applyBorder="1" applyAlignment="1" applyProtection="1">
      <alignment horizontal="left" vertical="center"/>
    </xf>
    <xf numFmtId="0" fontId="56" fillId="0" borderId="10" xfId="0" applyFont="1" applyFill="1" applyBorder="1" applyAlignment="1" applyProtection="1">
      <alignment horizontal="center"/>
    </xf>
    <xf numFmtId="0" fontId="57" fillId="0" borderId="0" xfId="0" applyFont="1" applyBorder="1" applyAlignment="1" applyProtection="1">
      <alignment horizontal="center"/>
    </xf>
    <xf numFmtId="0" fontId="57" fillId="0" borderId="0" xfId="0" applyFont="1" applyBorder="1" applyProtection="1"/>
    <xf numFmtId="0" fontId="57" fillId="0" borderId="0" xfId="0" applyFont="1" applyBorder="1" applyAlignment="1" applyProtection="1">
      <alignment wrapText="1"/>
    </xf>
    <xf numFmtId="37" fontId="96" fillId="62" borderId="10" xfId="240" applyNumberFormat="1" applyFont="1" applyFill="1" applyBorder="1" applyAlignment="1" applyProtection="1">
      <alignment horizontal="center" vertical="center"/>
      <protection locked="0"/>
    </xf>
    <xf numFmtId="0" fontId="56" fillId="55" borderId="10" xfId="0" applyFont="1" applyFill="1" applyBorder="1" applyAlignment="1" applyProtection="1">
      <alignment horizontal="center" vertical="center" wrapText="1"/>
    </xf>
    <xf numFmtId="0" fontId="56" fillId="55" borderId="10" xfId="0" applyFont="1" applyFill="1" applyBorder="1" applyAlignment="1" applyProtection="1">
      <alignment horizontal="center" wrapText="1"/>
    </xf>
    <xf numFmtId="49" fontId="98" fillId="55" borderId="10" xfId="0" applyNumberFormat="1" applyFont="1" applyFill="1" applyBorder="1" applyAlignment="1" applyProtection="1">
      <alignment horizontal="center" wrapText="1"/>
    </xf>
    <xf numFmtId="49" fontId="98" fillId="55" borderId="11" xfId="0" applyNumberFormat="1" applyFont="1" applyFill="1" applyBorder="1" applyAlignment="1" applyProtection="1">
      <alignment horizontal="center" wrapText="1"/>
    </xf>
    <xf numFmtId="0" fontId="57" fillId="0" borderId="0" xfId="0" applyFont="1" applyFill="1" applyAlignment="1" applyProtection="1">
      <alignment wrapText="1"/>
    </xf>
    <xf numFmtId="0" fontId="99" fillId="63" borderId="0" xfId="0" applyFont="1" applyFill="1" applyBorder="1" applyAlignment="1" applyProtection="1">
      <alignment horizontal="center" vertical="center"/>
    </xf>
    <xf numFmtId="0" fontId="99" fillId="63" borderId="0" xfId="0" applyFont="1" applyFill="1" applyBorder="1" applyAlignment="1" applyProtection="1">
      <alignment horizontal="center" wrapText="1"/>
    </xf>
    <xf numFmtId="49" fontId="99" fillId="63" borderId="0" xfId="0" applyNumberFormat="1" applyFont="1" applyFill="1" applyBorder="1" applyAlignment="1" applyProtection="1">
      <alignment horizontal="center" wrapText="1"/>
    </xf>
    <xf numFmtId="1" fontId="99" fillId="63" borderId="0" xfId="0" applyNumberFormat="1" applyFont="1" applyFill="1" applyBorder="1" applyAlignment="1" applyProtection="1">
      <alignment horizontal="center" wrapText="1"/>
    </xf>
    <xf numFmtId="44" fontId="99" fillId="63" borderId="0" xfId="347" applyFont="1" applyFill="1" applyBorder="1" applyAlignment="1" applyProtection="1">
      <alignment horizontal="center" wrapText="1"/>
    </xf>
    <xf numFmtId="169" fontId="99" fillId="63" borderId="0" xfId="240" applyNumberFormat="1" applyFont="1" applyFill="1" applyBorder="1" applyAlignment="1" applyProtection="1">
      <alignment horizontal="center" wrapText="1"/>
    </xf>
    <xf numFmtId="44" fontId="99" fillId="63" borderId="18" xfId="347" applyFont="1" applyFill="1" applyBorder="1" applyAlignment="1" applyProtection="1">
      <alignment horizontal="center" wrapText="1"/>
    </xf>
    <xf numFmtId="0" fontId="61" fillId="0" borderId="0" xfId="0" applyFont="1" applyFill="1" applyBorder="1" applyProtection="1"/>
    <xf numFmtId="0" fontId="61" fillId="0" borderId="0" xfId="0" applyFont="1" applyFill="1" applyProtection="1"/>
    <xf numFmtId="0" fontId="2" fillId="0" borderId="0" xfId="646" applyFont="1" applyFill="1"/>
    <xf numFmtId="1" fontId="57" fillId="0" borderId="21" xfId="0" applyNumberFormat="1" applyFont="1" applyFill="1" applyBorder="1" applyAlignment="1" applyProtection="1">
      <alignment horizontal="center" vertical="center"/>
    </xf>
    <xf numFmtId="0" fontId="56" fillId="0" borderId="0" xfId="0" applyFont="1" applyFill="1" applyBorder="1" applyAlignment="1" applyProtection="1">
      <alignment horizontal="center" vertical="center"/>
    </xf>
    <xf numFmtId="0" fontId="56" fillId="0" borderId="0" xfId="0" applyFont="1" applyFill="1" applyBorder="1" applyAlignment="1" applyProtection="1">
      <alignment horizontal="center" wrapText="1"/>
    </xf>
    <xf numFmtId="49" fontId="56" fillId="0" borderId="0" xfId="0" applyNumberFormat="1" applyFont="1" applyFill="1" applyBorder="1" applyAlignment="1" applyProtection="1">
      <alignment horizontal="center" wrapText="1"/>
    </xf>
    <xf numFmtId="1" fontId="56" fillId="0" borderId="0" xfId="0" applyNumberFormat="1" applyFont="1" applyFill="1" applyBorder="1" applyAlignment="1" applyProtection="1">
      <alignment horizontal="center" wrapText="1"/>
    </xf>
    <xf numFmtId="2" fontId="56" fillId="0" borderId="0" xfId="0" applyNumberFormat="1" applyFont="1" applyFill="1" applyBorder="1" applyAlignment="1" applyProtection="1">
      <alignment horizontal="center" wrapText="1"/>
    </xf>
    <xf numFmtId="49" fontId="56" fillId="0" borderId="18" xfId="0" applyNumberFormat="1" applyFont="1" applyFill="1" applyBorder="1" applyAlignment="1" applyProtection="1">
      <alignment horizontal="center" wrapText="1"/>
    </xf>
    <xf numFmtId="1" fontId="57" fillId="60" borderId="22" xfId="0" applyNumberFormat="1" applyFont="1" applyFill="1" applyBorder="1" applyAlignment="1" applyProtection="1">
      <alignment horizontal="left" vertical="center"/>
    </xf>
    <xf numFmtId="37" fontId="97" fillId="62" borderId="23" xfId="240" applyNumberFormat="1" applyFont="1" applyFill="1" applyBorder="1" applyAlignment="1" applyProtection="1">
      <alignment horizontal="center" vertical="center"/>
      <protection locked="0"/>
    </xf>
    <xf numFmtId="37" fontId="57" fillId="0" borderId="23" xfId="240" applyNumberFormat="1" applyFont="1" applyFill="1" applyBorder="1" applyAlignment="1" applyProtection="1">
      <alignment horizontal="left" vertical="center"/>
    </xf>
    <xf numFmtId="0" fontId="57" fillId="0" borderId="23" xfId="0" applyFont="1" applyFill="1" applyBorder="1" applyAlignment="1" applyProtection="1">
      <alignment horizontal="right"/>
    </xf>
    <xf numFmtId="0" fontId="57" fillId="0" borderId="23" xfId="0" applyFont="1" applyFill="1" applyBorder="1" applyProtection="1"/>
    <xf numFmtId="43" fontId="57" fillId="0" borderId="23" xfId="240" applyFont="1" applyFill="1" applyBorder="1" applyProtection="1"/>
    <xf numFmtId="165" fontId="57" fillId="0" borderId="23" xfId="0" applyNumberFormat="1" applyFont="1" applyFill="1" applyBorder="1" applyAlignment="1" applyProtection="1">
      <alignment horizontal="center"/>
    </xf>
    <xf numFmtId="1" fontId="57" fillId="0" borderId="23" xfId="0" applyNumberFormat="1" applyFont="1" applyFill="1" applyBorder="1" applyAlignment="1" applyProtection="1">
      <alignment horizontal="center"/>
    </xf>
    <xf numFmtId="166" fontId="57" fillId="0" borderId="23" xfId="0" applyNumberFormat="1" applyFont="1" applyFill="1" applyBorder="1" applyAlignment="1" applyProtection="1">
      <alignment horizontal="right"/>
    </xf>
    <xf numFmtId="2" fontId="57" fillId="0" borderId="23" xfId="0" applyNumberFormat="1" applyFont="1" applyFill="1" applyBorder="1" applyProtection="1"/>
    <xf numFmtId="1" fontId="57" fillId="0" borderId="23" xfId="0" applyNumberFormat="1" applyFont="1" applyFill="1" applyBorder="1" applyProtection="1"/>
    <xf numFmtId="2" fontId="57" fillId="0" borderId="23" xfId="0" applyNumberFormat="1" applyFont="1" applyFill="1" applyBorder="1" applyAlignment="1" applyProtection="1">
      <alignment horizontal="right"/>
    </xf>
    <xf numFmtId="165" fontId="57" fillId="0" borderId="23" xfId="0" applyNumberFormat="1" applyFont="1" applyFill="1" applyBorder="1" applyProtection="1"/>
    <xf numFmtId="2" fontId="57" fillId="0" borderId="24" xfId="0" applyNumberFormat="1" applyFont="1" applyFill="1" applyBorder="1" applyAlignment="1" applyProtection="1">
      <alignment horizontal="right"/>
    </xf>
    <xf numFmtId="0" fontId="56" fillId="0" borderId="0" xfId="0" applyFont="1" applyFill="1" applyProtection="1"/>
    <xf numFmtId="0" fontId="57" fillId="0" borderId="0" xfId="0" applyFont="1" applyBorder="1" applyAlignment="1" applyProtection="1">
      <alignment horizontal="left"/>
    </xf>
    <xf numFmtId="7" fontId="57" fillId="0" borderId="0" xfId="0" applyNumberFormat="1" applyFont="1" applyBorder="1" applyAlignment="1" applyProtection="1">
      <alignment horizontal="center"/>
    </xf>
    <xf numFmtId="0" fontId="57" fillId="0" borderId="21" xfId="0" applyFont="1" applyBorder="1" applyAlignment="1" applyProtection="1">
      <alignment horizontal="left"/>
    </xf>
    <xf numFmtId="0" fontId="98" fillId="64" borderId="11" xfId="0" applyFont="1" applyFill="1" applyBorder="1" applyAlignment="1" applyProtection="1">
      <alignment horizontal="left" vertical="center"/>
    </xf>
    <xf numFmtId="0" fontId="98" fillId="64" borderId="19" xfId="0" applyFont="1" applyFill="1" applyBorder="1" applyAlignment="1" applyProtection="1">
      <alignment horizontal="left" vertical="center"/>
    </xf>
    <xf numFmtId="0" fontId="98" fillId="64" borderId="20" xfId="0" applyFont="1" applyFill="1" applyBorder="1" applyAlignment="1" applyProtection="1">
      <alignment horizontal="left" vertical="center"/>
    </xf>
    <xf numFmtId="0" fontId="100" fillId="62" borderId="11" xfId="0" applyFont="1" applyFill="1" applyBorder="1" applyAlignment="1" applyProtection="1">
      <alignment horizontal="left" vertical="center"/>
    </xf>
    <xf numFmtId="0" fontId="100" fillId="62" borderId="19" xfId="0" applyFont="1" applyFill="1" applyBorder="1" applyAlignment="1" applyProtection="1">
      <alignment horizontal="left" vertical="center"/>
    </xf>
    <xf numFmtId="0" fontId="100" fillId="62" borderId="20" xfId="0" applyFont="1" applyFill="1" applyBorder="1" applyAlignment="1" applyProtection="1">
      <alignment horizontal="left" vertical="center"/>
    </xf>
    <xf numFmtId="0" fontId="99" fillId="61" borderId="0" xfId="0" applyFont="1" applyFill="1" applyBorder="1" applyAlignment="1" applyProtection="1">
      <alignment horizontal="left" vertical="center" wrapText="1"/>
    </xf>
    <xf numFmtId="0" fontId="99" fillId="61" borderId="18" xfId="0" applyFont="1" applyFill="1" applyBorder="1" applyAlignment="1" applyProtection="1">
      <alignment horizontal="left" vertical="center" wrapText="1"/>
    </xf>
    <xf numFmtId="0" fontId="99" fillId="61" borderId="21" xfId="0" applyFont="1" applyFill="1" applyBorder="1" applyAlignment="1" applyProtection="1">
      <alignment horizontal="left" vertical="center"/>
    </xf>
    <xf numFmtId="0" fontId="99" fillId="63" borderId="15" xfId="0" applyFont="1" applyFill="1" applyBorder="1" applyAlignment="1" applyProtection="1">
      <alignment horizontal="left" vertical="center"/>
    </xf>
    <xf numFmtId="0" fontId="99" fillId="63" borderId="16" xfId="0" applyFont="1" applyFill="1" applyBorder="1" applyAlignment="1" applyProtection="1">
      <alignment horizontal="left" vertical="center"/>
    </xf>
    <xf numFmtId="15" fontId="96" fillId="61" borderId="25" xfId="0" quotePrefix="1" applyNumberFormat="1" applyFont="1" applyFill="1" applyBorder="1" applyAlignment="1" applyProtection="1">
      <alignment horizontal="center" vertical="center" wrapText="1"/>
    </xf>
    <xf numFmtId="15" fontId="96" fillId="61" borderId="26" xfId="0" quotePrefix="1" applyNumberFormat="1" applyFont="1" applyFill="1" applyBorder="1" applyAlignment="1" applyProtection="1">
      <alignment horizontal="center" vertical="center" wrapText="1"/>
    </xf>
    <xf numFmtId="15" fontId="96" fillId="61" borderId="27" xfId="0" quotePrefix="1" applyNumberFormat="1" applyFont="1" applyFill="1" applyBorder="1" applyAlignment="1" applyProtection="1">
      <alignment horizontal="left" vertical="center"/>
    </xf>
    <xf numFmtId="44" fontId="57" fillId="0" borderId="23" xfId="0" applyNumberFormat="1" applyFont="1" applyFill="1" applyBorder="1" applyAlignment="1" applyProtection="1">
      <alignment horizontal="right"/>
    </xf>
    <xf numFmtId="165" fontId="57" fillId="0" borderId="23" xfId="0" applyNumberFormat="1" applyFont="1" applyFill="1" applyBorder="1" applyAlignment="1" applyProtection="1">
      <alignment horizontal="right"/>
    </xf>
    <xf numFmtId="0" fontId="2" fillId="65" borderId="0" xfId="0" applyFont="1" applyFill="1" applyBorder="1"/>
    <xf numFmtId="15" fontId="52" fillId="59" borderId="0" xfId="665" quotePrefix="1" applyNumberFormat="1" applyFont="1" applyFill="1" applyBorder="1" applyAlignment="1">
      <alignment horizontal="left" vertical="center"/>
    </xf>
    <xf numFmtId="0" fontId="52" fillId="59" borderId="0" xfId="665" applyFont="1" applyFill="1" applyBorder="1" applyAlignment="1">
      <alignment horizontal="left" vertical="center" wrapText="1"/>
    </xf>
    <xf numFmtId="15" fontId="52" fillId="59" borderId="21" xfId="665" quotePrefix="1" applyNumberFormat="1" applyFont="1" applyFill="1" applyBorder="1" applyAlignment="1">
      <alignment horizontal="left" vertical="center"/>
    </xf>
    <xf numFmtId="0" fontId="52" fillId="59" borderId="0" xfId="665" applyFont="1" applyFill="1" applyBorder="1" applyAlignment="1">
      <alignment horizontal="left" vertical="center"/>
    </xf>
    <xf numFmtId="0" fontId="52" fillId="59" borderId="18" xfId="665" applyFont="1" applyFill="1" applyBorder="1" applyAlignment="1">
      <alignment horizontal="left" vertical="center"/>
    </xf>
    <xf numFmtId="0" fontId="2" fillId="59" borderId="21" xfId="665" applyFont="1" applyFill="1" applyBorder="1" applyAlignment="1"/>
    <xf numFmtId="0" fontId="2" fillId="59" borderId="0" xfId="665" applyFont="1" applyFill="1" applyBorder="1" applyAlignment="1"/>
    <xf numFmtId="0" fontId="2" fillId="59" borderId="18" xfId="665" applyFont="1" applyFill="1" applyBorder="1" applyAlignment="1"/>
    <xf numFmtId="0" fontId="2" fillId="59" borderId="21" xfId="665" applyFont="1" applyFill="1" applyBorder="1" applyAlignment="1">
      <alignment horizontal="left"/>
    </xf>
    <xf numFmtId="0" fontId="2" fillId="59" borderId="0" xfId="665" applyFont="1" applyFill="1" applyBorder="1" applyAlignment="1">
      <alignment horizontal="left"/>
    </xf>
    <xf numFmtId="0" fontId="2" fillId="59" borderId="18" xfId="665" applyFont="1" applyFill="1" applyBorder="1" applyAlignment="1">
      <alignment horizontal="left"/>
    </xf>
    <xf numFmtId="0" fontId="2" fillId="59" borderId="0" xfId="665" applyFont="1" applyFill="1" applyBorder="1" applyAlignment="1">
      <alignment horizontal="left" vertical="center"/>
    </xf>
    <xf numFmtId="0" fontId="2" fillId="59" borderId="0" xfId="665" quotePrefix="1" applyFont="1" applyFill="1" applyBorder="1" applyAlignment="1">
      <alignment horizontal="left" vertical="center" wrapText="1"/>
    </xf>
    <xf numFmtId="0" fontId="2" fillId="65" borderId="15" xfId="0" applyFont="1" applyFill="1" applyBorder="1"/>
    <xf numFmtId="0" fontId="2" fillId="65" borderId="16" xfId="0" applyFont="1" applyFill="1" applyBorder="1"/>
    <xf numFmtId="0" fontId="2" fillId="65" borderId="17" xfId="0" applyFont="1" applyFill="1" applyBorder="1"/>
    <xf numFmtId="0" fontId="2" fillId="65" borderId="21" xfId="0" applyFont="1" applyFill="1" applyBorder="1"/>
    <xf numFmtId="0" fontId="101" fillId="65" borderId="18" xfId="0" applyFont="1" applyFill="1" applyBorder="1"/>
    <xf numFmtId="15" fontId="52" fillId="59" borderId="18" xfId="665" quotePrefix="1" applyNumberFormat="1" applyFont="1" applyFill="1" applyBorder="1" applyAlignment="1">
      <alignment horizontal="left" vertical="center"/>
    </xf>
    <xf numFmtId="15" fontId="52" fillId="59" borderId="21" xfId="665" quotePrefix="1" applyNumberFormat="1" applyFont="1" applyFill="1" applyBorder="1" applyAlignment="1">
      <alignment horizontal="left" vertical="center" wrapText="1"/>
    </xf>
    <xf numFmtId="0" fontId="52" fillId="59" borderId="18" xfId="665" applyFont="1" applyFill="1" applyBorder="1" applyAlignment="1">
      <alignment horizontal="left" vertical="center" wrapText="1"/>
    </xf>
    <xf numFmtId="15" fontId="2" fillId="59" borderId="21" xfId="665" quotePrefix="1" applyNumberFormat="1" applyFont="1" applyFill="1" applyBorder="1" applyAlignment="1">
      <alignment horizontal="left" vertical="center" wrapText="1"/>
    </xf>
    <xf numFmtId="0" fontId="62" fillId="65" borderId="27" xfId="665" applyFont="1" applyFill="1" applyBorder="1" applyAlignment="1">
      <alignment horizontal="left" vertical="center"/>
    </xf>
    <xf numFmtId="0" fontId="62" fillId="65" borderId="25" xfId="665" applyFont="1" applyFill="1" applyBorder="1" applyAlignment="1">
      <alignment horizontal="left" vertical="center"/>
    </xf>
    <xf numFmtId="0" fontId="62" fillId="65" borderId="26" xfId="665" applyFont="1" applyFill="1" applyBorder="1" applyAlignment="1">
      <alignment horizontal="left" vertical="center"/>
    </xf>
    <xf numFmtId="0" fontId="102" fillId="65" borderId="12" xfId="0" applyFont="1" applyFill="1" applyBorder="1"/>
    <xf numFmtId="0" fontId="102" fillId="65" borderId="13" xfId="0" applyFont="1" applyFill="1" applyBorder="1"/>
    <xf numFmtId="0" fontId="102" fillId="65" borderId="28" xfId="0" applyFont="1" applyFill="1" applyBorder="1"/>
    <xf numFmtId="0" fontId="101" fillId="65" borderId="0" xfId="0" applyFont="1" applyFill="1" applyBorder="1"/>
    <xf numFmtId="0" fontId="102" fillId="65" borderId="0" xfId="0" applyFont="1" applyFill="1" applyBorder="1"/>
    <xf numFmtId="0" fontId="99" fillId="65" borderId="28" xfId="665" applyFont="1" applyFill="1" applyBorder="1" applyAlignment="1">
      <alignment horizontal="left" vertical="center"/>
    </xf>
    <xf numFmtId="0" fontId="99" fillId="65" borderId="0" xfId="665" applyFont="1" applyFill="1" applyBorder="1" applyAlignment="1">
      <alignment horizontal="left" vertical="center"/>
    </xf>
    <xf numFmtId="0" fontId="102" fillId="65" borderId="15" xfId="0" applyFont="1" applyFill="1" applyBorder="1"/>
    <xf numFmtId="0" fontId="102" fillId="65" borderId="16" xfId="0" applyFont="1" applyFill="1" applyBorder="1"/>
    <xf numFmtId="0" fontId="102" fillId="65" borderId="17" xfId="0" applyFont="1" applyFill="1" applyBorder="1"/>
    <xf numFmtId="0" fontId="102" fillId="65" borderId="21" xfId="0" applyFont="1" applyFill="1" applyBorder="1"/>
    <xf numFmtId="0" fontId="102" fillId="65" borderId="18" xfId="0" applyFont="1" applyFill="1" applyBorder="1"/>
    <xf numFmtId="0" fontId="52" fillId="66" borderId="10" xfId="0" applyFont="1" applyFill="1" applyBorder="1" applyAlignment="1">
      <alignment horizontal="center"/>
    </xf>
    <xf numFmtId="0" fontId="2" fillId="0" borderId="10" xfId="0" applyFont="1" applyFill="1" applyBorder="1" applyAlignment="1">
      <alignment horizontal="center" vertical="center"/>
    </xf>
    <xf numFmtId="0" fontId="2" fillId="0" borderId="10" xfId="0"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wrapText="1"/>
    </xf>
    <xf numFmtId="0" fontId="2" fillId="0" borderId="10" xfId="0" applyFont="1" applyFill="1" applyBorder="1" applyAlignment="1">
      <alignment vertical="center"/>
    </xf>
    <xf numFmtId="0" fontId="2" fillId="0" borderId="10" xfId="0" applyFont="1" applyBorder="1" applyAlignment="1">
      <alignment vertical="center"/>
    </xf>
    <xf numFmtId="0" fontId="2" fillId="0" borderId="10" xfId="0" applyFont="1" applyBorder="1" applyAlignment="1">
      <alignment horizontal="center" vertical="center" wrapText="1"/>
    </xf>
    <xf numFmtId="0" fontId="2" fillId="0" borderId="0" xfId="0" applyFont="1" applyFill="1" applyAlignment="1" applyProtection="1">
      <alignment wrapText="1"/>
    </xf>
    <xf numFmtId="0" fontId="2" fillId="59" borderId="21" xfId="0" applyFont="1" applyFill="1" applyBorder="1" applyAlignment="1">
      <alignment wrapText="1"/>
    </xf>
    <xf numFmtId="0" fontId="2" fillId="59" borderId="0" xfId="0" applyFont="1" applyFill="1" applyBorder="1" applyAlignment="1">
      <alignment wrapText="1"/>
    </xf>
    <xf numFmtId="0" fontId="2" fillId="59" borderId="18" xfId="0" applyFont="1" applyFill="1" applyBorder="1" applyAlignment="1">
      <alignment wrapText="1"/>
    </xf>
    <xf numFmtId="0" fontId="97" fillId="62" borderId="23" xfId="240" applyNumberFormat="1" applyFont="1" applyFill="1" applyBorder="1" applyAlignment="1" applyProtection="1">
      <alignment horizontal="center" vertical="center"/>
      <protection locked="0"/>
    </xf>
    <xf numFmtId="49" fontId="56" fillId="55" borderId="10" xfId="0" applyNumberFormat="1" applyFont="1" applyFill="1" applyBorder="1" applyAlignment="1" applyProtection="1">
      <alignment horizontal="center" wrapText="1"/>
    </xf>
    <xf numFmtId="1" fontId="56" fillId="55" borderId="10" xfId="0" applyNumberFormat="1" applyFont="1" applyFill="1" applyBorder="1" applyAlignment="1" applyProtection="1">
      <alignment horizontal="center" wrapText="1"/>
    </xf>
    <xf numFmtId="49" fontId="56" fillId="55" borderId="19" xfId="0" applyNumberFormat="1" applyFont="1" applyFill="1" applyBorder="1" applyAlignment="1" applyProtection="1">
      <alignment horizontal="center" wrapText="1"/>
    </xf>
    <xf numFmtId="0" fontId="2" fillId="0" borderId="40" xfId="0" applyFont="1" applyFill="1" applyBorder="1" applyAlignment="1">
      <alignment horizontal="center" vertical="center"/>
    </xf>
    <xf numFmtId="0" fontId="2" fillId="0" borderId="10" xfId="0" applyFont="1" applyBorder="1" applyAlignment="1">
      <alignment horizontal="center"/>
    </xf>
    <xf numFmtId="0" fontId="2" fillId="0" borderId="10" xfId="0" applyFont="1" applyFill="1" applyBorder="1" applyAlignment="1" applyProtection="1">
      <alignment vertical="center" wrapText="1"/>
    </xf>
    <xf numFmtId="1" fontId="96" fillId="62" borderId="10" xfId="240" quotePrefix="1" applyNumberFormat="1" applyFont="1" applyFill="1" applyBorder="1" applyAlignment="1" applyProtection="1">
      <alignment horizontal="center" vertical="center" wrapText="1"/>
      <protection locked="0"/>
    </xf>
    <xf numFmtId="0" fontId="0" fillId="0" borderId="0" xfId="0" applyAlignment="1">
      <alignment wrapText="1"/>
    </xf>
    <xf numFmtId="0" fontId="52" fillId="0" borderId="0" xfId="0" applyFont="1" applyBorder="1" applyAlignment="1">
      <alignment wrapText="1"/>
    </xf>
    <xf numFmtId="49" fontId="2" fillId="0" borderId="0" xfId="0" applyNumberFormat="1" applyFont="1" applyBorder="1"/>
    <xf numFmtId="166" fontId="52" fillId="0" borderId="0" xfId="0" applyNumberFormat="1" applyFont="1" applyBorder="1" applyAlignment="1">
      <alignment horizontal="center" wrapText="1"/>
    </xf>
    <xf numFmtId="0" fontId="2" fillId="0" borderId="0" xfId="0" applyFont="1" applyBorder="1"/>
    <xf numFmtId="170" fontId="2" fillId="0" borderId="0" xfId="335" applyNumberFormat="1" applyFont="1" applyFill="1" applyBorder="1"/>
    <xf numFmtId="0" fontId="2" fillId="0" borderId="0" xfId="0" applyFont="1" applyFill="1" applyBorder="1"/>
    <xf numFmtId="0" fontId="104" fillId="0" borderId="0" xfId="689" applyFont="1" applyAlignment="1">
      <alignment vertical="center"/>
    </xf>
    <xf numFmtId="0" fontId="73" fillId="0" borderId="0" xfId="689" applyFont="1"/>
    <xf numFmtId="0" fontId="99" fillId="65" borderId="27" xfId="665" applyFont="1" applyFill="1" applyBorder="1" applyAlignment="1">
      <alignment horizontal="left" vertical="center"/>
    </xf>
    <xf numFmtId="0" fontId="99" fillId="65" borderId="25" xfId="665" applyFont="1" applyFill="1" applyBorder="1" applyAlignment="1">
      <alignment horizontal="left" vertical="center"/>
    </xf>
    <xf numFmtId="0" fontId="102" fillId="65" borderId="26" xfId="0" applyFont="1" applyFill="1" applyBorder="1"/>
    <xf numFmtId="0" fontId="2" fillId="0" borderId="0" xfId="649" applyFill="1"/>
    <xf numFmtId="0" fontId="73" fillId="0" borderId="0" xfId="1358" quotePrefix="1" applyNumberFormat="1" applyFont="1" applyFill="1" applyBorder="1" applyAlignment="1"/>
    <xf numFmtId="0" fontId="73" fillId="0" borderId="0" xfId="1358" applyNumberFormat="1" applyFont="1" applyFill="1" applyBorder="1" applyAlignment="1"/>
    <xf numFmtId="0" fontId="48" fillId="0" borderId="0" xfId="0" applyFont="1" applyAlignment="1">
      <alignment wrapText="1"/>
    </xf>
    <xf numFmtId="0" fontId="49" fillId="0" borderId="0" xfId="0" applyFont="1" applyAlignment="1">
      <alignment horizontal="center" wrapText="1"/>
    </xf>
    <xf numFmtId="173" fontId="49" fillId="0" borderId="0" xfId="0" applyNumberFormat="1" applyFont="1"/>
    <xf numFmtId="43" fontId="2" fillId="0" borderId="0" xfId="649" applyNumberFormat="1" applyFill="1"/>
    <xf numFmtId="0" fontId="2" fillId="0" borderId="0" xfId="649" applyFont="1" applyAlignment="1">
      <alignment horizontal="center"/>
    </xf>
    <xf numFmtId="0" fontId="52" fillId="58" borderId="0" xfId="649" applyFont="1" applyFill="1" applyAlignment="1">
      <alignment horizontal="center" wrapText="1"/>
    </xf>
    <xf numFmtId="166" fontId="52" fillId="58" borderId="0" xfId="649" applyNumberFormat="1" applyFont="1" applyFill="1" applyAlignment="1">
      <alignment horizontal="center" wrapText="1"/>
    </xf>
    <xf numFmtId="43" fontId="73" fillId="0" borderId="0" xfId="1363" applyFont="1" applyAlignment="1">
      <alignment horizontal="center"/>
    </xf>
    <xf numFmtId="165" fontId="73" fillId="0" borderId="0" xfId="1363" applyNumberFormat="1" applyFont="1" applyAlignment="1">
      <alignment horizontal="center"/>
    </xf>
    <xf numFmtId="166" fontId="73" fillId="0" borderId="0" xfId="1358" applyNumberFormat="1" applyFont="1" applyAlignment="1">
      <alignment horizontal="center"/>
    </xf>
    <xf numFmtId="172" fontId="73" fillId="0" borderId="0" xfId="1358" applyNumberFormat="1" applyFont="1" applyAlignment="1">
      <alignment horizontal="center"/>
    </xf>
    <xf numFmtId="43" fontId="73" fillId="0" borderId="0" xfId="1363" applyFont="1" applyAlignment="1"/>
    <xf numFmtId="0" fontId="73" fillId="0" borderId="0" xfId="1358" applyNumberFormat="1" applyFont="1" applyAlignment="1">
      <alignment horizontal="center"/>
    </xf>
    <xf numFmtId="0" fontId="73" fillId="0" borderId="0" xfId="1358" applyFont="1" applyAlignment="1"/>
    <xf numFmtId="0" fontId="2" fillId="0" borderId="40" xfId="0" applyFont="1" applyFill="1" applyBorder="1" applyAlignment="1">
      <alignment vertical="center" wrapText="1"/>
    </xf>
    <xf numFmtId="0" fontId="52" fillId="0" borderId="0" xfId="0" applyFont="1" applyBorder="1" applyAlignment="1">
      <alignment horizontal="center" wrapText="1"/>
    </xf>
    <xf numFmtId="0" fontId="2" fillId="0" borderId="0" xfId="0" applyFont="1" applyAlignment="1">
      <alignment horizontal="center"/>
    </xf>
    <xf numFmtId="0" fontId="52" fillId="0" borderId="0" xfId="0" applyFont="1" applyBorder="1" applyAlignment="1">
      <alignment horizontal="right" wrapText="1"/>
    </xf>
    <xf numFmtId="0" fontId="2" fillId="0" borderId="0" xfId="0" applyFont="1" applyBorder="1" applyAlignment="1">
      <alignment horizontal="right"/>
    </xf>
    <xf numFmtId="0" fontId="2" fillId="0" borderId="0" xfId="0" applyFont="1" applyAlignment="1">
      <alignment horizontal="right"/>
    </xf>
    <xf numFmtId="0" fontId="73" fillId="0" borderId="0" xfId="0" applyNumberFormat="1" applyFont="1" applyAlignment="1"/>
    <xf numFmtId="0" fontId="73" fillId="0" borderId="0" xfId="0" quotePrefix="1" applyNumberFormat="1" applyFont="1" applyFill="1" applyBorder="1" applyAlignment="1"/>
    <xf numFmtId="0" fontId="73" fillId="0" borderId="0" xfId="0" applyNumberFormat="1" applyFont="1" applyFill="1" applyBorder="1" applyAlignment="1"/>
    <xf numFmtId="43" fontId="73" fillId="0" borderId="0" xfId="240" applyFont="1" applyAlignment="1">
      <alignment horizontal="center"/>
    </xf>
    <xf numFmtId="165" fontId="73" fillId="0" borderId="0" xfId="240" applyNumberFormat="1" applyFont="1" applyAlignment="1">
      <alignment horizontal="center"/>
    </xf>
    <xf numFmtId="166" fontId="73" fillId="0" borderId="0" xfId="0" applyNumberFormat="1" applyFont="1" applyAlignment="1">
      <alignment horizontal="center"/>
    </xf>
    <xf numFmtId="172" fontId="73" fillId="0" borderId="0" xfId="0" applyNumberFormat="1" applyFont="1" applyAlignment="1">
      <alignment horizontal="center"/>
    </xf>
    <xf numFmtId="43" fontId="73" fillId="0" borderId="0" xfId="240" applyFont="1" applyAlignment="1"/>
    <xf numFmtId="0" fontId="73" fillId="0" borderId="0" xfId="0" applyNumberFormat="1" applyFont="1" applyAlignment="1">
      <alignment horizontal="center"/>
    </xf>
    <xf numFmtId="0" fontId="73" fillId="0" borderId="0" xfId="0" applyFont="1" applyAlignment="1"/>
    <xf numFmtId="15" fontId="2" fillId="59" borderId="21" xfId="665" quotePrefix="1" applyNumberFormat="1" applyFont="1" applyFill="1" applyBorder="1" applyAlignment="1">
      <alignment horizontal="left" vertical="center"/>
    </xf>
    <xf numFmtId="167" fontId="57" fillId="0" borderId="23" xfId="240" applyNumberFormat="1" applyFont="1" applyFill="1" applyBorder="1" applyAlignment="1" applyProtection="1">
      <alignment vertical="center"/>
    </xf>
    <xf numFmtId="37" fontId="57" fillId="0" borderId="23" xfId="240" applyNumberFormat="1" applyFont="1" applyFill="1" applyBorder="1" applyAlignment="1" applyProtection="1">
      <alignment vertical="center"/>
    </xf>
    <xf numFmtId="0" fontId="2" fillId="0" borderId="0" xfId="649" applyAlignment="1">
      <alignment wrapText="1"/>
    </xf>
    <xf numFmtId="44" fontId="57" fillId="62" borderId="23" xfId="0" applyNumberFormat="1" applyFont="1" applyFill="1" applyBorder="1" applyAlignment="1" applyProtection="1">
      <alignment horizontal="right"/>
      <protection locked="0"/>
    </xf>
    <xf numFmtId="0" fontId="57" fillId="0" borderId="0" xfId="0" applyFont="1" applyFill="1" applyBorder="1" applyProtection="1">
      <protection locked="0"/>
    </xf>
    <xf numFmtId="0" fontId="57" fillId="0" borderId="0" xfId="0" applyFont="1" applyFill="1" applyBorder="1" applyAlignment="1" applyProtection="1">
      <alignment wrapText="1"/>
      <protection locked="0"/>
    </xf>
    <xf numFmtId="0" fontId="57" fillId="0" borderId="0" xfId="0" applyFont="1" applyFill="1" applyBorder="1" applyAlignment="1" applyProtection="1">
      <alignment horizontal="center"/>
      <protection locked="0"/>
    </xf>
    <xf numFmtId="1" fontId="57" fillId="0" borderId="0" xfId="0" applyNumberFormat="1" applyFont="1" applyFill="1" applyBorder="1" applyAlignment="1" applyProtection="1">
      <alignment horizontal="center"/>
      <protection locked="0"/>
    </xf>
    <xf numFmtId="0" fontId="57" fillId="0" borderId="18" xfId="0" applyFont="1" applyFill="1" applyBorder="1" applyProtection="1">
      <protection locked="0"/>
    </xf>
    <xf numFmtId="0" fontId="96" fillId="0" borderId="0" xfId="0" applyFont="1" applyFill="1" applyBorder="1" applyAlignment="1" applyProtection="1">
      <alignment wrapText="1"/>
      <protection locked="0"/>
    </xf>
    <xf numFmtId="0" fontId="97" fillId="0" borderId="0" xfId="0" applyFont="1" applyFill="1" applyBorder="1" applyProtection="1">
      <protection locked="0"/>
    </xf>
    <xf numFmtId="0" fontId="57" fillId="59" borderId="0" xfId="0" applyFont="1" applyFill="1" applyBorder="1" applyAlignment="1" applyProtection="1">
      <alignment horizontal="left" vertical="center"/>
      <protection locked="0"/>
    </xf>
    <xf numFmtId="0" fontId="57" fillId="0" borderId="0" xfId="0" applyFont="1" applyBorder="1" applyAlignment="1" applyProtection="1">
      <alignment horizontal="center"/>
      <protection locked="0"/>
    </xf>
    <xf numFmtId="0" fontId="57" fillId="0" borderId="0" xfId="0" applyFont="1" applyBorder="1" applyProtection="1">
      <protection locked="0"/>
    </xf>
    <xf numFmtId="0" fontId="57" fillId="0" borderId="0" xfId="0" applyFont="1" applyBorder="1" applyAlignment="1" applyProtection="1">
      <alignment wrapText="1"/>
      <protection locked="0"/>
    </xf>
    <xf numFmtId="0" fontId="56" fillId="0" borderId="0" xfId="0" applyFont="1" applyBorder="1" applyAlignment="1" applyProtection="1">
      <alignment horizontal="center"/>
      <protection locked="0"/>
    </xf>
    <xf numFmtId="0" fontId="56" fillId="0" borderId="0" xfId="0" applyNumberFormat="1" applyFont="1" applyBorder="1" applyAlignment="1" applyProtection="1">
      <alignment horizontal="center"/>
      <protection locked="0"/>
    </xf>
    <xf numFmtId="0" fontId="57" fillId="0" borderId="0" xfId="0" applyFont="1" applyBorder="1" applyAlignment="1" applyProtection="1">
      <protection locked="0"/>
    </xf>
    <xf numFmtId="44" fontId="57" fillId="0" borderId="18" xfId="0" applyNumberFormat="1" applyFont="1" applyFill="1" applyBorder="1" applyProtection="1">
      <protection locked="0"/>
    </xf>
    <xf numFmtId="0" fontId="73" fillId="68" borderId="0" xfId="1358" applyNumberFormat="1" applyFont="1" applyFill="1" applyAlignment="1">
      <alignment horizontal="center"/>
    </xf>
    <xf numFmtId="43" fontId="73" fillId="68" borderId="0" xfId="240" applyFont="1" applyFill="1" applyAlignment="1"/>
    <xf numFmtId="15" fontId="2" fillId="59" borderId="21" xfId="665" quotePrefix="1" applyNumberFormat="1" applyFill="1" applyBorder="1" applyAlignment="1">
      <alignment horizontal="left" vertical="center"/>
    </xf>
    <xf numFmtId="0" fontId="73" fillId="0" borderId="0" xfId="649" applyFont="1" applyAlignment="1">
      <alignment horizontal="left" wrapText="1"/>
    </xf>
    <xf numFmtId="0" fontId="106" fillId="52" borderId="41" xfId="489" applyFont="1" applyBorder="1" applyAlignment="1">
      <alignment horizontal="center"/>
    </xf>
    <xf numFmtId="0" fontId="106" fillId="52" borderId="29" xfId="489" applyFont="1" applyBorder="1"/>
    <xf numFmtId="1" fontId="106" fillId="52" borderId="29" xfId="489" applyNumberFormat="1" applyFont="1" applyBorder="1"/>
    <xf numFmtId="0" fontId="106" fillId="52" borderId="29" xfId="489" applyFont="1" applyBorder="1" applyAlignment="1">
      <alignment horizontal="center"/>
    </xf>
    <xf numFmtId="0" fontId="106" fillId="52" borderId="29" xfId="489" applyFont="1" applyBorder="1" applyAlignment="1">
      <alignment horizontal="left"/>
    </xf>
    <xf numFmtId="1" fontId="106" fillId="52" borderId="41" xfId="489" applyNumberFormat="1" applyFont="1" applyBorder="1" applyAlignment="1">
      <alignment horizontal="center"/>
    </xf>
    <xf numFmtId="0" fontId="106" fillId="52" borderId="29" xfId="489" applyFont="1" applyBorder="1" applyAlignment="1">
      <alignment horizontal="right"/>
    </xf>
    <xf numFmtId="1" fontId="106" fillId="67" borderId="41" xfId="489" applyNumberFormat="1" applyFont="1" applyFill="1" applyBorder="1" applyAlignment="1">
      <alignment horizontal="center"/>
    </xf>
    <xf numFmtId="0" fontId="106" fillId="67" borderId="29" xfId="489" applyFont="1" applyFill="1" applyBorder="1"/>
    <xf numFmtId="1" fontId="106" fillId="67" borderId="29" xfId="489" applyNumberFormat="1" applyFont="1" applyFill="1" applyBorder="1"/>
    <xf numFmtId="0" fontId="106" fillId="67" borderId="29" xfId="489" applyFont="1" applyFill="1" applyBorder="1" applyAlignment="1">
      <alignment horizontal="center"/>
    </xf>
    <xf numFmtId="0" fontId="106" fillId="67" borderId="29" xfId="489" applyFont="1" applyFill="1" applyBorder="1" applyAlignment="1">
      <alignment horizontal="right"/>
    </xf>
    <xf numFmtId="0" fontId="2" fillId="0" borderId="21" xfId="649" applyNumberFormat="1" applyFont="1" applyBorder="1" applyAlignment="1">
      <alignment horizontal="center"/>
    </xf>
    <xf numFmtId="0" fontId="2" fillId="0" borderId="0" xfId="649" applyFont="1" applyBorder="1"/>
    <xf numFmtId="1" fontId="106" fillId="52" borderId="42" xfId="489" applyNumberFormat="1" applyFont="1" applyBorder="1" applyAlignment="1">
      <alignment horizontal="center"/>
    </xf>
    <xf numFmtId="0" fontId="106" fillId="52" borderId="29" xfId="489" applyFont="1"/>
    <xf numFmtId="1" fontId="106" fillId="52" borderId="29" xfId="489" applyNumberFormat="1" applyFont="1"/>
    <xf numFmtId="0" fontId="106" fillId="52" borderId="29" xfId="489" applyFont="1" applyAlignment="1">
      <alignment horizontal="center"/>
    </xf>
    <xf numFmtId="0" fontId="106" fillId="52" borderId="29" xfId="489" applyFont="1" applyAlignment="1">
      <alignment horizontal="right"/>
    </xf>
    <xf numFmtId="0" fontId="73" fillId="0" borderId="0" xfId="0" applyFont="1"/>
    <xf numFmtId="0" fontId="73" fillId="0" borderId="0" xfId="0" quotePrefix="1" applyFont="1"/>
    <xf numFmtId="0" fontId="73" fillId="0" borderId="0" xfId="0" applyFont="1" applyAlignment="1">
      <alignment horizontal="center"/>
    </xf>
    <xf numFmtId="43" fontId="73" fillId="0" borderId="0" xfId="240" applyFont="1" applyAlignment="1">
      <alignment horizontal="right"/>
    </xf>
    <xf numFmtId="165" fontId="73" fillId="0" borderId="0" xfId="0" applyNumberFormat="1" applyFont="1" applyAlignment="1">
      <alignment horizontal="center"/>
    </xf>
    <xf numFmtId="43" fontId="73" fillId="0" borderId="0" xfId="240" applyFont="1"/>
    <xf numFmtId="0" fontId="53" fillId="56" borderId="0" xfId="649" applyFont="1" applyFill="1"/>
    <xf numFmtId="0" fontId="106" fillId="52" borderId="29" xfId="489" applyFont="1" applyAlignment="1">
      <alignment horizontal="left"/>
    </xf>
    <xf numFmtId="0" fontId="73" fillId="0" borderId="0" xfId="1358" applyFont="1"/>
    <xf numFmtId="0" fontId="73" fillId="0" borderId="0" xfId="1358" quotePrefix="1" applyFont="1"/>
    <xf numFmtId="0" fontId="73" fillId="0" borderId="0" xfId="1358" applyFont="1" applyAlignment="1">
      <alignment horizontal="center"/>
    </xf>
    <xf numFmtId="43" fontId="2" fillId="0" borderId="0" xfId="649" applyNumberFormat="1"/>
    <xf numFmtId="0" fontId="48" fillId="0" borderId="0" xfId="0" applyFont="1" applyBorder="1" applyAlignment="1">
      <alignment wrapText="1"/>
    </xf>
    <xf numFmtId="0" fontId="2" fillId="0" borderId="0" xfId="665" quotePrefix="1" applyFill="1" applyAlignment="1">
      <alignment vertical="center"/>
    </xf>
    <xf numFmtId="0" fontId="2" fillId="0" borderId="0" xfId="665" quotePrefix="1" applyFill="1" applyBorder="1" applyAlignment="1">
      <alignment vertical="center"/>
    </xf>
    <xf numFmtId="0" fontId="85" fillId="68" borderId="42" xfId="489" applyFill="1" applyBorder="1" applyAlignment="1">
      <alignment horizontal="center"/>
    </xf>
    <xf numFmtId="0" fontId="85" fillId="68" borderId="29" xfId="489" applyFill="1" applyAlignment="1"/>
    <xf numFmtId="1" fontId="109" fillId="68" borderId="0" xfId="0" applyNumberFormat="1" applyFont="1" applyFill="1"/>
    <xf numFmtId="0" fontId="85" fillId="68" borderId="29" xfId="489" applyFill="1" applyAlignment="1">
      <alignment horizontal="center"/>
    </xf>
    <xf numFmtId="0" fontId="85" fillId="68" borderId="29" xfId="489" applyFill="1" applyAlignment="1">
      <alignment horizontal="right"/>
    </xf>
    <xf numFmtId="0" fontId="0" fillId="68" borderId="0" xfId="0" applyFill="1"/>
    <xf numFmtId="0" fontId="73" fillId="68" borderId="0" xfId="0" quotePrefix="1" applyFont="1" applyFill="1"/>
    <xf numFmtId="0" fontId="73" fillId="68" borderId="0" xfId="0" applyFont="1" applyFill="1"/>
    <xf numFmtId="0" fontId="73" fillId="68" borderId="0" xfId="0" applyFont="1" applyFill="1" applyAlignment="1">
      <alignment horizontal="center"/>
    </xf>
    <xf numFmtId="43" fontId="0" fillId="68" borderId="0" xfId="245" applyFont="1" applyFill="1" applyAlignment="1">
      <alignment horizontal="right"/>
    </xf>
    <xf numFmtId="165" fontId="0" fillId="68" borderId="0" xfId="245" applyNumberFormat="1" applyFont="1" applyFill="1" applyAlignment="1">
      <alignment horizontal="center"/>
    </xf>
    <xf numFmtId="166" fontId="0" fillId="68" borderId="0" xfId="0" applyNumberFormat="1" applyFill="1" applyAlignment="1">
      <alignment horizontal="center"/>
    </xf>
    <xf numFmtId="172" fontId="0" fillId="68" borderId="0" xfId="0" applyNumberFormat="1" applyFill="1" applyAlignment="1">
      <alignment horizontal="center"/>
    </xf>
    <xf numFmtId="43" fontId="0" fillId="68" borderId="0" xfId="245" applyFont="1" applyFill="1" applyAlignment="1"/>
    <xf numFmtId="165" fontId="0" fillId="68" borderId="0" xfId="0" applyNumberFormat="1" applyFill="1" applyAlignment="1">
      <alignment horizontal="center"/>
    </xf>
    <xf numFmtId="0" fontId="0" fillId="68" borderId="0" xfId="0" applyFill="1" applyAlignment="1">
      <alignment horizontal="center"/>
    </xf>
    <xf numFmtId="1" fontId="85" fillId="68" borderId="29" xfId="489" applyNumberFormat="1" applyFill="1" applyAlignment="1"/>
    <xf numFmtId="43" fontId="2" fillId="68" borderId="0" xfId="245" applyFont="1" applyFill="1" applyAlignment="1">
      <alignment horizontal="right"/>
    </xf>
    <xf numFmtId="0" fontId="73" fillId="68" borderId="0" xfId="0" applyFont="1" applyFill="1" applyAlignment="1"/>
    <xf numFmtId="1" fontId="110" fillId="68" borderId="0" xfId="0" applyNumberFormat="1" applyFont="1" applyFill="1" applyAlignment="1">
      <alignment vertical="center"/>
    </xf>
    <xf numFmtId="0" fontId="2" fillId="59" borderId="21" xfId="665" applyFont="1" applyFill="1" applyBorder="1" applyAlignment="1">
      <alignment horizontal="left" wrapText="1"/>
    </xf>
    <xf numFmtId="0" fontId="2" fillId="59" borderId="0" xfId="665" applyFont="1" applyFill="1" applyBorder="1" applyAlignment="1">
      <alignment horizontal="left" wrapText="1"/>
    </xf>
    <xf numFmtId="0" fontId="2" fillId="59" borderId="18" xfId="665" applyFont="1" applyFill="1" applyBorder="1" applyAlignment="1">
      <alignment horizontal="left" wrapText="1"/>
    </xf>
    <xf numFmtId="168" fontId="63" fillId="59" borderId="27" xfId="665" applyNumberFormat="1" applyFont="1" applyFill="1" applyBorder="1" applyAlignment="1">
      <alignment horizontal="left" wrapText="1"/>
    </xf>
    <xf numFmtId="168" fontId="63" fillId="59" borderId="25" xfId="665" applyNumberFormat="1" applyFont="1" applyFill="1" applyBorder="1" applyAlignment="1">
      <alignment horizontal="left" wrapText="1"/>
    </xf>
    <xf numFmtId="168" fontId="63" fillId="59" borderId="26" xfId="665" applyNumberFormat="1" applyFont="1" applyFill="1" applyBorder="1" applyAlignment="1">
      <alignment horizontal="left" wrapText="1"/>
    </xf>
    <xf numFmtId="0" fontId="2" fillId="59" borderId="21" xfId="665" applyFont="1" applyFill="1" applyBorder="1" applyAlignment="1">
      <alignment wrapText="1"/>
    </xf>
    <xf numFmtId="0" fontId="2" fillId="59" borderId="0" xfId="665" applyFont="1" applyFill="1" applyBorder="1" applyAlignment="1">
      <alignment wrapText="1"/>
    </xf>
    <xf numFmtId="0" fontId="2" fillId="59" borderId="18" xfId="665" applyFont="1" applyFill="1" applyBorder="1" applyAlignment="1">
      <alignment wrapText="1"/>
    </xf>
    <xf numFmtId="0" fontId="2" fillId="59" borderId="0" xfId="665" applyFont="1" applyFill="1" applyBorder="1" applyAlignment="1">
      <alignment horizontal="left" vertical="center" wrapText="1"/>
    </xf>
    <xf numFmtId="0" fontId="2" fillId="59" borderId="18" xfId="665" applyFont="1" applyFill="1" applyBorder="1" applyAlignment="1">
      <alignment horizontal="left" vertical="center" wrapText="1"/>
    </xf>
    <xf numFmtId="0" fontId="2" fillId="59" borderId="0" xfId="665" quotePrefix="1" applyFont="1" applyFill="1" applyBorder="1" applyAlignment="1">
      <alignment horizontal="left" vertical="center" wrapText="1"/>
    </xf>
    <xf numFmtId="0" fontId="2" fillId="59" borderId="18" xfId="665" quotePrefix="1" applyFont="1" applyFill="1" applyBorder="1" applyAlignment="1">
      <alignment horizontal="left" vertical="center" wrapText="1"/>
    </xf>
    <xf numFmtId="0" fontId="2" fillId="59" borderId="0" xfId="665" quotePrefix="1" applyFill="1" applyAlignment="1">
      <alignment horizontal="left" vertical="center" wrapText="1"/>
    </xf>
    <xf numFmtId="0" fontId="2" fillId="59" borderId="18" xfId="665" quotePrefix="1" applyFill="1" applyBorder="1" applyAlignment="1">
      <alignment horizontal="left" vertical="center" wrapText="1"/>
    </xf>
    <xf numFmtId="0" fontId="2" fillId="59" borderId="0" xfId="0" quotePrefix="1" applyFont="1" applyFill="1" applyBorder="1" applyAlignment="1">
      <alignment wrapText="1"/>
    </xf>
    <xf numFmtId="0" fontId="0" fillId="0" borderId="18" xfId="0" applyBorder="1" applyAlignment="1"/>
    <xf numFmtId="0" fontId="2" fillId="59" borderId="21" xfId="0" applyFont="1" applyFill="1" applyBorder="1"/>
    <xf numFmtId="0" fontId="2" fillId="59" borderId="0" xfId="0" applyFont="1" applyFill="1" applyBorder="1"/>
    <xf numFmtId="0" fontId="2" fillId="59" borderId="18" xfId="0" applyFont="1" applyFill="1" applyBorder="1"/>
    <xf numFmtId="0" fontId="2" fillId="59" borderId="21" xfId="0" applyFont="1" applyFill="1" applyBorder="1" applyAlignment="1">
      <alignment wrapText="1"/>
    </xf>
    <xf numFmtId="0" fontId="2" fillId="59" borderId="0" xfId="0" applyFont="1" applyFill="1" applyBorder="1" applyAlignment="1">
      <alignment wrapText="1"/>
    </xf>
    <xf numFmtId="0" fontId="2" fillId="59" borderId="18" xfId="0" applyFont="1" applyFill="1" applyBorder="1" applyAlignment="1">
      <alignment wrapText="1"/>
    </xf>
    <xf numFmtId="0" fontId="103" fillId="59" borderId="21" xfId="0" applyFont="1" applyFill="1" applyBorder="1"/>
    <xf numFmtId="0" fontId="103" fillId="59" borderId="0" xfId="0" applyFont="1" applyFill="1" applyBorder="1"/>
    <xf numFmtId="0" fontId="103" fillId="59" borderId="18" xfId="0" applyFont="1" applyFill="1" applyBorder="1"/>
    <xf numFmtId="0" fontId="2" fillId="59" borderId="27" xfId="0" applyFont="1" applyFill="1" applyBorder="1"/>
    <xf numFmtId="0" fontId="2" fillId="59" borderId="25" xfId="0" applyFont="1" applyFill="1" applyBorder="1"/>
    <xf numFmtId="0" fontId="2" fillId="59" borderId="26" xfId="0" applyFont="1" applyFill="1" applyBorder="1"/>
    <xf numFmtId="0" fontId="52" fillId="66" borderId="10" xfId="0" applyFont="1" applyFill="1" applyBorder="1" applyAlignment="1">
      <alignment horizontal="left"/>
    </xf>
    <xf numFmtId="0" fontId="52" fillId="66" borderId="21" xfId="0" applyFont="1" applyFill="1" applyBorder="1" applyAlignment="1">
      <alignment horizontal="left"/>
    </xf>
    <xf numFmtId="0" fontId="52" fillId="66" borderId="0" xfId="0" applyFont="1" applyFill="1" applyBorder="1" applyAlignment="1">
      <alignment horizontal="left"/>
    </xf>
    <xf numFmtId="0" fontId="52" fillId="66" borderId="18" xfId="0" applyFont="1" applyFill="1" applyBorder="1" applyAlignment="1">
      <alignment horizontal="left"/>
    </xf>
    <xf numFmtId="0" fontId="95" fillId="0" borderId="0" xfId="689" applyFont="1" applyAlignment="1">
      <alignment horizontal="center" wrapText="1"/>
    </xf>
    <xf numFmtId="0" fontId="95" fillId="0" borderId="0" xfId="689" applyFont="1" applyAlignment="1">
      <alignment horizontal="center"/>
    </xf>
  </cellXfs>
  <cellStyles count="1366">
    <cellStyle name="£Z_x0004_Ç_x0006_^_x0004_" xfId="1" xr:uid="{00000000-0005-0000-0000-000000000000}"/>
    <cellStyle name="£Z_x0004_Ç_x0006_^_x0004_ 2" xfId="2" xr:uid="{00000000-0005-0000-0000-000001000000}"/>
    <cellStyle name="20% - Accent1" xfId="3" builtinId="30" customBuiltin="1"/>
    <cellStyle name="20% - Accent1 2" xfId="4" xr:uid="{00000000-0005-0000-0000-000003000000}"/>
    <cellStyle name="20% - Accent1 2 2" xfId="5" xr:uid="{00000000-0005-0000-0000-000004000000}"/>
    <cellStyle name="20% - Accent1 2 2 2" xfId="6" xr:uid="{00000000-0005-0000-0000-000005000000}"/>
    <cellStyle name="20% - Accent1 3" xfId="7" xr:uid="{00000000-0005-0000-0000-000006000000}"/>
    <cellStyle name="20% - Accent1 4" xfId="8" xr:uid="{00000000-0005-0000-0000-000007000000}"/>
    <cellStyle name="20% - Accent2" xfId="9" builtinId="34" customBuiltin="1"/>
    <cellStyle name="20% - Accent2 2" xfId="10" xr:uid="{00000000-0005-0000-0000-000009000000}"/>
    <cellStyle name="20% - Accent2 2 2" xfId="11" xr:uid="{00000000-0005-0000-0000-00000A000000}"/>
    <cellStyle name="20% - Accent2 2 2 2" xfId="12" xr:uid="{00000000-0005-0000-0000-00000B000000}"/>
    <cellStyle name="20% - Accent2 3" xfId="13" xr:uid="{00000000-0005-0000-0000-00000C000000}"/>
    <cellStyle name="20% - Accent2 4" xfId="14" xr:uid="{00000000-0005-0000-0000-00000D000000}"/>
    <cellStyle name="20% - Accent3" xfId="15" builtinId="38" customBuiltin="1"/>
    <cellStyle name="20% - Accent3 2" xfId="16" xr:uid="{00000000-0005-0000-0000-00000F000000}"/>
    <cellStyle name="20% - Accent3 2 2" xfId="17" xr:uid="{00000000-0005-0000-0000-000010000000}"/>
    <cellStyle name="20% - Accent3 2 2 2" xfId="18" xr:uid="{00000000-0005-0000-0000-000011000000}"/>
    <cellStyle name="20% - Accent3 3" xfId="19" xr:uid="{00000000-0005-0000-0000-000012000000}"/>
    <cellStyle name="20% - Accent3 4" xfId="20" xr:uid="{00000000-0005-0000-0000-000013000000}"/>
    <cellStyle name="20% - Accent4" xfId="21" builtinId="42" customBuiltin="1"/>
    <cellStyle name="20% - Accent4 2" xfId="22" xr:uid="{00000000-0005-0000-0000-000015000000}"/>
    <cellStyle name="20% - Accent4 2 2" xfId="23" xr:uid="{00000000-0005-0000-0000-000016000000}"/>
    <cellStyle name="20% - Accent4 2 2 2" xfId="24" xr:uid="{00000000-0005-0000-0000-000017000000}"/>
    <cellStyle name="20% - Accent4 3" xfId="25" xr:uid="{00000000-0005-0000-0000-000018000000}"/>
    <cellStyle name="20% - Accent4 4" xfId="26" xr:uid="{00000000-0005-0000-0000-000019000000}"/>
    <cellStyle name="20% - Accent4 5" xfId="27" xr:uid="{00000000-0005-0000-0000-00001A000000}"/>
    <cellStyle name="20% - Accent4 5 2" xfId="28" xr:uid="{00000000-0005-0000-0000-00001B000000}"/>
    <cellStyle name="20% - Accent5" xfId="29" builtinId="46" customBuiltin="1"/>
    <cellStyle name="20% - Accent5 2" xfId="30" xr:uid="{00000000-0005-0000-0000-00001D000000}"/>
    <cellStyle name="20% - Accent5 2 2" xfId="31" xr:uid="{00000000-0005-0000-0000-00001E000000}"/>
    <cellStyle name="20% - Accent5 2 2 2" xfId="32" xr:uid="{00000000-0005-0000-0000-00001F000000}"/>
    <cellStyle name="20% - Accent5 3" xfId="33" xr:uid="{00000000-0005-0000-0000-000020000000}"/>
    <cellStyle name="20% - Accent5 4" xfId="34" xr:uid="{00000000-0005-0000-0000-000021000000}"/>
    <cellStyle name="20% - Accent6" xfId="35" builtinId="50" customBuiltin="1"/>
    <cellStyle name="20% - Accent6 2" xfId="36" xr:uid="{00000000-0005-0000-0000-000023000000}"/>
    <cellStyle name="20% - Accent6 2 2" xfId="37" xr:uid="{00000000-0005-0000-0000-000024000000}"/>
    <cellStyle name="20% - Accent6 2 2 2" xfId="38" xr:uid="{00000000-0005-0000-0000-000025000000}"/>
    <cellStyle name="20% - Accent6 3" xfId="39" xr:uid="{00000000-0005-0000-0000-000026000000}"/>
    <cellStyle name="20% - Accent6 4" xfId="40" xr:uid="{00000000-0005-0000-0000-000027000000}"/>
    <cellStyle name="40% - Accent1" xfId="41" builtinId="31" customBuiltin="1"/>
    <cellStyle name="40% - Accent1 2" xfId="42" xr:uid="{00000000-0005-0000-0000-000029000000}"/>
    <cellStyle name="40% - Accent1 2 2" xfId="43" xr:uid="{00000000-0005-0000-0000-00002A000000}"/>
    <cellStyle name="40% - Accent1 2 2 2" xfId="44" xr:uid="{00000000-0005-0000-0000-00002B000000}"/>
    <cellStyle name="40% - Accent1 3" xfId="45" xr:uid="{00000000-0005-0000-0000-00002C000000}"/>
    <cellStyle name="40% - Accent1 4" xfId="46" xr:uid="{00000000-0005-0000-0000-00002D000000}"/>
    <cellStyle name="40% - Accent2" xfId="47" builtinId="35" customBuiltin="1"/>
    <cellStyle name="40% - Accent2 2" xfId="48" xr:uid="{00000000-0005-0000-0000-00002F000000}"/>
    <cellStyle name="40% - Accent2 2 2" xfId="49" xr:uid="{00000000-0005-0000-0000-000030000000}"/>
    <cellStyle name="40% - Accent2 2 2 2" xfId="50" xr:uid="{00000000-0005-0000-0000-000031000000}"/>
    <cellStyle name="40% - Accent2 3" xfId="51" xr:uid="{00000000-0005-0000-0000-000032000000}"/>
    <cellStyle name="40% - Accent2 4" xfId="52" xr:uid="{00000000-0005-0000-0000-000033000000}"/>
    <cellStyle name="40% - Accent3" xfId="53" builtinId="39" customBuiltin="1"/>
    <cellStyle name="40% - Accent3 2" xfId="54" xr:uid="{00000000-0005-0000-0000-000035000000}"/>
    <cellStyle name="40% - Accent3 2 2" xfId="55" xr:uid="{00000000-0005-0000-0000-000036000000}"/>
    <cellStyle name="40% - Accent3 2 2 2" xfId="56" xr:uid="{00000000-0005-0000-0000-000037000000}"/>
    <cellStyle name="40% - Accent3 3" xfId="57" xr:uid="{00000000-0005-0000-0000-000038000000}"/>
    <cellStyle name="40% - Accent3 4" xfId="58" xr:uid="{00000000-0005-0000-0000-000039000000}"/>
    <cellStyle name="40% - Accent4" xfId="59" builtinId="43" customBuiltin="1"/>
    <cellStyle name="40% - Accent4 2" xfId="60" xr:uid="{00000000-0005-0000-0000-00003B000000}"/>
    <cellStyle name="40% - Accent4 2 2" xfId="61" xr:uid="{00000000-0005-0000-0000-00003C000000}"/>
    <cellStyle name="40% - Accent4 2 2 2" xfId="62" xr:uid="{00000000-0005-0000-0000-00003D000000}"/>
    <cellStyle name="40% - Accent4 3" xfId="63" xr:uid="{00000000-0005-0000-0000-00003E000000}"/>
    <cellStyle name="40% - Accent4 4" xfId="64" xr:uid="{00000000-0005-0000-0000-00003F000000}"/>
    <cellStyle name="40% - Accent4 5" xfId="1364" xr:uid="{00000000-0005-0000-0000-000040000000}"/>
    <cellStyle name="40% - Accent5" xfId="65" builtinId="47" customBuiltin="1"/>
    <cellStyle name="40% - Accent5 2" xfId="66" xr:uid="{00000000-0005-0000-0000-000042000000}"/>
    <cellStyle name="40% - Accent5 2 2" xfId="67" xr:uid="{00000000-0005-0000-0000-000043000000}"/>
    <cellStyle name="40% - Accent5 2 2 2" xfId="68" xr:uid="{00000000-0005-0000-0000-000044000000}"/>
    <cellStyle name="40% - Accent5 3" xfId="69" xr:uid="{00000000-0005-0000-0000-000045000000}"/>
    <cellStyle name="40% - Accent5 4" xfId="70" xr:uid="{00000000-0005-0000-0000-000046000000}"/>
    <cellStyle name="40% - Accent5 5" xfId="1359" xr:uid="{00000000-0005-0000-0000-000047000000}"/>
    <cellStyle name="40% - Accent6" xfId="71" builtinId="51" customBuiltin="1"/>
    <cellStyle name="40% - Accent6 2" xfId="72" xr:uid="{00000000-0005-0000-0000-000049000000}"/>
    <cellStyle name="40% - Accent6 2 2" xfId="73" xr:uid="{00000000-0005-0000-0000-00004A000000}"/>
    <cellStyle name="40% - Accent6 2 2 2" xfId="74" xr:uid="{00000000-0005-0000-0000-00004B000000}"/>
    <cellStyle name="40% - Accent6 3" xfId="75" xr:uid="{00000000-0005-0000-0000-00004C000000}"/>
    <cellStyle name="40% - Accent6 4" xfId="76" xr:uid="{00000000-0005-0000-0000-00004D000000}"/>
    <cellStyle name="60% - Accent1" xfId="77" builtinId="32" customBuiltin="1"/>
    <cellStyle name="60% - Accent1 2" xfId="78" xr:uid="{00000000-0005-0000-0000-00004F000000}"/>
    <cellStyle name="60% - Accent1 2 2" xfId="79" xr:uid="{00000000-0005-0000-0000-000050000000}"/>
    <cellStyle name="60% - Accent1 3" xfId="80" xr:uid="{00000000-0005-0000-0000-000051000000}"/>
    <cellStyle name="60% - Accent1 4" xfId="81" xr:uid="{00000000-0005-0000-0000-000052000000}"/>
    <cellStyle name="60% - Accent2" xfId="82" builtinId="36" customBuiltin="1"/>
    <cellStyle name="60% - Accent2 2" xfId="83" xr:uid="{00000000-0005-0000-0000-000054000000}"/>
    <cellStyle name="60% - Accent2 2 2" xfId="84" xr:uid="{00000000-0005-0000-0000-000055000000}"/>
    <cellStyle name="60% - Accent2 3" xfId="85" xr:uid="{00000000-0005-0000-0000-000056000000}"/>
    <cellStyle name="60% - Accent2 4" xfId="86" xr:uid="{00000000-0005-0000-0000-000057000000}"/>
    <cellStyle name="60% - Accent3" xfId="87" builtinId="40" customBuiltin="1"/>
    <cellStyle name="60% - Accent3 2" xfId="88" xr:uid="{00000000-0005-0000-0000-000059000000}"/>
    <cellStyle name="60% - Accent3 2 2" xfId="89" xr:uid="{00000000-0005-0000-0000-00005A000000}"/>
    <cellStyle name="60% - Accent3 3" xfId="90" xr:uid="{00000000-0005-0000-0000-00005B000000}"/>
    <cellStyle name="60% - Accent3 4" xfId="91" xr:uid="{00000000-0005-0000-0000-00005C000000}"/>
    <cellStyle name="60% - Accent3 5" xfId="1361" xr:uid="{00000000-0005-0000-0000-00005D000000}"/>
    <cellStyle name="60% - Accent4" xfId="92" builtinId="44" customBuiltin="1"/>
    <cellStyle name="60% - Accent4 2" xfId="93" xr:uid="{00000000-0005-0000-0000-00005F000000}"/>
    <cellStyle name="60% - Accent4 2 2" xfId="94" xr:uid="{00000000-0005-0000-0000-000060000000}"/>
    <cellStyle name="60% - Accent4 3" xfId="95" xr:uid="{00000000-0005-0000-0000-000061000000}"/>
    <cellStyle name="60% - Accent4 4" xfId="96" xr:uid="{00000000-0005-0000-0000-000062000000}"/>
    <cellStyle name="60% - Accent5" xfId="97" builtinId="48" customBuiltin="1"/>
    <cellStyle name="60% - Accent5 2" xfId="98" xr:uid="{00000000-0005-0000-0000-000064000000}"/>
    <cellStyle name="60% - Accent5 2 2" xfId="99" xr:uid="{00000000-0005-0000-0000-000065000000}"/>
    <cellStyle name="60% - Accent5 3" xfId="100" xr:uid="{00000000-0005-0000-0000-000066000000}"/>
    <cellStyle name="60% - Accent5 4" xfId="101" xr:uid="{00000000-0005-0000-0000-000067000000}"/>
    <cellStyle name="60% - Accent6" xfId="102" builtinId="52" customBuiltin="1"/>
    <cellStyle name="60% - Accent6 2" xfId="103" xr:uid="{00000000-0005-0000-0000-000069000000}"/>
    <cellStyle name="60% - Accent6 2 2" xfId="104" xr:uid="{00000000-0005-0000-0000-00006A000000}"/>
    <cellStyle name="60% - Accent6 3" xfId="105" xr:uid="{00000000-0005-0000-0000-00006B000000}"/>
    <cellStyle name="60% - Accent6 4" xfId="106" xr:uid="{00000000-0005-0000-0000-00006C000000}"/>
    <cellStyle name="Accent1" xfId="107" builtinId="29" customBuiltin="1"/>
    <cellStyle name="Accent1 2" xfId="108" xr:uid="{00000000-0005-0000-0000-00006E000000}"/>
    <cellStyle name="Accent1 2 2" xfId="109" xr:uid="{00000000-0005-0000-0000-00006F000000}"/>
    <cellStyle name="Accent1 3" xfId="110" xr:uid="{00000000-0005-0000-0000-000070000000}"/>
    <cellStyle name="Accent1 4" xfId="111" xr:uid="{00000000-0005-0000-0000-000071000000}"/>
    <cellStyle name="Accent2" xfId="112" builtinId="33" customBuiltin="1"/>
    <cellStyle name="Accent2 2" xfId="113" xr:uid="{00000000-0005-0000-0000-000073000000}"/>
    <cellStyle name="Accent2 2 2" xfId="114" xr:uid="{00000000-0005-0000-0000-000074000000}"/>
    <cellStyle name="Accent2 3" xfId="115" xr:uid="{00000000-0005-0000-0000-000075000000}"/>
    <cellStyle name="Accent2 4" xfId="116" xr:uid="{00000000-0005-0000-0000-000076000000}"/>
    <cellStyle name="Accent3" xfId="117" builtinId="37" customBuiltin="1"/>
    <cellStyle name="Accent3 2" xfId="118" xr:uid="{00000000-0005-0000-0000-000078000000}"/>
    <cellStyle name="Accent3 2 2" xfId="119" xr:uid="{00000000-0005-0000-0000-000079000000}"/>
    <cellStyle name="Accent3 3" xfId="120" xr:uid="{00000000-0005-0000-0000-00007A000000}"/>
    <cellStyle name="Accent3 4" xfId="121" xr:uid="{00000000-0005-0000-0000-00007B000000}"/>
    <cellStyle name="Accent4" xfId="122" builtinId="41" customBuiltin="1"/>
    <cellStyle name="Accent4 2" xfId="123" xr:uid="{00000000-0005-0000-0000-00007D000000}"/>
    <cellStyle name="Accent4 2 2" xfId="124" xr:uid="{00000000-0005-0000-0000-00007E000000}"/>
    <cellStyle name="Accent4 3" xfId="125" xr:uid="{00000000-0005-0000-0000-00007F000000}"/>
    <cellStyle name="Accent4 4" xfId="126" xr:uid="{00000000-0005-0000-0000-000080000000}"/>
    <cellStyle name="Accent4 5" xfId="127" xr:uid="{00000000-0005-0000-0000-000081000000}"/>
    <cellStyle name="Accent5" xfId="128" builtinId="45" customBuiltin="1"/>
    <cellStyle name="Accent5 2" xfId="129" xr:uid="{00000000-0005-0000-0000-000083000000}"/>
    <cellStyle name="Accent5 2 2" xfId="130" xr:uid="{00000000-0005-0000-0000-000084000000}"/>
    <cellStyle name="Accent5 3" xfId="131" xr:uid="{00000000-0005-0000-0000-000085000000}"/>
    <cellStyle name="Accent5 4" xfId="132" xr:uid="{00000000-0005-0000-0000-000086000000}"/>
    <cellStyle name="Accent6" xfId="133" builtinId="49" customBuiltin="1"/>
    <cellStyle name="Accent6 2" xfId="134" xr:uid="{00000000-0005-0000-0000-000088000000}"/>
    <cellStyle name="Accent6 2 2" xfId="135" xr:uid="{00000000-0005-0000-0000-000089000000}"/>
    <cellStyle name="Accent6 3" xfId="136" xr:uid="{00000000-0005-0000-0000-00008A000000}"/>
    <cellStyle name="Accent6 4" xfId="137" xr:uid="{00000000-0005-0000-0000-00008B000000}"/>
    <cellStyle name="Bad" xfId="138" builtinId="27" customBuiltin="1"/>
    <cellStyle name="Bad 2" xfId="139" xr:uid="{00000000-0005-0000-0000-00008D000000}"/>
    <cellStyle name="Bad 2 2" xfId="140" xr:uid="{00000000-0005-0000-0000-00008E000000}"/>
    <cellStyle name="Bad 3" xfId="141" xr:uid="{00000000-0005-0000-0000-00008F000000}"/>
    <cellStyle name="Bad 4" xfId="142" xr:uid="{00000000-0005-0000-0000-000090000000}"/>
    <cellStyle name="Calculation" xfId="143" builtinId="22" customBuiltin="1"/>
    <cellStyle name="Calculation 2" xfId="144" xr:uid="{00000000-0005-0000-0000-000092000000}"/>
    <cellStyle name="Calculation 2 2" xfId="145" xr:uid="{00000000-0005-0000-0000-000093000000}"/>
    <cellStyle name="Calculation 2 2 2" xfId="146" xr:uid="{00000000-0005-0000-0000-000094000000}"/>
    <cellStyle name="Calculation 2 2 2 2" xfId="147" xr:uid="{00000000-0005-0000-0000-000095000000}"/>
    <cellStyle name="Calculation 2 2 2 2 2" xfId="148" xr:uid="{00000000-0005-0000-0000-000096000000}"/>
    <cellStyle name="Calculation 2 2 2 2 2 2" xfId="149" xr:uid="{00000000-0005-0000-0000-000097000000}"/>
    <cellStyle name="Calculation 2 2 2 2 3" xfId="150" xr:uid="{00000000-0005-0000-0000-000098000000}"/>
    <cellStyle name="Calculation 2 2 2 2 3 2" xfId="151" xr:uid="{00000000-0005-0000-0000-000099000000}"/>
    <cellStyle name="Calculation 2 2 2 2 4" xfId="152" xr:uid="{00000000-0005-0000-0000-00009A000000}"/>
    <cellStyle name="Calculation 2 2 2 3" xfId="153" xr:uid="{00000000-0005-0000-0000-00009B000000}"/>
    <cellStyle name="Calculation 2 2 2 3 2" xfId="154" xr:uid="{00000000-0005-0000-0000-00009C000000}"/>
    <cellStyle name="Calculation 2 2 2 4" xfId="155" xr:uid="{00000000-0005-0000-0000-00009D000000}"/>
    <cellStyle name="Calculation 2 2 2 4 2" xfId="156" xr:uid="{00000000-0005-0000-0000-00009E000000}"/>
    <cellStyle name="Calculation 2 2 2 5" xfId="157" xr:uid="{00000000-0005-0000-0000-00009F000000}"/>
    <cellStyle name="Calculation 2 2 3" xfId="158" xr:uid="{00000000-0005-0000-0000-0000A0000000}"/>
    <cellStyle name="Calculation 2 2 3 2" xfId="159" xr:uid="{00000000-0005-0000-0000-0000A1000000}"/>
    <cellStyle name="Calculation 2 2 3 2 2" xfId="160" xr:uid="{00000000-0005-0000-0000-0000A2000000}"/>
    <cellStyle name="Calculation 2 2 3 3" xfId="161" xr:uid="{00000000-0005-0000-0000-0000A3000000}"/>
    <cellStyle name="Calculation 2 2 3 3 2" xfId="162" xr:uid="{00000000-0005-0000-0000-0000A4000000}"/>
    <cellStyle name="Calculation 2 2 3 4" xfId="163" xr:uid="{00000000-0005-0000-0000-0000A5000000}"/>
    <cellStyle name="Calculation 2 2 4" xfId="164" xr:uid="{00000000-0005-0000-0000-0000A6000000}"/>
    <cellStyle name="Calculation 2 2 4 2" xfId="165" xr:uid="{00000000-0005-0000-0000-0000A7000000}"/>
    <cellStyle name="Calculation 2 2 5" xfId="166" xr:uid="{00000000-0005-0000-0000-0000A8000000}"/>
    <cellStyle name="Calculation 2 2 5 2" xfId="167" xr:uid="{00000000-0005-0000-0000-0000A9000000}"/>
    <cellStyle name="Calculation 2 2 6" xfId="168" xr:uid="{00000000-0005-0000-0000-0000AA000000}"/>
    <cellStyle name="Calculation 2 3" xfId="169" xr:uid="{00000000-0005-0000-0000-0000AB000000}"/>
    <cellStyle name="Calculation 2 3 2" xfId="170" xr:uid="{00000000-0005-0000-0000-0000AC000000}"/>
    <cellStyle name="Calculation 2 3 2 2" xfId="171" xr:uid="{00000000-0005-0000-0000-0000AD000000}"/>
    <cellStyle name="Calculation 2 3 2 2 2" xfId="172" xr:uid="{00000000-0005-0000-0000-0000AE000000}"/>
    <cellStyle name="Calculation 2 3 2 3" xfId="173" xr:uid="{00000000-0005-0000-0000-0000AF000000}"/>
    <cellStyle name="Calculation 2 3 2 3 2" xfId="174" xr:uid="{00000000-0005-0000-0000-0000B0000000}"/>
    <cellStyle name="Calculation 2 3 2 4" xfId="175" xr:uid="{00000000-0005-0000-0000-0000B1000000}"/>
    <cellStyle name="Calculation 2 3 3" xfId="176" xr:uid="{00000000-0005-0000-0000-0000B2000000}"/>
    <cellStyle name="Calculation 2 3 3 2" xfId="177" xr:uid="{00000000-0005-0000-0000-0000B3000000}"/>
    <cellStyle name="Calculation 2 3 4" xfId="178" xr:uid="{00000000-0005-0000-0000-0000B4000000}"/>
    <cellStyle name="Calculation 2 3 4 2" xfId="179" xr:uid="{00000000-0005-0000-0000-0000B5000000}"/>
    <cellStyle name="Calculation 2 3 5" xfId="180" xr:uid="{00000000-0005-0000-0000-0000B6000000}"/>
    <cellStyle name="Calculation 2 4" xfId="181" xr:uid="{00000000-0005-0000-0000-0000B7000000}"/>
    <cellStyle name="Calculation 2 5" xfId="182" xr:uid="{00000000-0005-0000-0000-0000B8000000}"/>
    <cellStyle name="Calculation 2 5 2" xfId="183" xr:uid="{00000000-0005-0000-0000-0000B9000000}"/>
    <cellStyle name="Calculation 2 5 2 2" xfId="184" xr:uid="{00000000-0005-0000-0000-0000BA000000}"/>
    <cellStyle name="Calculation 2 5 3" xfId="185" xr:uid="{00000000-0005-0000-0000-0000BB000000}"/>
    <cellStyle name="Calculation 2 5 3 2" xfId="186" xr:uid="{00000000-0005-0000-0000-0000BC000000}"/>
    <cellStyle name="Calculation 2 5 4" xfId="187" xr:uid="{00000000-0005-0000-0000-0000BD000000}"/>
    <cellStyle name="Calculation 2 6" xfId="188" xr:uid="{00000000-0005-0000-0000-0000BE000000}"/>
    <cellStyle name="Calculation 2 6 2" xfId="189" xr:uid="{00000000-0005-0000-0000-0000BF000000}"/>
    <cellStyle name="Calculation 2 7" xfId="190" xr:uid="{00000000-0005-0000-0000-0000C0000000}"/>
    <cellStyle name="Calculation 2 7 2" xfId="191" xr:uid="{00000000-0005-0000-0000-0000C1000000}"/>
    <cellStyle name="Calculation 2 8" xfId="192" xr:uid="{00000000-0005-0000-0000-0000C2000000}"/>
    <cellStyle name="Calculation 3" xfId="193" xr:uid="{00000000-0005-0000-0000-0000C3000000}"/>
    <cellStyle name="Calculation 3 2" xfId="194" xr:uid="{00000000-0005-0000-0000-0000C4000000}"/>
    <cellStyle name="Calculation 3 2 2" xfId="195" xr:uid="{00000000-0005-0000-0000-0000C5000000}"/>
    <cellStyle name="Calculation 3 2 2 2" xfId="196" xr:uid="{00000000-0005-0000-0000-0000C6000000}"/>
    <cellStyle name="Calculation 3 2 2 2 2" xfId="197" xr:uid="{00000000-0005-0000-0000-0000C7000000}"/>
    <cellStyle name="Calculation 3 2 2 3" xfId="198" xr:uid="{00000000-0005-0000-0000-0000C8000000}"/>
    <cellStyle name="Calculation 3 2 2 3 2" xfId="199" xr:uid="{00000000-0005-0000-0000-0000C9000000}"/>
    <cellStyle name="Calculation 3 2 2 4" xfId="200" xr:uid="{00000000-0005-0000-0000-0000CA000000}"/>
    <cellStyle name="Calculation 3 2 3" xfId="201" xr:uid="{00000000-0005-0000-0000-0000CB000000}"/>
    <cellStyle name="Calculation 3 2 3 2" xfId="202" xr:uid="{00000000-0005-0000-0000-0000CC000000}"/>
    <cellStyle name="Calculation 3 2 4" xfId="203" xr:uid="{00000000-0005-0000-0000-0000CD000000}"/>
    <cellStyle name="Calculation 3 2 4 2" xfId="204" xr:uid="{00000000-0005-0000-0000-0000CE000000}"/>
    <cellStyle name="Calculation 3 2 5" xfId="205" xr:uid="{00000000-0005-0000-0000-0000CF000000}"/>
    <cellStyle name="Calculation 3 3" xfId="206" xr:uid="{00000000-0005-0000-0000-0000D0000000}"/>
    <cellStyle name="Calculation 3 3 2" xfId="207" xr:uid="{00000000-0005-0000-0000-0000D1000000}"/>
    <cellStyle name="Calculation 3 3 2 2" xfId="208" xr:uid="{00000000-0005-0000-0000-0000D2000000}"/>
    <cellStyle name="Calculation 3 3 3" xfId="209" xr:uid="{00000000-0005-0000-0000-0000D3000000}"/>
    <cellStyle name="Calculation 3 3 3 2" xfId="210" xr:uid="{00000000-0005-0000-0000-0000D4000000}"/>
    <cellStyle name="Calculation 3 3 4" xfId="211" xr:uid="{00000000-0005-0000-0000-0000D5000000}"/>
    <cellStyle name="Calculation 3 4" xfId="212" xr:uid="{00000000-0005-0000-0000-0000D6000000}"/>
    <cellStyle name="Calculation 3 4 2" xfId="213" xr:uid="{00000000-0005-0000-0000-0000D7000000}"/>
    <cellStyle name="Calculation 3 5" xfId="214" xr:uid="{00000000-0005-0000-0000-0000D8000000}"/>
    <cellStyle name="Calculation 3 5 2" xfId="215" xr:uid="{00000000-0005-0000-0000-0000D9000000}"/>
    <cellStyle name="Calculation 3 6" xfId="216" xr:uid="{00000000-0005-0000-0000-0000DA000000}"/>
    <cellStyle name="Calculation 4" xfId="217" xr:uid="{00000000-0005-0000-0000-0000DB000000}"/>
    <cellStyle name="Calculation 4 2" xfId="218" xr:uid="{00000000-0005-0000-0000-0000DC000000}"/>
    <cellStyle name="Calculation 4 2 2" xfId="219" xr:uid="{00000000-0005-0000-0000-0000DD000000}"/>
    <cellStyle name="Calculation 4 2 2 2" xfId="220" xr:uid="{00000000-0005-0000-0000-0000DE000000}"/>
    <cellStyle name="Calculation 4 2 3" xfId="221" xr:uid="{00000000-0005-0000-0000-0000DF000000}"/>
    <cellStyle name="Calculation 4 2 3 2" xfId="222" xr:uid="{00000000-0005-0000-0000-0000E0000000}"/>
    <cellStyle name="Calculation 4 2 4" xfId="223" xr:uid="{00000000-0005-0000-0000-0000E1000000}"/>
    <cellStyle name="Calculation 4 3" xfId="224" xr:uid="{00000000-0005-0000-0000-0000E2000000}"/>
    <cellStyle name="Calculation 4 3 2" xfId="225" xr:uid="{00000000-0005-0000-0000-0000E3000000}"/>
    <cellStyle name="Calculation 4 4" xfId="226" xr:uid="{00000000-0005-0000-0000-0000E4000000}"/>
    <cellStyle name="Calculation 4 4 2" xfId="227" xr:uid="{00000000-0005-0000-0000-0000E5000000}"/>
    <cellStyle name="Calculation 4 5" xfId="228" xr:uid="{00000000-0005-0000-0000-0000E6000000}"/>
    <cellStyle name="Calculation 5" xfId="229" xr:uid="{00000000-0005-0000-0000-0000E7000000}"/>
    <cellStyle name="Calculation 5 2" xfId="230" xr:uid="{00000000-0005-0000-0000-0000E8000000}"/>
    <cellStyle name="Calculation 5 2 2" xfId="231" xr:uid="{00000000-0005-0000-0000-0000E9000000}"/>
    <cellStyle name="Calculation 5 3" xfId="232" xr:uid="{00000000-0005-0000-0000-0000EA000000}"/>
    <cellStyle name="Calculation 5 3 2" xfId="233" xr:uid="{00000000-0005-0000-0000-0000EB000000}"/>
    <cellStyle name="Calculation 5 4" xfId="234" xr:uid="{00000000-0005-0000-0000-0000EC000000}"/>
    <cellStyle name="Check Cell" xfId="235" builtinId="23" customBuiltin="1"/>
    <cellStyle name="Check Cell 2" xfId="236" xr:uid="{00000000-0005-0000-0000-0000EE000000}"/>
    <cellStyle name="Check Cell 2 2" xfId="237" xr:uid="{00000000-0005-0000-0000-0000EF000000}"/>
    <cellStyle name="Check Cell 3" xfId="238" xr:uid="{00000000-0005-0000-0000-0000F0000000}"/>
    <cellStyle name="Check Cell 4" xfId="239" xr:uid="{00000000-0005-0000-0000-0000F1000000}"/>
    <cellStyle name="Comma" xfId="240" builtinId="3"/>
    <cellStyle name="Comma 10" xfId="241" xr:uid="{00000000-0005-0000-0000-0000F3000000}"/>
    <cellStyle name="Comma 10 2" xfId="242" xr:uid="{00000000-0005-0000-0000-0000F4000000}"/>
    <cellStyle name="Comma 10 3" xfId="243" xr:uid="{00000000-0005-0000-0000-0000F5000000}"/>
    <cellStyle name="Comma 11" xfId="244" xr:uid="{00000000-0005-0000-0000-0000F6000000}"/>
    <cellStyle name="Comma 12" xfId="245" xr:uid="{00000000-0005-0000-0000-0000F7000000}"/>
    <cellStyle name="Comma 13" xfId="246" xr:uid="{00000000-0005-0000-0000-0000F8000000}"/>
    <cellStyle name="Comma 14" xfId="247" xr:uid="{00000000-0005-0000-0000-0000F9000000}"/>
    <cellStyle name="Comma 15" xfId="1363" xr:uid="{00000000-0005-0000-0000-0000FA000000}"/>
    <cellStyle name="Comma 2" xfId="248" xr:uid="{00000000-0005-0000-0000-0000FB000000}"/>
    <cellStyle name="Comma 2 2" xfId="249" xr:uid="{00000000-0005-0000-0000-0000FC000000}"/>
    <cellStyle name="Comma 2 2 2" xfId="250" xr:uid="{00000000-0005-0000-0000-0000FD000000}"/>
    <cellStyle name="Comma 2 2 3" xfId="251" xr:uid="{00000000-0005-0000-0000-0000FE000000}"/>
    <cellStyle name="Comma 2 3" xfId="252" xr:uid="{00000000-0005-0000-0000-0000FF000000}"/>
    <cellStyle name="Comma 2 3 2" xfId="253" xr:uid="{00000000-0005-0000-0000-000000010000}"/>
    <cellStyle name="Comma 2 3 3" xfId="254" xr:uid="{00000000-0005-0000-0000-000001010000}"/>
    <cellStyle name="Comma 2 3 4" xfId="255" xr:uid="{00000000-0005-0000-0000-000002010000}"/>
    <cellStyle name="Comma 2 3 5" xfId="256" xr:uid="{00000000-0005-0000-0000-000003010000}"/>
    <cellStyle name="Comma 2 4" xfId="257" xr:uid="{00000000-0005-0000-0000-000004010000}"/>
    <cellStyle name="Comma 3" xfId="258" xr:uid="{00000000-0005-0000-0000-000005010000}"/>
    <cellStyle name="Comma 3 10" xfId="259" xr:uid="{00000000-0005-0000-0000-000006010000}"/>
    <cellStyle name="Comma 3 2" xfId="260" xr:uid="{00000000-0005-0000-0000-000007010000}"/>
    <cellStyle name="Comma 3 2 2" xfId="261" xr:uid="{00000000-0005-0000-0000-000008010000}"/>
    <cellStyle name="Comma 3 3" xfId="262" xr:uid="{00000000-0005-0000-0000-000009010000}"/>
    <cellStyle name="Comma 3 3 2" xfId="263" xr:uid="{00000000-0005-0000-0000-00000A010000}"/>
    <cellStyle name="Comma 3 3 2 2" xfId="264" xr:uid="{00000000-0005-0000-0000-00000B010000}"/>
    <cellStyle name="Comma 3 3 2 2 2" xfId="265" xr:uid="{00000000-0005-0000-0000-00000C010000}"/>
    <cellStyle name="Comma 3 3 2 3" xfId="266" xr:uid="{00000000-0005-0000-0000-00000D010000}"/>
    <cellStyle name="Comma 3 3 3" xfId="267" xr:uid="{00000000-0005-0000-0000-00000E010000}"/>
    <cellStyle name="Comma 3 3 3 2" xfId="268" xr:uid="{00000000-0005-0000-0000-00000F010000}"/>
    <cellStyle name="Comma 3 3 4" xfId="269" xr:uid="{00000000-0005-0000-0000-000010010000}"/>
    <cellStyle name="Comma 3 4" xfId="270" xr:uid="{00000000-0005-0000-0000-000011010000}"/>
    <cellStyle name="Comma 3 4 2" xfId="271" xr:uid="{00000000-0005-0000-0000-000012010000}"/>
    <cellStyle name="Comma 3 4 2 2" xfId="272" xr:uid="{00000000-0005-0000-0000-000013010000}"/>
    <cellStyle name="Comma 3 4 3" xfId="273" xr:uid="{00000000-0005-0000-0000-000014010000}"/>
    <cellStyle name="Comma 3 5" xfId="274" xr:uid="{00000000-0005-0000-0000-000015010000}"/>
    <cellStyle name="Comma 3 5 2" xfId="275" xr:uid="{00000000-0005-0000-0000-000016010000}"/>
    <cellStyle name="Comma 3 5 2 2" xfId="276" xr:uid="{00000000-0005-0000-0000-000017010000}"/>
    <cellStyle name="Comma 3 5 3" xfId="277" xr:uid="{00000000-0005-0000-0000-000018010000}"/>
    <cellStyle name="Comma 3 6" xfId="278" xr:uid="{00000000-0005-0000-0000-000019010000}"/>
    <cellStyle name="Comma 3 6 2" xfId="279" xr:uid="{00000000-0005-0000-0000-00001A010000}"/>
    <cellStyle name="Comma 3 6 2 2" xfId="280" xr:uid="{00000000-0005-0000-0000-00001B010000}"/>
    <cellStyle name="Comma 3 6 3" xfId="281" xr:uid="{00000000-0005-0000-0000-00001C010000}"/>
    <cellStyle name="Comma 3 7" xfId="282" xr:uid="{00000000-0005-0000-0000-00001D010000}"/>
    <cellStyle name="Comma 3 7 2" xfId="283" xr:uid="{00000000-0005-0000-0000-00001E010000}"/>
    <cellStyle name="Comma 3 8" xfId="284" xr:uid="{00000000-0005-0000-0000-00001F010000}"/>
    <cellStyle name="Comma 3 9" xfId="285" xr:uid="{00000000-0005-0000-0000-000020010000}"/>
    <cellStyle name="Comma 4" xfId="286" xr:uid="{00000000-0005-0000-0000-000021010000}"/>
    <cellStyle name="Comma 4 2" xfId="287" xr:uid="{00000000-0005-0000-0000-000022010000}"/>
    <cellStyle name="Comma 4 2 2" xfId="288" xr:uid="{00000000-0005-0000-0000-000023010000}"/>
    <cellStyle name="Comma 4 2 2 2" xfId="289" xr:uid="{00000000-0005-0000-0000-000024010000}"/>
    <cellStyle name="Comma 4 2 2 2 2" xfId="290" xr:uid="{00000000-0005-0000-0000-000025010000}"/>
    <cellStyle name="Comma 4 2 2 3" xfId="291" xr:uid="{00000000-0005-0000-0000-000026010000}"/>
    <cellStyle name="Comma 4 2 3" xfId="292" xr:uid="{00000000-0005-0000-0000-000027010000}"/>
    <cellStyle name="Comma 4 2 3 2" xfId="293" xr:uid="{00000000-0005-0000-0000-000028010000}"/>
    <cellStyle name="Comma 4 2 4" xfId="294" xr:uid="{00000000-0005-0000-0000-000029010000}"/>
    <cellStyle name="Comma 4 3" xfId="295" xr:uid="{00000000-0005-0000-0000-00002A010000}"/>
    <cellStyle name="Comma 4 3 2" xfId="296" xr:uid="{00000000-0005-0000-0000-00002B010000}"/>
    <cellStyle name="Comma 4 3 2 2" xfId="297" xr:uid="{00000000-0005-0000-0000-00002C010000}"/>
    <cellStyle name="Comma 4 3 3" xfId="298" xr:uid="{00000000-0005-0000-0000-00002D010000}"/>
    <cellStyle name="Comma 4 4" xfId="299" xr:uid="{00000000-0005-0000-0000-00002E010000}"/>
    <cellStyle name="Comma 4 4 2" xfId="300" xr:uid="{00000000-0005-0000-0000-00002F010000}"/>
    <cellStyle name="Comma 4 4 2 2" xfId="301" xr:uid="{00000000-0005-0000-0000-000030010000}"/>
    <cellStyle name="Comma 4 4 3" xfId="302" xr:uid="{00000000-0005-0000-0000-000031010000}"/>
    <cellStyle name="Comma 4 5" xfId="303" xr:uid="{00000000-0005-0000-0000-000032010000}"/>
    <cellStyle name="Comma 4 5 2" xfId="304" xr:uid="{00000000-0005-0000-0000-000033010000}"/>
    <cellStyle name="Comma 4 5 2 2" xfId="305" xr:uid="{00000000-0005-0000-0000-000034010000}"/>
    <cellStyle name="Comma 4 5 3" xfId="306" xr:uid="{00000000-0005-0000-0000-000035010000}"/>
    <cellStyle name="Comma 4 6" xfId="307" xr:uid="{00000000-0005-0000-0000-000036010000}"/>
    <cellStyle name="Comma 4 6 2" xfId="308" xr:uid="{00000000-0005-0000-0000-000037010000}"/>
    <cellStyle name="Comma 4 7" xfId="309" xr:uid="{00000000-0005-0000-0000-000038010000}"/>
    <cellStyle name="Comma 4 8" xfId="310" xr:uid="{00000000-0005-0000-0000-000039010000}"/>
    <cellStyle name="Comma 5" xfId="311" xr:uid="{00000000-0005-0000-0000-00003A010000}"/>
    <cellStyle name="Comma 5 2" xfId="312" xr:uid="{00000000-0005-0000-0000-00003B010000}"/>
    <cellStyle name="Comma 5 2 2" xfId="313" xr:uid="{00000000-0005-0000-0000-00003C010000}"/>
    <cellStyle name="Comma 5 2 2 2" xfId="314" xr:uid="{00000000-0005-0000-0000-00003D010000}"/>
    <cellStyle name="Comma 5 2 2 2 2" xfId="315" xr:uid="{00000000-0005-0000-0000-00003E010000}"/>
    <cellStyle name="Comma 5 2 2 3" xfId="316" xr:uid="{00000000-0005-0000-0000-00003F010000}"/>
    <cellStyle name="Comma 5 2 3" xfId="317" xr:uid="{00000000-0005-0000-0000-000040010000}"/>
    <cellStyle name="Comma 5 2 3 2" xfId="318" xr:uid="{00000000-0005-0000-0000-000041010000}"/>
    <cellStyle name="Comma 5 2 4" xfId="319" xr:uid="{00000000-0005-0000-0000-000042010000}"/>
    <cellStyle name="Comma 5 3" xfId="320" xr:uid="{00000000-0005-0000-0000-000043010000}"/>
    <cellStyle name="Comma 5 3 2" xfId="321" xr:uid="{00000000-0005-0000-0000-000044010000}"/>
    <cellStyle name="Comma 5 3 2 2" xfId="322" xr:uid="{00000000-0005-0000-0000-000045010000}"/>
    <cellStyle name="Comma 5 3 3" xfId="323" xr:uid="{00000000-0005-0000-0000-000046010000}"/>
    <cellStyle name="Comma 5 4" xfId="324" xr:uid="{00000000-0005-0000-0000-000047010000}"/>
    <cellStyle name="Comma 5 4 2" xfId="325" xr:uid="{00000000-0005-0000-0000-000048010000}"/>
    <cellStyle name="Comma 5 4 2 2" xfId="326" xr:uid="{00000000-0005-0000-0000-000049010000}"/>
    <cellStyle name="Comma 5 4 3" xfId="327" xr:uid="{00000000-0005-0000-0000-00004A010000}"/>
    <cellStyle name="Comma 5 5" xfId="328" xr:uid="{00000000-0005-0000-0000-00004B010000}"/>
    <cellStyle name="Comma 5 5 2" xfId="329" xr:uid="{00000000-0005-0000-0000-00004C010000}"/>
    <cellStyle name="Comma 5 5 2 2" xfId="330" xr:uid="{00000000-0005-0000-0000-00004D010000}"/>
    <cellStyle name="Comma 5 5 3" xfId="331" xr:uid="{00000000-0005-0000-0000-00004E010000}"/>
    <cellStyle name="Comma 5 6" xfId="332" xr:uid="{00000000-0005-0000-0000-00004F010000}"/>
    <cellStyle name="Comma 5 6 2" xfId="333" xr:uid="{00000000-0005-0000-0000-000050010000}"/>
    <cellStyle name="Comma 5 7" xfId="334" xr:uid="{00000000-0005-0000-0000-000051010000}"/>
    <cellStyle name="Comma 5 8" xfId="335" xr:uid="{00000000-0005-0000-0000-000052010000}"/>
    <cellStyle name="Comma 6" xfId="336" xr:uid="{00000000-0005-0000-0000-000053010000}"/>
    <cellStyle name="Comma 6 2" xfId="337" xr:uid="{00000000-0005-0000-0000-000054010000}"/>
    <cellStyle name="Comma 6 2 2" xfId="338" xr:uid="{00000000-0005-0000-0000-000055010000}"/>
    <cellStyle name="Comma 6 2 3" xfId="339" xr:uid="{00000000-0005-0000-0000-000056010000}"/>
    <cellStyle name="Comma 6 3" xfId="340" xr:uid="{00000000-0005-0000-0000-000057010000}"/>
    <cellStyle name="Comma 7" xfId="341" xr:uid="{00000000-0005-0000-0000-000058010000}"/>
    <cellStyle name="Comma 7 2" xfId="342" xr:uid="{00000000-0005-0000-0000-000059010000}"/>
    <cellStyle name="Comma 8" xfId="343" xr:uid="{00000000-0005-0000-0000-00005A010000}"/>
    <cellStyle name="Comma 8 2" xfId="344" xr:uid="{00000000-0005-0000-0000-00005B010000}"/>
    <cellStyle name="Comma 9" xfId="345" xr:uid="{00000000-0005-0000-0000-00005C010000}"/>
    <cellStyle name="Comma0" xfId="346" xr:uid="{00000000-0005-0000-0000-00005D010000}"/>
    <cellStyle name="Currency" xfId="347" builtinId="4"/>
    <cellStyle name="Currency 10" xfId="348" xr:uid="{00000000-0005-0000-0000-00005F010000}"/>
    <cellStyle name="Currency 11" xfId="349" xr:uid="{00000000-0005-0000-0000-000060010000}"/>
    <cellStyle name="Currency 12" xfId="1362" xr:uid="{00000000-0005-0000-0000-000061010000}"/>
    <cellStyle name="Currency 2" xfId="350" xr:uid="{00000000-0005-0000-0000-000062010000}"/>
    <cellStyle name="Currency 2 10" xfId="351" xr:uid="{00000000-0005-0000-0000-000063010000}"/>
    <cellStyle name="Currency 2 11" xfId="352" xr:uid="{00000000-0005-0000-0000-000064010000}"/>
    <cellStyle name="Currency 2 12" xfId="353" xr:uid="{00000000-0005-0000-0000-000065010000}"/>
    <cellStyle name="Currency 2 2" xfId="354" xr:uid="{00000000-0005-0000-0000-000066010000}"/>
    <cellStyle name="Currency 2 2 2" xfId="355" xr:uid="{00000000-0005-0000-0000-000067010000}"/>
    <cellStyle name="Currency 2 2 3" xfId="356" xr:uid="{00000000-0005-0000-0000-000068010000}"/>
    <cellStyle name="Currency 2 3" xfId="357" xr:uid="{00000000-0005-0000-0000-000069010000}"/>
    <cellStyle name="Currency 2 3 2" xfId="358" xr:uid="{00000000-0005-0000-0000-00006A010000}"/>
    <cellStyle name="Currency 2 3 3" xfId="359" xr:uid="{00000000-0005-0000-0000-00006B010000}"/>
    <cellStyle name="Currency 2 4" xfId="360" xr:uid="{00000000-0005-0000-0000-00006C010000}"/>
    <cellStyle name="Currency 2 4 2" xfId="361" xr:uid="{00000000-0005-0000-0000-00006D010000}"/>
    <cellStyle name="Currency 2 4 2 2" xfId="362" xr:uid="{00000000-0005-0000-0000-00006E010000}"/>
    <cellStyle name="Currency 2 4 2 2 2" xfId="363" xr:uid="{00000000-0005-0000-0000-00006F010000}"/>
    <cellStyle name="Currency 2 4 2 3" xfId="364" xr:uid="{00000000-0005-0000-0000-000070010000}"/>
    <cellStyle name="Currency 2 4 3" xfId="365" xr:uid="{00000000-0005-0000-0000-000071010000}"/>
    <cellStyle name="Currency 2 4 3 2" xfId="366" xr:uid="{00000000-0005-0000-0000-000072010000}"/>
    <cellStyle name="Currency 2 4 4" xfId="367" xr:uid="{00000000-0005-0000-0000-000073010000}"/>
    <cellStyle name="Currency 2 4 5" xfId="368" xr:uid="{00000000-0005-0000-0000-000074010000}"/>
    <cellStyle name="Currency 2 5" xfId="369" xr:uid="{00000000-0005-0000-0000-000075010000}"/>
    <cellStyle name="Currency 2 5 2" xfId="370" xr:uid="{00000000-0005-0000-0000-000076010000}"/>
    <cellStyle name="Currency 2 5 2 2" xfId="371" xr:uid="{00000000-0005-0000-0000-000077010000}"/>
    <cellStyle name="Currency 2 5 3" xfId="372" xr:uid="{00000000-0005-0000-0000-000078010000}"/>
    <cellStyle name="Currency 2 6" xfId="373" xr:uid="{00000000-0005-0000-0000-000079010000}"/>
    <cellStyle name="Currency 2 6 2" xfId="374" xr:uid="{00000000-0005-0000-0000-00007A010000}"/>
    <cellStyle name="Currency 2 6 2 2" xfId="375" xr:uid="{00000000-0005-0000-0000-00007B010000}"/>
    <cellStyle name="Currency 2 6 3" xfId="376" xr:uid="{00000000-0005-0000-0000-00007C010000}"/>
    <cellStyle name="Currency 2 7" xfId="377" xr:uid="{00000000-0005-0000-0000-00007D010000}"/>
    <cellStyle name="Currency 2 7 2" xfId="378" xr:uid="{00000000-0005-0000-0000-00007E010000}"/>
    <cellStyle name="Currency 2 7 2 2" xfId="379" xr:uid="{00000000-0005-0000-0000-00007F010000}"/>
    <cellStyle name="Currency 2 7 3" xfId="380" xr:uid="{00000000-0005-0000-0000-000080010000}"/>
    <cellStyle name="Currency 2 8" xfId="381" xr:uid="{00000000-0005-0000-0000-000081010000}"/>
    <cellStyle name="Currency 2 8 2" xfId="382" xr:uid="{00000000-0005-0000-0000-000082010000}"/>
    <cellStyle name="Currency 2 9" xfId="383" xr:uid="{00000000-0005-0000-0000-000083010000}"/>
    <cellStyle name="Currency 3" xfId="384" xr:uid="{00000000-0005-0000-0000-000084010000}"/>
    <cellStyle name="Currency 3 2" xfId="385" xr:uid="{00000000-0005-0000-0000-000085010000}"/>
    <cellStyle name="Currency 3 2 2" xfId="386" xr:uid="{00000000-0005-0000-0000-000086010000}"/>
    <cellStyle name="Currency 3 3" xfId="387" xr:uid="{00000000-0005-0000-0000-000087010000}"/>
    <cellStyle name="Currency 3 4" xfId="388" xr:uid="{00000000-0005-0000-0000-000088010000}"/>
    <cellStyle name="Currency 4" xfId="389" xr:uid="{00000000-0005-0000-0000-000089010000}"/>
    <cellStyle name="Currency 4 10" xfId="390" xr:uid="{00000000-0005-0000-0000-00008A010000}"/>
    <cellStyle name="Currency 4 2" xfId="391" xr:uid="{00000000-0005-0000-0000-00008B010000}"/>
    <cellStyle name="Currency 4 2 2" xfId="392" xr:uid="{00000000-0005-0000-0000-00008C010000}"/>
    <cellStyle name="Currency 4 2 2 2" xfId="393" xr:uid="{00000000-0005-0000-0000-00008D010000}"/>
    <cellStyle name="Currency 4 2 2 2 2" xfId="394" xr:uid="{00000000-0005-0000-0000-00008E010000}"/>
    <cellStyle name="Currency 4 2 2 3" xfId="395" xr:uid="{00000000-0005-0000-0000-00008F010000}"/>
    <cellStyle name="Currency 4 2 3" xfId="396" xr:uid="{00000000-0005-0000-0000-000090010000}"/>
    <cellStyle name="Currency 4 2 3 2" xfId="397" xr:uid="{00000000-0005-0000-0000-000091010000}"/>
    <cellStyle name="Currency 4 2 4" xfId="398" xr:uid="{00000000-0005-0000-0000-000092010000}"/>
    <cellStyle name="Currency 4 3" xfId="399" xr:uid="{00000000-0005-0000-0000-000093010000}"/>
    <cellStyle name="Currency 4 3 2" xfId="400" xr:uid="{00000000-0005-0000-0000-000094010000}"/>
    <cellStyle name="Currency 4 3 2 2" xfId="401" xr:uid="{00000000-0005-0000-0000-000095010000}"/>
    <cellStyle name="Currency 4 3 3" xfId="402" xr:uid="{00000000-0005-0000-0000-000096010000}"/>
    <cellStyle name="Currency 4 4" xfId="403" xr:uid="{00000000-0005-0000-0000-000097010000}"/>
    <cellStyle name="Currency 4 4 2" xfId="404" xr:uid="{00000000-0005-0000-0000-000098010000}"/>
    <cellStyle name="Currency 4 4 2 2" xfId="405" xr:uid="{00000000-0005-0000-0000-000099010000}"/>
    <cellStyle name="Currency 4 4 3" xfId="406" xr:uid="{00000000-0005-0000-0000-00009A010000}"/>
    <cellStyle name="Currency 4 5" xfId="407" xr:uid="{00000000-0005-0000-0000-00009B010000}"/>
    <cellStyle name="Currency 4 5 2" xfId="408" xr:uid="{00000000-0005-0000-0000-00009C010000}"/>
    <cellStyle name="Currency 4 5 2 2" xfId="409" xr:uid="{00000000-0005-0000-0000-00009D010000}"/>
    <cellStyle name="Currency 4 5 3" xfId="410" xr:uid="{00000000-0005-0000-0000-00009E010000}"/>
    <cellStyle name="Currency 4 6" xfId="411" xr:uid="{00000000-0005-0000-0000-00009F010000}"/>
    <cellStyle name="Currency 4 6 2" xfId="412" xr:uid="{00000000-0005-0000-0000-0000A0010000}"/>
    <cellStyle name="Currency 4 7" xfId="413" xr:uid="{00000000-0005-0000-0000-0000A1010000}"/>
    <cellStyle name="Currency 4 8" xfId="414" xr:uid="{00000000-0005-0000-0000-0000A2010000}"/>
    <cellStyle name="Currency 4 9" xfId="415" xr:uid="{00000000-0005-0000-0000-0000A3010000}"/>
    <cellStyle name="Currency 5" xfId="416" xr:uid="{00000000-0005-0000-0000-0000A4010000}"/>
    <cellStyle name="Currency 5 2" xfId="417" xr:uid="{00000000-0005-0000-0000-0000A5010000}"/>
    <cellStyle name="Currency 5 2 2" xfId="418" xr:uid="{00000000-0005-0000-0000-0000A6010000}"/>
    <cellStyle name="Currency 5 2 2 2" xfId="419" xr:uid="{00000000-0005-0000-0000-0000A7010000}"/>
    <cellStyle name="Currency 5 2 2 2 2" xfId="420" xr:uid="{00000000-0005-0000-0000-0000A8010000}"/>
    <cellStyle name="Currency 5 2 2 3" xfId="421" xr:uid="{00000000-0005-0000-0000-0000A9010000}"/>
    <cellStyle name="Currency 5 2 3" xfId="422" xr:uid="{00000000-0005-0000-0000-0000AA010000}"/>
    <cellStyle name="Currency 5 2 3 2" xfId="423" xr:uid="{00000000-0005-0000-0000-0000AB010000}"/>
    <cellStyle name="Currency 5 2 4" xfId="424" xr:uid="{00000000-0005-0000-0000-0000AC010000}"/>
    <cellStyle name="Currency 5 3" xfId="425" xr:uid="{00000000-0005-0000-0000-0000AD010000}"/>
    <cellStyle name="Currency 5 3 2" xfId="426" xr:uid="{00000000-0005-0000-0000-0000AE010000}"/>
    <cellStyle name="Currency 5 3 2 2" xfId="427" xr:uid="{00000000-0005-0000-0000-0000AF010000}"/>
    <cellStyle name="Currency 5 3 3" xfId="428" xr:uid="{00000000-0005-0000-0000-0000B0010000}"/>
    <cellStyle name="Currency 5 4" xfId="429" xr:uid="{00000000-0005-0000-0000-0000B1010000}"/>
    <cellStyle name="Currency 5 4 2" xfId="430" xr:uid="{00000000-0005-0000-0000-0000B2010000}"/>
    <cellStyle name="Currency 5 4 2 2" xfId="431" xr:uid="{00000000-0005-0000-0000-0000B3010000}"/>
    <cellStyle name="Currency 5 4 3" xfId="432" xr:uid="{00000000-0005-0000-0000-0000B4010000}"/>
    <cellStyle name="Currency 5 5" xfId="433" xr:uid="{00000000-0005-0000-0000-0000B5010000}"/>
    <cellStyle name="Currency 5 5 2" xfId="434" xr:uid="{00000000-0005-0000-0000-0000B6010000}"/>
    <cellStyle name="Currency 5 5 2 2" xfId="435" xr:uid="{00000000-0005-0000-0000-0000B7010000}"/>
    <cellStyle name="Currency 5 5 3" xfId="436" xr:uid="{00000000-0005-0000-0000-0000B8010000}"/>
    <cellStyle name="Currency 5 6" xfId="437" xr:uid="{00000000-0005-0000-0000-0000B9010000}"/>
    <cellStyle name="Currency 5 6 2" xfId="438" xr:uid="{00000000-0005-0000-0000-0000BA010000}"/>
    <cellStyle name="Currency 5 7" xfId="439" xr:uid="{00000000-0005-0000-0000-0000BB010000}"/>
    <cellStyle name="Currency 5 8" xfId="440" xr:uid="{00000000-0005-0000-0000-0000BC010000}"/>
    <cellStyle name="Currency 5 9" xfId="441" xr:uid="{00000000-0005-0000-0000-0000BD010000}"/>
    <cellStyle name="Currency 6" xfId="442" xr:uid="{00000000-0005-0000-0000-0000BE010000}"/>
    <cellStyle name="Currency 6 2" xfId="443" xr:uid="{00000000-0005-0000-0000-0000BF010000}"/>
    <cellStyle name="Currency 6 3" xfId="444" xr:uid="{00000000-0005-0000-0000-0000C0010000}"/>
    <cellStyle name="Currency 7" xfId="445" xr:uid="{00000000-0005-0000-0000-0000C1010000}"/>
    <cellStyle name="Currency 7 2" xfId="446" xr:uid="{00000000-0005-0000-0000-0000C2010000}"/>
    <cellStyle name="Currency 8" xfId="447" xr:uid="{00000000-0005-0000-0000-0000C3010000}"/>
    <cellStyle name="Currency 8 2" xfId="448" xr:uid="{00000000-0005-0000-0000-0000C4010000}"/>
    <cellStyle name="Currency 9" xfId="449" xr:uid="{00000000-0005-0000-0000-0000C5010000}"/>
    <cellStyle name="Currency 9 2" xfId="450" xr:uid="{00000000-0005-0000-0000-0000C6010000}"/>
    <cellStyle name="Currency0" xfId="451" xr:uid="{00000000-0005-0000-0000-0000C7010000}"/>
    <cellStyle name="DRG Table" xfId="452" xr:uid="{00000000-0005-0000-0000-0000C8010000}"/>
    <cellStyle name="Explanatory Text" xfId="453" builtinId="53" customBuiltin="1"/>
    <cellStyle name="Explanatory Text 2" xfId="454" xr:uid="{00000000-0005-0000-0000-0000CA010000}"/>
    <cellStyle name="Explanatory Text 2 2" xfId="455" xr:uid="{00000000-0005-0000-0000-0000CB010000}"/>
    <cellStyle name="Explanatory Text 3" xfId="456" xr:uid="{00000000-0005-0000-0000-0000CC010000}"/>
    <cellStyle name="Explanatory Text 4" xfId="457" xr:uid="{00000000-0005-0000-0000-0000CD010000}"/>
    <cellStyle name="Followed Hyperlink 2" xfId="458" xr:uid="{00000000-0005-0000-0000-0000CE010000}"/>
    <cellStyle name="Good" xfId="459" builtinId="26" customBuiltin="1"/>
    <cellStyle name="Good 2" xfId="460" xr:uid="{00000000-0005-0000-0000-0000D0010000}"/>
    <cellStyle name="Good 2 2" xfId="461" xr:uid="{00000000-0005-0000-0000-0000D1010000}"/>
    <cellStyle name="Good 3" xfId="462" xr:uid="{00000000-0005-0000-0000-0000D2010000}"/>
    <cellStyle name="Good 4" xfId="463" xr:uid="{00000000-0005-0000-0000-0000D3010000}"/>
    <cellStyle name="Heading 1" xfId="464" builtinId="16" customBuiltin="1"/>
    <cellStyle name="Heading 1 2" xfId="465" xr:uid="{00000000-0005-0000-0000-0000D5010000}"/>
    <cellStyle name="Heading 1 2 2" xfId="466" xr:uid="{00000000-0005-0000-0000-0000D6010000}"/>
    <cellStyle name="Heading 1 3" xfId="467" xr:uid="{00000000-0005-0000-0000-0000D7010000}"/>
    <cellStyle name="Heading 1 4" xfId="468" xr:uid="{00000000-0005-0000-0000-0000D8010000}"/>
    <cellStyle name="Heading 2" xfId="469" builtinId="17" customBuiltin="1"/>
    <cellStyle name="Heading 2 2" xfId="470" xr:uid="{00000000-0005-0000-0000-0000DA010000}"/>
    <cellStyle name="Heading 2 2 2" xfId="471" xr:uid="{00000000-0005-0000-0000-0000DB010000}"/>
    <cellStyle name="Heading 2 3" xfId="472" xr:uid="{00000000-0005-0000-0000-0000DC010000}"/>
    <cellStyle name="Heading 2 4" xfId="473" xr:uid="{00000000-0005-0000-0000-0000DD010000}"/>
    <cellStyle name="Heading 3" xfId="474" builtinId="18" customBuiltin="1"/>
    <cellStyle name="Heading 3 2" xfId="475" xr:uid="{00000000-0005-0000-0000-0000DF010000}"/>
    <cellStyle name="Heading 3 2 2" xfId="476" xr:uid="{00000000-0005-0000-0000-0000E0010000}"/>
    <cellStyle name="Heading 3 3" xfId="477" xr:uid="{00000000-0005-0000-0000-0000E1010000}"/>
    <cellStyle name="Heading 3 4" xfId="478" xr:uid="{00000000-0005-0000-0000-0000E2010000}"/>
    <cellStyle name="Heading 4" xfId="479" builtinId="19" customBuiltin="1"/>
    <cellStyle name="Heading 4 2" xfId="480" xr:uid="{00000000-0005-0000-0000-0000E4010000}"/>
    <cellStyle name="Heading 4 2 2" xfId="481" xr:uid="{00000000-0005-0000-0000-0000E5010000}"/>
    <cellStyle name="Heading 4 3" xfId="482" xr:uid="{00000000-0005-0000-0000-0000E6010000}"/>
    <cellStyle name="Heading 4 4" xfId="483" xr:uid="{00000000-0005-0000-0000-0000E7010000}"/>
    <cellStyle name="Hyperlink 2" xfId="484" xr:uid="{00000000-0005-0000-0000-0000E8010000}"/>
    <cellStyle name="Hyperlink 2 2" xfId="485" xr:uid="{00000000-0005-0000-0000-0000E9010000}"/>
    <cellStyle name="Hyperlink 2 3" xfId="486" xr:uid="{00000000-0005-0000-0000-0000EA010000}"/>
    <cellStyle name="Hyperlink 3" xfId="487" xr:uid="{00000000-0005-0000-0000-0000EB010000}"/>
    <cellStyle name="Hyperlink 4" xfId="488" xr:uid="{00000000-0005-0000-0000-0000EC010000}"/>
    <cellStyle name="Hyperlink 5" xfId="1360" xr:uid="{00000000-0005-0000-0000-0000ED010000}"/>
    <cellStyle name="Input" xfId="489" builtinId="20" customBuiltin="1"/>
    <cellStyle name="Input 2" xfId="490" xr:uid="{00000000-0005-0000-0000-0000EF010000}"/>
    <cellStyle name="Input 2 2" xfId="491" xr:uid="{00000000-0005-0000-0000-0000F0010000}"/>
    <cellStyle name="Input 2 2 2" xfId="492" xr:uid="{00000000-0005-0000-0000-0000F1010000}"/>
    <cellStyle name="Input 2 2 2 2" xfId="493" xr:uid="{00000000-0005-0000-0000-0000F2010000}"/>
    <cellStyle name="Input 2 2 2 2 2" xfId="494" xr:uid="{00000000-0005-0000-0000-0000F3010000}"/>
    <cellStyle name="Input 2 2 2 2 2 2" xfId="495" xr:uid="{00000000-0005-0000-0000-0000F4010000}"/>
    <cellStyle name="Input 2 2 2 2 3" xfId="496" xr:uid="{00000000-0005-0000-0000-0000F5010000}"/>
    <cellStyle name="Input 2 2 2 2 3 2" xfId="497" xr:uid="{00000000-0005-0000-0000-0000F6010000}"/>
    <cellStyle name="Input 2 2 2 2 4" xfId="498" xr:uid="{00000000-0005-0000-0000-0000F7010000}"/>
    <cellStyle name="Input 2 2 2 3" xfId="499" xr:uid="{00000000-0005-0000-0000-0000F8010000}"/>
    <cellStyle name="Input 2 2 2 3 2" xfId="500" xr:uid="{00000000-0005-0000-0000-0000F9010000}"/>
    <cellStyle name="Input 2 2 2 4" xfId="501" xr:uid="{00000000-0005-0000-0000-0000FA010000}"/>
    <cellStyle name="Input 2 2 2 4 2" xfId="502" xr:uid="{00000000-0005-0000-0000-0000FB010000}"/>
    <cellStyle name="Input 2 2 2 5" xfId="503" xr:uid="{00000000-0005-0000-0000-0000FC010000}"/>
    <cellStyle name="Input 2 2 3" xfId="504" xr:uid="{00000000-0005-0000-0000-0000FD010000}"/>
    <cellStyle name="Input 2 2 3 2" xfId="505" xr:uid="{00000000-0005-0000-0000-0000FE010000}"/>
    <cellStyle name="Input 2 2 3 2 2" xfId="506" xr:uid="{00000000-0005-0000-0000-0000FF010000}"/>
    <cellStyle name="Input 2 2 3 3" xfId="507" xr:uid="{00000000-0005-0000-0000-000000020000}"/>
    <cellStyle name="Input 2 2 3 3 2" xfId="508" xr:uid="{00000000-0005-0000-0000-000001020000}"/>
    <cellStyle name="Input 2 2 3 4" xfId="509" xr:uid="{00000000-0005-0000-0000-000002020000}"/>
    <cellStyle name="Input 2 2 4" xfId="510" xr:uid="{00000000-0005-0000-0000-000003020000}"/>
    <cellStyle name="Input 2 2 4 2" xfId="511" xr:uid="{00000000-0005-0000-0000-000004020000}"/>
    <cellStyle name="Input 2 2 5" xfId="512" xr:uid="{00000000-0005-0000-0000-000005020000}"/>
    <cellStyle name="Input 2 2 5 2" xfId="513" xr:uid="{00000000-0005-0000-0000-000006020000}"/>
    <cellStyle name="Input 2 2 6" xfId="514" xr:uid="{00000000-0005-0000-0000-000007020000}"/>
    <cellStyle name="Input 2 3" xfId="515" xr:uid="{00000000-0005-0000-0000-000008020000}"/>
    <cellStyle name="Input 2 3 2" xfId="516" xr:uid="{00000000-0005-0000-0000-000009020000}"/>
    <cellStyle name="Input 2 3 2 2" xfId="517" xr:uid="{00000000-0005-0000-0000-00000A020000}"/>
    <cellStyle name="Input 2 3 2 2 2" xfId="518" xr:uid="{00000000-0005-0000-0000-00000B020000}"/>
    <cellStyle name="Input 2 3 2 3" xfId="519" xr:uid="{00000000-0005-0000-0000-00000C020000}"/>
    <cellStyle name="Input 2 3 2 3 2" xfId="520" xr:uid="{00000000-0005-0000-0000-00000D020000}"/>
    <cellStyle name="Input 2 3 2 4" xfId="521" xr:uid="{00000000-0005-0000-0000-00000E020000}"/>
    <cellStyle name="Input 2 3 3" xfId="522" xr:uid="{00000000-0005-0000-0000-00000F020000}"/>
    <cellStyle name="Input 2 3 3 2" xfId="523" xr:uid="{00000000-0005-0000-0000-000010020000}"/>
    <cellStyle name="Input 2 3 4" xfId="524" xr:uid="{00000000-0005-0000-0000-000011020000}"/>
    <cellStyle name="Input 2 3 4 2" xfId="525" xr:uid="{00000000-0005-0000-0000-000012020000}"/>
    <cellStyle name="Input 2 3 5" xfId="526" xr:uid="{00000000-0005-0000-0000-000013020000}"/>
    <cellStyle name="Input 2 4" xfId="527" xr:uid="{00000000-0005-0000-0000-000014020000}"/>
    <cellStyle name="Input 2 5" xfId="528" xr:uid="{00000000-0005-0000-0000-000015020000}"/>
    <cellStyle name="Input 2 5 2" xfId="529" xr:uid="{00000000-0005-0000-0000-000016020000}"/>
    <cellStyle name="Input 2 5 2 2" xfId="530" xr:uid="{00000000-0005-0000-0000-000017020000}"/>
    <cellStyle name="Input 2 5 3" xfId="531" xr:uid="{00000000-0005-0000-0000-000018020000}"/>
    <cellStyle name="Input 2 5 3 2" xfId="532" xr:uid="{00000000-0005-0000-0000-000019020000}"/>
    <cellStyle name="Input 2 5 4" xfId="533" xr:uid="{00000000-0005-0000-0000-00001A020000}"/>
    <cellStyle name="Input 2 6" xfId="534" xr:uid="{00000000-0005-0000-0000-00001B020000}"/>
    <cellStyle name="Input 2 6 2" xfId="535" xr:uid="{00000000-0005-0000-0000-00001C020000}"/>
    <cellStyle name="Input 2 7" xfId="536" xr:uid="{00000000-0005-0000-0000-00001D020000}"/>
    <cellStyle name="Input 2 7 2" xfId="537" xr:uid="{00000000-0005-0000-0000-00001E020000}"/>
    <cellStyle name="Input 2 8" xfId="538" xr:uid="{00000000-0005-0000-0000-00001F020000}"/>
    <cellStyle name="Input 3" xfId="539" xr:uid="{00000000-0005-0000-0000-000020020000}"/>
    <cellStyle name="Input 3 2" xfId="540" xr:uid="{00000000-0005-0000-0000-000021020000}"/>
    <cellStyle name="Input 3 2 2" xfId="541" xr:uid="{00000000-0005-0000-0000-000022020000}"/>
    <cellStyle name="Input 3 2 2 2" xfId="542" xr:uid="{00000000-0005-0000-0000-000023020000}"/>
    <cellStyle name="Input 3 2 2 2 2" xfId="543" xr:uid="{00000000-0005-0000-0000-000024020000}"/>
    <cellStyle name="Input 3 2 2 3" xfId="544" xr:uid="{00000000-0005-0000-0000-000025020000}"/>
    <cellStyle name="Input 3 2 2 3 2" xfId="545" xr:uid="{00000000-0005-0000-0000-000026020000}"/>
    <cellStyle name="Input 3 2 2 4" xfId="546" xr:uid="{00000000-0005-0000-0000-000027020000}"/>
    <cellStyle name="Input 3 2 3" xfId="547" xr:uid="{00000000-0005-0000-0000-000028020000}"/>
    <cellStyle name="Input 3 2 3 2" xfId="548" xr:uid="{00000000-0005-0000-0000-000029020000}"/>
    <cellStyle name="Input 3 2 4" xfId="549" xr:uid="{00000000-0005-0000-0000-00002A020000}"/>
    <cellStyle name="Input 3 2 4 2" xfId="550" xr:uid="{00000000-0005-0000-0000-00002B020000}"/>
    <cellStyle name="Input 3 2 5" xfId="551" xr:uid="{00000000-0005-0000-0000-00002C020000}"/>
    <cellStyle name="Input 3 3" xfId="552" xr:uid="{00000000-0005-0000-0000-00002D020000}"/>
    <cellStyle name="Input 3 3 2" xfId="553" xr:uid="{00000000-0005-0000-0000-00002E020000}"/>
    <cellStyle name="Input 3 3 2 2" xfId="554" xr:uid="{00000000-0005-0000-0000-00002F020000}"/>
    <cellStyle name="Input 3 3 3" xfId="555" xr:uid="{00000000-0005-0000-0000-000030020000}"/>
    <cellStyle name="Input 3 3 3 2" xfId="556" xr:uid="{00000000-0005-0000-0000-000031020000}"/>
    <cellStyle name="Input 3 3 4" xfId="557" xr:uid="{00000000-0005-0000-0000-000032020000}"/>
    <cellStyle name="Input 3 4" xfId="558" xr:uid="{00000000-0005-0000-0000-000033020000}"/>
    <cellStyle name="Input 3 4 2" xfId="559" xr:uid="{00000000-0005-0000-0000-000034020000}"/>
    <cellStyle name="Input 3 5" xfId="560" xr:uid="{00000000-0005-0000-0000-000035020000}"/>
    <cellStyle name="Input 3 5 2" xfId="561" xr:uid="{00000000-0005-0000-0000-000036020000}"/>
    <cellStyle name="Input 3 6" xfId="562" xr:uid="{00000000-0005-0000-0000-000037020000}"/>
    <cellStyle name="Input 4" xfId="563" xr:uid="{00000000-0005-0000-0000-000038020000}"/>
    <cellStyle name="Input 4 2" xfId="564" xr:uid="{00000000-0005-0000-0000-000039020000}"/>
    <cellStyle name="Input 4 2 2" xfId="565" xr:uid="{00000000-0005-0000-0000-00003A020000}"/>
    <cellStyle name="Input 4 2 2 2" xfId="566" xr:uid="{00000000-0005-0000-0000-00003B020000}"/>
    <cellStyle name="Input 4 2 3" xfId="567" xr:uid="{00000000-0005-0000-0000-00003C020000}"/>
    <cellStyle name="Input 4 2 3 2" xfId="568" xr:uid="{00000000-0005-0000-0000-00003D020000}"/>
    <cellStyle name="Input 4 2 4" xfId="569" xr:uid="{00000000-0005-0000-0000-00003E020000}"/>
    <cellStyle name="Input 4 3" xfId="570" xr:uid="{00000000-0005-0000-0000-00003F020000}"/>
    <cellStyle name="Input 4 3 2" xfId="571" xr:uid="{00000000-0005-0000-0000-000040020000}"/>
    <cellStyle name="Input 4 4" xfId="572" xr:uid="{00000000-0005-0000-0000-000041020000}"/>
    <cellStyle name="Input 4 4 2" xfId="573" xr:uid="{00000000-0005-0000-0000-000042020000}"/>
    <cellStyle name="Input 4 5" xfId="574" xr:uid="{00000000-0005-0000-0000-000043020000}"/>
    <cellStyle name="Input 5" xfId="575" xr:uid="{00000000-0005-0000-0000-000044020000}"/>
    <cellStyle name="Input 5 2" xfId="576" xr:uid="{00000000-0005-0000-0000-000045020000}"/>
    <cellStyle name="Input 5 2 2" xfId="577" xr:uid="{00000000-0005-0000-0000-000046020000}"/>
    <cellStyle name="Input 5 3" xfId="578" xr:uid="{00000000-0005-0000-0000-000047020000}"/>
    <cellStyle name="Input 5 3 2" xfId="579" xr:uid="{00000000-0005-0000-0000-000048020000}"/>
    <cellStyle name="Input 5 4" xfId="580" xr:uid="{00000000-0005-0000-0000-000049020000}"/>
    <cellStyle name="Linked Cell" xfId="581" builtinId="24" customBuiltin="1"/>
    <cellStyle name="Linked Cell 2" xfId="582" xr:uid="{00000000-0005-0000-0000-00004B020000}"/>
    <cellStyle name="Linked Cell 2 2" xfId="583" xr:uid="{00000000-0005-0000-0000-00004C020000}"/>
    <cellStyle name="Linked Cell 3" xfId="584" xr:uid="{00000000-0005-0000-0000-00004D020000}"/>
    <cellStyle name="Linked Cell 4" xfId="585" xr:uid="{00000000-0005-0000-0000-00004E020000}"/>
    <cellStyle name="Neutral" xfId="586" builtinId="28" customBuiltin="1"/>
    <cellStyle name="Neutral 2" xfId="587" xr:uid="{00000000-0005-0000-0000-000050020000}"/>
    <cellStyle name="Neutral 2 2" xfId="588" xr:uid="{00000000-0005-0000-0000-000051020000}"/>
    <cellStyle name="Neutral 3" xfId="589" xr:uid="{00000000-0005-0000-0000-000052020000}"/>
    <cellStyle name="Neutral 4" xfId="590" xr:uid="{00000000-0005-0000-0000-000053020000}"/>
    <cellStyle name="Normal" xfId="0" builtinId="0"/>
    <cellStyle name="Normal 10" xfId="591" xr:uid="{00000000-0005-0000-0000-000055020000}"/>
    <cellStyle name="Normal 10 2" xfId="592" xr:uid="{00000000-0005-0000-0000-000056020000}"/>
    <cellStyle name="Normal 10 2 2" xfId="593" xr:uid="{00000000-0005-0000-0000-000057020000}"/>
    <cellStyle name="Normal 10 2 2 2" xfId="594" xr:uid="{00000000-0005-0000-0000-000058020000}"/>
    <cellStyle name="Normal 10 2 2 2 2" xfId="595" xr:uid="{00000000-0005-0000-0000-000059020000}"/>
    <cellStyle name="Normal 10 2 2 2 2 2" xfId="596" xr:uid="{00000000-0005-0000-0000-00005A020000}"/>
    <cellStyle name="Normal 10 2 2 2 3" xfId="597" xr:uid="{00000000-0005-0000-0000-00005B020000}"/>
    <cellStyle name="Normal 10 2 2 3" xfId="598" xr:uid="{00000000-0005-0000-0000-00005C020000}"/>
    <cellStyle name="Normal 10 2 2 3 2" xfId="599" xr:uid="{00000000-0005-0000-0000-00005D020000}"/>
    <cellStyle name="Normal 10 2 2 4" xfId="600" xr:uid="{00000000-0005-0000-0000-00005E020000}"/>
    <cellStyle name="Normal 10 2 3" xfId="601" xr:uid="{00000000-0005-0000-0000-00005F020000}"/>
    <cellStyle name="Normal 10 2 3 2" xfId="602" xr:uid="{00000000-0005-0000-0000-000060020000}"/>
    <cellStyle name="Normal 10 2 3 2 2" xfId="603" xr:uid="{00000000-0005-0000-0000-000061020000}"/>
    <cellStyle name="Normal 10 2 3 3" xfId="604" xr:uid="{00000000-0005-0000-0000-000062020000}"/>
    <cellStyle name="Normal 10 2 4" xfId="605" xr:uid="{00000000-0005-0000-0000-000063020000}"/>
    <cellStyle name="Normal 10 2 4 2" xfId="606" xr:uid="{00000000-0005-0000-0000-000064020000}"/>
    <cellStyle name="Normal 10 2 5" xfId="607" xr:uid="{00000000-0005-0000-0000-000065020000}"/>
    <cellStyle name="Normal 10 3" xfId="608" xr:uid="{00000000-0005-0000-0000-000066020000}"/>
    <cellStyle name="Normal 10 3 2" xfId="609" xr:uid="{00000000-0005-0000-0000-000067020000}"/>
    <cellStyle name="Normal 10 3 2 2" xfId="610" xr:uid="{00000000-0005-0000-0000-000068020000}"/>
    <cellStyle name="Normal 10 3 2 2 2" xfId="611" xr:uid="{00000000-0005-0000-0000-000069020000}"/>
    <cellStyle name="Normal 10 3 2 3" xfId="612" xr:uid="{00000000-0005-0000-0000-00006A020000}"/>
    <cellStyle name="Normal 10 3 3" xfId="613" xr:uid="{00000000-0005-0000-0000-00006B020000}"/>
    <cellStyle name="Normal 10 3 3 2" xfId="614" xr:uid="{00000000-0005-0000-0000-00006C020000}"/>
    <cellStyle name="Normal 10 3 4" xfId="615" xr:uid="{00000000-0005-0000-0000-00006D020000}"/>
    <cellStyle name="Normal 10 4" xfId="616" xr:uid="{00000000-0005-0000-0000-00006E020000}"/>
    <cellStyle name="Normal 10 4 2" xfId="617" xr:uid="{00000000-0005-0000-0000-00006F020000}"/>
    <cellStyle name="Normal 10 4 2 2" xfId="618" xr:uid="{00000000-0005-0000-0000-000070020000}"/>
    <cellStyle name="Normal 10 4 2 2 2" xfId="619" xr:uid="{00000000-0005-0000-0000-000071020000}"/>
    <cellStyle name="Normal 10 4 2 3" xfId="620" xr:uid="{00000000-0005-0000-0000-000072020000}"/>
    <cellStyle name="Normal 10 4 3" xfId="621" xr:uid="{00000000-0005-0000-0000-000073020000}"/>
    <cellStyle name="Normal 10 4 3 2" xfId="622" xr:uid="{00000000-0005-0000-0000-000074020000}"/>
    <cellStyle name="Normal 10 4 4" xfId="623" xr:uid="{00000000-0005-0000-0000-000075020000}"/>
    <cellStyle name="Normal 10 5" xfId="624" xr:uid="{00000000-0005-0000-0000-000076020000}"/>
    <cellStyle name="Normal 10 5 2" xfId="625" xr:uid="{00000000-0005-0000-0000-000077020000}"/>
    <cellStyle name="Normal 10 5 2 2" xfId="626" xr:uid="{00000000-0005-0000-0000-000078020000}"/>
    <cellStyle name="Normal 10 5 2 2 2" xfId="627" xr:uid="{00000000-0005-0000-0000-000079020000}"/>
    <cellStyle name="Normal 10 5 2 3" xfId="628" xr:uid="{00000000-0005-0000-0000-00007A020000}"/>
    <cellStyle name="Normal 10 5 3" xfId="629" xr:uid="{00000000-0005-0000-0000-00007B020000}"/>
    <cellStyle name="Normal 10 5 3 2" xfId="630" xr:uid="{00000000-0005-0000-0000-00007C020000}"/>
    <cellStyle name="Normal 10 5 4" xfId="631" xr:uid="{00000000-0005-0000-0000-00007D020000}"/>
    <cellStyle name="Normal 10 6" xfId="632" xr:uid="{00000000-0005-0000-0000-00007E020000}"/>
    <cellStyle name="Normal 10 6 2" xfId="633" xr:uid="{00000000-0005-0000-0000-00007F020000}"/>
    <cellStyle name="Normal 10 6 2 2" xfId="634" xr:uid="{00000000-0005-0000-0000-000080020000}"/>
    <cellStyle name="Normal 10 6 3" xfId="635" xr:uid="{00000000-0005-0000-0000-000081020000}"/>
    <cellStyle name="Normal 10 7" xfId="636" xr:uid="{00000000-0005-0000-0000-000082020000}"/>
    <cellStyle name="Normal 10 7 2" xfId="637" xr:uid="{00000000-0005-0000-0000-000083020000}"/>
    <cellStyle name="Normal 10 8" xfId="638" xr:uid="{00000000-0005-0000-0000-000084020000}"/>
    <cellStyle name="Normal 10 9" xfId="639" xr:uid="{00000000-0005-0000-0000-000085020000}"/>
    <cellStyle name="Normal 11" xfId="640" xr:uid="{00000000-0005-0000-0000-000086020000}"/>
    <cellStyle name="Normal 12" xfId="641" xr:uid="{00000000-0005-0000-0000-000087020000}"/>
    <cellStyle name="Normal 12 2" xfId="642" xr:uid="{00000000-0005-0000-0000-000088020000}"/>
    <cellStyle name="Normal 12 2 2" xfId="643" xr:uid="{00000000-0005-0000-0000-000089020000}"/>
    <cellStyle name="Normal 12 3" xfId="644" xr:uid="{00000000-0005-0000-0000-00008A020000}"/>
    <cellStyle name="Normal 13" xfId="645" xr:uid="{00000000-0005-0000-0000-00008B020000}"/>
    <cellStyle name="Normal 13 2" xfId="646" xr:uid="{00000000-0005-0000-0000-00008C020000}"/>
    <cellStyle name="Normal 13 3" xfId="647" xr:uid="{00000000-0005-0000-0000-00008D020000}"/>
    <cellStyle name="Normal 14" xfId="648" xr:uid="{00000000-0005-0000-0000-00008E020000}"/>
    <cellStyle name="Normal 15" xfId="649" xr:uid="{00000000-0005-0000-0000-00008F020000}"/>
    <cellStyle name="Normal 15 2" xfId="650" xr:uid="{00000000-0005-0000-0000-000090020000}"/>
    <cellStyle name="Normal 15 3" xfId="651" xr:uid="{00000000-0005-0000-0000-000091020000}"/>
    <cellStyle name="Normal 16" xfId="652" xr:uid="{00000000-0005-0000-0000-000092020000}"/>
    <cellStyle name="Normal 17" xfId="653" xr:uid="{00000000-0005-0000-0000-000093020000}"/>
    <cellStyle name="Normal 17 2" xfId="654" xr:uid="{00000000-0005-0000-0000-000094020000}"/>
    <cellStyle name="Normal 18" xfId="655" xr:uid="{00000000-0005-0000-0000-000095020000}"/>
    <cellStyle name="Normal 19" xfId="656" xr:uid="{00000000-0005-0000-0000-000096020000}"/>
    <cellStyle name="Normal 19 2" xfId="657" xr:uid="{00000000-0005-0000-0000-000097020000}"/>
    <cellStyle name="Normal 2" xfId="658" xr:uid="{00000000-0005-0000-0000-000098020000}"/>
    <cellStyle name="Normal 2 2" xfId="659" xr:uid="{00000000-0005-0000-0000-000099020000}"/>
    <cellStyle name="Normal 2 2 2" xfId="660" xr:uid="{00000000-0005-0000-0000-00009A020000}"/>
    <cellStyle name="Normal 2 2 2 2" xfId="661" xr:uid="{00000000-0005-0000-0000-00009B020000}"/>
    <cellStyle name="Normal 2 2 3" xfId="662" xr:uid="{00000000-0005-0000-0000-00009C020000}"/>
    <cellStyle name="Normal 2 2 4" xfId="663" xr:uid="{00000000-0005-0000-0000-00009D020000}"/>
    <cellStyle name="Normal 2 2 5" xfId="664" xr:uid="{00000000-0005-0000-0000-00009E020000}"/>
    <cellStyle name="Normal 2 3" xfId="665" xr:uid="{00000000-0005-0000-0000-00009F020000}"/>
    <cellStyle name="Normal 2 3 2" xfId="666" xr:uid="{00000000-0005-0000-0000-0000A0020000}"/>
    <cellStyle name="Normal 2 3 3" xfId="667" xr:uid="{00000000-0005-0000-0000-0000A1020000}"/>
    <cellStyle name="Normal 2 4" xfId="668" xr:uid="{00000000-0005-0000-0000-0000A2020000}"/>
    <cellStyle name="Normal 2 4 2" xfId="669" xr:uid="{00000000-0005-0000-0000-0000A3020000}"/>
    <cellStyle name="Normal 2 4 3" xfId="670" xr:uid="{00000000-0005-0000-0000-0000A4020000}"/>
    <cellStyle name="Normal 2 5" xfId="671" xr:uid="{00000000-0005-0000-0000-0000A5020000}"/>
    <cellStyle name="Normal 2 5 2" xfId="672" xr:uid="{00000000-0005-0000-0000-0000A6020000}"/>
    <cellStyle name="Normal 2 6" xfId="673" xr:uid="{00000000-0005-0000-0000-0000A7020000}"/>
    <cellStyle name="Normal 2 7" xfId="674" xr:uid="{00000000-0005-0000-0000-0000A8020000}"/>
    <cellStyle name="Normal 2 8" xfId="1365" xr:uid="{00000000-0005-0000-0000-0000A9020000}"/>
    <cellStyle name="Normal 2_SC IP analytical dataset summary part 1 2011-01-29" xfId="675" xr:uid="{00000000-0005-0000-0000-0000AA020000}"/>
    <cellStyle name="Normal 20" xfId="676" xr:uid="{00000000-0005-0000-0000-0000AB020000}"/>
    <cellStyle name="Normal 20 2" xfId="677" xr:uid="{00000000-0005-0000-0000-0000AC020000}"/>
    <cellStyle name="Normal 21" xfId="678" xr:uid="{00000000-0005-0000-0000-0000AD020000}"/>
    <cellStyle name="Normal 21 2" xfId="679" xr:uid="{00000000-0005-0000-0000-0000AE020000}"/>
    <cellStyle name="Normal 22" xfId="680" xr:uid="{00000000-0005-0000-0000-0000AF020000}"/>
    <cellStyle name="Normal 22 2" xfId="681" xr:uid="{00000000-0005-0000-0000-0000B0020000}"/>
    <cellStyle name="Normal 23" xfId="682" xr:uid="{00000000-0005-0000-0000-0000B1020000}"/>
    <cellStyle name="Normal 23 2" xfId="683" xr:uid="{00000000-0005-0000-0000-0000B2020000}"/>
    <cellStyle name="Normal 24" xfId="684" xr:uid="{00000000-0005-0000-0000-0000B3020000}"/>
    <cellStyle name="Normal 24 2" xfId="685" xr:uid="{00000000-0005-0000-0000-0000B4020000}"/>
    <cellStyle name="Normal 25" xfId="686" xr:uid="{00000000-0005-0000-0000-0000B5020000}"/>
    <cellStyle name="Normal 25 2" xfId="687" xr:uid="{00000000-0005-0000-0000-0000B6020000}"/>
    <cellStyle name="Normal 26" xfId="688" xr:uid="{00000000-0005-0000-0000-0000B7020000}"/>
    <cellStyle name="Normal 27" xfId="689" xr:uid="{00000000-0005-0000-0000-0000B8020000}"/>
    <cellStyle name="Normal 27 2" xfId="690" xr:uid="{00000000-0005-0000-0000-0000B9020000}"/>
    <cellStyle name="Normal 28" xfId="691" xr:uid="{00000000-0005-0000-0000-0000BA020000}"/>
    <cellStyle name="Normal 29" xfId="1358" xr:uid="{00000000-0005-0000-0000-0000BB020000}"/>
    <cellStyle name="Normal 3" xfId="692" xr:uid="{00000000-0005-0000-0000-0000BC020000}"/>
    <cellStyle name="Normal 3 10" xfId="693" xr:uid="{00000000-0005-0000-0000-0000BD020000}"/>
    <cellStyle name="Normal 3 10 2" xfId="694" xr:uid="{00000000-0005-0000-0000-0000BE020000}"/>
    <cellStyle name="Normal 3 11" xfId="695" xr:uid="{00000000-0005-0000-0000-0000BF020000}"/>
    <cellStyle name="Normal 3 11 2" xfId="696" xr:uid="{00000000-0005-0000-0000-0000C0020000}"/>
    <cellStyle name="Normal 3 12" xfId="697" xr:uid="{00000000-0005-0000-0000-0000C1020000}"/>
    <cellStyle name="Normal 3 2" xfId="698" xr:uid="{00000000-0005-0000-0000-0000C2020000}"/>
    <cellStyle name="Normal 3 2 2" xfId="699" xr:uid="{00000000-0005-0000-0000-0000C3020000}"/>
    <cellStyle name="Normal 3 2 3" xfId="700" xr:uid="{00000000-0005-0000-0000-0000C4020000}"/>
    <cellStyle name="Normal 3 2 3 2" xfId="701" xr:uid="{00000000-0005-0000-0000-0000C5020000}"/>
    <cellStyle name="Normal 3 3" xfId="702" xr:uid="{00000000-0005-0000-0000-0000C6020000}"/>
    <cellStyle name="Normal 3 3 2" xfId="703" xr:uid="{00000000-0005-0000-0000-0000C7020000}"/>
    <cellStyle name="Normal 3 3 2 2" xfId="704" xr:uid="{00000000-0005-0000-0000-0000C8020000}"/>
    <cellStyle name="Normal 3 3 2 2 2" xfId="705" xr:uid="{00000000-0005-0000-0000-0000C9020000}"/>
    <cellStyle name="Normal 3 3 2 2 2 2" xfId="706" xr:uid="{00000000-0005-0000-0000-0000CA020000}"/>
    <cellStyle name="Normal 3 3 2 2 3" xfId="707" xr:uid="{00000000-0005-0000-0000-0000CB020000}"/>
    <cellStyle name="Normal 3 3 2 3" xfId="708" xr:uid="{00000000-0005-0000-0000-0000CC020000}"/>
    <cellStyle name="Normal 3 3 2 3 2" xfId="709" xr:uid="{00000000-0005-0000-0000-0000CD020000}"/>
    <cellStyle name="Normal 3 3 2 4" xfId="710" xr:uid="{00000000-0005-0000-0000-0000CE020000}"/>
    <cellStyle name="Normal 3 3 3" xfId="711" xr:uid="{00000000-0005-0000-0000-0000CF020000}"/>
    <cellStyle name="Normal 3 3 3 2" xfId="712" xr:uid="{00000000-0005-0000-0000-0000D0020000}"/>
    <cellStyle name="Normal 3 3 3 2 2" xfId="713" xr:uid="{00000000-0005-0000-0000-0000D1020000}"/>
    <cellStyle name="Normal 3 3 3 3" xfId="714" xr:uid="{00000000-0005-0000-0000-0000D2020000}"/>
    <cellStyle name="Normal 3 3 4" xfId="715" xr:uid="{00000000-0005-0000-0000-0000D3020000}"/>
    <cellStyle name="Normal 3 3 4 2" xfId="716" xr:uid="{00000000-0005-0000-0000-0000D4020000}"/>
    <cellStyle name="Normal 3 3 5" xfId="717" xr:uid="{00000000-0005-0000-0000-0000D5020000}"/>
    <cellStyle name="Normal 3 4" xfId="718" xr:uid="{00000000-0005-0000-0000-0000D6020000}"/>
    <cellStyle name="Normal 3 4 2" xfId="719" xr:uid="{00000000-0005-0000-0000-0000D7020000}"/>
    <cellStyle name="Normal 3 4 2 2" xfId="720" xr:uid="{00000000-0005-0000-0000-0000D8020000}"/>
    <cellStyle name="Normal 3 4 2 2 2" xfId="721" xr:uid="{00000000-0005-0000-0000-0000D9020000}"/>
    <cellStyle name="Normal 3 4 2 3" xfId="722" xr:uid="{00000000-0005-0000-0000-0000DA020000}"/>
    <cellStyle name="Normal 3 4 3" xfId="723" xr:uid="{00000000-0005-0000-0000-0000DB020000}"/>
    <cellStyle name="Normal 3 4 3 2" xfId="724" xr:uid="{00000000-0005-0000-0000-0000DC020000}"/>
    <cellStyle name="Normal 3 4 4" xfId="725" xr:uid="{00000000-0005-0000-0000-0000DD020000}"/>
    <cellStyle name="Normal 3 5" xfId="726" xr:uid="{00000000-0005-0000-0000-0000DE020000}"/>
    <cellStyle name="Normal 3 5 2" xfId="727" xr:uid="{00000000-0005-0000-0000-0000DF020000}"/>
    <cellStyle name="Normal 3 5 2 2" xfId="728" xr:uid="{00000000-0005-0000-0000-0000E0020000}"/>
    <cellStyle name="Normal 3 5 2 2 2" xfId="729" xr:uid="{00000000-0005-0000-0000-0000E1020000}"/>
    <cellStyle name="Normal 3 5 2 3" xfId="730" xr:uid="{00000000-0005-0000-0000-0000E2020000}"/>
    <cellStyle name="Normal 3 5 3" xfId="731" xr:uid="{00000000-0005-0000-0000-0000E3020000}"/>
    <cellStyle name="Normal 3 5 3 2" xfId="732" xr:uid="{00000000-0005-0000-0000-0000E4020000}"/>
    <cellStyle name="Normal 3 5 4" xfId="733" xr:uid="{00000000-0005-0000-0000-0000E5020000}"/>
    <cellStyle name="Normal 3 6" xfId="734" xr:uid="{00000000-0005-0000-0000-0000E6020000}"/>
    <cellStyle name="Normal 3 6 2" xfId="735" xr:uid="{00000000-0005-0000-0000-0000E7020000}"/>
    <cellStyle name="Normal 3 6 2 2" xfId="736" xr:uid="{00000000-0005-0000-0000-0000E8020000}"/>
    <cellStyle name="Normal 3 6 2 2 2" xfId="737" xr:uid="{00000000-0005-0000-0000-0000E9020000}"/>
    <cellStyle name="Normal 3 6 2 3" xfId="738" xr:uid="{00000000-0005-0000-0000-0000EA020000}"/>
    <cellStyle name="Normal 3 6 3" xfId="739" xr:uid="{00000000-0005-0000-0000-0000EB020000}"/>
    <cellStyle name="Normal 3 6 3 2" xfId="740" xr:uid="{00000000-0005-0000-0000-0000EC020000}"/>
    <cellStyle name="Normal 3 6 4" xfId="741" xr:uid="{00000000-0005-0000-0000-0000ED020000}"/>
    <cellStyle name="Normal 3 7" xfId="742" xr:uid="{00000000-0005-0000-0000-0000EE020000}"/>
    <cellStyle name="Normal 3 7 2" xfId="743" xr:uid="{00000000-0005-0000-0000-0000EF020000}"/>
    <cellStyle name="Normal 3 7 2 2" xfId="744" xr:uid="{00000000-0005-0000-0000-0000F0020000}"/>
    <cellStyle name="Normal 3 7 3" xfId="745" xr:uid="{00000000-0005-0000-0000-0000F1020000}"/>
    <cellStyle name="Normal 3 8" xfId="746" xr:uid="{00000000-0005-0000-0000-0000F2020000}"/>
    <cellStyle name="Normal 3 8 2" xfId="747" xr:uid="{00000000-0005-0000-0000-0000F3020000}"/>
    <cellStyle name="Normal 3 9" xfId="748" xr:uid="{00000000-0005-0000-0000-0000F4020000}"/>
    <cellStyle name="Normal 3_Sheet1" xfId="749" xr:uid="{00000000-0005-0000-0000-0000F5020000}"/>
    <cellStyle name="Normal 32" xfId="750" xr:uid="{00000000-0005-0000-0000-0000F6020000}"/>
    <cellStyle name="Normal 34" xfId="751" xr:uid="{00000000-0005-0000-0000-0000F7020000}"/>
    <cellStyle name="Normal 4" xfId="752" xr:uid="{00000000-0005-0000-0000-0000F8020000}"/>
    <cellStyle name="Normal 4 2" xfId="753" xr:uid="{00000000-0005-0000-0000-0000F9020000}"/>
    <cellStyle name="Normal 4 2 2" xfId="754" xr:uid="{00000000-0005-0000-0000-0000FA020000}"/>
    <cellStyle name="Normal 4 3" xfId="755" xr:uid="{00000000-0005-0000-0000-0000FB020000}"/>
    <cellStyle name="Normal 4 3 2" xfId="756" xr:uid="{00000000-0005-0000-0000-0000FC020000}"/>
    <cellStyle name="Normal 4 4" xfId="757" xr:uid="{00000000-0005-0000-0000-0000FD020000}"/>
    <cellStyle name="Normal 4 4 2" xfId="758" xr:uid="{00000000-0005-0000-0000-0000FE020000}"/>
    <cellStyle name="Normal 4 5" xfId="759" xr:uid="{00000000-0005-0000-0000-0000FF020000}"/>
    <cellStyle name="Normal 4 6" xfId="760" xr:uid="{00000000-0005-0000-0000-000000030000}"/>
    <cellStyle name="Normal 4 7" xfId="761" xr:uid="{00000000-0005-0000-0000-000001030000}"/>
    <cellStyle name="Normal 4 8" xfId="762" xr:uid="{00000000-0005-0000-0000-000002030000}"/>
    <cellStyle name="Normal 5" xfId="763" xr:uid="{00000000-0005-0000-0000-000003030000}"/>
    <cellStyle name="Normal 5 2" xfId="764" xr:uid="{00000000-0005-0000-0000-000004030000}"/>
    <cellStyle name="Normal 5 2 2" xfId="765" xr:uid="{00000000-0005-0000-0000-000005030000}"/>
    <cellStyle name="Normal 5 2 2 2" xfId="766" xr:uid="{00000000-0005-0000-0000-000006030000}"/>
    <cellStyle name="Normal 5 2 2 2 2" xfId="767" xr:uid="{00000000-0005-0000-0000-000007030000}"/>
    <cellStyle name="Normal 5 2 2 2 2 2" xfId="768" xr:uid="{00000000-0005-0000-0000-000008030000}"/>
    <cellStyle name="Normal 5 2 2 2 3" xfId="769" xr:uid="{00000000-0005-0000-0000-000009030000}"/>
    <cellStyle name="Normal 5 2 2 3" xfId="770" xr:uid="{00000000-0005-0000-0000-00000A030000}"/>
    <cellStyle name="Normal 5 2 2 3 2" xfId="771" xr:uid="{00000000-0005-0000-0000-00000B030000}"/>
    <cellStyle name="Normal 5 2 2 4" xfId="772" xr:uid="{00000000-0005-0000-0000-00000C030000}"/>
    <cellStyle name="Normal 5 2 3" xfId="773" xr:uid="{00000000-0005-0000-0000-00000D030000}"/>
    <cellStyle name="Normal 5 2 3 2" xfId="774" xr:uid="{00000000-0005-0000-0000-00000E030000}"/>
    <cellStyle name="Normal 5 2 3 2 2" xfId="775" xr:uid="{00000000-0005-0000-0000-00000F030000}"/>
    <cellStyle name="Normal 5 2 3 3" xfId="776" xr:uid="{00000000-0005-0000-0000-000010030000}"/>
    <cellStyle name="Normal 5 2 4" xfId="777" xr:uid="{00000000-0005-0000-0000-000011030000}"/>
    <cellStyle name="Normal 5 2 4 2" xfId="778" xr:uid="{00000000-0005-0000-0000-000012030000}"/>
    <cellStyle name="Normal 5 2 5" xfId="779" xr:uid="{00000000-0005-0000-0000-000013030000}"/>
    <cellStyle name="Normal 5 3" xfId="780" xr:uid="{00000000-0005-0000-0000-000014030000}"/>
    <cellStyle name="Normal 5 3 2" xfId="781" xr:uid="{00000000-0005-0000-0000-000015030000}"/>
    <cellStyle name="Normal 5 3 2 2" xfId="782" xr:uid="{00000000-0005-0000-0000-000016030000}"/>
    <cellStyle name="Normal 5 3 2 2 2" xfId="783" xr:uid="{00000000-0005-0000-0000-000017030000}"/>
    <cellStyle name="Normal 5 3 2 3" xfId="784" xr:uid="{00000000-0005-0000-0000-000018030000}"/>
    <cellStyle name="Normal 5 3 3" xfId="785" xr:uid="{00000000-0005-0000-0000-000019030000}"/>
    <cellStyle name="Normal 5 3 3 2" xfId="786" xr:uid="{00000000-0005-0000-0000-00001A030000}"/>
    <cellStyle name="Normal 5 3 4" xfId="787" xr:uid="{00000000-0005-0000-0000-00001B030000}"/>
    <cellStyle name="Normal 5 4" xfId="788" xr:uid="{00000000-0005-0000-0000-00001C030000}"/>
    <cellStyle name="Normal 5 4 2" xfId="789" xr:uid="{00000000-0005-0000-0000-00001D030000}"/>
    <cellStyle name="Normal 5 4 2 2" xfId="790" xr:uid="{00000000-0005-0000-0000-00001E030000}"/>
    <cellStyle name="Normal 5 4 2 2 2" xfId="791" xr:uid="{00000000-0005-0000-0000-00001F030000}"/>
    <cellStyle name="Normal 5 4 2 3" xfId="792" xr:uid="{00000000-0005-0000-0000-000020030000}"/>
    <cellStyle name="Normal 5 4 3" xfId="793" xr:uid="{00000000-0005-0000-0000-000021030000}"/>
    <cellStyle name="Normal 5 4 3 2" xfId="794" xr:uid="{00000000-0005-0000-0000-000022030000}"/>
    <cellStyle name="Normal 5 5" xfId="795" xr:uid="{00000000-0005-0000-0000-000023030000}"/>
    <cellStyle name="Normal 5 5 2" xfId="796" xr:uid="{00000000-0005-0000-0000-000024030000}"/>
    <cellStyle name="Normal 5 5 2 2" xfId="797" xr:uid="{00000000-0005-0000-0000-000025030000}"/>
    <cellStyle name="Normal 5 5 2 2 2" xfId="798" xr:uid="{00000000-0005-0000-0000-000026030000}"/>
    <cellStyle name="Normal 5 5 2 3" xfId="799" xr:uid="{00000000-0005-0000-0000-000027030000}"/>
    <cellStyle name="Normal 5 5 3" xfId="800" xr:uid="{00000000-0005-0000-0000-000028030000}"/>
    <cellStyle name="Normal 5 5 3 2" xfId="801" xr:uid="{00000000-0005-0000-0000-000029030000}"/>
    <cellStyle name="Normal 5 5 4" xfId="802" xr:uid="{00000000-0005-0000-0000-00002A030000}"/>
    <cellStyle name="Normal 5 6" xfId="803" xr:uid="{00000000-0005-0000-0000-00002B030000}"/>
    <cellStyle name="Normal 5 6 2" xfId="804" xr:uid="{00000000-0005-0000-0000-00002C030000}"/>
    <cellStyle name="Normal 5 6 2 2" xfId="805" xr:uid="{00000000-0005-0000-0000-00002D030000}"/>
    <cellStyle name="Normal 5 7" xfId="806" xr:uid="{00000000-0005-0000-0000-00002E030000}"/>
    <cellStyle name="Normal 5 7 2" xfId="807" xr:uid="{00000000-0005-0000-0000-00002F030000}"/>
    <cellStyle name="Normal 5 8" xfId="808" xr:uid="{00000000-0005-0000-0000-000030030000}"/>
    <cellStyle name="Normal 5 9" xfId="809" xr:uid="{00000000-0005-0000-0000-000031030000}"/>
    <cellStyle name="Normal 5 9 2" xfId="810" xr:uid="{00000000-0005-0000-0000-000032030000}"/>
    <cellStyle name="Normal 6" xfId="811" xr:uid="{00000000-0005-0000-0000-000033030000}"/>
    <cellStyle name="Normal 6 10" xfId="812" xr:uid="{00000000-0005-0000-0000-000034030000}"/>
    <cellStyle name="Normal 6 11" xfId="813" xr:uid="{00000000-0005-0000-0000-000035030000}"/>
    <cellStyle name="Normal 6 2" xfId="814" xr:uid="{00000000-0005-0000-0000-000036030000}"/>
    <cellStyle name="Normal 6 2 2" xfId="815" xr:uid="{00000000-0005-0000-0000-000037030000}"/>
    <cellStyle name="Normal 6 2 2 2" xfId="816" xr:uid="{00000000-0005-0000-0000-000038030000}"/>
    <cellStyle name="Normal 6 2 2 2 2" xfId="817" xr:uid="{00000000-0005-0000-0000-000039030000}"/>
    <cellStyle name="Normal 6 2 2 2 2 2" xfId="818" xr:uid="{00000000-0005-0000-0000-00003A030000}"/>
    <cellStyle name="Normal 6 2 2 2 3" xfId="819" xr:uid="{00000000-0005-0000-0000-00003B030000}"/>
    <cellStyle name="Normal 6 2 2 3" xfId="820" xr:uid="{00000000-0005-0000-0000-00003C030000}"/>
    <cellStyle name="Normal 6 2 2 3 2" xfId="821" xr:uid="{00000000-0005-0000-0000-00003D030000}"/>
    <cellStyle name="Normal 6 2 2 4" xfId="822" xr:uid="{00000000-0005-0000-0000-00003E030000}"/>
    <cellStyle name="Normal 6 2 3" xfId="823" xr:uid="{00000000-0005-0000-0000-00003F030000}"/>
    <cellStyle name="Normal 6 2 3 2" xfId="824" xr:uid="{00000000-0005-0000-0000-000040030000}"/>
    <cellStyle name="Normal 6 2 3 2 2" xfId="825" xr:uid="{00000000-0005-0000-0000-000041030000}"/>
    <cellStyle name="Normal 6 2 3 3" xfId="826" xr:uid="{00000000-0005-0000-0000-000042030000}"/>
    <cellStyle name="Normal 6 2 4" xfId="827" xr:uid="{00000000-0005-0000-0000-000043030000}"/>
    <cellStyle name="Normal 6 2 4 2" xfId="828" xr:uid="{00000000-0005-0000-0000-000044030000}"/>
    <cellStyle name="Normal 6 2 5" xfId="829" xr:uid="{00000000-0005-0000-0000-000045030000}"/>
    <cellStyle name="Normal 6 3" xfId="830" xr:uid="{00000000-0005-0000-0000-000046030000}"/>
    <cellStyle name="Normal 6 3 2" xfId="831" xr:uid="{00000000-0005-0000-0000-000047030000}"/>
    <cellStyle name="Normal 6 3 2 2" xfId="832" xr:uid="{00000000-0005-0000-0000-000048030000}"/>
    <cellStyle name="Normal 6 3 2 2 2" xfId="833" xr:uid="{00000000-0005-0000-0000-000049030000}"/>
    <cellStyle name="Normal 6 3 2 3" xfId="834" xr:uid="{00000000-0005-0000-0000-00004A030000}"/>
    <cellStyle name="Normal 6 3 3" xfId="835" xr:uid="{00000000-0005-0000-0000-00004B030000}"/>
    <cellStyle name="Normal 6 3 3 2" xfId="836" xr:uid="{00000000-0005-0000-0000-00004C030000}"/>
    <cellStyle name="Normal 6 3 4" xfId="837" xr:uid="{00000000-0005-0000-0000-00004D030000}"/>
    <cellStyle name="Normal 6 4" xfId="838" xr:uid="{00000000-0005-0000-0000-00004E030000}"/>
    <cellStyle name="Normal 6 4 2" xfId="839" xr:uid="{00000000-0005-0000-0000-00004F030000}"/>
    <cellStyle name="Normal 6 4 2 2" xfId="840" xr:uid="{00000000-0005-0000-0000-000050030000}"/>
    <cellStyle name="Normal 6 4 2 2 2" xfId="841" xr:uid="{00000000-0005-0000-0000-000051030000}"/>
    <cellStyle name="Normal 6 4 2 3" xfId="842" xr:uid="{00000000-0005-0000-0000-000052030000}"/>
    <cellStyle name="Normal 6 4 3" xfId="843" xr:uid="{00000000-0005-0000-0000-000053030000}"/>
    <cellStyle name="Normal 6 4 3 2" xfId="844" xr:uid="{00000000-0005-0000-0000-000054030000}"/>
    <cellStyle name="Normal 6 4 4" xfId="845" xr:uid="{00000000-0005-0000-0000-000055030000}"/>
    <cellStyle name="Normal 6 5" xfId="846" xr:uid="{00000000-0005-0000-0000-000056030000}"/>
    <cellStyle name="Normal 6 5 2" xfId="847" xr:uid="{00000000-0005-0000-0000-000057030000}"/>
    <cellStyle name="Normal 6 5 2 2" xfId="848" xr:uid="{00000000-0005-0000-0000-000058030000}"/>
    <cellStyle name="Normal 6 5 2 2 2" xfId="849" xr:uid="{00000000-0005-0000-0000-000059030000}"/>
    <cellStyle name="Normal 6 5 2 3" xfId="850" xr:uid="{00000000-0005-0000-0000-00005A030000}"/>
    <cellStyle name="Normal 6 5 3" xfId="851" xr:uid="{00000000-0005-0000-0000-00005B030000}"/>
    <cellStyle name="Normal 6 5 3 2" xfId="852" xr:uid="{00000000-0005-0000-0000-00005C030000}"/>
    <cellStyle name="Normal 6 5 4" xfId="853" xr:uid="{00000000-0005-0000-0000-00005D030000}"/>
    <cellStyle name="Normal 6 6" xfId="854" xr:uid="{00000000-0005-0000-0000-00005E030000}"/>
    <cellStyle name="Normal 6 6 2" xfId="855" xr:uid="{00000000-0005-0000-0000-00005F030000}"/>
    <cellStyle name="Normal 6 6 2 2" xfId="856" xr:uid="{00000000-0005-0000-0000-000060030000}"/>
    <cellStyle name="Normal 6 6 3" xfId="857" xr:uid="{00000000-0005-0000-0000-000061030000}"/>
    <cellStyle name="Normal 6 7" xfId="858" xr:uid="{00000000-0005-0000-0000-000062030000}"/>
    <cellStyle name="Normal 6 7 2" xfId="859" xr:uid="{00000000-0005-0000-0000-000063030000}"/>
    <cellStyle name="Normal 6 8" xfId="860" xr:uid="{00000000-0005-0000-0000-000064030000}"/>
    <cellStyle name="Normal 6 8 2" xfId="861" xr:uid="{00000000-0005-0000-0000-000065030000}"/>
    <cellStyle name="Normal 6 9" xfId="862" xr:uid="{00000000-0005-0000-0000-000066030000}"/>
    <cellStyle name="Normal 6 9 2" xfId="863" xr:uid="{00000000-0005-0000-0000-000067030000}"/>
    <cellStyle name="Normal 7" xfId="864" xr:uid="{00000000-0005-0000-0000-000068030000}"/>
    <cellStyle name="Normal 7 2" xfId="865" xr:uid="{00000000-0005-0000-0000-000069030000}"/>
    <cellStyle name="Normal 7 2 2" xfId="866" xr:uid="{00000000-0005-0000-0000-00006A030000}"/>
    <cellStyle name="Normal 7 2 2 2" xfId="867" xr:uid="{00000000-0005-0000-0000-00006B030000}"/>
    <cellStyle name="Normal 7 2 2 2 2" xfId="868" xr:uid="{00000000-0005-0000-0000-00006C030000}"/>
    <cellStyle name="Normal 7 2 2 2 2 2" xfId="869" xr:uid="{00000000-0005-0000-0000-00006D030000}"/>
    <cellStyle name="Normal 7 2 2 2 3" xfId="870" xr:uid="{00000000-0005-0000-0000-00006E030000}"/>
    <cellStyle name="Normal 7 2 2 3" xfId="871" xr:uid="{00000000-0005-0000-0000-00006F030000}"/>
    <cellStyle name="Normal 7 2 2 3 2" xfId="872" xr:uid="{00000000-0005-0000-0000-000070030000}"/>
    <cellStyle name="Normal 7 2 2 4" xfId="873" xr:uid="{00000000-0005-0000-0000-000071030000}"/>
    <cellStyle name="Normal 7 2 3" xfId="874" xr:uid="{00000000-0005-0000-0000-000072030000}"/>
    <cellStyle name="Normal 7 2 3 2" xfId="875" xr:uid="{00000000-0005-0000-0000-000073030000}"/>
    <cellStyle name="Normal 7 2 3 2 2" xfId="876" xr:uid="{00000000-0005-0000-0000-000074030000}"/>
    <cellStyle name="Normal 7 2 3 3" xfId="877" xr:uid="{00000000-0005-0000-0000-000075030000}"/>
    <cellStyle name="Normal 7 2 4" xfId="878" xr:uid="{00000000-0005-0000-0000-000076030000}"/>
    <cellStyle name="Normal 7 2 4 2" xfId="879" xr:uid="{00000000-0005-0000-0000-000077030000}"/>
    <cellStyle name="Normal 7 2 5" xfId="880" xr:uid="{00000000-0005-0000-0000-000078030000}"/>
    <cellStyle name="Normal 7 3" xfId="881" xr:uid="{00000000-0005-0000-0000-000079030000}"/>
    <cellStyle name="Normal 7 3 2" xfId="882" xr:uid="{00000000-0005-0000-0000-00007A030000}"/>
    <cellStyle name="Normal 7 3 2 2" xfId="883" xr:uid="{00000000-0005-0000-0000-00007B030000}"/>
    <cellStyle name="Normal 7 3 2 2 2" xfId="884" xr:uid="{00000000-0005-0000-0000-00007C030000}"/>
    <cellStyle name="Normal 7 3 2 3" xfId="885" xr:uid="{00000000-0005-0000-0000-00007D030000}"/>
    <cellStyle name="Normal 7 3 3" xfId="886" xr:uid="{00000000-0005-0000-0000-00007E030000}"/>
    <cellStyle name="Normal 7 3 3 2" xfId="887" xr:uid="{00000000-0005-0000-0000-00007F030000}"/>
    <cellStyle name="Normal 7 3 4" xfId="888" xr:uid="{00000000-0005-0000-0000-000080030000}"/>
    <cellStyle name="Normal 7 4" xfId="889" xr:uid="{00000000-0005-0000-0000-000081030000}"/>
    <cellStyle name="Normal 7 4 2" xfId="890" xr:uid="{00000000-0005-0000-0000-000082030000}"/>
    <cellStyle name="Normal 7 4 2 2" xfId="891" xr:uid="{00000000-0005-0000-0000-000083030000}"/>
    <cellStyle name="Normal 7 4 2 2 2" xfId="892" xr:uid="{00000000-0005-0000-0000-000084030000}"/>
    <cellStyle name="Normal 7 4 2 3" xfId="893" xr:uid="{00000000-0005-0000-0000-000085030000}"/>
    <cellStyle name="Normal 7 4 3" xfId="894" xr:uid="{00000000-0005-0000-0000-000086030000}"/>
    <cellStyle name="Normal 7 4 3 2" xfId="895" xr:uid="{00000000-0005-0000-0000-000087030000}"/>
    <cellStyle name="Normal 7 4 4" xfId="896" xr:uid="{00000000-0005-0000-0000-000088030000}"/>
    <cellStyle name="Normal 7 5" xfId="897" xr:uid="{00000000-0005-0000-0000-000089030000}"/>
    <cellStyle name="Normal 7 5 2" xfId="898" xr:uid="{00000000-0005-0000-0000-00008A030000}"/>
    <cellStyle name="Normal 7 5 2 2" xfId="899" xr:uid="{00000000-0005-0000-0000-00008B030000}"/>
    <cellStyle name="Normal 7 5 2 2 2" xfId="900" xr:uid="{00000000-0005-0000-0000-00008C030000}"/>
    <cellStyle name="Normal 7 5 2 3" xfId="901" xr:uid="{00000000-0005-0000-0000-00008D030000}"/>
    <cellStyle name="Normal 7 5 3" xfId="902" xr:uid="{00000000-0005-0000-0000-00008E030000}"/>
    <cellStyle name="Normal 7 5 3 2" xfId="903" xr:uid="{00000000-0005-0000-0000-00008F030000}"/>
    <cellStyle name="Normal 7 5 4" xfId="904" xr:uid="{00000000-0005-0000-0000-000090030000}"/>
    <cellStyle name="Normal 7 6" xfId="905" xr:uid="{00000000-0005-0000-0000-000091030000}"/>
    <cellStyle name="Normal 7 6 2" xfId="906" xr:uid="{00000000-0005-0000-0000-000092030000}"/>
    <cellStyle name="Normal 7 6 2 2" xfId="907" xr:uid="{00000000-0005-0000-0000-000093030000}"/>
    <cellStyle name="Normal 7 6 3" xfId="908" xr:uid="{00000000-0005-0000-0000-000094030000}"/>
    <cellStyle name="Normal 7 7" xfId="909" xr:uid="{00000000-0005-0000-0000-000095030000}"/>
    <cellStyle name="Normal 7 7 2" xfId="910" xr:uid="{00000000-0005-0000-0000-000096030000}"/>
    <cellStyle name="Normal 7 8" xfId="911" xr:uid="{00000000-0005-0000-0000-000097030000}"/>
    <cellStyle name="Normal 7 9" xfId="912" xr:uid="{00000000-0005-0000-0000-000098030000}"/>
    <cellStyle name="Normal 8" xfId="913" xr:uid="{00000000-0005-0000-0000-000099030000}"/>
    <cellStyle name="Normal 8 2" xfId="914" xr:uid="{00000000-0005-0000-0000-00009A030000}"/>
    <cellStyle name="Normal 8 2 2" xfId="915" xr:uid="{00000000-0005-0000-0000-00009B030000}"/>
    <cellStyle name="Normal 8 2 2 2" xfId="916" xr:uid="{00000000-0005-0000-0000-00009C030000}"/>
    <cellStyle name="Normal 8 2 2 2 2" xfId="917" xr:uid="{00000000-0005-0000-0000-00009D030000}"/>
    <cellStyle name="Normal 8 2 2 2 2 2" xfId="918" xr:uid="{00000000-0005-0000-0000-00009E030000}"/>
    <cellStyle name="Normal 8 2 2 2 3" xfId="919" xr:uid="{00000000-0005-0000-0000-00009F030000}"/>
    <cellStyle name="Normal 8 2 2 3" xfId="920" xr:uid="{00000000-0005-0000-0000-0000A0030000}"/>
    <cellStyle name="Normal 8 2 2 3 2" xfId="921" xr:uid="{00000000-0005-0000-0000-0000A1030000}"/>
    <cellStyle name="Normal 8 2 2 4" xfId="922" xr:uid="{00000000-0005-0000-0000-0000A2030000}"/>
    <cellStyle name="Normal 8 2 3" xfId="923" xr:uid="{00000000-0005-0000-0000-0000A3030000}"/>
    <cellStyle name="Normal 8 2 3 2" xfId="924" xr:uid="{00000000-0005-0000-0000-0000A4030000}"/>
    <cellStyle name="Normal 8 2 3 2 2" xfId="925" xr:uid="{00000000-0005-0000-0000-0000A5030000}"/>
    <cellStyle name="Normal 8 2 3 3" xfId="926" xr:uid="{00000000-0005-0000-0000-0000A6030000}"/>
    <cellStyle name="Normal 8 2 4" xfId="927" xr:uid="{00000000-0005-0000-0000-0000A7030000}"/>
    <cellStyle name="Normal 8 2 4 2" xfId="928" xr:uid="{00000000-0005-0000-0000-0000A8030000}"/>
    <cellStyle name="Normal 8 2 5" xfId="929" xr:uid="{00000000-0005-0000-0000-0000A9030000}"/>
    <cellStyle name="Normal 8 3" xfId="930" xr:uid="{00000000-0005-0000-0000-0000AA030000}"/>
    <cellStyle name="Normal 8 3 2" xfId="931" xr:uid="{00000000-0005-0000-0000-0000AB030000}"/>
    <cellStyle name="Normal 8 3 2 2" xfId="932" xr:uid="{00000000-0005-0000-0000-0000AC030000}"/>
    <cellStyle name="Normal 8 3 2 2 2" xfId="933" xr:uid="{00000000-0005-0000-0000-0000AD030000}"/>
    <cellStyle name="Normal 8 3 2 3" xfId="934" xr:uid="{00000000-0005-0000-0000-0000AE030000}"/>
    <cellStyle name="Normal 8 3 3" xfId="935" xr:uid="{00000000-0005-0000-0000-0000AF030000}"/>
    <cellStyle name="Normal 8 3 3 2" xfId="936" xr:uid="{00000000-0005-0000-0000-0000B0030000}"/>
    <cellStyle name="Normal 8 3 4" xfId="937" xr:uid="{00000000-0005-0000-0000-0000B1030000}"/>
    <cellStyle name="Normal 8 4" xfId="938" xr:uid="{00000000-0005-0000-0000-0000B2030000}"/>
    <cellStyle name="Normal 8 4 2" xfId="939" xr:uid="{00000000-0005-0000-0000-0000B3030000}"/>
    <cellStyle name="Normal 8 4 2 2" xfId="940" xr:uid="{00000000-0005-0000-0000-0000B4030000}"/>
    <cellStyle name="Normal 8 4 2 2 2" xfId="941" xr:uid="{00000000-0005-0000-0000-0000B5030000}"/>
    <cellStyle name="Normal 8 4 2 3" xfId="942" xr:uid="{00000000-0005-0000-0000-0000B6030000}"/>
    <cellStyle name="Normal 8 4 3" xfId="943" xr:uid="{00000000-0005-0000-0000-0000B7030000}"/>
    <cellStyle name="Normal 8 4 3 2" xfId="944" xr:uid="{00000000-0005-0000-0000-0000B8030000}"/>
    <cellStyle name="Normal 8 4 4" xfId="945" xr:uid="{00000000-0005-0000-0000-0000B9030000}"/>
    <cellStyle name="Normal 8 5" xfId="946" xr:uid="{00000000-0005-0000-0000-0000BA030000}"/>
    <cellStyle name="Normal 8 5 2" xfId="947" xr:uid="{00000000-0005-0000-0000-0000BB030000}"/>
    <cellStyle name="Normal 8 5 2 2" xfId="948" xr:uid="{00000000-0005-0000-0000-0000BC030000}"/>
    <cellStyle name="Normal 8 5 2 2 2" xfId="949" xr:uid="{00000000-0005-0000-0000-0000BD030000}"/>
    <cellStyle name="Normal 8 5 2 3" xfId="950" xr:uid="{00000000-0005-0000-0000-0000BE030000}"/>
    <cellStyle name="Normal 8 5 3" xfId="951" xr:uid="{00000000-0005-0000-0000-0000BF030000}"/>
    <cellStyle name="Normal 8 5 3 2" xfId="952" xr:uid="{00000000-0005-0000-0000-0000C0030000}"/>
    <cellStyle name="Normal 8 5 4" xfId="953" xr:uid="{00000000-0005-0000-0000-0000C1030000}"/>
    <cellStyle name="Normal 8 6" xfId="954" xr:uid="{00000000-0005-0000-0000-0000C2030000}"/>
    <cellStyle name="Normal 8 6 2" xfId="955" xr:uid="{00000000-0005-0000-0000-0000C3030000}"/>
    <cellStyle name="Normal 8 6 2 2" xfId="956" xr:uid="{00000000-0005-0000-0000-0000C4030000}"/>
    <cellStyle name="Normal 8 6 3" xfId="957" xr:uid="{00000000-0005-0000-0000-0000C5030000}"/>
    <cellStyle name="Normal 8 7" xfId="958" xr:uid="{00000000-0005-0000-0000-0000C6030000}"/>
    <cellStyle name="Normal 8 7 2" xfId="959" xr:uid="{00000000-0005-0000-0000-0000C7030000}"/>
    <cellStyle name="Normal 8 8" xfId="960" xr:uid="{00000000-0005-0000-0000-0000C8030000}"/>
    <cellStyle name="Normal 8 9" xfId="961" xr:uid="{00000000-0005-0000-0000-0000C9030000}"/>
    <cellStyle name="Normal 9" xfId="962" xr:uid="{00000000-0005-0000-0000-0000CA030000}"/>
    <cellStyle name="Normal 9 2" xfId="963" xr:uid="{00000000-0005-0000-0000-0000CB030000}"/>
    <cellStyle name="Normal 9 2 2" xfId="964" xr:uid="{00000000-0005-0000-0000-0000CC030000}"/>
    <cellStyle name="Normal 9 2 2 2" xfId="965" xr:uid="{00000000-0005-0000-0000-0000CD030000}"/>
    <cellStyle name="Normal 9 2 2 2 2" xfId="966" xr:uid="{00000000-0005-0000-0000-0000CE030000}"/>
    <cellStyle name="Normal 9 2 2 2 2 2" xfId="967" xr:uid="{00000000-0005-0000-0000-0000CF030000}"/>
    <cellStyle name="Normal 9 2 2 2 3" xfId="968" xr:uid="{00000000-0005-0000-0000-0000D0030000}"/>
    <cellStyle name="Normal 9 2 2 3" xfId="969" xr:uid="{00000000-0005-0000-0000-0000D1030000}"/>
    <cellStyle name="Normal 9 2 2 3 2" xfId="970" xr:uid="{00000000-0005-0000-0000-0000D2030000}"/>
    <cellStyle name="Normal 9 2 2 4" xfId="971" xr:uid="{00000000-0005-0000-0000-0000D3030000}"/>
    <cellStyle name="Normal 9 2 3" xfId="972" xr:uid="{00000000-0005-0000-0000-0000D4030000}"/>
    <cellStyle name="Normal 9 2 3 2" xfId="973" xr:uid="{00000000-0005-0000-0000-0000D5030000}"/>
    <cellStyle name="Normal 9 2 3 2 2" xfId="974" xr:uid="{00000000-0005-0000-0000-0000D6030000}"/>
    <cellStyle name="Normal 9 2 3 3" xfId="975" xr:uid="{00000000-0005-0000-0000-0000D7030000}"/>
    <cellStyle name="Normal 9 2 4" xfId="976" xr:uid="{00000000-0005-0000-0000-0000D8030000}"/>
    <cellStyle name="Normal 9 2 4 2" xfId="977" xr:uid="{00000000-0005-0000-0000-0000D9030000}"/>
    <cellStyle name="Normal 9 2 5" xfId="978" xr:uid="{00000000-0005-0000-0000-0000DA030000}"/>
    <cellStyle name="Normal 9 3" xfId="979" xr:uid="{00000000-0005-0000-0000-0000DB030000}"/>
    <cellStyle name="Normal 9 3 2" xfId="980" xr:uid="{00000000-0005-0000-0000-0000DC030000}"/>
    <cellStyle name="Normal 9 3 2 2" xfId="981" xr:uid="{00000000-0005-0000-0000-0000DD030000}"/>
    <cellStyle name="Normal 9 3 2 2 2" xfId="982" xr:uid="{00000000-0005-0000-0000-0000DE030000}"/>
    <cellStyle name="Normal 9 3 2 3" xfId="983" xr:uid="{00000000-0005-0000-0000-0000DF030000}"/>
    <cellStyle name="Normal 9 3 3" xfId="984" xr:uid="{00000000-0005-0000-0000-0000E0030000}"/>
    <cellStyle name="Normal 9 3 3 2" xfId="985" xr:uid="{00000000-0005-0000-0000-0000E1030000}"/>
    <cellStyle name="Normal 9 3 4" xfId="986" xr:uid="{00000000-0005-0000-0000-0000E2030000}"/>
    <cellStyle name="Normal 9 4" xfId="987" xr:uid="{00000000-0005-0000-0000-0000E3030000}"/>
    <cellStyle name="Normal 9 4 2" xfId="988" xr:uid="{00000000-0005-0000-0000-0000E4030000}"/>
    <cellStyle name="Normal 9 4 2 2" xfId="989" xr:uid="{00000000-0005-0000-0000-0000E5030000}"/>
    <cellStyle name="Normal 9 4 2 2 2" xfId="990" xr:uid="{00000000-0005-0000-0000-0000E6030000}"/>
    <cellStyle name="Normal 9 4 2 3" xfId="991" xr:uid="{00000000-0005-0000-0000-0000E7030000}"/>
    <cellStyle name="Normal 9 4 3" xfId="992" xr:uid="{00000000-0005-0000-0000-0000E8030000}"/>
    <cellStyle name="Normal 9 4 3 2" xfId="993" xr:uid="{00000000-0005-0000-0000-0000E9030000}"/>
    <cellStyle name="Normal 9 4 4" xfId="994" xr:uid="{00000000-0005-0000-0000-0000EA030000}"/>
    <cellStyle name="Normal 9 5" xfId="995" xr:uid="{00000000-0005-0000-0000-0000EB030000}"/>
    <cellStyle name="Normal 9 5 2" xfId="996" xr:uid="{00000000-0005-0000-0000-0000EC030000}"/>
    <cellStyle name="Normal 9 5 2 2" xfId="997" xr:uid="{00000000-0005-0000-0000-0000ED030000}"/>
    <cellStyle name="Normal 9 5 2 2 2" xfId="998" xr:uid="{00000000-0005-0000-0000-0000EE030000}"/>
    <cellStyle name="Normal 9 5 2 3" xfId="999" xr:uid="{00000000-0005-0000-0000-0000EF030000}"/>
    <cellStyle name="Normal 9 5 3" xfId="1000" xr:uid="{00000000-0005-0000-0000-0000F0030000}"/>
    <cellStyle name="Normal 9 5 3 2" xfId="1001" xr:uid="{00000000-0005-0000-0000-0000F1030000}"/>
    <cellStyle name="Normal 9 5 4" xfId="1002" xr:uid="{00000000-0005-0000-0000-0000F2030000}"/>
    <cellStyle name="Normal 9 6" xfId="1003" xr:uid="{00000000-0005-0000-0000-0000F3030000}"/>
    <cellStyle name="Normal 9 6 2" xfId="1004" xr:uid="{00000000-0005-0000-0000-0000F4030000}"/>
    <cellStyle name="Normal 9 6 2 2" xfId="1005" xr:uid="{00000000-0005-0000-0000-0000F5030000}"/>
    <cellStyle name="Normal 9 6 3" xfId="1006" xr:uid="{00000000-0005-0000-0000-0000F6030000}"/>
    <cellStyle name="Normal 9 7" xfId="1007" xr:uid="{00000000-0005-0000-0000-0000F7030000}"/>
    <cellStyle name="Normal 9 7 2" xfId="1008" xr:uid="{00000000-0005-0000-0000-0000F8030000}"/>
    <cellStyle name="Normal 9 8" xfId="1009" xr:uid="{00000000-0005-0000-0000-0000F9030000}"/>
    <cellStyle name="Normal 9 9" xfId="1010" xr:uid="{00000000-0005-0000-0000-0000FA030000}"/>
    <cellStyle name="Note 2" xfId="1011" xr:uid="{00000000-0005-0000-0000-0000FB030000}"/>
    <cellStyle name="Note 2 2" xfId="1012" xr:uid="{00000000-0005-0000-0000-0000FC030000}"/>
    <cellStyle name="Note 2 2 2" xfId="1013" xr:uid="{00000000-0005-0000-0000-0000FD030000}"/>
    <cellStyle name="Note 2 2 2 2" xfId="1014" xr:uid="{00000000-0005-0000-0000-0000FE030000}"/>
    <cellStyle name="Note 2 2 2 2 2" xfId="1015" xr:uid="{00000000-0005-0000-0000-0000FF030000}"/>
    <cellStyle name="Note 2 2 2 2 2 2" xfId="1016" xr:uid="{00000000-0005-0000-0000-000000040000}"/>
    <cellStyle name="Note 2 2 2 2 3" xfId="1017" xr:uid="{00000000-0005-0000-0000-000001040000}"/>
    <cellStyle name="Note 2 2 2 2 3 2" xfId="1018" xr:uid="{00000000-0005-0000-0000-000002040000}"/>
    <cellStyle name="Note 2 2 2 2 4" xfId="1019" xr:uid="{00000000-0005-0000-0000-000003040000}"/>
    <cellStyle name="Note 2 2 2 3" xfId="1020" xr:uid="{00000000-0005-0000-0000-000004040000}"/>
    <cellStyle name="Note 2 2 2 3 2" xfId="1021" xr:uid="{00000000-0005-0000-0000-000005040000}"/>
    <cellStyle name="Note 2 2 2 4" xfId="1022" xr:uid="{00000000-0005-0000-0000-000006040000}"/>
    <cellStyle name="Note 2 2 2 4 2" xfId="1023" xr:uid="{00000000-0005-0000-0000-000007040000}"/>
    <cellStyle name="Note 2 2 2 5" xfId="1024" xr:uid="{00000000-0005-0000-0000-000008040000}"/>
    <cellStyle name="Note 2 2 3" xfId="1025" xr:uid="{00000000-0005-0000-0000-000009040000}"/>
    <cellStyle name="Note 2 2 3 2" xfId="1026" xr:uid="{00000000-0005-0000-0000-00000A040000}"/>
    <cellStyle name="Note 2 2 3 2 2" xfId="1027" xr:uid="{00000000-0005-0000-0000-00000B040000}"/>
    <cellStyle name="Note 2 2 3 3" xfId="1028" xr:uid="{00000000-0005-0000-0000-00000C040000}"/>
    <cellStyle name="Note 2 2 3 3 2" xfId="1029" xr:uid="{00000000-0005-0000-0000-00000D040000}"/>
    <cellStyle name="Note 2 2 3 4" xfId="1030" xr:uid="{00000000-0005-0000-0000-00000E040000}"/>
    <cellStyle name="Note 2 2 4" xfId="1031" xr:uid="{00000000-0005-0000-0000-00000F040000}"/>
    <cellStyle name="Note 2 2 4 2" xfId="1032" xr:uid="{00000000-0005-0000-0000-000010040000}"/>
    <cellStyle name="Note 2 2 5" xfId="1033" xr:uid="{00000000-0005-0000-0000-000011040000}"/>
    <cellStyle name="Note 2 2 5 2" xfId="1034" xr:uid="{00000000-0005-0000-0000-000012040000}"/>
    <cellStyle name="Note 2 2 6" xfId="1035" xr:uid="{00000000-0005-0000-0000-000013040000}"/>
    <cellStyle name="Note 2 3" xfId="1036" xr:uid="{00000000-0005-0000-0000-000014040000}"/>
    <cellStyle name="Note 2 3 2" xfId="1037" xr:uid="{00000000-0005-0000-0000-000015040000}"/>
    <cellStyle name="Note 2 3 2 2" xfId="1038" xr:uid="{00000000-0005-0000-0000-000016040000}"/>
    <cellStyle name="Note 2 3 2 2 2" xfId="1039" xr:uid="{00000000-0005-0000-0000-000017040000}"/>
    <cellStyle name="Note 2 3 2 3" xfId="1040" xr:uid="{00000000-0005-0000-0000-000018040000}"/>
    <cellStyle name="Note 2 3 2 3 2" xfId="1041" xr:uid="{00000000-0005-0000-0000-000019040000}"/>
    <cellStyle name="Note 2 3 2 4" xfId="1042" xr:uid="{00000000-0005-0000-0000-00001A040000}"/>
    <cellStyle name="Note 2 3 3" xfId="1043" xr:uid="{00000000-0005-0000-0000-00001B040000}"/>
    <cellStyle name="Note 2 3 3 2" xfId="1044" xr:uid="{00000000-0005-0000-0000-00001C040000}"/>
    <cellStyle name="Note 2 3 4" xfId="1045" xr:uid="{00000000-0005-0000-0000-00001D040000}"/>
    <cellStyle name="Note 2 3 4 2" xfId="1046" xr:uid="{00000000-0005-0000-0000-00001E040000}"/>
    <cellStyle name="Note 2 3 5" xfId="1047" xr:uid="{00000000-0005-0000-0000-00001F040000}"/>
    <cellStyle name="Note 2 4" xfId="1048" xr:uid="{00000000-0005-0000-0000-000020040000}"/>
    <cellStyle name="Note 2 5" xfId="1049" xr:uid="{00000000-0005-0000-0000-000021040000}"/>
    <cellStyle name="Note 2 5 2" xfId="1050" xr:uid="{00000000-0005-0000-0000-000022040000}"/>
    <cellStyle name="Note 2 5 2 2" xfId="1051" xr:uid="{00000000-0005-0000-0000-000023040000}"/>
    <cellStyle name="Note 2 5 3" xfId="1052" xr:uid="{00000000-0005-0000-0000-000024040000}"/>
    <cellStyle name="Note 2 5 3 2" xfId="1053" xr:uid="{00000000-0005-0000-0000-000025040000}"/>
    <cellStyle name="Note 2 5 4" xfId="1054" xr:uid="{00000000-0005-0000-0000-000026040000}"/>
    <cellStyle name="Note 2 6" xfId="1055" xr:uid="{00000000-0005-0000-0000-000027040000}"/>
    <cellStyle name="Note 2 6 2" xfId="1056" xr:uid="{00000000-0005-0000-0000-000028040000}"/>
    <cellStyle name="Note 2 7" xfId="1057" xr:uid="{00000000-0005-0000-0000-000029040000}"/>
    <cellStyle name="Note 2 7 2" xfId="1058" xr:uid="{00000000-0005-0000-0000-00002A040000}"/>
    <cellStyle name="Note 2 8" xfId="1059" xr:uid="{00000000-0005-0000-0000-00002B040000}"/>
    <cellStyle name="Note 3" xfId="1060" xr:uid="{00000000-0005-0000-0000-00002C040000}"/>
    <cellStyle name="Note 3 2" xfId="1061" xr:uid="{00000000-0005-0000-0000-00002D040000}"/>
    <cellStyle name="Note 3 2 2" xfId="1062" xr:uid="{00000000-0005-0000-0000-00002E040000}"/>
    <cellStyle name="Note 3 2 2 2" xfId="1063" xr:uid="{00000000-0005-0000-0000-00002F040000}"/>
    <cellStyle name="Note 3 2 2 2 2" xfId="1064" xr:uid="{00000000-0005-0000-0000-000030040000}"/>
    <cellStyle name="Note 3 2 2 3" xfId="1065" xr:uid="{00000000-0005-0000-0000-000031040000}"/>
    <cellStyle name="Note 3 2 2 3 2" xfId="1066" xr:uid="{00000000-0005-0000-0000-000032040000}"/>
    <cellStyle name="Note 3 2 2 4" xfId="1067" xr:uid="{00000000-0005-0000-0000-000033040000}"/>
    <cellStyle name="Note 3 2 3" xfId="1068" xr:uid="{00000000-0005-0000-0000-000034040000}"/>
    <cellStyle name="Note 3 2 3 2" xfId="1069" xr:uid="{00000000-0005-0000-0000-000035040000}"/>
    <cellStyle name="Note 3 2 4" xfId="1070" xr:uid="{00000000-0005-0000-0000-000036040000}"/>
    <cellStyle name="Note 3 2 4 2" xfId="1071" xr:uid="{00000000-0005-0000-0000-000037040000}"/>
    <cellStyle name="Note 3 2 5" xfId="1072" xr:uid="{00000000-0005-0000-0000-000038040000}"/>
    <cellStyle name="Note 3 3" xfId="1073" xr:uid="{00000000-0005-0000-0000-000039040000}"/>
    <cellStyle name="Note 3 3 2" xfId="1074" xr:uid="{00000000-0005-0000-0000-00003A040000}"/>
    <cellStyle name="Note 3 3 2 2" xfId="1075" xr:uid="{00000000-0005-0000-0000-00003B040000}"/>
    <cellStyle name="Note 3 3 3" xfId="1076" xr:uid="{00000000-0005-0000-0000-00003C040000}"/>
    <cellStyle name="Note 3 3 3 2" xfId="1077" xr:uid="{00000000-0005-0000-0000-00003D040000}"/>
    <cellStyle name="Note 3 3 4" xfId="1078" xr:uid="{00000000-0005-0000-0000-00003E040000}"/>
    <cellStyle name="Note 3 4" xfId="1079" xr:uid="{00000000-0005-0000-0000-00003F040000}"/>
    <cellStyle name="Note 3 4 2" xfId="1080" xr:uid="{00000000-0005-0000-0000-000040040000}"/>
    <cellStyle name="Note 3 5" xfId="1081" xr:uid="{00000000-0005-0000-0000-000041040000}"/>
    <cellStyle name="Note 3 5 2" xfId="1082" xr:uid="{00000000-0005-0000-0000-000042040000}"/>
    <cellStyle name="Note 3 6" xfId="1083" xr:uid="{00000000-0005-0000-0000-000043040000}"/>
    <cellStyle name="Note 4" xfId="1084" xr:uid="{00000000-0005-0000-0000-000044040000}"/>
    <cellStyle name="Note 4 2" xfId="1085" xr:uid="{00000000-0005-0000-0000-000045040000}"/>
    <cellStyle name="Note 4 2 2" xfId="1086" xr:uid="{00000000-0005-0000-0000-000046040000}"/>
    <cellStyle name="Note 4 2 2 2" xfId="1087" xr:uid="{00000000-0005-0000-0000-000047040000}"/>
    <cellStyle name="Note 4 2 3" xfId="1088" xr:uid="{00000000-0005-0000-0000-000048040000}"/>
    <cellStyle name="Note 4 2 3 2" xfId="1089" xr:uid="{00000000-0005-0000-0000-000049040000}"/>
    <cellStyle name="Note 4 2 4" xfId="1090" xr:uid="{00000000-0005-0000-0000-00004A040000}"/>
    <cellStyle name="Note 4 3" xfId="1091" xr:uid="{00000000-0005-0000-0000-00004B040000}"/>
    <cellStyle name="Note 4 3 2" xfId="1092" xr:uid="{00000000-0005-0000-0000-00004C040000}"/>
    <cellStyle name="Note 4 4" xfId="1093" xr:uid="{00000000-0005-0000-0000-00004D040000}"/>
    <cellStyle name="Note 4 4 2" xfId="1094" xr:uid="{00000000-0005-0000-0000-00004E040000}"/>
    <cellStyle name="Note 4 5" xfId="1095" xr:uid="{00000000-0005-0000-0000-00004F040000}"/>
    <cellStyle name="Note 5" xfId="1096" xr:uid="{00000000-0005-0000-0000-000050040000}"/>
    <cellStyle name="Note 5 2" xfId="1097" xr:uid="{00000000-0005-0000-0000-000051040000}"/>
    <cellStyle name="Note 5 2 2" xfId="1098" xr:uid="{00000000-0005-0000-0000-000052040000}"/>
    <cellStyle name="Note 5 3" xfId="1099" xr:uid="{00000000-0005-0000-0000-000053040000}"/>
    <cellStyle name="Note 5 3 2" xfId="1100" xr:uid="{00000000-0005-0000-0000-000054040000}"/>
    <cellStyle name="Note 5 4" xfId="1101" xr:uid="{00000000-0005-0000-0000-000055040000}"/>
    <cellStyle name="Note 6" xfId="1102" xr:uid="{00000000-0005-0000-0000-000056040000}"/>
    <cellStyle name="Output" xfId="1103" builtinId="21" customBuiltin="1"/>
    <cellStyle name="Output 2" xfId="1104" xr:uid="{00000000-0005-0000-0000-000058040000}"/>
    <cellStyle name="Output 2 2" xfId="1105" xr:uid="{00000000-0005-0000-0000-000059040000}"/>
    <cellStyle name="Output 2 2 2" xfId="1106" xr:uid="{00000000-0005-0000-0000-00005A040000}"/>
    <cellStyle name="Output 2 2 2 2" xfId="1107" xr:uid="{00000000-0005-0000-0000-00005B040000}"/>
    <cellStyle name="Output 2 2 2 2 2" xfId="1108" xr:uid="{00000000-0005-0000-0000-00005C040000}"/>
    <cellStyle name="Output 2 2 2 2 2 2" xfId="1109" xr:uid="{00000000-0005-0000-0000-00005D040000}"/>
    <cellStyle name="Output 2 2 2 2 3" xfId="1110" xr:uid="{00000000-0005-0000-0000-00005E040000}"/>
    <cellStyle name="Output 2 2 2 3" xfId="1111" xr:uid="{00000000-0005-0000-0000-00005F040000}"/>
    <cellStyle name="Output 2 2 2 3 2" xfId="1112" xr:uid="{00000000-0005-0000-0000-000060040000}"/>
    <cellStyle name="Output 2 2 2 4" xfId="1113" xr:uid="{00000000-0005-0000-0000-000061040000}"/>
    <cellStyle name="Output 2 2 2 4 2" xfId="1114" xr:uid="{00000000-0005-0000-0000-000062040000}"/>
    <cellStyle name="Output 2 2 2 5" xfId="1115" xr:uid="{00000000-0005-0000-0000-000063040000}"/>
    <cellStyle name="Output 2 2 3" xfId="1116" xr:uid="{00000000-0005-0000-0000-000064040000}"/>
    <cellStyle name="Output 2 2 3 2" xfId="1117" xr:uid="{00000000-0005-0000-0000-000065040000}"/>
    <cellStyle name="Output 2 2 3 2 2" xfId="1118" xr:uid="{00000000-0005-0000-0000-000066040000}"/>
    <cellStyle name="Output 2 2 3 3" xfId="1119" xr:uid="{00000000-0005-0000-0000-000067040000}"/>
    <cellStyle name="Output 2 2 4" xfId="1120" xr:uid="{00000000-0005-0000-0000-000068040000}"/>
    <cellStyle name="Output 2 2 4 2" xfId="1121" xr:uid="{00000000-0005-0000-0000-000069040000}"/>
    <cellStyle name="Output 2 2 5" xfId="1122" xr:uid="{00000000-0005-0000-0000-00006A040000}"/>
    <cellStyle name="Output 2 2 5 2" xfId="1123" xr:uid="{00000000-0005-0000-0000-00006B040000}"/>
    <cellStyle name="Output 2 2 6" xfId="1124" xr:uid="{00000000-0005-0000-0000-00006C040000}"/>
    <cellStyle name="Output 2 3" xfId="1125" xr:uid="{00000000-0005-0000-0000-00006D040000}"/>
    <cellStyle name="Output 2 3 2" xfId="1126" xr:uid="{00000000-0005-0000-0000-00006E040000}"/>
    <cellStyle name="Output 2 3 2 2" xfId="1127" xr:uid="{00000000-0005-0000-0000-00006F040000}"/>
    <cellStyle name="Output 2 3 2 2 2" xfId="1128" xr:uid="{00000000-0005-0000-0000-000070040000}"/>
    <cellStyle name="Output 2 3 2 3" xfId="1129" xr:uid="{00000000-0005-0000-0000-000071040000}"/>
    <cellStyle name="Output 2 3 3" xfId="1130" xr:uid="{00000000-0005-0000-0000-000072040000}"/>
    <cellStyle name="Output 2 3 3 2" xfId="1131" xr:uid="{00000000-0005-0000-0000-000073040000}"/>
    <cellStyle name="Output 2 3 4" xfId="1132" xr:uid="{00000000-0005-0000-0000-000074040000}"/>
    <cellStyle name="Output 2 3 4 2" xfId="1133" xr:uid="{00000000-0005-0000-0000-000075040000}"/>
    <cellStyle name="Output 2 3 5" xfId="1134" xr:uid="{00000000-0005-0000-0000-000076040000}"/>
    <cellStyle name="Output 2 4" xfId="1135" xr:uid="{00000000-0005-0000-0000-000077040000}"/>
    <cellStyle name="Output 2 5" xfId="1136" xr:uid="{00000000-0005-0000-0000-000078040000}"/>
    <cellStyle name="Output 2 5 2" xfId="1137" xr:uid="{00000000-0005-0000-0000-000079040000}"/>
    <cellStyle name="Output 2 5 2 2" xfId="1138" xr:uid="{00000000-0005-0000-0000-00007A040000}"/>
    <cellStyle name="Output 2 5 3" xfId="1139" xr:uid="{00000000-0005-0000-0000-00007B040000}"/>
    <cellStyle name="Output 2 6" xfId="1140" xr:uid="{00000000-0005-0000-0000-00007C040000}"/>
    <cellStyle name="Output 2 6 2" xfId="1141" xr:uid="{00000000-0005-0000-0000-00007D040000}"/>
    <cellStyle name="Output 2 7" xfId="1142" xr:uid="{00000000-0005-0000-0000-00007E040000}"/>
    <cellStyle name="Output 2 7 2" xfId="1143" xr:uid="{00000000-0005-0000-0000-00007F040000}"/>
    <cellStyle name="Output 2 8" xfId="1144" xr:uid="{00000000-0005-0000-0000-000080040000}"/>
    <cellStyle name="Output 3" xfId="1145" xr:uid="{00000000-0005-0000-0000-000081040000}"/>
    <cellStyle name="Output 3 2" xfId="1146" xr:uid="{00000000-0005-0000-0000-000082040000}"/>
    <cellStyle name="Output 3 2 2" xfId="1147" xr:uid="{00000000-0005-0000-0000-000083040000}"/>
    <cellStyle name="Output 3 2 2 2" xfId="1148" xr:uid="{00000000-0005-0000-0000-000084040000}"/>
    <cellStyle name="Output 3 2 2 2 2" xfId="1149" xr:uid="{00000000-0005-0000-0000-000085040000}"/>
    <cellStyle name="Output 3 2 2 3" xfId="1150" xr:uid="{00000000-0005-0000-0000-000086040000}"/>
    <cellStyle name="Output 3 2 3" xfId="1151" xr:uid="{00000000-0005-0000-0000-000087040000}"/>
    <cellStyle name="Output 3 2 3 2" xfId="1152" xr:uid="{00000000-0005-0000-0000-000088040000}"/>
    <cellStyle name="Output 3 2 4" xfId="1153" xr:uid="{00000000-0005-0000-0000-000089040000}"/>
    <cellStyle name="Output 3 2 4 2" xfId="1154" xr:uid="{00000000-0005-0000-0000-00008A040000}"/>
    <cellStyle name="Output 3 2 5" xfId="1155" xr:uid="{00000000-0005-0000-0000-00008B040000}"/>
    <cellStyle name="Output 3 3" xfId="1156" xr:uid="{00000000-0005-0000-0000-00008C040000}"/>
    <cellStyle name="Output 3 3 2" xfId="1157" xr:uid="{00000000-0005-0000-0000-00008D040000}"/>
    <cellStyle name="Output 3 3 2 2" xfId="1158" xr:uid="{00000000-0005-0000-0000-00008E040000}"/>
    <cellStyle name="Output 3 3 3" xfId="1159" xr:uid="{00000000-0005-0000-0000-00008F040000}"/>
    <cellStyle name="Output 3 4" xfId="1160" xr:uid="{00000000-0005-0000-0000-000090040000}"/>
    <cellStyle name="Output 3 4 2" xfId="1161" xr:uid="{00000000-0005-0000-0000-000091040000}"/>
    <cellStyle name="Output 3 5" xfId="1162" xr:uid="{00000000-0005-0000-0000-000092040000}"/>
    <cellStyle name="Output 3 5 2" xfId="1163" xr:uid="{00000000-0005-0000-0000-000093040000}"/>
    <cellStyle name="Output 3 6" xfId="1164" xr:uid="{00000000-0005-0000-0000-000094040000}"/>
    <cellStyle name="Output 4" xfId="1165" xr:uid="{00000000-0005-0000-0000-000095040000}"/>
    <cellStyle name="Output 4 2" xfId="1166" xr:uid="{00000000-0005-0000-0000-000096040000}"/>
    <cellStyle name="Output 4 2 2" xfId="1167" xr:uid="{00000000-0005-0000-0000-000097040000}"/>
    <cellStyle name="Output 4 2 2 2" xfId="1168" xr:uid="{00000000-0005-0000-0000-000098040000}"/>
    <cellStyle name="Output 4 2 3" xfId="1169" xr:uid="{00000000-0005-0000-0000-000099040000}"/>
    <cellStyle name="Output 4 3" xfId="1170" xr:uid="{00000000-0005-0000-0000-00009A040000}"/>
    <cellStyle name="Output 4 3 2" xfId="1171" xr:uid="{00000000-0005-0000-0000-00009B040000}"/>
    <cellStyle name="Output 4 4" xfId="1172" xr:uid="{00000000-0005-0000-0000-00009C040000}"/>
    <cellStyle name="Output 4 4 2" xfId="1173" xr:uid="{00000000-0005-0000-0000-00009D040000}"/>
    <cellStyle name="Output 4 5" xfId="1174" xr:uid="{00000000-0005-0000-0000-00009E040000}"/>
    <cellStyle name="Output 5" xfId="1175" xr:uid="{00000000-0005-0000-0000-00009F040000}"/>
    <cellStyle name="Output 5 2" xfId="1176" xr:uid="{00000000-0005-0000-0000-0000A0040000}"/>
    <cellStyle name="Output 5 2 2" xfId="1177" xr:uid="{00000000-0005-0000-0000-0000A1040000}"/>
    <cellStyle name="Output 5 3" xfId="1178" xr:uid="{00000000-0005-0000-0000-0000A2040000}"/>
    <cellStyle name="Percent 10" xfId="1179" xr:uid="{00000000-0005-0000-0000-0000A3040000}"/>
    <cellStyle name="Percent 11" xfId="1180" xr:uid="{00000000-0005-0000-0000-0000A4040000}"/>
    <cellStyle name="Percent 2" xfId="1181" xr:uid="{00000000-0005-0000-0000-0000A5040000}"/>
    <cellStyle name="Percent 2 10" xfId="1182" xr:uid="{00000000-0005-0000-0000-0000A6040000}"/>
    <cellStyle name="Percent 2 11" xfId="1183" xr:uid="{00000000-0005-0000-0000-0000A7040000}"/>
    <cellStyle name="Percent 2 2" xfId="1184" xr:uid="{00000000-0005-0000-0000-0000A8040000}"/>
    <cellStyle name="Percent 2 2 2" xfId="1185" xr:uid="{00000000-0005-0000-0000-0000A9040000}"/>
    <cellStyle name="Percent 2 2 3" xfId="1186" xr:uid="{00000000-0005-0000-0000-0000AA040000}"/>
    <cellStyle name="Percent 2 3" xfId="1187" xr:uid="{00000000-0005-0000-0000-0000AB040000}"/>
    <cellStyle name="Percent 2 3 2" xfId="1188" xr:uid="{00000000-0005-0000-0000-0000AC040000}"/>
    <cellStyle name="Percent 2 3 2 2" xfId="1189" xr:uid="{00000000-0005-0000-0000-0000AD040000}"/>
    <cellStyle name="Percent 2 3 2 2 2" xfId="1190" xr:uid="{00000000-0005-0000-0000-0000AE040000}"/>
    <cellStyle name="Percent 2 3 2 3" xfId="1191" xr:uid="{00000000-0005-0000-0000-0000AF040000}"/>
    <cellStyle name="Percent 2 3 3" xfId="1192" xr:uid="{00000000-0005-0000-0000-0000B0040000}"/>
    <cellStyle name="Percent 2 3 3 2" xfId="1193" xr:uid="{00000000-0005-0000-0000-0000B1040000}"/>
    <cellStyle name="Percent 2 3 4" xfId="1194" xr:uid="{00000000-0005-0000-0000-0000B2040000}"/>
    <cellStyle name="Percent 2 3 5" xfId="1195" xr:uid="{00000000-0005-0000-0000-0000B3040000}"/>
    <cellStyle name="Percent 2 4" xfId="1196" xr:uid="{00000000-0005-0000-0000-0000B4040000}"/>
    <cellStyle name="Percent 2 4 2" xfId="1197" xr:uid="{00000000-0005-0000-0000-0000B5040000}"/>
    <cellStyle name="Percent 2 4 2 2" xfId="1198" xr:uid="{00000000-0005-0000-0000-0000B6040000}"/>
    <cellStyle name="Percent 2 4 3" xfId="1199" xr:uid="{00000000-0005-0000-0000-0000B7040000}"/>
    <cellStyle name="Percent 2 5" xfId="1200" xr:uid="{00000000-0005-0000-0000-0000B8040000}"/>
    <cellStyle name="Percent 2 5 2" xfId="1201" xr:uid="{00000000-0005-0000-0000-0000B9040000}"/>
    <cellStyle name="Percent 2 5 2 2" xfId="1202" xr:uid="{00000000-0005-0000-0000-0000BA040000}"/>
    <cellStyle name="Percent 2 5 3" xfId="1203" xr:uid="{00000000-0005-0000-0000-0000BB040000}"/>
    <cellStyle name="Percent 2 6" xfId="1204" xr:uid="{00000000-0005-0000-0000-0000BC040000}"/>
    <cellStyle name="Percent 2 6 2" xfId="1205" xr:uid="{00000000-0005-0000-0000-0000BD040000}"/>
    <cellStyle name="Percent 2 6 2 2" xfId="1206" xr:uid="{00000000-0005-0000-0000-0000BE040000}"/>
    <cellStyle name="Percent 2 6 3" xfId="1207" xr:uid="{00000000-0005-0000-0000-0000BF040000}"/>
    <cellStyle name="Percent 2 7" xfId="1208" xr:uid="{00000000-0005-0000-0000-0000C0040000}"/>
    <cellStyle name="Percent 2 7 2" xfId="1209" xr:uid="{00000000-0005-0000-0000-0000C1040000}"/>
    <cellStyle name="Percent 2 8" xfId="1210" xr:uid="{00000000-0005-0000-0000-0000C2040000}"/>
    <cellStyle name="Percent 2 9" xfId="1211" xr:uid="{00000000-0005-0000-0000-0000C3040000}"/>
    <cellStyle name="Percent 3" xfId="1212" xr:uid="{00000000-0005-0000-0000-0000C4040000}"/>
    <cellStyle name="Percent 3 2" xfId="1213" xr:uid="{00000000-0005-0000-0000-0000C5040000}"/>
    <cellStyle name="Percent 3 2 2" xfId="1214" xr:uid="{00000000-0005-0000-0000-0000C6040000}"/>
    <cellStyle name="Percent 3 3" xfId="1215" xr:uid="{00000000-0005-0000-0000-0000C7040000}"/>
    <cellStyle name="Percent 3 4" xfId="1216" xr:uid="{00000000-0005-0000-0000-0000C8040000}"/>
    <cellStyle name="Percent 3 5" xfId="1217" xr:uid="{00000000-0005-0000-0000-0000C9040000}"/>
    <cellStyle name="Percent 4" xfId="1218" xr:uid="{00000000-0005-0000-0000-0000CA040000}"/>
    <cellStyle name="Percent 4 2" xfId="1219" xr:uid="{00000000-0005-0000-0000-0000CB040000}"/>
    <cellStyle name="Percent 4 2 2" xfId="1220" xr:uid="{00000000-0005-0000-0000-0000CC040000}"/>
    <cellStyle name="Percent 4 2 2 2" xfId="1221" xr:uid="{00000000-0005-0000-0000-0000CD040000}"/>
    <cellStyle name="Percent 4 2 2 2 2" xfId="1222" xr:uid="{00000000-0005-0000-0000-0000CE040000}"/>
    <cellStyle name="Percent 4 2 2 3" xfId="1223" xr:uid="{00000000-0005-0000-0000-0000CF040000}"/>
    <cellStyle name="Percent 4 2 3" xfId="1224" xr:uid="{00000000-0005-0000-0000-0000D0040000}"/>
    <cellStyle name="Percent 4 2 3 2" xfId="1225" xr:uid="{00000000-0005-0000-0000-0000D1040000}"/>
    <cellStyle name="Percent 4 2 4" xfId="1226" xr:uid="{00000000-0005-0000-0000-0000D2040000}"/>
    <cellStyle name="Percent 4 3" xfId="1227" xr:uid="{00000000-0005-0000-0000-0000D3040000}"/>
    <cellStyle name="Percent 4 3 2" xfId="1228" xr:uid="{00000000-0005-0000-0000-0000D4040000}"/>
    <cellStyle name="Percent 4 3 2 2" xfId="1229" xr:uid="{00000000-0005-0000-0000-0000D5040000}"/>
    <cellStyle name="Percent 4 3 3" xfId="1230" xr:uid="{00000000-0005-0000-0000-0000D6040000}"/>
    <cellStyle name="Percent 4 4" xfId="1231" xr:uid="{00000000-0005-0000-0000-0000D7040000}"/>
    <cellStyle name="Percent 4 4 2" xfId="1232" xr:uid="{00000000-0005-0000-0000-0000D8040000}"/>
    <cellStyle name="Percent 4 4 2 2" xfId="1233" xr:uid="{00000000-0005-0000-0000-0000D9040000}"/>
    <cellStyle name="Percent 4 4 3" xfId="1234" xr:uid="{00000000-0005-0000-0000-0000DA040000}"/>
    <cellStyle name="Percent 4 5" xfId="1235" xr:uid="{00000000-0005-0000-0000-0000DB040000}"/>
    <cellStyle name="Percent 4 5 2" xfId="1236" xr:uid="{00000000-0005-0000-0000-0000DC040000}"/>
    <cellStyle name="Percent 4 5 2 2" xfId="1237" xr:uid="{00000000-0005-0000-0000-0000DD040000}"/>
    <cellStyle name="Percent 4 5 3" xfId="1238" xr:uid="{00000000-0005-0000-0000-0000DE040000}"/>
    <cellStyle name="Percent 4 6" xfId="1239" xr:uid="{00000000-0005-0000-0000-0000DF040000}"/>
    <cellStyle name="Percent 4 6 2" xfId="1240" xr:uid="{00000000-0005-0000-0000-0000E0040000}"/>
    <cellStyle name="Percent 4 7" xfId="1241" xr:uid="{00000000-0005-0000-0000-0000E1040000}"/>
    <cellStyle name="Percent 4 8" xfId="1242" xr:uid="{00000000-0005-0000-0000-0000E2040000}"/>
    <cellStyle name="Percent 4 9" xfId="1243" xr:uid="{00000000-0005-0000-0000-0000E3040000}"/>
    <cellStyle name="Percent 5" xfId="1244" xr:uid="{00000000-0005-0000-0000-0000E4040000}"/>
    <cellStyle name="Percent 5 2" xfId="1245" xr:uid="{00000000-0005-0000-0000-0000E5040000}"/>
    <cellStyle name="Percent 5 3" xfId="1246" xr:uid="{00000000-0005-0000-0000-0000E6040000}"/>
    <cellStyle name="Percent 5 4" xfId="1247" xr:uid="{00000000-0005-0000-0000-0000E7040000}"/>
    <cellStyle name="Percent 6" xfId="1248" xr:uid="{00000000-0005-0000-0000-0000E8040000}"/>
    <cellStyle name="Percent 6 2" xfId="1249" xr:uid="{00000000-0005-0000-0000-0000E9040000}"/>
    <cellStyle name="Percent 6 3" xfId="1250" xr:uid="{00000000-0005-0000-0000-0000EA040000}"/>
    <cellStyle name="Percent 6 4" xfId="1251" xr:uid="{00000000-0005-0000-0000-0000EB040000}"/>
    <cellStyle name="Percent 7" xfId="1252" xr:uid="{00000000-0005-0000-0000-0000EC040000}"/>
    <cellStyle name="Percent 8" xfId="1253" xr:uid="{00000000-0005-0000-0000-0000ED040000}"/>
    <cellStyle name="Percent 8 2" xfId="1254" xr:uid="{00000000-0005-0000-0000-0000EE040000}"/>
    <cellStyle name="Percent 9" xfId="1255" xr:uid="{00000000-0005-0000-0000-0000EF040000}"/>
    <cellStyle name="Style 1" xfId="1256" xr:uid="{00000000-0005-0000-0000-0000F0040000}"/>
    <cellStyle name="Title" xfId="1257" builtinId="15" customBuiltin="1"/>
    <cellStyle name="Title 2" xfId="1258" xr:uid="{00000000-0005-0000-0000-0000F2040000}"/>
    <cellStyle name="Title 2 2" xfId="1259" xr:uid="{00000000-0005-0000-0000-0000F3040000}"/>
    <cellStyle name="Title 3" xfId="1260" xr:uid="{00000000-0005-0000-0000-0000F4040000}"/>
    <cellStyle name="Total" xfId="1261" builtinId="25" customBuiltin="1"/>
    <cellStyle name="Total 2" xfId="1262" xr:uid="{00000000-0005-0000-0000-0000F6040000}"/>
    <cellStyle name="Total 2 2" xfId="1263" xr:uid="{00000000-0005-0000-0000-0000F7040000}"/>
    <cellStyle name="Total 2 2 2" xfId="1264" xr:uid="{00000000-0005-0000-0000-0000F8040000}"/>
    <cellStyle name="Total 2 2 2 2" xfId="1265" xr:uid="{00000000-0005-0000-0000-0000F9040000}"/>
    <cellStyle name="Total 2 2 2 2 2" xfId="1266" xr:uid="{00000000-0005-0000-0000-0000FA040000}"/>
    <cellStyle name="Total 2 2 2 2 2 2" xfId="1267" xr:uid="{00000000-0005-0000-0000-0000FB040000}"/>
    <cellStyle name="Total 2 2 2 2 3" xfId="1268" xr:uid="{00000000-0005-0000-0000-0000FC040000}"/>
    <cellStyle name="Total 2 2 2 2 3 2" xfId="1269" xr:uid="{00000000-0005-0000-0000-0000FD040000}"/>
    <cellStyle name="Total 2 2 2 2 4" xfId="1270" xr:uid="{00000000-0005-0000-0000-0000FE040000}"/>
    <cellStyle name="Total 2 2 2 3" xfId="1271" xr:uid="{00000000-0005-0000-0000-0000FF040000}"/>
    <cellStyle name="Total 2 2 2 3 2" xfId="1272" xr:uid="{00000000-0005-0000-0000-000000050000}"/>
    <cellStyle name="Total 2 2 2 4" xfId="1273" xr:uid="{00000000-0005-0000-0000-000001050000}"/>
    <cellStyle name="Total 2 2 2 4 2" xfId="1274" xr:uid="{00000000-0005-0000-0000-000002050000}"/>
    <cellStyle name="Total 2 2 2 5" xfId="1275" xr:uid="{00000000-0005-0000-0000-000003050000}"/>
    <cellStyle name="Total 2 2 3" xfId="1276" xr:uid="{00000000-0005-0000-0000-000004050000}"/>
    <cellStyle name="Total 2 2 3 2" xfId="1277" xr:uid="{00000000-0005-0000-0000-000005050000}"/>
    <cellStyle name="Total 2 2 3 2 2" xfId="1278" xr:uid="{00000000-0005-0000-0000-000006050000}"/>
    <cellStyle name="Total 2 2 3 3" xfId="1279" xr:uid="{00000000-0005-0000-0000-000007050000}"/>
    <cellStyle name="Total 2 2 3 3 2" xfId="1280" xr:uid="{00000000-0005-0000-0000-000008050000}"/>
    <cellStyle name="Total 2 2 3 4" xfId="1281" xr:uid="{00000000-0005-0000-0000-000009050000}"/>
    <cellStyle name="Total 2 2 4" xfId="1282" xr:uid="{00000000-0005-0000-0000-00000A050000}"/>
    <cellStyle name="Total 2 2 4 2" xfId="1283" xr:uid="{00000000-0005-0000-0000-00000B050000}"/>
    <cellStyle name="Total 2 2 5" xfId="1284" xr:uid="{00000000-0005-0000-0000-00000C050000}"/>
    <cellStyle name="Total 2 2 5 2" xfId="1285" xr:uid="{00000000-0005-0000-0000-00000D050000}"/>
    <cellStyle name="Total 2 2 6" xfId="1286" xr:uid="{00000000-0005-0000-0000-00000E050000}"/>
    <cellStyle name="Total 2 3" xfId="1287" xr:uid="{00000000-0005-0000-0000-00000F050000}"/>
    <cellStyle name="Total 2 3 2" xfId="1288" xr:uid="{00000000-0005-0000-0000-000010050000}"/>
    <cellStyle name="Total 2 3 2 2" xfId="1289" xr:uid="{00000000-0005-0000-0000-000011050000}"/>
    <cellStyle name="Total 2 3 2 2 2" xfId="1290" xr:uid="{00000000-0005-0000-0000-000012050000}"/>
    <cellStyle name="Total 2 3 2 3" xfId="1291" xr:uid="{00000000-0005-0000-0000-000013050000}"/>
    <cellStyle name="Total 2 3 2 3 2" xfId="1292" xr:uid="{00000000-0005-0000-0000-000014050000}"/>
    <cellStyle name="Total 2 3 2 4" xfId="1293" xr:uid="{00000000-0005-0000-0000-000015050000}"/>
    <cellStyle name="Total 2 3 3" xfId="1294" xr:uid="{00000000-0005-0000-0000-000016050000}"/>
    <cellStyle name="Total 2 3 3 2" xfId="1295" xr:uid="{00000000-0005-0000-0000-000017050000}"/>
    <cellStyle name="Total 2 3 4" xfId="1296" xr:uid="{00000000-0005-0000-0000-000018050000}"/>
    <cellStyle name="Total 2 3 4 2" xfId="1297" xr:uid="{00000000-0005-0000-0000-000019050000}"/>
    <cellStyle name="Total 2 3 5" xfId="1298" xr:uid="{00000000-0005-0000-0000-00001A050000}"/>
    <cellStyle name="Total 2 4" xfId="1299" xr:uid="{00000000-0005-0000-0000-00001B050000}"/>
    <cellStyle name="Total 2 5" xfId="1300" xr:uid="{00000000-0005-0000-0000-00001C050000}"/>
    <cellStyle name="Total 2 5 2" xfId="1301" xr:uid="{00000000-0005-0000-0000-00001D050000}"/>
    <cellStyle name="Total 2 5 2 2" xfId="1302" xr:uid="{00000000-0005-0000-0000-00001E050000}"/>
    <cellStyle name="Total 2 5 3" xfId="1303" xr:uid="{00000000-0005-0000-0000-00001F050000}"/>
    <cellStyle name="Total 2 5 3 2" xfId="1304" xr:uid="{00000000-0005-0000-0000-000020050000}"/>
    <cellStyle name="Total 2 5 4" xfId="1305" xr:uid="{00000000-0005-0000-0000-000021050000}"/>
    <cellStyle name="Total 2 6" xfId="1306" xr:uid="{00000000-0005-0000-0000-000022050000}"/>
    <cellStyle name="Total 2 6 2" xfId="1307" xr:uid="{00000000-0005-0000-0000-000023050000}"/>
    <cellStyle name="Total 2 7" xfId="1308" xr:uid="{00000000-0005-0000-0000-000024050000}"/>
    <cellStyle name="Total 2 7 2" xfId="1309" xr:uid="{00000000-0005-0000-0000-000025050000}"/>
    <cellStyle name="Total 2 8" xfId="1310" xr:uid="{00000000-0005-0000-0000-000026050000}"/>
    <cellStyle name="Total 3" xfId="1311" xr:uid="{00000000-0005-0000-0000-000027050000}"/>
    <cellStyle name="Total 3 2" xfId="1312" xr:uid="{00000000-0005-0000-0000-000028050000}"/>
    <cellStyle name="Total 3 2 2" xfId="1313" xr:uid="{00000000-0005-0000-0000-000029050000}"/>
    <cellStyle name="Total 3 2 2 2" xfId="1314" xr:uid="{00000000-0005-0000-0000-00002A050000}"/>
    <cellStyle name="Total 3 2 2 2 2" xfId="1315" xr:uid="{00000000-0005-0000-0000-00002B050000}"/>
    <cellStyle name="Total 3 2 2 3" xfId="1316" xr:uid="{00000000-0005-0000-0000-00002C050000}"/>
    <cellStyle name="Total 3 2 2 3 2" xfId="1317" xr:uid="{00000000-0005-0000-0000-00002D050000}"/>
    <cellStyle name="Total 3 2 2 4" xfId="1318" xr:uid="{00000000-0005-0000-0000-00002E050000}"/>
    <cellStyle name="Total 3 2 3" xfId="1319" xr:uid="{00000000-0005-0000-0000-00002F050000}"/>
    <cellStyle name="Total 3 2 3 2" xfId="1320" xr:uid="{00000000-0005-0000-0000-000030050000}"/>
    <cellStyle name="Total 3 2 4" xfId="1321" xr:uid="{00000000-0005-0000-0000-000031050000}"/>
    <cellStyle name="Total 3 2 4 2" xfId="1322" xr:uid="{00000000-0005-0000-0000-000032050000}"/>
    <cellStyle name="Total 3 2 5" xfId="1323" xr:uid="{00000000-0005-0000-0000-000033050000}"/>
    <cellStyle name="Total 3 3" xfId="1324" xr:uid="{00000000-0005-0000-0000-000034050000}"/>
    <cellStyle name="Total 3 3 2" xfId="1325" xr:uid="{00000000-0005-0000-0000-000035050000}"/>
    <cellStyle name="Total 3 3 2 2" xfId="1326" xr:uid="{00000000-0005-0000-0000-000036050000}"/>
    <cellStyle name="Total 3 3 3" xfId="1327" xr:uid="{00000000-0005-0000-0000-000037050000}"/>
    <cellStyle name="Total 3 3 3 2" xfId="1328" xr:uid="{00000000-0005-0000-0000-000038050000}"/>
    <cellStyle name="Total 3 3 4" xfId="1329" xr:uid="{00000000-0005-0000-0000-000039050000}"/>
    <cellStyle name="Total 3 4" xfId="1330" xr:uid="{00000000-0005-0000-0000-00003A050000}"/>
    <cellStyle name="Total 3 4 2" xfId="1331" xr:uid="{00000000-0005-0000-0000-00003B050000}"/>
    <cellStyle name="Total 3 5" xfId="1332" xr:uid="{00000000-0005-0000-0000-00003C050000}"/>
    <cellStyle name="Total 3 5 2" xfId="1333" xr:uid="{00000000-0005-0000-0000-00003D050000}"/>
    <cellStyle name="Total 3 6" xfId="1334" xr:uid="{00000000-0005-0000-0000-00003E050000}"/>
    <cellStyle name="Total 4" xfId="1335" xr:uid="{00000000-0005-0000-0000-00003F050000}"/>
    <cellStyle name="Total 4 2" xfId="1336" xr:uid="{00000000-0005-0000-0000-000040050000}"/>
    <cellStyle name="Total 4 2 2" xfId="1337" xr:uid="{00000000-0005-0000-0000-000041050000}"/>
    <cellStyle name="Total 4 2 2 2" xfId="1338" xr:uid="{00000000-0005-0000-0000-000042050000}"/>
    <cellStyle name="Total 4 2 3" xfId="1339" xr:uid="{00000000-0005-0000-0000-000043050000}"/>
    <cellStyle name="Total 4 2 3 2" xfId="1340" xr:uid="{00000000-0005-0000-0000-000044050000}"/>
    <cellStyle name="Total 4 2 4" xfId="1341" xr:uid="{00000000-0005-0000-0000-000045050000}"/>
    <cellStyle name="Total 4 3" xfId="1342" xr:uid="{00000000-0005-0000-0000-000046050000}"/>
    <cellStyle name="Total 4 3 2" xfId="1343" xr:uid="{00000000-0005-0000-0000-000047050000}"/>
    <cellStyle name="Total 4 4" xfId="1344" xr:uid="{00000000-0005-0000-0000-000048050000}"/>
    <cellStyle name="Total 4 4 2" xfId="1345" xr:uid="{00000000-0005-0000-0000-000049050000}"/>
    <cellStyle name="Total 4 5" xfId="1346" xr:uid="{00000000-0005-0000-0000-00004A050000}"/>
    <cellStyle name="Total 5" xfId="1347" xr:uid="{00000000-0005-0000-0000-00004B050000}"/>
    <cellStyle name="Total 5 2" xfId="1348" xr:uid="{00000000-0005-0000-0000-00004C050000}"/>
    <cellStyle name="Total 5 2 2" xfId="1349" xr:uid="{00000000-0005-0000-0000-00004D050000}"/>
    <cellStyle name="Total 5 3" xfId="1350" xr:uid="{00000000-0005-0000-0000-00004E050000}"/>
    <cellStyle name="Total 5 3 2" xfId="1351" xr:uid="{00000000-0005-0000-0000-00004F050000}"/>
    <cellStyle name="Total 5 4" xfId="1352" xr:uid="{00000000-0005-0000-0000-000050050000}"/>
    <cellStyle name="Warning Text" xfId="1353" builtinId="11" customBuiltin="1"/>
    <cellStyle name="Warning Text 2" xfId="1354" xr:uid="{00000000-0005-0000-0000-000052050000}"/>
    <cellStyle name="Warning Text 2 2" xfId="1355" xr:uid="{00000000-0005-0000-0000-000053050000}"/>
    <cellStyle name="Warning Text 3" xfId="1356" xr:uid="{00000000-0005-0000-0000-000054050000}"/>
    <cellStyle name="Warning Text 4" xfId="1357" xr:uid="{00000000-0005-0000-0000-000055050000}"/>
  </cellStyles>
  <dxfs count="1">
    <dxf>
      <font>
        <color rgb="FF9C0006"/>
      </font>
      <fill>
        <patternFill>
          <bgColor rgb="FFFFC7CE"/>
        </patternFill>
      </fill>
    </dxf>
  </dxfs>
  <tableStyles count="0" defaultTableStyle="TableStyleMedium2"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133350</xdr:rowOff>
    </xdr:from>
    <xdr:to>
      <xdr:col>1</xdr:col>
      <xdr:colOff>542925</xdr:colOff>
      <xdr:row>4</xdr:row>
      <xdr:rowOff>114300</xdr:rowOff>
    </xdr:to>
    <xdr:pic>
      <xdr:nvPicPr>
        <xdr:cNvPr id="1585" name="Picture 1">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333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1304925</xdr:colOff>
      <xdr:row>5</xdr:row>
      <xdr:rowOff>28575</xdr:rowOff>
    </xdr:to>
    <xdr:pic>
      <xdr:nvPicPr>
        <xdr:cNvPr id="2610" name="Picture 2">
          <a:extLst>
            <a:ext uri="{FF2B5EF4-FFF2-40B4-BE49-F238E27FC236}">
              <a16:creationId xmlns:a16="http://schemas.microsoft.com/office/drawing/2014/main" id="{00000000-0008-0000-01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123825</xdr:rowOff>
    </xdr:from>
    <xdr:to>
      <xdr:col>0</xdr:col>
      <xdr:colOff>1314450</xdr:colOff>
      <xdr:row>4</xdr:row>
      <xdr:rowOff>104775</xdr:rowOff>
    </xdr:to>
    <xdr:pic>
      <xdr:nvPicPr>
        <xdr:cNvPr id="3636" name="Picture 1">
          <a:extLst>
            <a:ext uri="{FF2B5EF4-FFF2-40B4-BE49-F238E27FC236}">
              <a16:creationId xmlns:a16="http://schemas.microsoft.com/office/drawing/2014/main" id="{00000000-0008-0000-02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23825"/>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990600</xdr:colOff>
      <xdr:row>71</xdr:row>
      <xdr:rowOff>0</xdr:rowOff>
    </xdr:from>
    <xdr:to>
      <xdr:col>5</xdr:col>
      <xdr:colOff>76200</xdr:colOff>
      <xdr:row>72</xdr:row>
      <xdr:rowOff>2959</xdr:rowOff>
    </xdr:to>
    <xdr:sp macro="" textlink="">
      <xdr:nvSpPr>
        <xdr:cNvPr id="19264" name="Text Box 7">
          <a:extLst>
            <a:ext uri="{FF2B5EF4-FFF2-40B4-BE49-F238E27FC236}">
              <a16:creationId xmlns:a16="http://schemas.microsoft.com/office/drawing/2014/main" id="{00000000-0008-0000-0300-0000404B0000}"/>
            </a:ext>
          </a:extLst>
        </xdr:cNvPr>
        <xdr:cNvSpPr txBox="1">
          <a:spLocks noChangeArrowheads="1"/>
        </xdr:cNvSpPr>
      </xdr:nvSpPr>
      <xdr:spPr bwMode="auto">
        <a:xfrm>
          <a:off x="7400925" y="12592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5" name="Text Box 7">
          <a:extLst>
            <a:ext uri="{FF2B5EF4-FFF2-40B4-BE49-F238E27FC236}">
              <a16:creationId xmlns:a16="http://schemas.microsoft.com/office/drawing/2014/main" id="{00000000-0008-0000-0300-000041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6" name="Text Box 7">
          <a:extLst>
            <a:ext uri="{FF2B5EF4-FFF2-40B4-BE49-F238E27FC236}">
              <a16:creationId xmlns:a16="http://schemas.microsoft.com/office/drawing/2014/main" id="{00000000-0008-0000-0300-000042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7" name="Text Box 7">
          <a:extLst>
            <a:ext uri="{FF2B5EF4-FFF2-40B4-BE49-F238E27FC236}">
              <a16:creationId xmlns:a16="http://schemas.microsoft.com/office/drawing/2014/main" id="{00000000-0008-0000-0300-000043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8" name="Text Box 7">
          <a:extLst>
            <a:ext uri="{FF2B5EF4-FFF2-40B4-BE49-F238E27FC236}">
              <a16:creationId xmlns:a16="http://schemas.microsoft.com/office/drawing/2014/main" id="{00000000-0008-0000-0300-000044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990600</xdr:colOff>
      <xdr:row>71</xdr:row>
      <xdr:rowOff>0</xdr:rowOff>
    </xdr:from>
    <xdr:to>
      <xdr:col>7</xdr:col>
      <xdr:colOff>81492</xdr:colOff>
      <xdr:row>72</xdr:row>
      <xdr:rowOff>2959</xdr:rowOff>
    </xdr:to>
    <xdr:sp macro="" textlink="">
      <xdr:nvSpPr>
        <xdr:cNvPr id="19269" name="Text Box 7">
          <a:extLst>
            <a:ext uri="{FF2B5EF4-FFF2-40B4-BE49-F238E27FC236}">
              <a16:creationId xmlns:a16="http://schemas.microsoft.com/office/drawing/2014/main" id="{00000000-0008-0000-0300-0000454B0000}"/>
            </a:ext>
          </a:extLst>
        </xdr:cNvPr>
        <xdr:cNvSpPr txBox="1">
          <a:spLocks noChangeArrowheads="1"/>
        </xdr:cNvSpPr>
      </xdr:nvSpPr>
      <xdr:spPr bwMode="auto">
        <a:xfrm>
          <a:off x="8391525" y="12592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ay\AppData\Local\Microsoft\Windows\Temporary%20Internet%20Files\Content.Outlook\WCLMTVN6\IL%20DRG%20Calculator%20Draft%202014-0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ructure"/>
      <sheetName val="Calculator Instructions"/>
      <sheetName val="Interactive Calculator"/>
      <sheetName val="Provider Category"/>
      <sheetName val="Provider Feeds"/>
      <sheetName val="DRG Table"/>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hyperlink" Target="file:///C:/Users/dan.jenkins.ILLINOIS.000/AppData/Local/Microsoft/Windows/Temporary%20Internet%20Files/Content.Outlook/AppData/Local/Microsoft/Windows/Temporary%20Internet%20Files/Content.IE5/AppData/Local/Microsoft/Windows/Temporary%20Internet%20Files/Content.Outlo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2"/>
  <sheetViews>
    <sheetView tabSelected="1" zoomScale="93" zoomScaleNormal="93" workbookViewId="0">
      <pane ySplit="7" topLeftCell="A23" activePane="bottomLeft" state="frozen"/>
      <selection pane="bottomLeft" activeCell="D20" sqref="D20"/>
    </sheetView>
  </sheetViews>
  <sheetFormatPr defaultColWidth="8.85546875" defaultRowHeight="12.75"/>
  <cols>
    <col min="1" max="1" width="12.7109375" style="1" customWidth="1"/>
    <col min="2" max="2" width="14.140625" style="1" customWidth="1"/>
    <col min="3" max="3" width="93.140625" style="1" customWidth="1"/>
    <col min="4" max="16384" width="8.85546875" style="1"/>
  </cols>
  <sheetData>
    <row r="1" spans="1:3" ht="15" customHeight="1">
      <c r="A1" s="131"/>
      <c r="B1" s="132"/>
      <c r="C1" s="133"/>
    </row>
    <row r="2" spans="1:3" ht="15" customHeight="1">
      <c r="A2" s="134"/>
      <c r="B2" s="117"/>
      <c r="C2" s="135" t="s">
        <v>1494</v>
      </c>
    </row>
    <row r="3" spans="1:3" ht="15" customHeight="1">
      <c r="A3" s="134"/>
      <c r="B3" s="117"/>
      <c r="C3" s="135" t="s">
        <v>39</v>
      </c>
    </row>
    <row r="4" spans="1:3" ht="15" customHeight="1">
      <c r="A4" s="134"/>
      <c r="B4" s="117"/>
      <c r="C4" s="135" t="s">
        <v>1788</v>
      </c>
    </row>
    <row r="5" spans="1:3" ht="15" customHeight="1">
      <c r="A5" s="134"/>
      <c r="B5" s="117"/>
      <c r="C5" s="135"/>
    </row>
    <row r="6" spans="1:3" s="2" customFormat="1" ht="21" customHeight="1">
      <c r="A6" s="140" t="s">
        <v>975</v>
      </c>
      <c r="B6" s="141"/>
      <c r="C6" s="142"/>
    </row>
    <row r="7" spans="1:3" s="2" customFormat="1" ht="15" customHeight="1">
      <c r="A7" s="120" t="s">
        <v>1803</v>
      </c>
      <c r="B7" s="118"/>
      <c r="C7" s="136"/>
    </row>
    <row r="8" spans="1:3" s="2" customFormat="1" ht="15">
      <c r="A8" s="137"/>
      <c r="B8" s="119"/>
      <c r="C8" s="138"/>
    </row>
    <row r="9" spans="1:3" s="2" customFormat="1" ht="15" customHeight="1">
      <c r="A9" s="120" t="s">
        <v>974</v>
      </c>
      <c r="B9" s="121"/>
      <c r="C9" s="122"/>
    </row>
    <row r="10" spans="1:3" s="2" customFormat="1" ht="15">
      <c r="A10" s="139" t="s">
        <v>1543</v>
      </c>
      <c r="B10" s="129" t="s">
        <v>1496</v>
      </c>
      <c r="C10" s="138"/>
    </row>
    <row r="11" spans="1:3" s="2" customFormat="1" ht="15">
      <c r="A11" s="139" t="s">
        <v>1761</v>
      </c>
      <c r="B11" s="129" t="s">
        <v>1497</v>
      </c>
      <c r="C11" s="138"/>
    </row>
    <row r="12" spans="1:3" s="2" customFormat="1" ht="15">
      <c r="A12" s="139" t="s">
        <v>1498</v>
      </c>
      <c r="B12" s="129" t="s">
        <v>1499</v>
      </c>
      <c r="C12" s="138"/>
    </row>
    <row r="13" spans="1:3" s="2" customFormat="1" ht="15">
      <c r="A13" s="139" t="s">
        <v>1500</v>
      </c>
      <c r="B13" s="129" t="s">
        <v>1501</v>
      </c>
      <c r="C13" s="138"/>
    </row>
    <row r="14" spans="1:3" s="2" customFormat="1" ht="15">
      <c r="A14" s="139"/>
      <c r="B14" s="130" t="s">
        <v>1502</v>
      </c>
      <c r="C14" s="138"/>
    </row>
    <row r="15" spans="1:3" s="2" customFormat="1" ht="15">
      <c r="A15" s="139" t="s">
        <v>1544</v>
      </c>
      <c r="B15" s="129" t="s">
        <v>1503</v>
      </c>
      <c r="C15" s="138"/>
    </row>
    <row r="16" spans="1:3" s="2" customFormat="1" ht="15">
      <c r="A16" s="139" t="s">
        <v>1545</v>
      </c>
      <c r="B16" s="129" t="s">
        <v>1511</v>
      </c>
      <c r="C16" s="138"/>
    </row>
    <row r="17" spans="1:9" s="2" customFormat="1" ht="15">
      <c r="A17" s="139"/>
      <c r="B17" s="129" t="s">
        <v>1510</v>
      </c>
      <c r="C17" s="138"/>
    </row>
    <row r="18" spans="1:9" s="190" customFormat="1" ht="33" customHeight="1">
      <c r="A18" s="139" t="s">
        <v>1551</v>
      </c>
      <c r="B18" s="307" t="s">
        <v>1552</v>
      </c>
      <c r="C18" s="308"/>
    </row>
    <row r="19" spans="1:9" s="190" customFormat="1" ht="58.5" customHeight="1">
      <c r="A19" s="139" t="s">
        <v>1755</v>
      </c>
      <c r="B19" s="309" t="s">
        <v>1762</v>
      </c>
      <c r="C19" s="308"/>
    </row>
    <row r="20" spans="1:9" s="190" customFormat="1" ht="72" customHeight="1">
      <c r="A20" s="139" t="s">
        <v>1770</v>
      </c>
      <c r="B20" s="309" t="s">
        <v>1769</v>
      </c>
      <c r="C20" s="310"/>
    </row>
    <row r="21" spans="1:9" s="190" customFormat="1" ht="47.25" customHeight="1">
      <c r="A21" s="139" t="s">
        <v>1779</v>
      </c>
      <c r="B21" s="309" t="s">
        <v>1786</v>
      </c>
      <c r="C21" s="310"/>
    </row>
    <row r="22" spans="1:9" s="190" customFormat="1" ht="72" customHeight="1">
      <c r="A22" s="220" t="s">
        <v>1780</v>
      </c>
      <c r="B22" s="309" t="s">
        <v>1781</v>
      </c>
      <c r="C22" s="310"/>
    </row>
    <row r="23" spans="1:9" s="190" customFormat="1" ht="72" customHeight="1">
      <c r="A23" s="220" t="s">
        <v>1787</v>
      </c>
      <c r="B23" s="309" t="s">
        <v>1785</v>
      </c>
      <c r="C23" s="310"/>
    </row>
    <row r="24" spans="1:9" s="190" customFormat="1" ht="48.75" customHeight="1">
      <c r="A24" s="242" t="s">
        <v>1789</v>
      </c>
      <c r="B24" s="311" t="s">
        <v>1790</v>
      </c>
      <c r="C24" s="312"/>
    </row>
    <row r="25" spans="1:9" s="190" customFormat="1" ht="72" customHeight="1">
      <c r="A25" s="242" t="s">
        <v>1791</v>
      </c>
      <c r="B25" s="311" t="s">
        <v>1792</v>
      </c>
      <c r="C25" s="312"/>
      <c r="E25" s="276"/>
      <c r="F25" s="276"/>
      <c r="G25" s="276"/>
      <c r="H25" s="277"/>
      <c r="I25" s="275"/>
    </row>
    <row r="26" spans="1:9" s="190" customFormat="1" ht="54.75" customHeight="1">
      <c r="A26" s="242" t="s">
        <v>1799</v>
      </c>
      <c r="B26" s="311" t="s">
        <v>1800</v>
      </c>
      <c r="C26" s="312"/>
      <c r="E26" s="276"/>
      <c r="F26" s="276"/>
      <c r="G26" s="276"/>
      <c r="H26" s="277"/>
      <c r="I26" s="275"/>
    </row>
    <row r="27" spans="1:9" ht="37.5" customHeight="1">
      <c r="A27" s="242" t="s">
        <v>1801</v>
      </c>
      <c r="B27" s="313" t="s">
        <v>1802</v>
      </c>
      <c r="C27" s="314"/>
    </row>
    <row r="28" spans="1:9" ht="46.5" customHeight="1">
      <c r="A28" s="304" t="s">
        <v>1763</v>
      </c>
      <c r="B28" s="305"/>
      <c r="C28" s="306"/>
    </row>
    <row r="29" spans="1:9" ht="7.15" customHeight="1">
      <c r="A29" s="123"/>
      <c r="B29" s="124"/>
      <c r="C29" s="125"/>
    </row>
    <row r="30" spans="1:9" ht="48.75" customHeight="1">
      <c r="A30" s="298" t="s">
        <v>1202</v>
      </c>
      <c r="B30" s="299"/>
      <c r="C30" s="300"/>
    </row>
    <row r="31" spans="1:9">
      <c r="A31" s="126"/>
      <c r="B31" s="127"/>
      <c r="C31" s="128"/>
    </row>
    <row r="32" spans="1:9" ht="49.5" customHeight="1">
      <c r="A32" s="301" t="s">
        <v>1495</v>
      </c>
      <c r="B32" s="302"/>
      <c r="C32" s="303"/>
    </row>
  </sheetData>
  <sheetProtection algorithmName="SHA-512" hashValue="FiTukAE7ZBOkZhwbacFLTVIlz8LvjsPUj7CPJirIXtvxUOZZMZWDR2c5gAGT6SlZiIzauvj/7VGI17DfZCQQow==" saltValue="29KMGR4L5vVDiFsB9j6EvQ==" spinCount="100000" sheet="1" objects="1" scenarios="1"/>
  <mergeCells count="13">
    <mergeCell ref="A30:C30"/>
    <mergeCell ref="A32:C32"/>
    <mergeCell ref="A28:C28"/>
    <mergeCell ref="B18:C18"/>
    <mergeCell ref="B19:C19"/>
    <mergeCell ref="B20:C20"/>
    <mergeCell ref="B21:C21"/>
    <mergeCell ref="B22:C22"/>
    <mergeCell ref="B23:C23"/>
    <mergeCell ref="B24:C24"/>
    <mergeCell ref="B25:C25"/>
    <mergeCell ref="B26:C26"/>
    <mergeCell ref="B27:C27"/>
  </mergeCells>
  <phoneticPr fontId="108" type="noConversion"/>
  <printOptions horizontalCentered="1"/>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30"/>
  <sheetViews>
    <sheetView workbookViewId="0">
      <pane ySplit="6" topLeftCell="A7" activePane="bottomLeft" state="frozen"/>
      <selection activeCell="E2" sqref="E2"/>
      <selection pane="bottomLeft" activeCell="A9" sqref="A9:D9"/>
    </sheetView>
  </sheetViews>
  <sheetFormatPr defaultRowHeight="12.75"/>
  <cols>
    <col min="1" max="1" width="25.7109375" style="28" customWidth="1"/>
    <col min="2" max="2" width="21.28515625" style="28" customWidth="1"/>
    <col min="3" max="3" width="37" style="28" customWidth="1"/>
    <col min="4" max="4" width="24.7109375" style="28" customWidth="1"/>
  </cols>
  <sheetData>
    <row r="1" spans="1:4">
      <c r="A1" s="150"/>
      <c r="B1" s="151"/>
      <c r="C1" s="151"/>
      <c r="D1" s="152"/>
    </row>
    <row r="2" spans="1:4">
      <c r="A2" s="153"/>
      <c r="B2" s="146" t="s">
        <v>1494</v>
      </c>
      <c r="C2" s="146"/>
      <c r="D2" s="154"/>
    </row>
    <row r="3" spans="1:4">
      <c r="A3" s="153"/>
      <c r="B3" s="146" t="s">
        <v>39</v>
      </c>
      <c r="C3" s="146"/>
      <c r="D3" s="154"/>
    </row>
    <row r="4" spans="1:4">
      <c r="A4" s="153"/>
      <c r="B4" s="146" t="str">
        <f>Cover!$C$4</f>
        <v>Effective: July 1, 2020</v>
      </c>
      <c r="C4" s="146"/>
      <c r="D4" s="154"/>
    </row>
    <row r="5" spans="1:4">
      <c r="A5" s="153"/>
      <c r="B5" s="147"/>
      <c r="C5" s="146"/>
      <c r="D5" s="154"/>
    </row>
    <row r="6" spans="1:4" s="2" customFormat="1" ht="21" customHeight="1">
      <c r="A6" s="184" t="s">
        <v>1504</v>
      </c>
      <c r="B6" s="185"/>
      <c r="C6" s="185"/>
      <c r="D6" s="186"/>
    </row>
    <row r="7" spans="1:4">
      <c r="A7" s="315"/>
      <c r="B7" s="316"/>
      <c r="C7" s="316"/>
      <c r="D7" s="317"/>
    </row>
    <row r="8" spans="1:4">
      <c r="A8" s="321" t="s">
        <v>36</v>
      </c>
      <c r="B8" s="322"/>
      <c r="C8" s="322"/>
      <c r="D8" s="323"/>
    </row>
    <row r="9" spans="1:4" ht="32.25" customHeight="1">
      <c r="A9" s="318" t="s">
        <v>1765</v>
      </c>
      <c r="B9" s="319"/>
      <c r="C9" s="319"/>
      <c r="D9" s="320"/>
    </row>
    <row r="10" spans="1:4">
      <c r="A10" s="315"/>
      <c r="B10" s="316"/>
      <c r="C10" s="316"/>
      <c r="D10" s="317"/>
    </row>
    <row r="11" spans="1:4">
      <c r="A11" s="321" t="s">
        <v>37</v>
      </c>
      <c r="B11" s="322"/>
      <c r="C11" s="322"/>
      <c r="D11" s="323"/>
    </row>
    <row r="12" spans="1:4" ht="28.5" customHeight="1">
      <c r="A12" s="318" t="s">
        <v>956</v>
      </c>
      <c r="B12" s="319"/>
      <c r="C12" s="319"/>
      <c r="D12" s="320"/>
    </row>
    <row r="13" spans="1:4">
      <c r="A13" s="315"/>
      <c r="B13" s="316"/>
      <c r="C13" s="316"/>
      <c r="D13" s="317"/>
    </row>
    <row r="14" spans="1:4">
      <c r="A14" s="321" t="s">
        <v>976</v>
      </c>
      <c r="B14" s="322"/>
      <c r="C14" s="322"/>
      <c r="D14" s="323"/>
    </row>
    <row r="15" spans="1:4" ht="45" customHeight="1">
      <c r="A15" s="318" t="s">
        <v>1539</v>
      </c>
      <c r="B15" s="319"/>
      <c r="C15" s="319"/>
      <c r="D15" s="320"/>
    </row>
    <row r="16" spans="1:4">
      <c r="A16" s="315"/>
      <c r="B16" s="316"/>
      <c r="C16" s="316"/>
      <c r="D16" s="317"/>
    </row>
    <row r="17" spans="1:4">
      <c r="A17" s="321" t="s">
        <v>957</v>
      </c>
      <c r="B17" s="322"/>
      <c r="C17" s="322"/>
      <c r="D17" s="323"/>
    </row>
    <row r="18" spans="1:4" ht="60.75" customHeight="1">
      <c r="A18" s="318" t="s">
        <v>1764</v>
      </c>
      <c r="B18" s="319"/>
      <c r="C18" s="319"/>
      <c r="D18" s="320"/>
    </row>
    <row r="19" spans="1:4">
      <c r="A19" s="315"/>
      <c r="B19" s="316"/>
      <c r="C19" s="316"/>
      <c r="D19" s="317"/>
    </row>
    <row r="20" spans="1:4">
      <c r="A20" s="321" t="s">
        <v>958</v>
      </c>
      <c r="B20" s="322"/>
      <c r="C20" s="322"/>
      <c r="D20" s="323"/>
    </row>
    <row r="21" spans="1:4" ht="12.75" customHeight="1">
      <c r="A21" s="318" t="s">
        <v>1759</v>
      </c>
      <c r="B21" s="319"/>
      <c r="C21" s="319"/>
      <c r="D21" s="320"/>
    </row>
    <row r="22" spans="1:4" ht="12.75" customHeight="1">
      <c r="A22" s="164"/>
      <c r="B22" s="165"/>
      <c r="C22" s="165"/>
      <c r="D22" s="166"/>
    </row>
    <row r="23" spans="1:4" ht="12.75" customHeight="1">
      <c r="A23" s="321" t="s">
        <v>1536</v>
      </c>
      <c r="B23" s="322"/>
      <c r="C23" s="322"/>
      <c r="D23" s="323"/>
    </row>
    <row r="24" spans="1:4" s="175" customFormat="1" ht="32.25" customHeight="1">
      <c r="A24" s="318" t="s">
        <v>1535</v>
      </c>
      <c r="B24" s="319"/>
      <c r="C24" s="319"/>
      <c r="D24" s="320"/>
    </row>
    <row r="25" spans="1:4">
      <c r="A25" s="315"/>
      <c r="B25" s="316"/>
      <c r="C25" s="316"/>
      <c r="D25" s="317"/>
    </row>
    <row r="26" spans="1:4">
      <c r="A26" s="321" t="s">
        <v>1537</v>
      </c>
      <c r="B26" s="322"/>
      <c r="C26" s="322"/>
      <c r="D26" s="323"/>
    </row>
    <row r="27" spans="1:4" s="175" customFormat="1" ht="58.5" customHeight="1">
      <c r="A27" s="318" t="s">
        <v>1760</v>
      </c>
      <c r="B27" s="319"/>
      <c r="C27" s="319"/>
      <c r="D27" s="320"/>
    </row>
    <row r="28" spans="1:4">
      <c r="A28" s="315"/>
      <c r="B28" s="316"/>
      <c r="C28" s="316"/>
      <c r="D28" s="317"/>
    </row>
    <row r="29" spans="1:4">
      <c r="A29" s="321" t="s">
        <v>1538</v>
      </c>
      <c r="B29" s="322"/>
      <c r="C29" s="322"/>
      <c r="D29" s="323"/>
    </row>
    <row r="30" spans="1:4">
      <c r="A30" s="324" t="s">
        <v>1546</v>
      </c>
      <c r="B30" s="325"/>
      <c r="C30" s="325"/>
      <c r="D30" s="326"/>
    </row>
  </sheetData>
  <sheetProtection algorithmName="SHA-512" hashValue="K1IPYKrqyAqWV+cvJ5wMPJg8GMRbIW1Jek5clG9vh7HbZv3FoIg8WxA3WXshYVzp2OJLldRNeAz5NSxW3sEN9g==" saltValue="Ao/HE0lGkqxLukaHvE5Ikw==" spinCount="100000" sheet="1" objects="1" scenarios="1"/>
  <mergeCells count="23">
    <mergeCell ref="A30:D30"/>
    <mergeCell ref="A25:D25"/>
    <mergeCell ref="A26:D26"/>
    <mergeCell ref="A27:D27"/>
    <mergeCell ref="A28:D28"/>
    <mergeCell ref="A29:D29"/>
    <mergeCell ref="A7:D7"/>
    <mergeCell ref="A8:D8"/>
    <mergeCell ref="A9:D9"/>
    <mergeCell ref="A14:D14"/>
    <mergeCell ref="A11:D11"/>
    <mergeCell ref="A13:D13"/>
    <mergeCell ref="A10:D10"/>
    <mergeCell ref="A16:D16"/>
    <mergeCell ref="A15:D15"/>
    <mergeCell ref="A12:D12"/>
    <mergeCell ref="A24:D24"/>
    <mergeCell ref="A17:D17"/>
    <mergeCell ref="A20:D20"/>
    <mergeCell ref="A19:D19"/>
    <mergeCell ref="A18:D18"/>
    <mergeCell ref="A21:D21"/>
    <mergeCell ref="A23:D23"/>
  </mergeCells>
  <printOptions horizontalCentered="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16391"/>
  <sheetViews>
    <sheetView zoomScaleNormal="100" workbookViewId="0">
      <pane ySplit="6" topLeftCell="A34" activePane="bottomLeft" state="frozen"/>
      <selection activeCell="E2" sqref="E2"/>
      <selection pane="bottomLeft" activeCell="C36" sqref="C36"/>
    </sheetView>
  </sheetViews>
  <sheetFormatPr defaultColWidth="8.85546875" defaultRowHeight="15"/>
  <cols>
    <col min="1" max="1" width="22.28515625" style="28" customWidth="1"/>
    <col min="2" max="2" width="32.7109375" style="28" customWidth="1"/>
    <col min="3" max="3" width="78.42578125" style="28" customWidth="1"/>
    <col min="4" max="16384" width="8.85546875" style="2"/>
  </cols>
  <sheetData>
    <row r="1" spans="1:3">
      <c r="A1" s="143"/>
      <c r="B1" s="144"/>
      <c r="C1" s="144"/>
    </row>
    <row r="2" spans="1:3">
      <c r="A2" s="145"/>
      <c r="B2" s="146" t="s">
        <v>1494</v>
      </c>
      <c r="C2" s="146"/>
    </row>
    <row r="3" spans="1:3">
      <c r="A3" s="145"/>
      <c r="B3" s="146" t="s">
        <v>39</v>
      </c>
      <c r="C3" s="146"/>
    </row>
    <row r="4" spans="1:3">
      <c r="A4" s="145"/>
      <c r="B4" s="146" t="str">
        <f>Cover!$C$4</f>
        <v>Effective: July 1, 2020</v>
      </c>
      <c r="C4" s="146"/>
    </row>
    <row r="5" spans="1:3">
      <c r="A5" s="145"/>
      <c r="B5" s="147"/>
      <c r="C5" s="146"/>
    </row>
    <row r="6" spans="1:3" ht="15.75">
      <c r="A6" s="148" t="s">
        <v>38</v>
      </c>
      <c r="B6" s="149"/>
      <c r="C6" s="149"/>
    </row>
    <row r="7" spans="1:3">
      <c r="A7" s="318"/>
      <c r="B7" s="319"/>
      <c r="C7" s="320"/>
    </row>
    <row r="8" spans="1:3">
      <c r="A8" s="328" t="s">
        <v>35</v>
      </c>
      <c r="B8" s="329"/>
      <c r="C8" s="330"/>
    </row>
    <row r="9" spans="1:3" ht="48.75" customHeight="1">
      <c r="A9" s="318" t="s">
        <v>1505</v>
      </c>
      <c r="B9" s="319"/>
      <c r="C9" s="320"/>
    </row>
    <row r="10" spans="1:3">
      <c r="A10" s="318"/>
      <c r="B10" s="319"/>
      <c r="C10" s="320"/>
    </row>
    <row r="11" spans="1:3" ht="44.25" customHeight="1">
      <c r="A11" s="318" t="s">
        <v>1758</v>
      </c>
      <c r="B11" s="319"/>
      <c r="C11" s="320"/>
    </row>
    <row r="12" spans="1:3">
      <c r="A12" s="318"/>
      <c r="B12" s="319"/>
      <c r="C12" s="320"/>
    </row>
    <row r="13" spans="1:3" ht="64.5" customHeight="1">
      <c r="A13" s="318" t="s">
        <v>1506</v>
      </c>
      <c r="B13" s="319"/>
      <c r="C13" s="320"/>
    </row>
    <row r="14" spans="1:3">
      <c r="A14" s="315"/>
      <c r="B14" s="316"/>
      <c r="C14" s="317"/>
    </row>
    <row r="15" spans="1:3">
      <c r="A15" s="155" t="s">
        <v>32</v>
      </c>
      <c r="B15" s="155" t="s">
        <v>33</v>
      </c>
      <c r="C15" s="155" t="s">
        <v>34</v>
      </c>
    </row>
    <row r="16" spans="1:3">
      <c r="A16" s="327" t="s">
        <v>1204</v>
      </c>
      <c r="B16" s="327"/>
      <c r="C16" s="327"/>
    </row>
    <row r="17" spans="1:3" s="6" customFormat="1" ht="44.25" customHeight="1">
      <c r="A17" s="156" t="s">
        <v>1266</v>
      </c>
      <c r="B17" s="157" t="s">
        <v>1216</v>
      </c>
      <c r="C17" s="157" t="s">
        <v>1217</v>
      </c>
    </row>
    <row r="18" spans="1:3" s="6" customFormat="1" ht="34.5" customHeight="1">
      <c r="A18" s="156" t="s">
        <v>1507</v>
      </c>
      <c r="B18" s="157" t="s">
        <v>524</v>
      </c>
      <c r="C18" s="157" t="s">
        <v>1508</v>
      </c>
    </row>
    <row r="19" spans="1:3" ht="96" customHeight="1">
      <c r="A19" s="158" t="s">
        <v>1267</v>
      </c>
      <c r="B19" s="159" t="s">
        <v>1194</v>
      </c>
      <c r="C19" s="159" t="s">
        <v>1521</v>
      </c>
    </row>
    <row r="20" spans="1:3" s="6" customFormat="1" ht="34.5" customHeight="1">
      <c r="A20" s="156" t="s">
        <v>1268</v>
      </c>
      <c r="B20" s="160" t="s">
        <v>977</v>
      </c>
      <c r="C20" s="157" t="s">
        <v>1199</v>
      </c>
    </row>
    <row r="21" spans="1:3" ht="34.5" customHeight="1">
      <c r="A21" s="158" t="s">
        <v>959</v>
      </c>
      <c r="B21" s="161" t="s">
        <v>952</v>
      </c>
      <c r="C21" s="159" t="s">
        <v>1768</v>
      </c>
    </row>
    <row r="22" spans="1:3" ht="45.75" customHeight="1">
      <c r="A22" s="162" t="s">
        <v>1269</v>
      </c>
      <c r="B22" s="161" t="s">
        <v>1767</v>
      </c>
      <c r="C22" s="159" t="s">
        <v>1766</v>
      </c>
    </row>
    <row r="23" spans="1:3">
      <c r="A23" s="327" t="s">
        <v>1203</v>
      </c>
      <c r="B23" s="327"/>
      <c r="C23" s="327"/>
    </row>
    <row r="24" spans="1:3" ht="34.5" customHeight="1">
      <c r="A24" s="158" t="s">
        <v>1270</v>
      </c>
      <c r="B24" s="161" t="s">
        <v>525</v>
      </c>
      <c r="C24" s="159" t="s">
        <v>1540</v>
      </c>
    </row>
    <row r="25" spans="1:3" ht="34.5" customHeight="1">
      <c r="A25" s="158" t="s">
        <v>1271</v>
      </c>
      <c r="B25" s="161" t="s">
        <v>1192</v>
      </c>
      <c r="C25" s="159" t="s">
        <v>1541</v>
      </c>
    </row>
    <row r="26" spans="1:3" ht="34.5" customHeight="1">
      <c r="A26" s="158" t="s">
        <v>1272</v>
      </c>
      <c r="B26" s="161" t="s">
        <v>980</v>
      </c>
      <c r="C26" s="159" t="s">
        <v>1195</v>
      </c>
    </row>
    <row r="27" spans="1:3" ht="44.25" customHeight="1">
      <c r="A27" s="158" t="s">
        <v>1509</v>
      </c>
      <c r="B27" s="159" t="s">
        <v>1483</v>
      </c>
      <c r="C27" s="159" t="s">
        <v>1756</v>
      </c>
    </row>
    <row r="28" spans="1:3" ht="46.5" customHeight="1">
      <c r="A28" s="158" t="s">
        <v>1512</v>
      </c>
      <c r="B28" s="159" t="s">
        <v>1513</v>
      </c>
      <c r="C28" s="159" t="s">
        <v>1514</v>
      </c>
    </row>
    <row r="29" spans="1:3" ht="34.5" customHeight="1">
      <c r="A29" s="158" t="s">
        <v>960</v>
      </c>
      <c r="B29" s="161" t="s">
        <v>518</v>
      </c>
      <c r="C29" s="159" t="s">
        <v>969</v>
      </c>
    </row>
    <row r="30" spans="1:3" ht="34.5" customHeight="1">
      <c r="A30" s="158" t="s">
        <v>961</v>
      </c>
      <c r="B30" s="161" t="s">
        <v>41</v>
      </c>
      <c r="C30" s="159" t="s">
        <v>962</v>
      </c>
    </row>
    <row r="31" spans="1:3" ht="34.5" customHeight="1">
      <c r="A31" s="162" t="s">
        <v>1273</v>
      </c>
      <c r="B31" s="161" t="s">
        <v>963</v>
      </c>
      <c r="C31" s="159" t="s">
        <v>964</v>
      </c>
    </row>
    <row r="32" spans="1:3" ht="34.5" customHeight="1">
      <c r="A32" s="158" t="s">
        <v>1274</v>
      </c>
      <c r="B32" s="161" t="s">
        <v>980</v>
      </c>
      <c r="C32" s="159" t="s">
        <v>1195</v>
      </c>
    </row>
    <row r="33" spans="1:3" ht="38.25">
      <c r="A33" s="158" t="s">
        <v>966</v>
      </c>
      <c r="B33" s="159" t="s">
        <v>953</v>
      </c>
      <c r="C33" s="159" t="s">
        <v>1205</v>
      </c>
    </row>
    <row r="34" spans="1:3" ht="31.5" customHeight="1">
      <c r="A34" s="158" t="s">
        <v>967</v>
      </c>
      <c r="B34" s="159" t="s">
        <v>954</v>
      </c>
      <c r="C34" s="159" t="s">
        <v>970</v>
      </c>
    </row>
    <row r="35" spans="1:3" ht="31.5" customHeight="1">
      <c r="A35" s="158" t="s">
        <v>965</v>
      </c>
      <c r="B35" s="159" t="s">
        <v>955</v>
      </c>
      <c r="C35" s="159" t="s">
        <v>1200</v>
      </c>
    </row>
    <row r="36" spans="1:3" ht="31.5" customHeight="1">
      <c r="A36" s="158" t="s">
        <v>1515</v>
      </c>
      <c r="B36" s="159" t="s">
        <v>978</v>
      </c>
      <c r="C36" s="159" t="s">
        <v>1196</v>
      </c>
    </row>
    <row r="37" spans="1:3" ht="38.25">
      <c r="A37" s="158" t="s">
        <v>968</v>
      </c>
      <c r="B37" s="157" t="s">
        <v>1484</v>
      </c>
      <c r="C37" s="157" t="s">
        <v>1516</v>
      </c>
    </row>
    <row r="38" spans="1:3" ht="30" customHeight="1">
      <c r="A38" s="158" t="s">
        <v>1275</v>
      </c>
      <c r="B38" s="159" t="s">
        <v>1485</v>
      </c>
      <c r="C38" s="159" t="s">
        <v>1517</v>
      </c>
    </row>
    <row r="39" spans="1:3" ht="35.25" customHeight="1">
      <c r="A39" s="158" t="s">
        <v>1276</v>
      </c>
      <c r="B39" s="157" t="s">
        <v>1518</v>
      </c>
      <c r="C39" s="157" t="s">
        <v>1519</v>
      </c>
    </row>
    <row r="40" spans="1:3">
      <c r="A40" s="156" t="s">
        <v>1520</v>
      </c>
      <c r="B40" s="173" t="s">
        <v>1486</v>
      </c>
      <c r="C40" s="161" t="s">
        <v>1522</v>
      </c>
    </row>
    <row r="41" spans="1:3" ht="32.25" customHeight="1">
      <c r="A41" s="172" t="s">
        <v>1523</v>
      </c>
      <c r="B41" s="159" t="s">
        <v>1487</v>
      </c>
      <c r="C41" s="157" t="s">
        <v>1524</v>
      </c>
    </row>
    <row r="42" spans="1:3" ht="54.75" customHeight="1">
      <c r="A42" s="156" t="s">
        <v>1525</v>
      </c>
      <c r="B42" s="173" t="s">
        <v>1526</v>
      </c>
      <c r="C42" s="157" t="s">
        <v>1527</v>
      </c>
    </row>
    <row r="43" spans="1:3" ht="66.75" customHeight="1">
      <c r="A43" s="156" t="s">
        <v>1528</v>
      </c>
      <c r="B43" s="173" t="s">
        <v>1529</v>
      </c>
      <c r="C43" s="157" t="s">
        <v>1757</v>
      </c>
    </row>
    <row r="44" spans="1:3" ht="34.5" customHeight="1">
      <c r="A44" s="171" t="s">
        <v>1530</v>
      </c>
      <c r="B44" s="157" t="s">
        <v>981</v>
      </c>
      <c r="C44" s="204" t="s">
        <v>1531</v>
      </c>
    </row>
    <row r="45" spans="1:3">
      <c r="A45" s="158" t="s">
        <v>1532</v>
      </c>
      <c r="B45" s="159" t="s">
        <v>947</v>
      </c>
      <c r="C45" s="159" t="s">
        <v>1533</v>
      </c>
    </row>
    <row r="46" spans="1:3" ht="35.25" customHeight="1">
      <c r="A46" s="158" t="s">
        <v>1534</v>
      </c>
      <c r="B46" s="157" t="s">
        <v>1197</v>
      </c>
      <c r="C46" s="157" t="s">
        <v>1198</v>
      </c>
    </row>
    <row r="47" spans="1:3">
      <c r="B47" s="163"/>
    </row>
    <row r="48" spans="1:3">
      <c r="B48" s="163"/>
    </row>
    <row r="49" spans="2:2">
      <c r="B49" s="163"/>
    </row>
    <row r="50" spans="2:2">
      <c r="B50" s="163"/>
    </row>
    <row r="51" spans="2:2">
      <c r="B51" s="163"/>
    </row>
    <row r="52" spans="2:2">
      <c r="B52" s="163"/>
    </row>
    <row r="53" spans="2:2">
      <c r="B53" s="163"/>
    </row>
    <row r="54" spans="2:2">
      <c r="B54" s="163"/>
    </row>
    <row r="55" spans="2:2">
      <c r="B55" s="163"/>
    </row>
    <row r="56" spans="2:2">
      <c r="B56" s="163"/>
    </row>
    <row r="57" spans="2:2">
      <c r="B57" s="163"/>
    </row>
    <row r="58" spans="2:2">
      <c r="B58" s="163"/>
    </row>
    <row r="59" spans="2:2">
      <c r="B59" s="163"/>
    </row>
    <row r="60" spans="2:2">
      <c r="B60" s="163"/>
    </row>
    <row r="61" spans="2:2">
      <c r="B61" s="163"/>
    </row>
    <row r="62" spans="2:2">
      <c r="B62" s="163"/>
    </row>
    <row r="63" spans="2:2">
      <c r="B63" s="163"/>
    </row>
    <row r="64" spans="2:2">
      <c r="B64" s="163"/>
    </row>
    <row r="65" spans="2:2">
      <c r="B65" s="163"/>
    </row>
    <row r="66" spans="2:2">
      <c r="B66" s="163"/>
    </row>
    <row r="67" spans="2:2">
      <c r="B67" s="163"/>
    </row>
    <row r="68" spans="2:2">
      <c r="B68" s="163"/>
    </row>
    <row r="69" spans="2:2">
      <c r="B69" s="163"/>
    </row>
    <row r="70" spans="2:2">
      <c r="B70" s="163"/>
    </row>
    <row r="71" spans="2:2">
      <c r="B71" s="163"/>
    </row>
    <row r="72" spans="2:2">
      <c r="B72" s="163"/>
    </row>
    <row r="73" spans="2:2">
      <c r="B73" s="163"/>
    </row>
    <row r="74" spans="2:2">
      <c r="B74" s="163"/>
    </row>
    <row r="75" spans="2:2">
      <c r="B75" s="163"/>
    </row>
    <row r="76" spans="2:2">
      <c r="B76" s="163"/>
    </row>
    <row r="77" spans="2:2">
      <c r="B77" s="163"/>
    </row>
    <row r="78" spans="2:2">
      <c r="B78" s="163"/>
    </row>
    <row r="79" spans="2:2">
      <c r="B79" s="163"/>
    </row>
    <row r="80" spans="2:2">
      <c r="B80" s="163"/>
    </row>
    <row r="81" spans="2:2">
      <c r="B81" s="163"/>
    </row>
    <row r="82" spans="2:2">
      <c r="B82" s="163"/>
    </row>
    <row r="83" spans="2:2">
      <c r="B83" s="163"/>
    </row>
    <row r="84" spans="2:2">
      <c r="B84" s="163"/>
    </row>
    <row r="85" spans="2:2">
      <c r="B85" s="163"/>
    </row>
    <row r="86" spans="2:2">
      <c r="B86" s="163"/>
    </row>
    <row r="87" spans="2:2">
      <c r="B87" s="163"/>
    </row>
    <row r="88" spans="2:2">
      <c r="B88" s="163"/>
    </row>
    <row r="89" spans="2:2">
      <c r="B89" s="163"/>
    </row>
    <row r="90" spans="2:2">
      <c r="B90" s="163"/>
    </row>
    <row r="91" spans="2:2">
      <c r="B91" s="163"/>
    </row>
    <row r="92" spans="2:2">
      <c r="B92" s="163"/>
    </row>
    <row r="93" spans="2:2">
      <c r="B93" s="163"/>
    </row>
    <row r="94" spans="2:2">
      <c r="B94" s="163"/>
    </row>
    <row r="95" spans="2:2">
      <c r="B95" s="163"/>
    </row>
    <row r="96" spans="2:2">
      <c r="B96" s="163"/>
    </row>
    <row r="97" spans="2:2">
      <c r="B97" s="163"/>
    </row>
    <row r="98" spans="2:2">
      <c r="B98" s="163"/>
    </row>
    <row r="99" spans="2:2">
      <c r="B99" s="163"/>
    </row>
    <row r="100" spans="2:2">
      <c r="B100" s="163"/>
    </row>
    <row r="101" spans="2:2">
      <c r="B101" s="163"/>
    </row>
    <row r="102" spans="2:2">
      <c r="B102" s="163"/>
    </row>
    <row r="103" spans="2:2">
      <c r="B103" s="163"/>
    </row>
    <row r="104" spans="2:2">
      <c r="B104" s="163"/>
    </row>
    <row r="105" spans="2:2">
      <c r="B105" s="163"/>
    </row>
    <row r="106" spans="2:2">
      <c r="B106" s="163"/>
    </row>
    <row r="107" spans="2:2">
      <c r="B107" s="163"/>
    </row>
    <row r="108" spans="2:2">
      <c r="B108" s="163"/>
    </row>
    <row r="109" spans="2:2">
      <c r="B109" s="163"/>
    </row>
    <row r="110" spans="2:2">
      <c r="B110" s="163"/>
    </row>
    <row r="111" spans="2:2">
      <c r="B111" s="163"/>
    </row>
    <row r="112" spans="2:2">
      <c r="B112" s="163"/>
    </row>
    <row r="113" spans="2:2">
      <c r="B113" s="163"/>
    </row>
    <row r="114" spans="2:2">
      <c r="B114" s="163"/>
    </row>
    <row r="115" spans="2:2">
      <c r="B115" s="163"/>
    </row>
    <row r="116" spans="2:2">
      <c r="B116" s="163"/>
    </row>
    <row r="117" spans="2:2">
      <c r="B117" s="163"/>
    </row>
    <row r="118" spans="2:2">
      <c r="B118" s="163"/>
    </row>
    <row r="119" spans="2:2">
      <c r="B119" s="163"/>
    </row>
    <row r="120" spans="2:2">
      <c r="B120" s="163"/>
    </row>
    <row r="121" spans="2:2">
      <c r="B121" s="163"/>
    </row>
    <row r="122" spans="2:2">
      <c r="B122" s="163"/>
    </row>
    <row r="123" spans="2:2">
      <c r="B123" s="163"/>
    </row>
    <row r="124" spans="2:2">
      <c r="B124" s="163"/>
    </row>
    <row r="125" spans="2:2">
      <c r="B125" s="163"/>
    </row>
    <row r="126" spans="2:2">
      <c r="B126" s="163"/>
    </row>
    <row r="127" spans="2:2">
      <c r="B127" s="163"/>
    </row>
    <row r="128" spans="2:2">
      <c r="B128" s="163"/>
    </row>
    <row r="129" spans="2:2">
      <c r="B129" s="163"/>
    </row>
    <row r="130" spans="2:2">
      <c r="B130" s="163"/>
    </row>
    <row r="131" spans="2:2">
      <c r="B131" s="163"/>
    </row>
    <row r="132" spans="2:2">
      <c r="B132" s="163"/>
    </row>
    <row r="133" spans="2:2">
      <c r="B133" s="163"/>
    </row>
    <row r="134" spans="2:2">
      <c r="B134" s="163"/>
    </row>
    <row r="135" spans="2:2">
      <c r="B135" s="163"/>
    </row>
    <row r="136" spans="2:2">
      <c r="B136" s="163"/>
    </row>
    <row r="137" spans="2:2">
      <c r="B137" s="163"/>
    </row>
    <row r="138" spans="2:2">
      <c r="B138" s="163"/>
    </row>
    <row r="139" spans="2:2">
      <c r="B139" s="163"/>
    </row>
    <row r="140" spans="2:2">
      <c r="B140" s="163"/>
    </row>
    <row r="141" spans="2:2">
      <c r="B141" s="163"/>
    </row>
    <row r="142" spans="2:2">
      <c r="B142" s="163"/>
    </row>
    <row r="143" spans="2:2">
      <c r="B143" s="163"/>
    </row>
    <row r="144" spans="2:2">
      <c r="B144" s="163"/>
    </row>
    <row r="145" spans="2:2">
      <c r="B145" s="163"/>
    </row>
    <row r="146" spans="2:2">
      <c r="B146" s="163"/>
    </row>
    <row r="147" spans="2:2">
      <c r="B147" s="163"/>
    </row>
    <row r="148" spans="2:2">
      <c r="B148" s="163"/>
    </row>
    <row r="149" spans="2:2">
      <c r="B149" s="163"/>
    </row>
    <row r="150" spans="2:2">
      <c r="B150" s="163"/>
    </row>
    <row r="151" spans="2:2">
      <c r="B151" s="163"/>
    </row>
    <row r="152" spans="2:2">
      <c r="B152" s="163"/>
    </row>
    <row r="153" spans="2:2">
      <c r="B153" s="163"/>
    </row>
    <row r="154" spans="2:2">
      <c r="B154" s="163"/>
    </row>
    <row r="155" spans="2:2">
      <c r="B155" s="163"/>
    </row>
    <row r="156" spans="2:2">
      <c r="B156" s="163"/>
    </row>
    <row r="157" spans="2:2">
      <c r="B157" s="163"/>
    </row>
    <row r="158" spans="2:2">
      <c r="B158" s="163"/>
    </row>
    <row r="159" spans="2:2">
      <c r="B159" s="163"/>
    </row>
    <row r="160" spans="2:2">
      <c r="B160" s="163"/>
    </row>
    <row r="161" spans="2:2">
      <c r="B161" s="163"/>
    </row>
    <row r="162" spans="2:2">
      <c r="B162" s="163"/>
    </row>
    <row r="163" spans="2:2">
      <c r="B163" s="163"/>
    </row>
    <row r="164" spans="2:2">
      <c r="B164" s="163"/>
    </row>
    <row r="165" spans="2:2">
      <c r="B165" s="163"/>
    </row>
    <row r="166" spans="2:2">
      <c r="B166" s="163"/>
    </row>
    <row r="167" spans="2:2">
      <c r="B167" s="163"/>
    </row>
    <row r="168" spans="2:2">
      <c r="B168" s="163"/>
    </row>
    <row r="169" spans="2:2">
      <c r="B169" s="163"/>
    </row>
    <row r="170" spans="2:2">
      <c r="B170" s="163"/>
    </row>
    <row r="171" spans="2:2">
      <c r="B171" s="163"/>
    </row>
    <row r="172" spans="2:2">
      <c r="B172" s="163"/>
    </row>
    <row r="173" spans="2:2">
      <c r="B173" s="163"/>
    </row>
    <row r="174" spans="2:2">
      <c r="B174" s="163"/>
    </row>
    <row r="175" spans="2:2">
      <c r="B175" s="163"/>
    </row>
    <row r="176" spans="2:2">
      <c r="B176" s="163"/>
    </row>
    <row r="177" spans="2:2">
      <c r="B177" s="163"/>
    </row>
    <row r="178" spans="2:2">
      <c r="B178" s="163"/>
    </row>
    <row r="179" spans="2:2">
      <c r="B179" s="163"/>
    </row>
    <row r="180" spans="2:2">
      <c r="B180" s="163"/>
    </row>
    <row r="181" spans="2:2">
      <c r="B181" s="163"/>
    </row>
    <row r="182" spans="2:2">
      <c r="B182" s="163"/>
    </row>
    <row r="183" spans="2:2">
      <c r="B183" s="163"/>
    </row>
    <row r="184" spans="2:2">
      <c r="B184" s="163"/>
    </row>
    <row r="185" spans="2:2">
      <c r="B185" s="163"/>
    </row>
    <row r="186" spans="2:2">
      <c r="B186" s="163"/>
    </row>
    <row r="187" spans="2:2">
      <c r="B187" s="163"/>
    </row>
    <row r="188" spans="2:2">
      <c r="B188" s="163"/>
    </row>
    <row r="189" spans="2:2">
      <c r="B189" s="163"/>
    </row>
    <row r="190" spans="2:2">
      <c r="B190" s="163"/>
    </row>
    <row r="191" spans="2:2">
      <c r="B191" s="163"/>
    </row>
    <row r="192" spans="2:2">
      <c r="B192" s="163"/>
    </row>
    <row r="193" spans="2:2">
      <c r="B193" s="163"/>
    </row>
    <row r="194" spans="2:2">
      <c r="B194" s="163"/>
    </row>
    <row r="195" spans="2:2">
      <c r="B195" s="163"/>
    </row>
    <row r="196" spans="2:2">
      <c r="B196" s="163"/>
    </row>
    <row r="197" spans="2:2">
      <c r="B197" s="163"/>
    </row>
    <row r="198" spans="2:2">
      <c r="B198" s="163"/>
    </row>
    <row r="199" spans="2:2">
      <c r="B199" s="163"/>
    </row>
    <row r="200" spans="2:2">
      <c r="B200" s="163"/>
    </row>
    <row r="201" spans="2:2">
      <c r="B201" s="163"/>
    </row>
    <row r="202" spans="2:2">
      <c r="B202" s="163"/>
    </row>
    <row r="203" spans="2:2">
      <c r="B203" s="163"/>
    </row>
    <row r="204" spans="2:2">
      <c r="B204" s="163"/>
    </row>
    <row r="205" spans="2:2">
      <c r="B205" s="163"/>
    </row>
    <row r="206" spans="2:2">
      <c r="B206" s="163"/>
    </row>
    <row r="207" spans="2:2">
      <c r="B207" s="163"/>
    </row>
    <row r="208" spans="2:2">
      <c r="B208" s="163"/>
    </row>
    <row r="209" spans="2:2">
      <c r="B209" s="163"/>
    </row>
    <row r="210" spans="2:2">
      <c r="B210" s="163"/>
    </row>
    <row r="211" spans="2:2">
      <c r="B211" s="163"/>
    </row>
    <row r="212" spans="2:2">
      <c r="B212" s="163"/>
    </row>
    <row r="213" spans="2:2">
      <c r="B213" s="163"/>
    </row>
    <row r="214" spans="2:2">
      <c r="B214" s="163"/>
    </row>
    <row r="215" spans="2:2">
      <c r="B215" s="163"/>
    </row>
    <row r="216" spans="2:2">
      <c r="B216" s="163"/>
    </row>
    <row r="217" spans="2:2">
      <c r="B217" s="163"/>
    </row>
    <row r="218" spans="2:2">
      <c r="B218" s="163"/>
    </row>
    <row r="219" spans="2:2">
      <c r="B219" s="163"/>
    </row>
    <row r="220" spans="2:2">
      <c r="B220" s="163"/>
    </row>
    <row r="221" spans="2:2">
      <c r="B221" s="163"/>
    </row>
    <row r="222" spans="2:2">
      <c r="B222" s="163"/>
    </row>
    <row r="223" spans="2:2">
      <c r="B223" s="163"/>
    </row>
    <row r="224" spans="2:2">
      <c r="B224" s="163"/>
    </row>
    <row r="225" spans="2:2">
      <c r="B225" s="163"/>
    </row>
    <row r="226" spans="2:2">
      <c r="B226" s="163"/>
    </row>
    <row r="227" spans="2:2">
      <c r="B227" s="163"/>
    </row>
    <row r="228" spans="2:2">
      <c r="B228" s="163"/>
    </row>
    <row r="229" spans="2:2">
      <c r="B229" s="163"/>
    </row>
    <row r="230" spans="2:2">
      <c r="B230" s="163"/>
    </row>
    <row r="231" spans="2:2">
      <c r="B231" s="163"/>
    </row>
    <row r="232" spans="2:2">
      <c r="B232" s="163"/>
    </row>
    <row r="233" spans="2:2">
      <c r="B233" s="163"/>
    </row>
    <row r="234" spans="2:2">
      <c r="B234" s="163"/>
    </row>
    <row r="235" spans="2:2">
      <c r="B235" s="163"/>
    </row>
    <row r="236" spans="2:2">
      <c r="B236" s="163"/>
    </row>
    <row r="237" spans="2:2">
      <c r="B237" s="163"/>
    </row>
    <row r="238" spans="2:2">
      <c r="B238" s="163"/>
    </row>
    <row r="239" spans="2:2">
      <c r="B239" s="163"/>
    </row>
    <row r="240" spans="2:2">
      <c r="B240" s="163"/>
    </row>
    <row r="241" spans="2:2">
      <c r="B241" s="163"/>
    </row>
    <row r="242" spans="2:2">
      <c r="B242" s="163"/>
    </row>
    <row r="243" spans="2:2">
      <c r="B243" s="163"/>
    </row>
    <row r="244" spans="2:2">
      <c r="B244" s="163"/>
    </row>
    <row r="245" spans="2:2">
      <c r="B245" s="163"/>
    </row>
    <row r="246" spans="2:2">
      <c r="B246" s="163"/>
    </row>
    <row r="247" spans="2:2">
      <c r="B247" s="163"/>
    </row>
    <row r="248" spans="2:2">
      <c r="B248" s="163"/>
    </row>
    <row r="249" spans="2:2">
      <c r="B249" s="163"/>
    </row>
    <row r="250" spans="2:2">
      <c r="B250" s="163"/>
    </row>
    <row r="251" spans="2:2">
      <c r="B251" s="163"/>
    </row>
    <row r="252" spans="2:2">
      <c r="B252" s="163"/>
    </row>
    <row r="253" spans="2:2">
      <c r="B253" s="163"/>
    </row>
    <row r="254" spans="2:2">
      <c r="B254" s="163"/>
    </row>
    <row r="255" spans="2:2">
      <c r="B255" s="163"/>
    </row>
    <row r="256" spans="2:2">
      <c r="B256" s="163"/>
    </row>
    <row r="257" spans="2:2">
      <c r="B257" s="163"/>
    </row>
    <row r="258" spans="2:2">
      <c r="B258" s="163"/>
    </row>
    <row r="259" spans="2:2">
      <c r="B259" s="163"/>
    </row>
    <row r="260" spans="2:2">
      <c r="B260" s="163"/>
    </row>
    <row r="261" spans="2:2">
      <c r="B261" s="163"/>
    </row>
    <row r="262" spans="2:2">
      <c r="B262" s="163"/>
    </row>
    <row r="263" spans="2:2">
      <c r="B263" s="163"/>
    </row>
    <row r="264" spans="2:2">
      <c r="B264" s="163"/>
    </row>
    <row r="265" spans="2:2">
      <c r="B265" s="163"/>
    </row>
    <row r="266" spans="2:2">
      <c r="B266" s="163"/>
    </row>
    <row r="267" spans="2:2">
      <c r="B267" s="163"/>
    </row>
    <row r="268" spans="2:2">
      <c r="B268" s="163"/>
    </row>
    <row r="269" spans="2:2">
      <c r="B269" s="163"/>
    </row>
    <row r="270" spans="2:2">
      <c r="B270" s="163"/>
    </row>
    <row r="271" spans="2:2">
      <c r="B271" s="163"/>
    </row>
    <row r="272" spans="2:2">
      <c r="B272" s="163"/>
    </row>
    <row r="273" spans="2:2">
      <c r="B273" s="163"/>
    </row>
    <row r="274" spans="2:2">
      <c r="B274" s="163"/>
    </row>
    <row r="275" spans="2:2">
      <c r="B275" s="163"/>
    </row>
    <row r="276" spans="2:2">
      <c r="B276" s="163"/>
    </row>
    <row r="277" spans="2:2">
      <c r="B277" s="163"/>
    </row>
    <row r="278" spans="2:2">
      <c r="B278" s="163"/>
    </row>
    <row r="279" spans="2:2">
      <c r="B279" s="163"/>
    </row>
    <row r="280" spans="2:2">
      <c r="B280" s="163"/>
    </row>
    <row r="281" spans="2:2">
      <c r="B281" s="163"/>
    </row>
    <row r="282" spans="2:2">
      <c r="B282" s="163"/>
    </row>
    <row r="283" spans="2:2">
      <c r="B283" s="163"/>
    </row>
    <row r="284" spans="2:2">
      <c r="B284" s="163"/>
    </row>
    <row r="285" spans="2:2">
      <c r="B285" s="163"/>
    </row>
    <row r="286" spans="2:2">
      <c r="B286" s="163"/>
    </row>
    <row r="287" spans="2:2">
      <c r="B287" s="163"/>
    </row>
    <row r="288" spans="2:2">
      <c r="B288" s="163"/>
    </row>
    <row r="289" spans="2:2">
      <c r="B289" s="163"/>
    </row>
    <row r="290" spans="2:2">
      <c r="B290" s="163"/>
    </row>
    <row r="291" spans="2:2">
      <c r="B291" s="163"/>
    </row>
    <row r="292" spans="2:2">
      <c r="B292" s="163"/>
    </row>
    <row r="293" spans="2:2">
      <c r="B293" s="163"/>
    </row>
    <row r="294" spans="2:2">
      <c r="B294" s="163"/>
    </row>
    <row r="295" spans="2:2">
      <c r="B295" s="163"/>
    </row>
    <row r="296" spans="2:2">
      <c r="B296" s="163"/>
    </row>
    <row r="297" spans="2:2">
      <c r="B297" s="163"/>
    </row>
    <row r="298" spans="2:2">
      <c r="B298" s="163"/>
    </row>
    <row r="299" spans="2:2">
      <c r="B299" s="163"/>
    </row>
    <row r="300" spans="2:2">
      <c r="B300" s="163"/>
    </row>
    <row r="301" spans="2:2">
      <c r="B301" s="163"/>
    </row>
    <row r="302" spans="2:2">
      <c r="B302" s="163"/>
    </row>
    <row r="303" spans="2:2">
      <c r="B303" s="163"/>
    </row>
    <row r="304" spans="2:2">
      <c r="B304" s="163"/>
    </row>
    <row r="305" spans="2:2">
      <c r="B305" s="163"/>
    </row>
    <row r="306" spans="2:2">
      <c r="B306" s="163"/>
    </row>
    <row r="307" spans="2:2">
      <c r="B307" s="163"/>
    </row>
    <row r="308" spans="2:2">
      <c r="B308" s="163"/>
    </row>
    <row r="309" spans="2:2">
      <c r="B309" s="163"/>
    </row>
    <row r="310" spans="2:2">
      <c r="B310" s="163"/>
    </row>
    <row r="311" spans="2:2">
      <c r="B311" s="163"/>
    </row>
    <row r="312" spans="2:2">
      <c r="B312" s="163"/>
    </row>
    <row r="313" spans="2:2">
      <c r="B313" s="163"/>
    </row>
    <row r="314" spans="2:2">
      <c r="B314" s="163"/>
    </row>
    <row r="315" spans="2:2">
      <c r="B315" s="163"/>
    </row>
    <row r="316" spans="2:2">
      <c r="B316" s="163"/>
    </row>
    <row r="317" spans="2:2">
      <c r="B317" s="163"/>
    </row>
    <row r="318" spans="2:2">
      <c r="B318" s="163"/>
    </row>
    <row r="319" spans="2:2">
      <c r="B319" s="163"/>
    </row>
    <row r="320" spans="2:2">
      <c r="B320" s="163"/>
    </row>
    <row r="321" spans="2:2">
      <c r="B321" s="163"/>
    </row>
    <row r="322" spans="2:2">
      <c r="B322" s="163"/>
    </row>
    <row r="323" spans="2:2">
      <c r="B323" s="163"/>
    </row>
    <row r="324" spans="2:2">
      <c r="B324" s="163"/>
    </row>
    <row r="325" spans="2:2">
      <c r="B325" s="163"/>
    </row>
    <row r="326" spans="2:2">
      <c r="B326" s="163"/>
    </row>
    <row r="327" spans="2:2">
      <c r="B327" s="163"/>
    </row>
    <row r="328" spans="2:2">
      <c r="B328" s="163"/>
    </row>
    <row r="329" spans="2:2">
      <c r="B329" s="163"/>
    </row>
    <row r="330" spans="2:2">
      <c r="B330" s="163"/>
    </row>
    <row r="331" spans="2:2">
      <c r="B331" s="163"/>
    </row>
    <row r="332" spans="2:2">
      <c r="B332" s="163"/>
    </row>
    <row r="333" spans="2:2">
      <c r="B333" s="163"/>
    </row>
    <row r="334" spans="2:2">
      <c r="B334" s="163"/>
    </row>
    <row r="335" spans="2:2">
      <c r="B335" s="163"/>
    </row>
    <row r="336" spans="2:2">
      <c r="B336" s="163"/>
    </row>
    <row r="337" spans="2:2">
      <c r="B337" s="163"/>
    </row>
    <row r="338" spans="2:2">
      <c r="B338" s="163"/>
    </row>
    <row r="339" spans="2:2">
      <c r="B339" s="163"/>
    </row>
    <row r="340" spans="2:2">
      <c r="B340" s="163"/>
    </row>
    <row r="341" spans="2:2">
      <c r="B341" s="163"/>
    </row>
    <row r="342" spans="2:2">
      <c r="B342" s="163"/>
    </row>
    <row r="343" spans="2:2">
      <c r="B343" s="163"/>
    </row>
    <row r="344" spans="2:2">
      <c r="B344" s="163"/>
    </row>
    <row r="345" spans="2:2">
      <c r="B345" s="163"/>
    </row>
    <row r="346" spans="2:2">
      <c r="B346" s="163"/>
    </row>
    <row r="347" spans="2:2">
      <c r="B347" s="163"/>
    </row>
    <row r="348" spans="2:2">
      <c r="B348" s="163"/>
    </row>
    <row r="349" spans="2:2">
      <c r="B349" s="163"/>
    </row>
    <row r="350" spans="2:2">
      <c r="B350" s="163"/>
    </row>
    <row r="351" spans="2:2">
      <c r="B351" s="163"/>
    </row>
    <row r="352" spans="2:2">
      <c r="B352" s="163"/>
    </row>
    <row r="353" spans="2:2">
      <c r="B353" s="163"/>
    </row>
    <row r="354" spans="2:2">
      <c r="B354" s="163"/>
    </row>
    <row r="355" spans="2:2">
      <c r="B355" s="163"/>
    </row>
    <row r="356" spans="2:2">
      <c r="B356" s="163"/>
    </row>
    <row r="357" spans="2:2">
      <c r="B357" s="163"/>
    </row>
    <row r="358" spans="2:2">
      <c r="B358" s="163"/>
    </row>
    <row r="359" spans="2:2">
      <c r="B359" s="163"/>
    </row>
    <row r="360" spans="2:2">
      <c r="B360" s="163"/>
    </row>
    <row r="361" spans="2:2">
      <c r="B361" s="163"/>
    </row>
    <row r="362" spans="2:2">
      <c r="B362" s="163"/>
    </row>
    <row r="363" spans="2:2">
      <c r="B363" s="163"/>
    </row>
    <row r="364" spans="2:2">
      <c r="B364" s="163"/>
    </row>
    <row r="365" spans="2:2">
      <c r="B365" s="163"/>
    </row>
    <row r="366" spans="2:2">
      <c r="B366" s="163"/>
    </row>
    <row r="367" spans="2:2">
      <c r="B367" s="163"/>
    </row>
    <row r="368" spans="2:2">
      <c r="B368" s="163"/>
    </row>
    <row r="369" spans="2:2">
      <c r="B369" s="163"/>
    </row>
    <row r="370" spans="2:2">
      <c r="B370" s="163"/>
    </row>
    <row r="371" spans="2:2">
      <c r="B371" s="163"/>
    </row>
    <row r="372" spans="2:2">
      <c r="B372" s="163"/>
    </row>
    <row r="373" spans="2:2">
      <c r="B373" s="163"/>
    </row>
    <row r="374" spans="2:2">
      <c r="B374" s="163"/>
    </row>
    <row r="375" spans="2:2">
      <c r="B375" s="163"/>
    </row>
    <row r="376" spans="2:2">
      <c r="B376" s="163"/>
    </row>
    <row r="377" spans="2:2">
      <c r="B377" s="163"/>
    </row>
    <row r="378" spans="2:2">
      <c r="B378" s="163"/>
    </row>
    <row r="379" spans="2:2">
      <c r="B379" s="163"/>
    </row>
    <row r="380" spans="2:2">
      <c r="B380" s="163"/>
    </row>
    <row r="381" spans="2:2">
      <c r="B381" s="163"/>
    </row>
    <row r="382" spans="2:2">
      <c r="B382" s="163"/>
    </row>
    <row r="383" spans="2:2">
      <c r="B383" s="163"/>
    </row>
    <row r="384" spans="2:2">
      <c r="B384" s="163"/>
    </row>
    <row r="385" spans="2:2">
      <c r="B385" s="163"/>
    </row>
    <row r="386" spans="2:2">
      <c r="B386" s="163"/>
    </row>
    <row r="387" spans="2:2">
      <c r="B387" s="163"/>
    </row>
    <row r="388" spans="2:2">
      <c r="B388" s="163"/>
    </row>
    <row r="389" spans="2:2">
      <c r="B389" s="163"/>
    </row>
    <row r="390" spans="2:2">
      <c r="B390" s="163"/>
    </row>
    <row r="391" spans="2:2">
      <c r="B391" s="163"/>
    </row>
    <row r="392" spans="2:2">
      <c r="B392" s="163"/>
    </row>
    <row r="393" spans="2:2">
      <c r="B393" s="163"/>
    </row>
    <row r="394" spans="2:2">
      <c r="B394" s="163"/>
    </row>
    <row r="395" spans="2:2">
      <c r="B395" s="163"/>
    </row>
    <row r="396" spans="2:2">
      <c r="B396" s="163"/>
    </row>
    <row r="397" spans="2:2">
      <c r="B397" s="163"/>
    </row>
    <row r="398" spans="2:2">
      <c r="B398" s="163"/>
    </row>
    <row r="399" spans="2:2">
      <c r="B399" s="163"/>
    </row>
    <row r="400" spans="2:2">
      <c r="B400" s="163"/>
    </row>
    <row r="401" spans="2:2">
      <c r="B401" s="163"/>
    </row>
    <row r="402" spans="2:2">
      <c r="B402" s="163"/>
    </row>
    <row r="403" spans="2:2">
      <c r="B403" s="163"/>
    </row>
    <row r="404" spans="2:2">
      <c r="B404" s="163"/>
    </row>
    <row r="405" spans="2:2">
      <c r="B405" s="163"/>
    </row>
    <row r="406" spans="2:2">
      <c r="B406" s="163"/>
    </row>
    <row r="407" spans="2:2">
      <c r="B407" s="163"/>
    </row>
    <row r="408" spans="2:2">
      <c r="B408" s="163"/>
    </row>
    <row r="409" spans="2:2">
      <c r="B409" s="163"/>
    </row>
    <row r="410" spans="2:2">
      <c r="B410" s="163"/>
    </row>
    <row r="411" spans="2:2">
      <c r="B411" s="163"/>
    </row>
    <row r="412" spans="2:2">
      <c r="B412" s="163"/>
    </row>
    <row r="413" spans="2:2">
      <c r="B413" s="163"/>
    </row>
    <row r="414" spans="2:2">
      <c r="B414" s="163"/>
    </row>
    <row r="415" spans="2:2">
      <c r="B415" s="163"/>
    </row>
    <row r="416" spans="2:2">
      <c r="B416" s="163"/>
    </row>
    <row r="417" spans="2:2">
      <c r="B417" s="163"/>
    </row>
    <row r="418" spans="2:2">
      <c r="B418" s="163"/>
    </row>
    <row r="419" spans="2:2">
      <c r="B419" s="163"/>
    </row>
    <row r="420" spans="2:2">
      <c r="B420" s="163"/>
    </row>
    <row r="421" spans="2:2">
      <c r="B421" s="163"/>
    </row>
    <row r="422" spans="2:2">
      <c r="B422" s="163"/>
    </row>
    <row r="423" spans="2:2">
      <c r="B423" s="163"/>
    </row>
    <row r="424" spans="2:2">
      <c r="B424" s="163"/>
    </row>
    <row r="425" spans="2:2">
      <c r="B425" s="163"/>
    </row>
    <row r="426" spans="2:2">
      <c r="B426" s="163"/>
    </row>
    <row r="427" spans="2:2">
      <c r="B427" s="163"/>
    </row>
    <row r="428" spans="2:2">
      <c r="B428" s="163"/>
    </row>
    <row r="429" spans="2:2">
      <c r="B429" s="163"/>
    </row>
    <row r="430" spans="2:2">
      <c r="B430" s="163"/>
    </row>
    <row r="431" spans="2:2">
      <c r="B431" s="163"/>
    </row>
    <row r="432" spans="2:2">
      <c r="B432" s="163"/>
    </row>
    <row r="433" spans="2:2">
      <c r="B433" s="163"/>
    </row>
    <row r="434" spans="2:2">
      <c r="B434" s="163"/>
    </row>
    <row r="435" spans="2:2">
      <c r="B435" s="163"/>
    </row>
    <row r="436" spans="2:2">
      <c r="B436" s="163"/>
    </row>
    <row r="437" spans="2:2">
      <c r="B437" s="163"/>
    </row>
    <row r="438" spans="2:2">
      <c r="B438" s="163"/>
    </row>
    <row r="439" spans="2:2">
      <c r="B439" s="163"/>
    </row>
    <row r="440" spans="2:2">
      <c r="B440" s="163"/>
    </row>
    <row r="441" spans="2:2">
      <c r="B441" s="163"/>
    </row>
    <row r="442" spans="2:2">
      <c r="B442" s="163"/>
    </row>
    <row r="443" spans="2:2">
      <c r="B443" s="163"/>
    </row>
    <row r="444" spans="2:2">
      <c r="B444" s="163"/>
    </row>
    <row r="445" spans="2:2">
      <c r="B445" s="163"/>
    </row>
    <row r="446" spans="2:2">
      <c r="B446" s="163"/>
    </row>
    <row r="447" spans="2:2">
      <c r="B447" s="163"/>
    </row>
    <row r="448" spans="2:2">
      <c r="B448" s="163"/>
    </row>
    <row r="449" spans="2:2">
      <c r="B449" s="163"/>
    </row>
    <row r="450" spans="2:2">
      <c r="B450" s="163"/>
    </row>
    <row r="451" spans="2:2">
      <c r="B451" s="163"/>
    </row>
    <row r="452" spans="2:2">
      <c r="B452" s="163"/>
    </row>
    <row r="453" spans="2:2">
      <c r="B453" s="163"/>
    </row>
    <row r="454" spans="2:2">
      <c r="B454" s="163"/>
    </row>
    <row r="455" spans="2:2">
      <c r="B455" s="163"/>
    </row>
    <row r="456" spans="2:2">
      <c r="B456" s="163"/>
    </row>
    <row r="457" spans="2:2">
      <c r="B457" s="163"/>
    </row>
    <row r="458" spans="2:2">
      <c r="B458" s="163"/>
    </row>
    <row r="459" spans="2:2">
      <c r="B459" s="163"/>
    </row>
    <row r="460" spans="2:2">
      <c r="B460" s="163"/>
    </row>
    <row r="461" spans="2:2">
      <c r="B461" s="163"/>
    </row>
    <row r="462" spans="2:2">
      <c r="B462" s="163"/>
    </row>
    <row r="463" spans="2:2">
      <c r="B463" s="163"/>
    </row>
    <row r="464" spans="2:2">
      <c r="B464" s="163"/>
    </row>
    <row r="465" spans="2:2">
      <c r="B465" s="163"/>
    </row>
    <row r="466" spans="2:2">
      <c r="B466" s="163"/>
    </row>
    <row r="467" spans="2:2">
      <c r="B467" s="163"/>
    </row>
    <row r="468" spans="2:2">
      <c r="B468" s="163"/>
    </row>
    <row r="469" spans="2:2">
      <c r="B469" s="163"/>
    </row>
    <row r="470" spans="2:2">
      <c r="B470" s="163"/>
    </row>
    <row r="471" spans="2:2">
      <c r="B471" s="163"/>
    </row>
    <row r="472" spans="2:2">
      <c r="B472" s="163"/>
    </row>
    <row r="473" spans="2:2">
      <c r="B473" s="163"/>
    </row>
    <row r="474" spans="2:2">
      <c r="B474" s="163"/>
    </row>
    <row r="475" spans="2:2">
      <c r="B475" s="163"/>
    </row>
    <row r="476" spans="2:2">
      <c r="B476" s="163"/>
    </row>
    <row r="477" spans="2:2">
      <c r="B477" s="163"/>
    </row>
    <row r="478" spans="2:2">
      <c r="B478" s="163"/>
    </row>
    <row r="479" spans="2:2">
      <c r="B479" s="163"/>
    </row>
    <row r="480" spans="2:2">
      <c r="B480" s="163"/>
    </row>
    <row r="481" spans="2:2">
      <c r="B481" s="163"/>
    </row>
    <row r="482" spans="2:2">
      <c r="B482" s="163"/>
    </row>
    <row r="483" spans="2:2">
      <c r="B483" s="163"/>
    </row>
    <row r="484" spans="2:2">
      <c r="B484" s="163"/>
    </row>
    <row r="485" spans="2:2">
      <c r="B485" s="163"/>
    </row>
    <row r="486" spans="2:2">
      <c r="B486" s="163"/>
    </row>
    <row r="487" spans="2:2">
      <c r="B487" s="163"/>
    </row>
    <row r="488" spans="2:2">
      <c r="B488" s="163"/>
    </row>
    <row r="489" spans="2:2">
      <c r="B489" s="163"/>
    </row>
    <row r="490" spans="2:2">
      <c r="B490" s="163"/>
    </row>
    <row r="491" spans="2:2">
      <c r="B491" s="163"/>
    </row>
    <row r="492" spans="2:2">
      <c r="B492" s="163"/>
    </row>
    <row r="493" spans="2:2">
      <c r="B493" s="163"/>
    </row>
    <row r="494" spans="2:2">
      <c r="B494" s="163"/>
    </row>
    <row r="495" spans="2:2">
      <c r="B495" s="163"/>
    </row>
    <row r="496" spans="2:2">
      <c r="B496" s="163"/>
    </row>
    <row r="497" spans="2:2">
      <c r="B497" s="163"/>
    </row>
    <row r="498" spans="2:2">
      <c r="B498" s="163"/>
    </row>
    <row r="499" spans="2:2">
      <c r="B499" s="163"/>
    </row>
    <row r="500" spans="2:2">
      <c r="B500" s="163"/>
    </row>
    <row r="501" spans="2:2">
      <c r="B501" s="163"/>
    </row>
    <row r="502" spans="2:2">
      <c r="B502" s="163"/>
    </row>
    <row r="503" spans="2:2">
      <c r="B503" s="163"/>
    </row>
    <row r="504" spans="2:2">
      <c r="B504" s="163"/>
    </row>
    <row r="505" spans="2:2">
      <c r="B505" s="163"/>
    </row>
    <row r="506" spans="2:2">
      <c r="B506" s="163"/>
    </row>
    <row r="507" spans="2:2">
      <c r="B507" s="163"/>
    </row>
    <row r="508" spans="2:2">
      <c r="B508" s="163"/>
    </row>
    <row r="509" spans="2:2">
      <c r="B509" s="163"/>
    </row>
    <row r="510" spans="2:2">
      <c r="B510" s="163"/>
    </row>
    <row r="511" spans="2:2">
      <c r="B511" s="163"/>
    </row>
    <row r="512" spans="2:2">
      <c r="B512" s="163"/>
    </row>
    <row r="513" spans="2:2">
      <c r="B513" s="163"/>
    </row>
    <row r="514" spans="2:2">
      <c r="B514" s="163"/>
    </row>
    <row r="515" spans="2:2">
      <c r="B515" s="163"/>
    </row>
    <row r="516" spans="2:2">
      <c r="B516" s="163"/>
    </row>
    <row r="517" spans="2:2">
      <c r="B517" s="163"/>
    </row>
    <row r="518" spans="2:2">
      <c r="B518" s="163"/>
    </row>
    <row r="519" spans="2:2">
      <c r="B519" s="163"/>
    </row>
    <row r="520" spans="2:2">
      <c r="B520" s="163"/>
    </row>
    <row r="521" spans="2:2">
      <c r="B521" s="163"/>
    </row>
    <row r="522" spans="2:2">
      <c r="B522" s="163"/>
    </row>
    <row r="523" spans="2:2">
      <c r="B523" s="163"/>
    </row>
    <row r="524" spans="2:2">
      <c r="B524" s="163"/>
    </row>
    <row r="525" spans="2:2">
      <c r="B525" s="163"/>
    </row>
    <row r="526" spans="2:2">
      <c r="B526" s="163"/>
    </row>
    <row r="527" spans="2:2">
      <c r="B527" s="163"/>
    </row>
    <row r="528" spans="2:2">
      <c r="B528" s="163"/>
    </row>
    <row r="529" spans="2:2">
      <c r="B529" s="163"/>
    </row>
    <row r="530" spans="2:2">
      <c r="B530" s="163"/>
    </row>
    <row r="531" spans="2:2">
      <c r="B531" s="163"/>
    </row>
    <row r="532" spans="2:2">
      <c r="B532" s="163"/>
    </row>
    <row r="533" spans="2:2">
      <c r="B533" s="163"/>
    </row>
    <row r="534" spans="2:2">
      <c r="B534" s="163"/>
    </row>
    <row r="535" spans="2:2">
      <c r="B535" s="163"/>
    </row>
    <row r="536" spans="2:2">
      <c r="B536" s="163"/>
    </row>
    <row r="537" spans="2:2">
      <c r="B537" s="163"/>
    </row>
    <row r="538" spans="2:2">
      <c r="B538" s="163"/>
    </row>
    <row r="539" spans="2:2">
      <c r="B539" s="163"/>
    </row>
    <row r="540" spans="2:2">
      <c r="B540" s="163"/>
    </row>
    <row r="541" spans="2:2">
      <c r="B541" s="163"/>
    </row>
    <row r="542" spans="2:2">
      <c r="B542" s="163"/>
    </row>
    <row r="543" spans="2:2">
      <c r="B543" s="163"/>
    </row>
    <row r="544" spans="2:2">
      <c r="B544" s="163"/>
    </row>
    <row r="545" spans="2:2">
      <c r="B545" s="163"/>
    </row>
    <row r="546" spans="2:2">
      <c r="B546" s="163"/>
    </row>
    <row r="547" spans="2:2">
      <c r="B547" s="163"/>
    </row>
    <row r="548" spans="2:2">
      <c r="B548" s="163"/>
    </row>
    <row r="549" spans="2:2">
      <c r="B549" s="163"/>
    </row>
    <row r="550" spans="2:2">
      <c r="B550" s="163"/>
    </row>
    <row r="551" spans="2:2">
      <c r="B551" s="163"/>
    </row>
    <row r="552" spans="2:2">
      <c r="B552" s="163"/>
    </row>
    <row r="553" spans="2:2">
      <c r="B553" s="163"/>
    </row>
    <row r="554" spans="2:2">
      <c r="B554" s="163"/>
    </row>
    <row r="555" spans="2:2">
      <c r="B555" s="163"/>
    </row>
    <row r="556" spans="2:2">
      <c r="B556" s="163"/>
    </row>
    <row r="557" spans="2:2">
      <c r="B557" s="163"/>
    </row>
    <row r="558" spans="2:2">
      <c r="B558" s="163"/>
    </row>
    <row r="559" spans="2:2">
      <c r="B559" s="163"/>
    </row>
    <row r="560" spans="2:2">
      <c r="B560" s="163"/>
    </row>
    <row r="561" spans="2:2">
      <c r="B561" s="163"/>
    </row>
    <row r="562" spans="2:2">
      <c r="B562" s="163"/>
    </row>
    <row r="563" spans="2:2">
      <c r="B563" s="163"/>
    </row>
    <row r="564" spans="2:2">
      <c r="B564" s="163"/>
    </row>
    <row r="565" spans="2:2">
      <c r="B565" s="163"/>
    </row>
    <row r="566" spans="2:2">
      <c r="B566" s="163"/>
    </row>
    <row r="567" spans="2:2">
      <c r="B567" s="163"/>
    </row>
    <row r="568" spans="2:2">
      <c r="B568" s="163"/>
    </row>
    <row r="569" spans="2:2">
      <c r="B569" s="163"/>
    </row>
    <row r="570" spans="2:2">
      <c r="B570" s="163"/>
    </row>
    <row r="571" spans="2:2">
      <c r="B571" s="163"/>
    </row>
    <row r="572" spans="2:2">
      <c r="B572" s="163"/>
    </row>
    <row r="573" spans="2:2">
      <c r="B573" s="163"/>
    </row>
    <row r="574" spans="2:2">
      <c r="B574" s="163"/>
    </row>
    <row r="575" spans="2:2">
      <c r="B575" s="163"/>
    </row>
    <row r="576" spans="2:2">
      <c r="B576" s="163"/>
    </row>
    <row r="577" spans="2:2">
      <c r="B577" s="163"/>
    </row>
    <row r="578" spans="2:2">
      <c r="B578" s="163"/>
    </row>
    <row r="579" spans="2:2">
      <c r="B579" s="163"/>
    </row>
    <row r="580" spans="2:2">
      <c r="B580" s="163"/>
    </row>
    <row r="581" spans="2:2">
      <c r="B581" s="163"/>
    </row>
    <row r="582" spans="2:2">
      <c r="B582" s="163"/>
    </row>
    <row r="583" spans="2:2">
      <c r="B583" s="163"/>
    </row>
    <row r="584" spans="2:2">
      <c r="B584" s="163"/>
    </row>
    <row r="585" spans="2:2">
      <c r="B585" s="163"/>
    </row>
    <row r="586" spans="2:2">
      <c r="B586" s="163"/>
    </row>
    <row r="587" spans="2:2">
      <c r="B587" s="163"/>
    </row>
    <row r="588" spans="2:2">
      <c r="B588" s="163"/>
    </row>
    <row r="589" spans="2:2">
      <c r="B589" s="163"/>
    </row>
    <row r="590" spans="2:2">
      <c r="B590" s="163"/>
    </row>
    <row r="591" spans="2:2">
      <c r="B591" s="163"/>
    </row>
    <row r="592" spans="2:2">
      <c r="B592" s="163"/>
    </row>
    <row r="593" spans="2:2">
      <c r="B593" s="163"/>
    </row>
    <row r="594" spans="2:2">
      <c r="B594" s="163"/>
    </row>
    <row r="595" spans="2:2">
      <c r="B595" s="163"/>
    </row>
    <row r="596" spans="2:2">
      <c r="B596" s="163"/>
    </row>
    <row r="597" spans="2:2">
      <c r="B597" s="163"/>
    </row>
    <row r="598" spans="2:2">
      <c r="B598" s="163"/>
    </row>
    <row r="599" spans="2:2">
      <c r="B599" s="163"/>
    </row>
    <row r="600" spans="2:2">
      <c r="B600" s="163"/>
    </row>
    <row r="601" spans="2:2">
      <c r="B601" s="163"/>
    </row>
    <row r="602" spans="2:2">
      <c r="B602" s="163"/>
    </row>
    <row r="603" spans="2:2">
      <c r="B603" s="163"/>
    </row>
    <row r="604" spans="2:2">
      <c r="B604" s="163"/>
    </row>
    <row r="605" spans="2:2">
      <c r="B605" s="163"/>
    </row>
    <row r="606" spans="2:2">
      <c r="B606" s="163"/>
    </row>
    <row r="607" spans="2:2">
      <c r="B607" s="163"/>
    </row>
    <row r="608" spans="2:2">
      <c r="B608" s="163"/>
    </row>
    <row r="609" spans="2:2">
      <c r="B609" s="163"/>
    </row>
    <row r="610" spans="2:2">
      <c r="B610" s="163"/>
    </row>
    <row r="611" spans="2:2">
      <c r="B611" s="163"/>
    </row>
    <row r="612" spans="2:2">
      <c r="B612" s="163"/>
    </row>
    <row r="613" spans="2:2">
      <c r="B613" s="163"/>
    </row>
    <row r="614" spans="2:2">
      <c r="B614" s="163"/>
    </row>
    <row r="615" spans="2:2">
      <c r="B615" s="163"/>
    </row>
    <row r="616" spans="2:2">
      <c r="B616" s="163"/>
    </row>
    <row r="617" spans="2:2">
      <c r="B617" s="163"/>
    </row>
    <row r="618" spans="2:2">
      <c r="B618" s="163"/>
    </row>
    <row r="619" spans="2:2">
      <c r="B619" s="163"/>
    </row>
    <row r="620" spans="2:2">
      <c r="B620" s="163"/>
    </row>
    <row r="621" spans="2:2">
      <c r="B621" s="163"/>
    </row>
    <row r="622" spans="2:2">
      <c r="B622" s="163"/>
    </row>
    <row r="623" spans="2:2">
      <c r="B623" s="163"/>
    </row>
    <row r="624" spans="2:2">
      <c r="B624" s="163"/>
    </row>
    <row r="625" spans="2:2">
      <c r="B625" s="163"/>
    </row>
    <row r="626" spans="2:2">
      <c r="B626" s="163"/>
    </row>
    <row r="627" spans="2:2">
      <c r="B627" s="163"/>
    </row>
    <row r="628" spans="2:2">
      <c r="B628" s="163"/>
    </row>
    <row r="629" spans="2:2">
      <c r="B629" s="163"/>
    </row>
    <row r="630" spans="2:2">
      <c r="B630" s="163"/>
    </row>
    <row r="631" spans="2:2">
      <c r="B631" s="163"/>
    </row>
    <row r="632" spans="2:2">
      <c r="B632" s="163"/>
    </row>
    <row r="633" spans="2:2">
      <c r="B633" s="163"/>
    </row>
    <row r="634" spans="2:2">
      <c r="B634" s="163"/>
    </row>
    <row r="635" spans="2:2">
      <c r="B635" s="163"/>
    </row>
    <row r="636" spans="2:2">
      <c r="B636" s="163"/>
    </row>
    <row r="637" spans="2:2">
      <c r="B637" s="163"/>
    </row>
    <row r="638" spans="2:2">
      <c r="B638" s="163"/>
    </row>
    <row r="639" spans="2:2">
      <c r="B639" s="163"/>
    </row>
    <row r="640" spans="2:2">
      <c r="B640" s="163"/>
    </row>
    <row r="641" spans="2:2">
      <c r="B641" s="163"/>
    </row>
    <row r="642" spans="2:2">
      <c r="B642" s="163"/>
    </row>
    <row r="643" spans="2:2">
      <c r="B643" s="163"/>
    </row>
    <row r="644" spans="2:2">
      <c r="B644" s="163"/>
    </row>
    <row r="645" spans="2:2">
      <c r="B645" s="163"/>
    </row>
    <row r="646" spans="2:2">
      <c r="B646" s="163"/>
    </row>
    <row r="647" spans="2:2">
      <c r="B647" s="163"/>
    </row>
    <row r="648" spans="2:2">
      <c r="B648" s="163"/>
    </row>
    <row r="649" spans="2:2">
      <c r="B649" s="163"/>
    </row>
    <row r="650" spans="2:2">
      <c r="B650" s="163"/>
    </row>
    <row r="651" spans="2:2">
      <c r="B651" s="163"/>
    </row>
    <row r="652" spans="2:2">
      <c r="B652" s="163"/>
    </row>
    <row r="653" spans="2:2">
      <c r="B653" s="163"/>
    </row>
    <row r="654" spans="2:2">
      <c r="B654" s="163"/>
    </row>
    <row r="655" spans="2:2">
      <c r="B655" s="163"/>
    </row>
    <row r="656" spans="2:2">
      <c r="B656" s="163"/>
    </row>
    <row r="657" spans="2:2">
      <c r="B657" s="163"/>
    </row>
    <row r="658" spans="2:2">
      <c r="B658" s="163"/>
    </row>
    <row r="659" spans="2:2">
      <c r="B659" s="163"/>
    </row>
    <row r="660" spans="2:2">
      <c r="B660" s="163"/>
    </row>
    <row r="661" spans="2:2">
      <c r="B661" s="163"/>
    </row>
    <row r="662" spans="2:2">
      <c r="B662" s="163"/>
    </row>
    <row r="663" spans="2:2">
      <c r="B663" s="163"/>
    </row>
    <row r="664" spans="2:2">
      <c r="B664" s="163"/>
    </row>
    <row r="665" spans="2:2">
      <c r="B665" s="163"/>
    </row>
    <row r="666" spans="2:2">
      <c r="B666" s="163"/>
    </row>
    <row r="667" spans="2:2">
      <c r="B667" s="163"/>
    </row>
    <row r="668" spans="2:2">
      <c r="B668" s="163"/>
    </row>
    <row r="669" spans="2:2">
      <c r="B669" s="163"/>
    </row>
    <row r="670" spans="2:2">
      <c r="B670" s="163"/>
    </row>
    <row r="671" spans="2:2">
      <c r="B671" s="163"/>
    </row>
    <row r="672" spans="2:2">
      <c r="B672" s="163"/>
    </row>
    <row r="673" spans="2:2">
      <c r="B673" s="163"/>
    </row>
    <row r="674" spans="2:2">
      <c r="B674" s="163"/>
    </row>
    <row r="675" spans="2:2">
      <c r="B675" s="163"/>
    </row>
    <row r="676" spans="2:2">
      <c r="B676" s="163"/>
    </row>
    <row r="677" spans="2:2">
      <c r="B677" s="163"/>
    </row>
    <row r="678" spans="2:2">
      <c r="B678" s="163"/>
    </row>
    <row r="679" spans="2:2">
      <c r="B679" s="163"/>
    </row>
    <row r="680" spans="2:2">
      <c r="B680" s="163"/>
    </row>
    <row r="681" spans="2:2">
      <c r="B681" s="163"/>
    </row>
    <row r="682" spans="2:2">
      <c r="B682" s="163"/>
    </row>
    <row r="683" spans="2:2">
      <c r="B683" s="163"/>
    </row>
    <row r="684" spans="2:2">
      <c r="B684" s="163"/>
    </row>
    <row r="685" spans="2:2">
      <c r="B685" s="163"/>
    </row>
    <row r="686" spans="2:2">
      <c r="B686" s="163"/>
    </row>
    <row r="687" spans="2:2">
      <c r="B687" s="163"/>
    </row>
    <row r="688" spans="2:2">
      <c r="B688" s="163"/>
    </row>
    <row r="689" spans="2:2">
      <c r="B689" s="163"/>
    </row>
    <row r="690" spans="2:2">
      <c r="B690" s="163"/>
    </row>
    <row r="691" spans="2:2">
      <c r="B691" s="163"/>
    </row>
    <row r="692" spans="2:2">
      <c r="B692" s="163"/>
    </row>
    <row r="693" spans="2:2">
      <c r="B693" s="163"/>
    </row>
    <row r="694" spans="2:2">
      <c r="B694" s="163"/>
    </row>
    <row r="695" spans="2:2">
      <c r="B695" s="163"/>
    </row>
    <row r="696" spans="2:2">
      <c r="B696" s="163"/>
    </row>
    <row r="697" spans="2:2">
      <c r="B697" s="163"/>
    </row>
    <row r="698" spans="2:2">
      <c r="B698" s="163"/>
    </row>
    <row r="699" spans="2:2">
      <c r="B699" s="163"/>
    </row>
    <row r="700" spans="2:2">
      <c r="B700" s="163"/>
    </row>
    <row r="701" spans="2:2">
      <c r="B701" s="163"/>
    </row>
    <row r="702" spans="2:2">
      <c r="B702" s="163"/>
    </row>
    <row r="703" spans="2:2">
      <c r="B703" s="163"/>
    </row>
    <row r="704" spans="2:2">
      <c r="B704" s="163"/>
    </row>
    <row r="705" spans="2:2">
      <c r="B705" s="163"/>
    </row>
    <row r="706" spans="2:2">
      <c r="B706" s="163"/>
    </row>
    <row r="707" spans="2:2">
      <c r="B707" s="163"/>
    </row>
    <row r="708" spans="2:2">
      <c r="B708" s="163"/>
    </row>
    <row r="709" spans="2:2">
      <c r="B709" s="163"/>
    </row>
    <row r="710" spans="2:2">
      <c r="B710" s="163"/>
    </row>
    <row r="711" spans="2:2">
      <c r="B711" s="163"/>
    </row>
    <row r="712" spans="2:2">
      <c r="B712" s="163"/>
    </row>
    <row r="713" spans="2:2">
      <c r="B713" s="163"/>
    </row>
    <row r="714" spans="2:2">
      <c r="B714" s="163"/>
    </row>
    <row r="715" spans="2:2">
      <c r="B715" s="163"/>
    </row>
    <row r="716" spans="2:2">
      <c r="B716" s="163"/>
    </row>
    <row r="717" spans="2:2">
      <c r="B717" s="163"/>
    </row>
    <row r="718" spans="2:2">
      <c r="B718" s="163"/>
    </row>
    <row r="719" spans="2:2">
      <c r="B719" s="163"/>
    </row>
    <row r="720" spans="2:2">
      <c r="B720" s="163"/>
    </row>
    <row r="721" spans="2:2">
      <c r="B721" s="163"/>
    </row>
    <row r="722" spans="2:2">
      <c r="B722" s="163"/>
    </row>
    <row r="723" spans="2:2">
      <c r="B723" s="163"/>
    </row>
    <row r="724" spans="2:2">
      <c r="B724" s="163"/>
    </row>
    <row r="725" spans="2:2">
      <c r="B725" s="163"/>
    </row>
    <row r="726" spans="2:2">
      <c r="B726" s="163"/>
    </row>
    <row r="727" spans="2:2">
      <c r="B727" s="163"/>
    </row>
    <row r="728" spans="2:2">
      <c r="B728" s="163"/>
    </row>
    <row r="729" spans="2:2">
      <c r="B729" s="163"/>
    </row>
    <row r="730" spans="2:2">
      <c r="B730" s="163"/>
    </row>
    <row r="731" spans="2:2">
      <c r="B731" s="163"/>
    </row>
    <row r="732" spans="2:2">
      <c r="B732" s="163"/>
    </row>
    <row r="733" spans="2:2">
      <c r="B733" s="163"/>
    </row>
    <row r="734" spans="2:2">
      <c r="B734" s="163"/>
    </row>
    <row r="735" spans="2:2">
      <c r="B735" s="163"/>
    </row>
    <row r="736" spans="2:2">
      <c r="B736" s="163"/>
    </row>
    <row r="737" spans="2:2">
      <c r="B737" s="163"/>
    </row>
    <row r="738" spans="2:2">
      <c r="B738" s="163"/>
    </row>
    <row r="739" spans="2:2">
      <c r="B739" s="163"/>
    </row>
    <row r="740" spans="2:2">
      <c r="B740" s="163"/>
    </row>
    <row r="741" spans="2:2">
      <c r="B741" s="163"/>
    </row>
    <row r="742" spans="2:2">
      <c r="B742" s="163"/>
    </row>
    <row r="743" spans="2:2">
      <c r="B743" s="163"/>
    </row>
    <row r="744" spans="2:2">
      <c r="B744" s="163"/>
    </row>
    <row r="745" spans="2:2">
      <c r="B745" s="163"/>
    </row>
    <row r="746" spans="2:2">
      <c r="B746" s="163"/>
    </row>
    <row r="747" spans="2:2">
      <c r="B747" s="163"/>
    </row>
    <row r="748" spans="2:2">
      <c r="B748" s="163"/>
    </row>
    <row r="749" spans="2:2">
      <c r="B749" s="163"/>
    </row>
    <row r="750" spans="2:2">
      <c r="B750" s="163"/>
    </row>
    <row r="751" spans="2:2">
      <c r="B751" s="163"/>
    </row>
    <row r="752" spans="2:2">
      <c r="B752" s="163"/>
    </row>
    <row r="753" spans="2:2">
      <c r="B753" s="163"/>
    </row>
    <row r="754" spans="2:2">
      <c r="B754" s="163"/>
    </row>
    <row r="755" spans="2:2">
      <c r="B755" s="163"/>
    </row>
    <row r="756" spans="2:2">
      <c r="B756" s="163"/>
    </row>
    <row r="757" spans="2:2">
      <c r="B757" s="163"/>
    </row>
    <row r="758" spans="2:2">
      <c r="B758" s="163"/>
    </row>
    <row r="759" spans="2:2">
      <c r="B759" s="163"/>
    </row>
    <row r="760" spans="2:2">
      <c r="B760" s="163"/>
    </row>
    <row r="761" spans="2:2">
      <c r="B761" s="163"/>
    </row>
    <row r="762" spans="2:2">
      <c r="B762" s="163"/>
    </row>
    <row r="763" spans="2:2">
      <c r="B763" s="163"/>
    </row>
    <row r="764" spans="2:2">
      <c r="B764" s="163"/>
    </row>
    <row r="765" spans="2:2">
      <c r="B765" s="163"/>
    </row>
    <row r="766" spans="2:2">
      <c r="B766" s="163"/>
    </row>
    <row r="767" spans="2:2">
      <c r="B767" s="163"/>
    </row>
    <row r="768" spans="2:2">
      <c r="B768" s="163"/>
    </row>
    <row r="769" spans="2:2">
      <c r="B769" s="163"/>
    </row>
    <row r="770" spans="2:2">
      <c r="B770" s="163"/>
    </row>
    <row r="771" spans="2:2">
      <c r="B771" s="163"/>
    </row>
    <row r="772" spans="2:2">
      <c r="B772" s="163"/>
    </row>
    <row r="773" spans="2:2">
      <c r="B773" s="163"/>
    </row>
    <row r="774" spans="2:2">
      <c r="B774" s="163"/>
    </row>
    <row r="775" spans="2:2">
      <c r="B775" s="163"/>
    </row>
    <row r="776" spans="2:2">
      <c r="B776" s="163"/>
    </row>
    <row r="777" spans="2:2">
      <c r="B777" s="163"/>
    </row>
    <row r="778" spans="2:2">
      <c r="B778" s="163"/>
    </row>
    <row r="779" spans="2:2">
      <c r="B779" s="163"/>
    </row>
    <row r="780" spans="2:2">
      <c r="B780" s="163"/>
    </row>
    <row r="781" spans="2:2">
      <c r="B781" s="163"/>
    </row>
    <row r="782" spans="2:2">
      <c r="B782" s="163"/>
    </row>
    <row r="783" spans="2:2">
      <c r="B783" s="163"/>
    </row>
    <row r="784" spans="2:2">
      <c r="B784" s="163"/>
    </row>
    <row r="785" spans="2:2">
      <c r="B785" s="163"/>
    </row>
    <row r="786" spans="2:2">
      <c r="B786" s="163"/>
    </row>
    <row r="787" spans="2:2">
      <c r="B787" s="163"/>
    </row>
    <row r="788" spans="2:2">
      <c r="B788" s="163"/>
    </row>
    <row r="789" spans="2:2">
      <c r="B789" s="163"/>
    </row>
    <row r="790" spans="2:2">
      <c r="B790" s="163"/>
    </row>
    <row r="791" spans="2:2">
      <c r="B791" s="163"/>
    </row>
    <row r="792" spans="2:2">
      <c r="B792" s="163"/>
    </row>
    <row r="793" spans="2:2">
      <c r="B793" s="163"/>
    </row>
    <row r="794" spans="2:2">
      <c r="B794" s="163"/>
    </row>
    <row r="795" spans="2:2">
      <c r="B795" s="163"/>
    </row>
    <row r="796" spans="2:2">
      <c r="B796" s="163"/>
    </row>
    <row r="797" spans="2:2">
      <c r="B797" s="163"/>
    </row>
    <row r="798" spans="2:2">
      <c r="B798" s="163"/>
    </row>
    <row r="799" spans="2:2">
      <c r="B799" s="163"/>
    </row>
    <row r="800" spans="2:2">
      <c r="B800" s="163"/>
    </row>
    <row r="801" spans="2:2">
      <c r="B801" s="163"/>
    </row>
    <row r="802" spans="2:2">
      <c r="B802" s="163"/>
    </row>
    <row r="803" spans="2:2">
      <c r="B803" s="163"/>
    </row>
    <row r="804" spans="2:2">
      <c r="B804" s="163"/>
    </row>
    <row r="805" spans="2:2">
      <c r="B805" s="163"/>
    </row>
    <row r="806" spans="2:2">
      <c r="B806" s="163"/>
    </row>
    <row r="807" spans="2:2">
      <c r="B807" s="163"/>
    </row>
    <row r="808" spans="2:2">
      <c r="B808" s="163"/>
    </row>
    <row r="809" spans="2:2">
      <c r="B809" s="163"/>
    </row>
    <row r="810" spans="2:2">
      <c r="B810" s="163"/>
    </row>
    <row r="811" spans="2:2">
      <c r="B811" s="163"/>
    </row>
    <row r="812" spans="2:2">
      <c r="B812" s="163"/>
    </row>
    <row r="813" spans="2:2">
      <c r="B813" s="163"/>
    </row>
    <row r="814" spans="2:2">
      <c r="B814" s="163"/>
    </row>
    <row r="815" spans="2:2">
      <c r="B815" s="163"/>
    </row>
    <row r="816" spans="2:2">
      <c r="B816" s="163"/>
    </row>
    <row r="817" spans="2:2">
      <c r="B817" s="163"/>
    </row>
    <row r="818" spans="2:2">
      <c r="B818" s="163"/>
    </row>
    <row r="819" spans="2:2">
      <c r="B819" s="163"/>
    </row>
    <row r="820" spans="2:2">
      <c r="B820" s="163"/>
    </row>
    <row r="821" spans="2:2">
      <c r="B821" s="163"/>
    </row>
    <row r="822" spans="2:2">
      <c r="B822" s="163"/>
    </row>
    <row r="823" spans="2:2">
      <c r="B823" s="163"/>
    </row>
    <row r="824" spans="2:2">
      <c r="B824" s="163"/>
    </row>
    <row r="825" spans="2:2">
      <c r="B825" s="163"/>
    </row>
    <row r="826" spans="2:2">
      <c r="B826" s="163"/>
    </row>
    <row r="827" spans="2:2">
      <c r="B827" s="163"/>
    </row>
    <row r="828" spans="2:2">
      <c r="B828" s="163"/>
    </row>
    <row r="829" spans="2:2">
      <c r="B829" s="163"/>
    </row>
    <row r="830" spans="2:2">
      <c r="B830" s="163"/>
    </row>
    <row r="831" spans="2:2">
      <c r="B831" s="163"/>
    </row>
    <row r="832" spans="2:2">
      <c r="B832" s="163"/>
    </row>
    <row r="833" spans="2:2">
      <c r="B833" s="163"/>
    </row>
    <row r="834" spans="2:2">
      <c r="B834" s="163"/>
    </row>
    <row r="835" spans="2:2">
      <c r="B835" s="163"/>
    </row>
    <row r="836" spans="2:2">
      <c r="B836" s="163"/>
    </row>
    <row r="837" spans="2:2">
      <c r="B837" s="163"/>
    </row>
    <row r="838" spans="2:2">
      <c r="B838" s="163"/>
    </row>
    <row r="839" spans="2:2">
      <c r="B839" s="163"/>
    </row>
    <row r="840" spans="2:2">
      <c r="B840" s="163"/>
    </row>
    <row r="841" spans="2:2">
      <c r="B841" s="163"/>
    </row>
    <row r="842" spans="2:2">
      <c r="B842" s="163"/>
    </row>
    <row r="843" spans="2:2">
      <c r="B843" s="163"/>
    </row>
    <row r="844" spans="2:2">
      <c r="B844" s="163"/>
    </row>
    <row r="845" spans="2:2">
      <c r="B845" s="163"/>
    </row>
    <row r="846" spans="2:2">
      <c r="B846" s="163"/>
    </row>
    <row r="847" spans="2:2">
      <c r="B847" s="163"/>
    </row>
    <row r="848" spans="2:2">
      <c r="B848" s="163"/>
    </row>
    <row r="849" spans="2:2">
      <c r="B849" s="163"/>
    </row>
    <row r="850" spans="2:2">
      <c r="B850" s="163"/>
    </row>
    <row r="851" spans="2:2">
      <c r="B851" s="163"/>
    </row>
    <row r="852" spans="2:2">
      <c r="B852" s="163"/>
    </row>
    <row r="853" spans="2:2">
      <c r="B853" s="163"/>
    </row>
    <row r="854" spans="2:2">
      <c r="B854" s="163"/>
    </row>
    <row r="855" spans="2:2">
      <c r="B855" s="163"/>
    </row>
    <row r="856" spans="2:2">
      <c r="B856" s="163"/>
    </row>
    <row r="857" spans="2:2">
      <c r="B857" s="163"/>
    </row>
    <row r="858" spans="2:2">
      <c r="B858" s="163"/>
    </row>
    <row r="859" spans="2:2">
      <c r="B859" s="163"/>
    </row>
    <row r="860" spans="2:2">
      <c r="B860" s="163"/>
    </row>
    <row r="861" spans="2:2">
      <c r="B861" s="163"/>
    </row>
    <row r="862" spans="2:2">
      <c r="B862" s="163"/>
    </row>
    <row r="863" spans="2:2">
      <c r="B863" s="163"/>
    </row>
    <row r="864" spans="2:2">
      <c r="B864" s="163"/>
    </row>
    <row r="865" spans="2:2">
      <c r="B865" s="163"/>
    </row>
    <row r="866" spans="2:2">
      <c r="B866" s="163"/>
    </row>
    <row r="867" spans="2:2">
      <c r="B867" s="163"/>
    </row>
    <row r="868" spans="2:2">
      <c r="B868" s="163"/>
    </row>
    <row r="869" spans="2:2">
      <c r="B869" s="163"/>
    </row>
    <row r="870" spans="2:2">
      <c r="B870" s="163"/>
    </row>
    <row r="871" spans="2:2">
      <c r="B871" s="163"/>
    </row>
    <row r="872" spans="2:2">
      <c r="B872" s="163"/>
    </row>
    <row r="873" spans="2:2">
      <c r="B873" s="163"/>
    </row>
    <row r="874" spans="2:2">
      <c r="B874" s="163"/>
    </row>
    <row r="875" spans="2:2">
      <c r="B875" s="163"/>
    </row>
    <row r="876" spans="2:2">
      <c r="B876" s="163"/>
    </row>
    <row r="877" spans="2:2">
      <c r="B877" s="163"/>
    </row>
    <row r="878" spans="2:2">
      <c r="B878" s="163"/>
    </row>
    <row r="879" spans="2:2">
      <c r="B879" s="163"/>
    </row>
    <row r="880" spans="2:2">
      <c r="B880" s="163"/>
    </row>
    <row r="881" spans="2:2">
      <c r="B881" s="163"/>
    </row>
    <row r="882" spans="2:2">
      <c r="B882" s="163"/>
    </row>
    <row r="883" spans="2:2">
      <c r="B883" s="163"/>
    </row>
    <row r="884" spans="2:2">
      <c r="B884" s="163"/>
    </row>
    <row r="885" spans="2:2">
      <c r="B885" s="163"/>
    </row>
    <row r="886" spans="2:2">
      <c r="B886" s="163"/>
    </row>
    <row r="887" spans="2:2">
      <c r="B887" s="163"/>
    </row>
    <row r="888" spans="2:2">
      <c r="B888" s="163"/>
    </row>
    <row r="889" spans="2:2">
      <c r="B889" s="163"/>
    </row>
    <row r="890" spans="2:2">
      <c r="B890" s="163"/>
    </row>
    <row r="891" spans="2:2">
      <c r="B891" s="163"/>
    </row>
    <row r="892" spans="2:2">
      <c r="B892" s="163"/>
    </row>
    <row r="893" spans="2:2">
      <c r="B893" s="163"/>
    </row>
    <row r="894" spans="2:2">
      <c r="B894" s="163"/>
    </row>
    <row r="895" spans="2:2">
      <c r="B895" s="163"/>
    </row>
    <row r="896" spans="2:2">
      <c r="B896" s="163"/>
    </row>
    <row r="897" spans="2:2">
      <c r="B897" s="163"/>
    </row>
    <row r="898" spans="2:2">
      <c r="B898" s="163"/>
    </row>
    <row r="899" spans="2:2">
      <c r="B899" s="163"/>
    </row>
    <row r="900" spans="2:2">
      <c r="B900" s="163"/>
    </row>
    <row r="901" spans="2:2">
      <c r="B901" s="163"/>
    </row>
    <row r="902" spans="2:2">
      <c r="B902" s="163"/>
    </row>
    <row r="903" spans="2:2">
      <c r="B903" s="163"/>
    </row>
    <row r="904" spans="2:2">
      <c r="B904" s="163"/>
    </row>
    <row r="905" spans="2:2">
      <c r="B905" s="163"/>
    </row>
    <row r="906" spans="2:2">
      <c r="B906" s="163"/>
    </row>
    <row r="907" spans="2:2">
      <c r="B907" s="163"/>
    </row>
    <row r="908" spans="2:2">
      <c r="B908" s="163"/>
    </row>
    <row r="909" spans="2:2">
      <c r="B909" s="163"/>
    </row>
    <row r="910" spans="2:2">
      <c r="B910" s="163"/>
    </row>
    <row r="911" spans="2:2">
      <c r="B911" s="163"/>
    </row>
    <row r="912" spans="2:2">
      <c r="B912" s="163"/>
    </row>
    <row r="913" spans="2:2">
      <c r="B913" s="163"/>
    </row>
    <row r="914" spans="2:2">
      <c r="B914" s="163"/>
    </row>
    <row r="915" spans="2:2">
      <c r="B915" s="163"/>
    </row>
    <row r="916" spans="2:2">
      <c r="B916" s="163"/>
    </row>
    <row r="917" spans="2:2">
      <c r="B917" s="163"/>
    </row>
    <row r="918" spans="2:2">
      <c r="B918" s="163"/>
    </row>
    <row r="919" spans="2:2">
      <c r="B919" s="163"/>
    </row>
    <row r="920" spans="2:2">
      <c r="B920" s="163"/>
    </row>
    <row r="921" spans="2:2">
      <c r="B921" s="163"/>
    </row>
    <row r="922" spans="2:2">
      <c r="B922" s="163"/>
    </row>
    <row r="923" spans="2:2">
      <c r="B923" s="163"/>
    </row>
    <row r="924" spans="2:2">
      <c r="B924" s="163"/>
    </row>
    <row r="925" spans="2:2">
      <c r="B925" s="163"/>
    </row>
    <row r="926" spans="2:2">
      <c r="B926" s="163"/>
    </row>
    <row r="927" spans="2:2">
      <c r="B927" s="163"/>
    </row>
    <row r="928" spans="2:2">
      <c r="B928" s="163"/>
    </row>
    <row r="929" spans="2:2">
      <c r="B929" s="163"/>
    </row>
    <row r="930" spans="2:2">
      <c r="B930" s="163"/>
    </row>
    <row r="931" spans="2:2">
      <c r="B931" s="163"/>
    </row>
    <row r="932" spans="2:2">
      <c r="B932" s="163"/>
    </row>
    <row r="933" spans="2:2">
      <c r="B933" s="163"/>
    </row>
    <row r="934" spans="2:2">
      <c r="B934" s="163"/>
    </row>
    <row r="935" spans="2:2">
      <c r="B935" s="163"/>
    </row>
    <row r="936" spans="2:2">
      <c r="B936" s="163"/>
    </row>
    <row r="937" spans="2:2">
      <c r="B937" s="163"/>
    </row>
    <row r="938" spans="2:2">
      <c r="B938" s="163"/>
    </row>
    <row r="939" spans="2:2">
      <c r="B939" s="163"/>
    </row>
    <row r="940" spans="2:2">
      <c r="B940" s="163"/>
    </row>
    <row r="941" spans="2:2">
      <c r="B941" s="163"/>
    </row>
    <row r="942" spans="2:2">
      <c r="B942" s="163"/>
    </row>
    <row r="943" spans="2:2">
      <c r="B943" s="163"/>
    </row>
    <row r="944" spans="2:2">
      <c r="B944" s="163"/>
    </row>
    <row r="945" spans="2:2">
      <c r="B945" s="163"/>
    </row>
    <row r="946" spans="2:2">
      <c r="B946" s="163"/>
    </row>
    <row r="947" spans="2:2">
      <c r="B947" s="163"/>
    </row>
    <row r="948" spans="2:2">
      <c r="B948" s="163"/>
    </row>
    <row r="949" spans="2:2">
      <c r="B949" s="163"/>
    </row>
    <row r="950" spans="2:2">
      <c r="B950" s="163"/>
    </row>
    <row r="951" spans="2:2">
      <c r="B951" s="163"/>
    </row>
    <row r="952" spans="2:2">
      <c r="B952" s="163"/>
    </row>
    <row r="953" spans="2:2">
      <c r="B953" s="163"/>
    </row>
    <row r="954" spans="2:2">
      <c r="B954" s="163"/>
    </row>
    <row r="955" spans="2:2">
      <c r="B955" s="163"/>
    </row>
    <row r="956" spans="2:2">
      <c r="B956" s="163"/>
    </row>
    <row r="957" spans="2:2">
      <c r="B957" s="163"/>
    </row>
    <row r="958" spans="2:2">
      <c r="B958" s="163"/>
    </row>
    <row r="959" spans="2:2">
      <c r="B959" s="163"/>
    </row>
    <row r="960" spans="2:2">
      <c r="B960" s="163"/>
    </row>
    <row r="961" spans="2:2">
      <c r="B961" s="163"/>
    </row>
    <row r="962" spans="2:2">
      <c r="B962" s="163"/>
    </row>
    <row r="963" spans="2:2">
      <c r="B963" s="163"/>
    </row>
    <row r="964" spans="2:2">
      <c r="B964" s="163"/>
    </row>
    <row r="965" spans="2:2">
      <c r="B965" s="163"/>
    </row>
    <row r="966" spans="2:2">
      <c r="B966" s="163"/>
    </row>
    <row r="967" spans="2:2">
      <c r="B967" s="163"/>
    </row>
    <row r="968" spans="2:2">
      <c r="B968" s="163"/>
    </row>
    <row r="969" spans="2:2">
      <c r="B969" s="163"/>
    </row>
    <row r="970" spans="2:2">
      <c r="B970" s="163"/>
    </row>
    <row r="971" spans="2:2">
      <c r="B971" s="163"/>
    </row>
    <row r="972" spans="2:2">
      <c r="B972" s="163"/>
    </row>
    <row r="973" spans="2:2">
      <c r="B973" s="163"/>
    </row>
    <row r="974" spans="2:2">
      <c r="B974" s="163"/>
    </row>
    <row r="975" spans="2:2">
      <c r="B975" s="163"/>
    </row>
    <row r="976" spans="2:2">
      <c r="B976" s="163"/>
    </row>
    <row r="977" spans="2:2">
      <c r="B977" s="163"/>
    </row>
    <row r="978" spans="2:2">
      <c r="B978" s="163"/>
    </row>
    <row r="979" spans="2:2">
      <c r="B979" s="163"/>
    </row>
    <row r="980" spans="2:2">
      <c r="B980" s="163"/>
    </row>
    <row r="981" spans="2:2">
      <c r="B981" s="163"/>
    </row>
    <row r="982" spans="2:2">
      <c r="B982" s="163"/>
    </row>
    <row r="983" spans="2:2">
      <c r="B983" s="163"/>
    </row>
    <row r="984" spans="2:2">
      <c r="B984" s="163"/>
    </row>
    <row r="985" spans="2:2">
      <c r="B985" s="163"/>
    </row>
    <row r="986" spans="2:2">
      <c r="B986" s="163"/>
    </row>
    <row r="987" spans="2:2">
      <c r="B987" s="163"/>
    </row>
    <row r="988" spans="2:2">
      <c r="B988" s="163"/>
    </row>
    <row r="989" spans="2:2">
      <c r="B989" s="163"/>
    </row>
    <row r="990" spans="2:2">
      <c r="B990" s="163"/>
    </row>
    <row r="991" spans="2:2">
      <c r="B991" s="163"/>
    </row>
    <row r="992" spans="2:2">
      <c r="B992" s="163"/>
    </row>
    <row r="993" spans="2:2">
      <c r="B993" s="163"/>
    </row>
    <row r="994" spans="2:2">
      <c r="B994" s="163"/>
    </row>
    <row r="995" spans="2:2">
      <c r="B995" s="163"/>
    </row>
    <row r="996" spans="2:2">
      <c r="B996" s="163"/>
    </row>
    <row r="997" spans="2:2">
      <c r="B997" s="163"/>
    </row>
    <row r="998" spans="2:2">
      <c r="B998" s="163"/>
    </row>
    <row r="999" spans="2:2">
      <c r="B999" s="163"/>
    </row>
    <row r="1000" spans="2:2">
      <c r="B1000" s="163"/>
    </row>
    <row r="1001" spans="2:2">
      <c r="B1001" s="163"/>
    </row>
    <row r="1002" spans="2:2">
      <c r="B1002" s="163"/>
    </row>
    <row r="1003" spans="2:2">
      <c r="B1003" s="163"/>
    </row>
    <row r="1004" spans="2:2">
      <c r="B1004" s="163"/>
    </row>
    <row r="1005" spans="2:2">
      <c r="B1005" s="163"/>
    </row>
    <row r="1006" spans="2:2">
      <c r="B1006" s="163"/>
    </row>
    <row r="1007" spans="2:2">
      <c r="B1007" s="163"/>
    </row>
    <row r="1008" spans="2:2">
      <c r="B1008" s="163"/>
    </row>
    <row r="1009" spans="2:2">
      <c r="B1009" s="163"/>
    </row>
    <row r="1010" spans="2:2">
      <c r="B1010" s="163"/>
    </row>
    <row r="1011" spans="2:2">
      <c r="B1011" s="163"/>
    </row>
    <row r="1012" spans="2:2">
      <c r="B1012" s="163"/>
    </row>
    <row r="1013" spans="2:2">
      <c r="B1013" s="163"/>
    </row>
    <row r="1014" spans="2:2">
      <c r="B1014" s="163"/>
    </row>
    <row r="1015" spans="2:2">
      <c r="B1015" s="163"/>
    </row>
    <row r="1016" spans="2:2">
      <c r="B1016" s="163"/>
    </row>
    <row r="1017" spans="2:2">
      <c r="B1017" s="163"/>
    </row>
    <row r="1018" spans="2:2">
      <c r="B1018" s="163"/>
    </row>
    <row r="1019" spans="2:2">
      <c r="B1019" s="163"/>
    </row>
    <row r="1020" spans="2:2">
      <c r="B1020" s="163"/>
    </row>
    <row r="1021" spans="2:2">
      <c r="B1021" s="163"/>
    </row>
    <row r="1022" spans="2:2">
      <c r="B1022" s="163"/>
    </row>
    <row r="1023" spans="2:2">
      <c r="B1023" s="163"/>
    </row>
    <row r="1024" spans="2:2">
      <c r="B1024" s="163"/>
    </row>
    <row r="1025" spans="2:2">
      <c r="B1025" s="163"/>
    </row>
    <row r="1026" spans="2:2">
      <c r="B1026" s="163"/>
    </row>
    <row r="1027" spans="2:2">
      <c r="B1027" s="163"/>
    </row>
    <row r="1028" spans="2:2">
      <c r="B1028" s="163"/>
    </row>
    <row r="1029" spans="2:2">
      <c r="B1029" s="163"/>
    </row>
    <row r="1030" spans="2:2">
      <c r="B1030" s="163"/>
    </row>
    <row r="1031" spans="2:2">
      <c r="B1031" s="163"/>
    </row>
    <row r="1032" spans="2:2">
      <c r="B1032" s="163"/>
    </row>
    <row r="1033" spans="2:2">
      <c r="B1033" s="163"/>
    </row>
    <row r="1034" spans="2:2">
      <c r="B1034" s="163"/>
    </row>
    <row r="1035" spans="2:2">
      <c r="B1035" s="163"/>
    </row>
    <row r="1036" spans="2:2">
      <c r="B1036" s="163"/>
    </row>
    <row r="1037" spans="2:2">
      <c r="B1037" s="163"/>
    </row>
    <row r="1038" spans="2:2">
      <c r="B1038" s="163"/>
    </row>
    <row r="1039" spans="2:2">
      <c r="B1039" s="163"/>
    </row>
    <row r="1040" spans="2:2">
      <c r="B1040" s="163"/>
    </row>
    <row r="1041" spans="2:2">
      <c r="B1041" s="163"/>
    </row>
    <row r="1042" spans="2:2">
      <c r="B1042" s="163"/>
    </row>
    <row r="1043" spans="2:2">
      <c r="B1043" s="163"/>
    </row>
    <row r="1044" spans="2:2">
      <c r="B1044" s="163"/>
    </row>
    <row r="1045" spans="2:2">
      <c r="B1045" s="163"/>
    </row>
    <row r="1046" spans="2:2">
      <c r="B1046" s="163"/>
    </row>
    <row r="1047" spans="2:2">
      <c r="B1047" s="163"/>
    </row>
    <row r="1048" spans="2:2">
      <c r="B1048" s="163"/>
    </row>
    <row r="1049" spans="2:2">
      <c r="B1049" s="163"/>
    </row>
    <row r="1050" spans="2:2">
      <c r="B1050" s="163"/>
    </row>
    <row r="1051" spans="2:2">
      <c r="B1051" s="163"/>
    </row>
    <row r="1052" spans="2:2">
      <c r="B1052" s="163"/>
    </row>
    <row r="1053" spans="2:2">
      <c r="B1053" s="163"/>
    </row>
    <row r="1054" spans="2:2">
      <c r="B1054" s="163"/>
    </row>
    <row r="1055" spans="2:2">
      <c r="B1055" s="163"/>
    </row>
    <row r="1056" spans="2:2">
      <c r="B1056" s="163"/>
    </row>
    <row r="1057" spans="2:2">
      <c r="B1057" s="163"/>
    </row>
    <row r="1058" spans="2:2">
      <c r="B1058" s="163"/>
    </row>
    <row r="1059" spans="2:2">
      <c r="B1059" s="163"/>
    </row>
    <row r="1060" spans="2:2">
      <c r="B1060" s="163"/>
    </row>
    <row r="1061" spans="2:2">
      <c r="B1061" s="163"/>
    </row>
    <row r="1062" spans="2:2">
      <c r="B1062" s="163"/>
    </row>
    <row r="1063" spans="2:2">
      <c r="B1063" s="163"/>
    </row>
    <row r="1064" spans="2:2">
      <c r="B1064" s="163"/>
    </row>
    <row r="1065" spans="2:2">
      <c r="B1065" s="163"/>
    </row>
    <row r="1066" spans="2:2">
      <c r="B1066" s="163"/>
    </row>
    <row r="1067" spans="2:2">
      <c r="B1067" s="163"/>
    </row>
    <row r="1068" spans="2:2">
      <c r="B1068" s="163"/>
    </row>
    <row r="1069" spans="2:2">
      <c r="B1069" s="163"/>
    </row>
    <row r="1070" spans="2:2">
      <c r="B1070" s="163"/>
    </row>
    <row r="1071" spans="2:2">
      <c r="B1071" s="163"/>
    </row>
    <row r="1072" spans="2:2">
      <c r="B1072" s="163"/>
    </row>
    <row r="1073" spans="2:2">
      <c r="B1073" s="163"/>
    </row>
    <row r="1074" spans="2:2">
      <c r="B1074" s="163"/>
    </row>
    <row r="1075" spans="2:2">
      <c r="B1075" s="163"/>
    </row>
    <row r="1076" spans="2:2">
      <c r="B1076" s="163"/>
    </row>
    <row r="1077" spans="2:2">
      <c r="B1077" s="163"/>
    </row>
    <row r="1078" spans="2:2">
      <c r="B1078" s="163"/>
    </row>
    <row r="1079" spans="2:2">
      <c r="B1079" s="163"/>
    </row>
    <row r="1080" spans="2:2">
      <c r="B1080" s="163"/>
    </row>
    <row r="1081" spans="2:2">
      <c r="B1081" s="163"/>
    </row>
    <row r="1082" spans="2:2">
      <c r="B1082" s="163"/>
    </row>
    <row r="1083" spans="2:2">
      <c r="B1083" s="163"/>
    </row>
    <row r="1084" spans="2:2">
      <c r="B1084" s="163"/>
    </row>
    <row r="1085" spans="2:2">
      <c r="B1085" s="163"/>
    </row>
    <row r="1086" spans="2:2">
      <c r="B1086" s="163"/>
    </row>
    <row r="1087" spans="2:2">
      <c r="B1087" s="163"/>
    </row>
    <row r="1088" spans="2:2">
      <c r="B1088" s="163"/>
    </row>
    <row r="1089" spans="2:2">
      <c r="B1089" s="163"/>
    </row>
    <row r="1090" spans="2:2">
      <c r="B1090" s="163"/>
    </row>
    <row r="1091" spans="2:2">
      <c r="B1091" s="163"/>
    </row>
    <row r="1092" spans="2:2">
      <c r="B1092" s="163"/>
    </row>
    <row r="1093" spans="2:2">
      <c r="B1093" s="163"/>
    </row>
    <row r="1094" spans="2:2">
      <c r="B1094" s="163"/>
    </row>
    <row r="1095" spans="2:2">
      <c r="B1095" s="163"/>
    </row>
    <row r="1096" spans="2:2">
      <c r="B1096" s="163"/>
    </row>
    <row r="1097" spans="2:2">
      <c r="B1097" s="163"/>
    </row>
    <row r="1098" spans="2:2">
      <c r="B1098" s="163"/>
    </row>
    <row r="1099" spans="2:2">
      <c r="B1099" s="163"/>
    </row>
    <row r="1100" spans="2:2">
      <c r="B1100" s="163"/>
    </row>
    <row r="1101" spans="2:2">
      <c r="B1101" s="163"/>
    </row>
    <row r="1102" spans="2:2">
      <c r="B1102" s="163"/>
    </row>
    <row r="1103" spans="2:2">
      <c r="B1103" s="163"/>
    </row>
    <row r="1104" spans="2:2">
      <c r="B1104" s="163"/>
    </row>
    <row r="1105" spans="2:2">
      <c r="B1105" s="163"/>
    </row>
    <row r="1106" spans="2:2">
      <c r="B1106" s="163"/>
    </row>
    <row r="1107" spans="2:2">
      <c r="B1107" s="163"/>
    </row>
    <row r="1108" spans="2:2">
      <c r="B1108" s="163"/>
    </row>
    <row r="1109" spans="2:2">
      <c r="B1109" s="163"/>
    </row>
    <row r="1110" spans="2:2">
      <c r="B1110" s="163"/>
    </row>
    <row r="1111" spans="2:2">
      <c r="B1111" s="163"/>
    </row>
    <row r="1112" spans="2:2">
      <c r="B1112" s="163"/>
    </row>
    <row r="1113" spans="2:2">
      <c r="B1113" s="163"/>
    </row>
    <row r="1114" spans="2:2">
      <c r="B1114" s="163"/>
    </row>
    <row r="1115" spans="2:2">
      <c r="B1115" s="163"/>
    </row>
    <row r="1116" spans="2:2">
      <c r="B1116" s="163"/>
    </row>
    <row r="1117" spans="2:2">
      <c r="B1117" s="163"/>
    </row>
    <row r="1118" spans="2:2">
      <c r="B1118" s="163"/>
    </row>
    <row r="1119" spans="2:2">
      <c r="B1119" s="163"/>
    </row>
    <row r="1120" spans="2:2">
      <c r="B1120" s="163"/>
    </row>
    <row r="1121" spans="2:2">
      <c r="B1121" s="163"/>
    </row>
    <row r="1122" spans="2:2">
      <c r="B1122" s="163"/>
    </row>
    <row r="1123" spans="2:2">
      <c r="B1123" s="163"/>
    </row>
    <row r="1124" spans="2:2">
      <c r="B1124" s="163"/>
    </row>
    <row r="1125" spans="2:2">
      <c r="B1125" s="163"/>
    </row>
    <row r="1126" spans="2:2">
      <c r="B1126" s="163"/>
    </row>
    <row r="1127" spans="2:2">
      <c r="B1127" s="163"/>
    </row>
    <row r="1128" spans="2:2">
      <c r="B1128" s="163"/>
    </row>
    <row r="1129" spans="2:2">
      <c r="B1129" s="163"/>
    </row>
    <row r="1130" spans="2:2">
      <c r="B1130" s="163"/>
    </row>
    <row r="1131" spans="2:2">
      <c r="B1131" s="163"/>
    </row>
    <row r="1132" spans="2:2">
      <c r="B1132" s="163"/>
    </row>
    <row r="1133" spans="2:2">
      <c r="B1133" s="163"/>
    </row>
    <row r="1134" spans="2:2">
      <c r="B1134" s="163"/>
    </row>
    <row r="1135" spans="2:2">
      <c r="B1135" s="163"/>
    </row>
    <row r="1136" spans="2:2">
      <c r="B1136" s="163"/>
    </row>
    <row r="1137" spans="2:2">
      <c r="B1137" s="163"/>
    </row>
    <row r="1138" spans="2:2">
      <c r="B1138" s="163"/>
    </row>
    <row r="1139" spans="2:2">
      <c r="B1139" s="163"/>
    </row>
    <row r="1140" spans="2:2">
      <c r="B1140" s="163"/>
    </row>
    <row r="1141" spans="2:2">
      <c r="B1141" s="163"/>
    </row>
    <row r="1142" spans="2:2">
      <c r="B1142" s="163"/>
    </row>
    <row r="1143" spans="2:2">
      <c r="B1143" s="163"/>
    </row>
    <row r="1144" spans="2:2">
      <c r="B1144" s="163"/>
    </row>
    <row r="1145" spans="2:2">
      <c r="B1145" s="163"/>
    </row>
    <row r="1146" spans="2:2">
      <c r="B1146" s="163"/>
    </row>
    <row r="1147" spans="2:2">
      <c r="B1147" s="163"/>
    </row>
    <row r="1148" spans="2:2">
      <c r="B1148" s="163"/>
    </row>
    <row r="1149" spans="2:2">
      <c r="B1149" s="163"/>
    </row>
    <row r="1150" spans="2:2">
      <c r="B1150" s="163"/>
    </row>
    <row r="1151" spans="2:2">
      <c r="B1151" s="163"/>
    </row>
    <row r="1152" spans="2:2">
      <c r="B1152" s="163"/>
    </row>
    <row r="1153" spans="2:2">
      <c r="B1153" s="163"/>
    </row>
    <row r="1154" spans="2:2">
      <c r="B1154" s="163"/>
    </row>
    <row r="1155" spans="2:2">
      <c r="B1155" s="163"/>
    </row>
    <row r="1156" spans="2:2">
      <c r="B1156" s="163"/>
    </row>
    <row r="1157" spans="2:2">
      <c r="B1157" s="163"/>
    </row>
    <row r="1158" spans="2:2">
      <c r="B1158" s="163"/>
    </row>
    <row r="1159" spans="2:2">
      <c r="B1159" s="163"/>
    </row>
    <row r="1160" spans="2:2">
      <c r="B1160" s="163"/>
    </row>
    <row r="1161" spans="2:2">
      <c r="B1161" s="163"/>
    </row>
    <row r="1162" spans="2:2">
      <c r="B1162" s="163"/>
    </row>
    <row r="1163" spans="2:2">
      <c r="B1163" s="163"/>
    </row>
    <row r="1164" spans="2:2">
      <c r="B1164" s="163"/>
    </row>
    <row r="1165" spans="2:2">
      <c r="B1165" s="163"/>
    </row>
    <row r="1166" spans="2:2">
      <c r="B1166" s="163"/>
    </row>
    <row r="1167" spans="2:2">
      <c r="B1167" s="163"/>
    </row>
    <row r="1168" spans="2:2">
      <c r="B1168" s="163"/>
    </row>
    <row r="1169" spans="2:2">
      <c r="B1169" s="163"/>
    </row>
    <row r="1170" spans="2:2">
      <c r="B1170" s="163"/>
    </row>
    <row r="1171" spans="2:2">
      <c r="B1171" s="163"/>
    </row>
    <row r="1172" spans="2:2">
      <c r="B1172" s="163"/>
    </row>
    <row r="1173" spans="2:2">
      <c r="B1173" s="163"/>
    </row>
    <row r="1174" spans="2:2">
      <c r="B1174" s="163"/>
    </row>
    <row r="1175" spans="2:2">
      <c r="B1175" s="163"/>
    </row>
    <row r="1176" spans="2:2">
      <c r="B1176" s="163"/>
    </row>
    <row r="1177" spans="2:2">
      <c r="B1177" s="163"/>
    </row>
    <row r="1178" spans="2:2">
      <c r="B1178" s="163"/>
    </row>
    <row r="1179" spans="2:2">
      <c r="B1179" s="163"/>
    </row>
    <row r="1180" spans="2:2">
      <c r="B1180" s="163"/>
    </row>
    <row r="1181" spans="2:2">
      <c r="B1181" s="163"/>
    </row>
    <row r="1182" spans="2:2">
      <c r="B1182" s="163"/>
    </row>
    <row r="1183" spans="2:2">
      <c r="B1183" s="163"/>
    </row>
    <row r="1184" spans="2:2">
      <c r="B1184" s="163"/>
    </row>
    <row r="1185" spans="2:2">
      <c r="B1185" s="163"/>
    </row>
    <row r="1186" spans="2:2">
      <c r="B1186" s="163"/>
    </row>
    <row r="1187" spans="2:2">
      <c r="B1187" s="163"/>
    </row>
    <row r="1188" spans="2:2">
      <c r="B1188" s="163"/>
    </row>
    <row r="1189" spans="2:2">
      <c r="B1189" s="163"/>
    </row>
    <row r="1190" spans="2:2">
      <c r="B1190" s="163"/>
    </row>
    <row r="1191" spans="2:2">
      <c r="B1191" s="163"/>
    </row>
    <row r="1192" spans="2:2">
      <c r="B1192" s="163"/>
    </row>
    <row r="1193" spans="2:2">
      <c r="B1193" s="163"/>
    </row>
    <row r="1194" spans="2:2">
      <c r="B1194" s="163"/>
    </row>
    <row r="1195" spans="2:2">
      <c r="B1195" s="163"/>
    </row>
    <row r="1196" spans="2:2">
      <c r="B1196" s="163"/>
    </row>
    <row r="1197" spans="2:2">
      <c r="B1197" s="163"/>
    </row>
    <row r="1198" spans="2:2">
      <c r="B1198" s="163"/>
    </row>
    <row r="1199" spans="2:2">
      <c r="B1199" s="163"/>
    </row>
    <row r="1200" spans="2:2">
      <c r="B1200" s="163"/>
    </row>
    <row r="1201" spans="2:2">
      <c r="B1201" s="163"/>
    </row>
    <row r="1202" spans="2:2">
      <c r="B1202" s="163"/>
    </row>
    <row r="1203" spans="2:2">
      <c r="B1203" s="163"/>
    </row>
    <row r="1204" spans="2:2">
      <c r="B1204" s="163"/>
    </row>
    <row r="1205" spans="2:2">
      <c r="B1205" s="163"/>
    </row>
    <row r="1206" spans="2:2">
      <c r="B1206" s="163"/>
    </row>
    <row r="1207" spans="2:2">
      <c r="B1207" s="163"/>
    </row>
    <row r="1208" spans="2:2">
      <c r="B1208" s="163"/>
    </row>
    <row r="1209" spans="2:2">
      <c r="B1209" s="163"/>
    </row>
    <row r="1210" spans="2:2">
      <c r="B1210" s="163"/>
    </row>
    <row r="1211" spans="2:2">
      <c r="B1211" s="163"/>
    </row>
    <row r="1212" spans="2:2">
      <c r="B1212" s="163"/>
    </row>
    <row r="1213" spans="2:2">
      <c r="B1213" s="163"/>
    </row>
    <row r="1214" spans="2:2">
      <c r="B1214" s="163"/>
    </row>
    <row r="1215" spans="2:2">
      <c r="B1215" s="163"/>
    </row>
    <row r="1216" spans="2:2">
      <c r="B1216" s="163"/>
    </row>
    <row r="1217" spans="2:2">
      <c r="B1217" s="163"/>
    </row>
    <row r="1218" spans="2:2">
      <c r="B1218" s="163"/>
    </row>
    <row r="1219" spans="2:2">
      <c r="B1219" s="163"/>
    </row>
    <row r="1220" spans="2:2">
      <c r="B1220" s="163"/>
    </row>
    <row r="1221" spans="2:2">
      <c r="B1221" s="163"/>
    </row>
    <row r="1222" spans="2:2">
      <c r="B1222" s="163"/>
    </row>
    <row r="1223" spans="2:2">
      <c r="B1223" s="163"/>
    </row>
    <row r="1224" spans="2:2">
      <c r="B1224" s="163"/>
    </row>
    <row r="1225" spans="2:2">
      <c r="B1225" s="163"/>
    </row>
    <row r="1226" spans="2:2">
      <c r="B1226" s="163"/>
    </row>
    <row r="1227" spans="2:2">
      <c r="B1227" s="163"/>
    </row>
    <row r="1228" spans="2:2">
      <c r="B1228" s="163"/>
    </row>
    <row r="1229" spans="2:2">
      <c r="B1229" s="163"/>
    </row>
    <row r="1230" spans="2:2">
      <c r="B1230" s="163"/>
    </row>
    <row r="1231" spans="2:2">
      <c r="B1231" s="163"/>
    </row>
    <row r="1232" spans="2:2">
      <c r="B1232" s="163"/>
    </row>
    <row r="1233" spans="2:2">
      <c r="B1233" s="163"/>
    </row>
    <row r="1234" spans="2:2">
      <c r="B1234" s="163"/>
    </row>
    <row r="1235" spans="2:2">
      <c r="B1235" s="163"/>
    </row>
    <row r="1236" spans="2:2">
      <c r="B1236" s="163"/>
    </row>
    <row r="1237" spans="2:2">
      <c r="B1237" s="163"/>
    </row>
    <row r="1238" spans="2:2">
      <c r="B1238" s="163"/>
    </row>
    <row r="1239" spans="2:2">
      <c r="B1239" s="163"/>
    </row>
    <row r="1240" spans="2:2">
      <c r="B1240" s="163"/>
    </row>
    <row r="1241" spans="2:2">
      <c r="B1241" s="163"/>
    </row>
    <row r="1242" spans="2:2">
      <c r="B1242" s="163"/>
    </row>
    <row r="1243" spans="2:2">
      <c r="B1243" s="163"/>
    </row>
    <row r="1244" spans="2:2">
      <c r="B1244" s="163"/>
    </row>
    <row r="1245" spans="2:2">
      <c r="B1245" s="163"/>
    </row>
    <row r="1246" spans="2:2">
      <c r="B1246" s="163"/>
    </row>
    <row r="1247" spans="2:2">
      <c r="B1247" s="163"/>
    </row>
    <row r="1248" spans="2:2">
      <c r="B1248" s="163"/>
    </row>
    <row r="1249" spans="2:2">
      <c r="B1249" s="163"/>
    </row>
    <row r="1250" spans="2:2">
      <c r="B1250" s="163"/>
    </row>
    <row r="1251" spans="2:2">
      <c r="B1251" s="163"/>
    </row>
    <row r="1252" spans="2:2">
      <c r="B1252" s="163"/>
    </row>
    <row r="1253" spans="2:2">
      <c r="B1253" s="163"/>
    </row>
    <row r="1254" spans="2:2">
      <c r="B1254" s="163"/>
    </row>
    <row r="1255" spans="2:2">
      <c r="B1255" s="163"/>
    </row>
    <row r="1256" spans="2:2">
      <c r="B1256" s="163"/>
    </row>
    <row r="1257" spans="2:2">
      <c r="B1257" s="163"/>
    </row>
    <row r="1258" spans="2:2">
      <c r="B1258" s="163"/>
    </row>
    <row r="1259" spans="2:2">
      <c r="B1259" s="163"/>
    </row>
    <row r="1260" spans="2:2">
      <c r="B1260" s="163"/>
    </row>
    <row r="1261" spans="2:2">
      <c r="B1261" s="163"/>
    </row>
    <row r="1262" spans="2:2">
      <c r="B1262" s="163"/>
    </row>
    <row r="1263" spans="2:2">
      <c r="B1263" s="163"/>
    </row>
    <row r="1264" spans="2:2">
      <c r="B1264" s="163"/>
    </row>
    <row r="1265" spans="2:2">
      <c r="B1265" s="163"/>
    </row>
    <row r="1266" spans="2:2">
      <c r="B1266" s="163"/>
    </row>
    <row r="1267" spans="2:2">
      <c r="B1267" s="163"/>
    </row>
    <row r="1268" spans="2:2">
      <c r="B1268" s="163"/>
    </row>
    <row r="1269" spans="2:2">
      <c r="B1269" s="163"/>
    </row>
    <row r="1270" spans="2:2">
      <c r="B1270" s="163"/>
    </row>
    <row r="1271" spans="2:2">
      <c r="B1271" s="163"/>
    </row>
    <row r="1272" spans="2:2">
      <c r="B1272" s="163"/>
    </row>
    <row r="1273" spans="2:2">
      <c r="B1273" s="163"/>
    </row>
    <row r="1274" spans="2:2">
      <c r="B1274" s="163"/>
    </row>
    <row r="1275" spans="2:2">
      <c r="B1275" s="163"/>
    </row>
    <row r="1276" spans="2:2">
      <c r="B1276" s="163"/>
    </row>
    <row r="1277" spans="2:2">
      <c r="B1277" s="163"/>
    </row>
    <row r="1278" spans="2:2">
      <c r="B1278" s="163"/>
    </row>
    <row r="1279" spans="2:2">
      <c r="B1279" s="163"/>
    </row>
    <row r="1280" spans="2:2">
      <c r="B1280" s="163"/>
    </row>
    <row r="1281" spans="2:2">
      <c r="B1281" s="163"/>
    </row>
    <row r="1282" spans="2:2">
      <c r="B1282" s="163"/>
    </row>
    <row r="1283" spans="2:2">
      <c r="B1283" s="163"/>
    </row>
    <row r="1284" spans="2:2">
      <c r="B1284" s="163"/>
    </row>
    <row r="1285" spans="2:2">
      <c r="B1285" s="163"/>
    </row>
    <row r="1286" spans="2:2">
      <c r="B1286" s="163"/>
    </row>
    <row r="1287" spans="2:2">
      <c r="B1287" s="163"/>
    </row>
    <row r="1288" spans="2:2">
      <c r="B1288" s="163"/>
    </row>
    <row r="1289" spans="2:2">
      <c r="B1289" s="163"/>
    </row>
    <row r="1290" spans="2:2">
      <c r="B1290" s="163"/>
    </row>
    <row r="1291" spans="2:2">
      <c r="B1291" s="163"/>
    </row>
    <row r="1292" spans="2:2">
      <c r="B1292" s="163"/>
    </row>
    <row r="1293" spans="2:2">
      <c r="B1293" s="163"/>
    </row>
    <row r="1294" spans="2:2">
      <c r="B1294" s="163"/>
    </row>
    <row r="1295" spans="2:2">
      <c r="B1295" s="163"/>
    </row>
    <row r="1296" spans="2:2">
      <c r="B1296" s="163"/>
    </row>
    <row r="1297" spans="2:2">
      <c r="B1297" s="163"/>
    </row>
    <row r="1298" spans="2:2">
      <c r="B1298" s="163"/>
    </row>
    <row r="1299" spans="2:2">
      <c r="B1299" s="163"/>
    </row>
    <row r="1300" spans="2:2">
      <c r="B1300" s="163"/>
    </row>
    <row r="1301" spans="2:2">
      <c r="B1301" s="163"/>
    </row>
    <row r="1302" spans="2:2">
      <c r="B1302" s="163"/>
    </row>
    <row r="1303" spans="2:2">
      <c r="B1303" s="163"/>
    </row>
    <row r="1304" spans="2:2">
      <c r="B1304" s="163"/>
    </row>
    <row r="1305" spans="2:2">
      <c r="B1305" s="163"/>
    </row>
    <row r="1306" spans="2:2">
      <c r="B1306" s="163"/>
    </row>
    <row r="1307" spans="2:2">
      <c r="B1307" s="163"/>
    </row>
    <row r="1308" spans="2:2">
      <c r="B1308" s="163"/>
    </row>
    <row r="1309" spans="2:2">
      <c r="B1309" s="163"/>
    </row>
    <row r="1310" spans="2:2">
      <c r="B1310" s="163"/>
    </row>
    <row r="1311" spans="2:2">
      <c r="B1311" s="163"/>
    </row>
    <row r="1312" spans="2:2">
      <c r="B1312" s="163"/>
    </row>
    <row r="1313" spans="2:2">
      <c r="B1313" s="163"/>
    </row>
    <row r="1314" spans="2:2">
      <c r="B1314" s="163"/>
    </row>
    <row r="1315" spans="2:2">
      <c r="B1315" s="163"/>
    </row>
    <row r="1316" spans="2:2">
      <c r="B1316" s="163"/>
    </row>
    <row r="1317" spans="2:2">
      <c r="B1317" s="163"/>
    </row>
    <row r="1318" spans="2:2">
      <c r="B1318" s="163"/>
    </row>
    <row r="1319" spans="2:2">
      <c r="B1319" s="163"/>
    </row>
    <row r="1320" spans="2:2">
      <c r="B1320" s="163"/>
    </row>
    <row r="1321" spans="2:2">
      <c r="B1321" s="163"/>
    </row>
    <row r="1322" spans="2:2">
      <c r="B1322" s="163"/>
    </row>
    <row r="1323" spans="2:2">
      <c r="B1323" s="163"/>
    </row>
    <row r="1324" spans="2:2">
      <c r="B1324" s="163"/>
    </row>
    <row r="1325" spans="2:2">
      <c r="B1325" s="163"/>
    </row>
    <row r="1326" spans="2:2">
      <c r="B1326" s="163"/>
    </row>
    <row r="1327" spans="2:2">
      <c r="B1327" s="163"/>
    </row>
    <row r="1328" spans="2:2">
      <c r="B1328" s="163"/>
    </row>
    <row r="1329" spans="2:2">
      <c r="B1329" s="163"/>
    </row>
    <row r="1330" spans="2:2">
      <c r="B1330" s="163"/>
    </row>
    <row r="1331" spans="2:2">
      <c r="B1331" s="163"/>
    </row>
    <row r="1332" spans="2:2">
      <c r="B1332" s="163"/>
    </row>
    <row r="1333" spans="2:2">
      <c r="B1333" s="163"/>
    </row>
    <row r="1334" spans="2:2">
      <c r="B1334" s="163"/>
    </row>
    <row r="1335" spans="2:2">
      <c r="B1335" s="163"/>
    </row>
    <row r="1336" spans="2:2">
      <c r="B1336" s="163"/>
    </row>
    <row r="1337" spans="2:2">
      <c r="B1337" s="163"/>
    </row>
    <row r="1338" spans="2:2">
      <c r="B1338" s="163"/>
    </row>
    <row r="1339" spans="2:2">
      <c r="B1339" s="163"/>
    </row>
    <row r="1340" spans="2:2">
      <c r="B1340" s="163"/>
    </row>
    <row r="1341" spans="2:2">
      <c r="B1341" s="163"/>
    </row>
    <row r="1342" spans="2:2">
      <c r="B1342" s="163"/>
    </row>
    <row r="1343" spans="2:2">
      <c r="B1343" s="163"/>
    </row>
    <row r="1344" spans="2:2">
      <c r="B1344" s="163"/>
    </row>
    <row r="1345" spans="2:2">
      <c r="B1345" s="163"/>
    </row>
    <row r="1346" spans="2:2">
      <c r="B1346" s="163"/>
    </row>
    <row r="1347" spans="2:2">
      <c r="B1347" s="163"/>
    </row>
    <row r="1348" spans="2:2">
      <c r="B1348" s="163"/>
    </row>
    <row r="1349" spans="2:2">
      <c r="B1349" s="163"/>
    </row>
    <row r="1350" spans="2:2">
      <c r="B1350" s="163"/>
    </row>
    <row r="1351" spans="2:2">
      <c r="B1351" s="163"/>
    </row>
    <row r="1352" spans="2:2">
      <c r="B1352" s="163"/>
    </row>
    <row r="1353" spans="2:2">
      <c r="B1353" s="163"/>
    </row>
    <row r="1354" spans="2:2">
      <c r="B1354" s="163"/>
    </row>
    <row r="1355" spans="2:2">
      <c r="B1355" s="163"/>
    </row>
    <row r="1356" spans="2:2">
      <c r="B1356" s="163"/>
    </row>
    <row r="1357" spans="2:2">
      <c r="B1357" s="163"/>
    </row>
    <row r="1358" spans="2:2">
      <c r="B1358" s="163"/>
    </row>
    <row r="1359" spans="2:2">
      <c r="B1359" s="163"/>
    </row>
    <row r="1360" spans="2:2">
      <c r="B1360" s="163"/>
    </row>
    <row r="1361" spans="2:2">
      <c r="B1361" s="163"/>
    </row>
    <row r="1362" spans="2:2">
      <c r="B1362" s="163"/>
    </row>
    <row r="1363" spans="2:2">
      <c r="B1363" s="163"/>
    </row>
    <row r="1364" spans="2:2">
      <c r="B1364" s="163"/>
    </row>
    <row r="1365" spans="2:2">
      <c r="B1365" s="163"/>
    </row>
    <row r="1366" spans="2:2">
      <c r="B1366" s="163"/>
    </row>
    <row r="1367" spans="2:2">
      <c r="B1367" s="163"/>
    </row>
    <row r="1368" spans="2:2">
      <c r="B1368" s="163"/>
    </row>
    <row r="1369" spans="2:2">
      <c r="B1369" s="163"/>
    </row>
    <row r="1370" spans="2:2">
      <c r="B1370" s="163"/>
    </row>
    <row r="1371" spans="2:2">
      <c r="B1371" s="163"/>
    </row>
    <row r="1372" spans="2:2">
      <c r="B1372" s="163"/>
    </row>
    <row r="1373" spans="2:2">
      <c r="B1373" s="163"/>
    </row>
    <row r="1374" spans="2:2">
      <c r="B1374" s="163"/>
    </row>
    <row r="1375" spans="2:2">
      <c r="B1375" s="163"/>
    </row>
    <row r="1376" spans="2:2">
      <c r="B1376" s="163"/>
    </row>
    <row r="1377" spans="2:2">
      <c r="B1377" s="163"/>
    </row>
    <row r="1378" spans="2:2">
      <c r="B1378" s="163"/>
    </row>
    <row r="1379" spans="2:2">
      <c r="B1379" s="163"/>
    </row>
    <row r="1380" spans="2:2">
      <c r="B1380" s="163"/>
    </row>
    <row r="1381" spans="2:2">
      <c r="B1381" s="163"/>
    </row>
    <row r="1382" spans="2:2">
      <c r="B1382" s="163"/>
    </row>
    <row r="1383" spans="2:2">
      <c r="B1383" s="163"/>
    </row>
    <row r="1384" spans="2:2">
      <c r="B1384" s="163"/>
    </row>
    <row r="1385" spans="2:2">
      <c r="B1385" s="163"/>
    </row>
    <row r="1386" spans="2:2">
      <c r="B1386" s="163"/>
    </row>
    <row r="1387" spans="2:2">
      <c r="B1387" s="163"/>
    </row>
    <row r="1388" spans="2:2">
      <c r="B1388" s="163"/>
    </row>
    <row r="1389" spans="2:2">
      <c r="B1389" s="163"/>
    </row>
    <row r="1390" spans="2:2">
      <c r="B1390" s="163"/>
    </row>
    <row r="1391" spans="2:2">
      <c r="B1391" s="163"/>
    </row>
    <row r="1392" spans="2:2">
      <c r="B1392" s="163"/>
    </row>
    <row r="1393" spans="2:2">
      <c r="B1393" s="163"/>
    </row>
    <row r="1394" spans="2:2">
      <c r="B1394" s="163"/>
    </row>
    <row r="1395" spans="2:2">
      <c r="B1395" s="163"/>
    </row>
    <row r="1396" spans="2:2">
      <c r="B1396" s="163"/>
    </row>
    <row r="1397" spans="2:2">
      <c r="B1397" s="163"/>
    </row>
    <row r="1398" spans="2:2">
      <c r="B1398" s="163"/>
    </row>
    <row r="1399" spans="2:2">
      <c r="B1399" s="163"/>
    </row>
    <row r="1400" spans="2:2">
      <c r="B1400" s="163"/>
    </row>
    <row r="1401" spans="2:2">
      <c r="B1401" s="163"/>
    </row>
    <row r="1402" spans="2:2">
      <c r="B1402" s="163"/>
    </row>
    <row r="1403" spans="2:2">
      <c r="B1403" s="163"/>
    </row>
    <row r="1404" spans="2:2">
      <c r="B1404" s="163"/>
    </row>
    <row r="1405" spans="2:2">
      <c r="B1405" s="163"/>
    </row>
    <row r="1406" spans="2:2">
      <c r="B1406" s="163"/>
    </row>
    <row r="1407" spans="2:2">
      <c r="B1407" s="163"/>
    </row>
    <row r="1408" spans="2:2">
      <c r="B1408" s="163"/>
    </row>
    <row r="1409" spans="2:2">
      <c r="B1409" s="163"/>
    </row>
    <row r="1410" spans="2:2">
      <c r="B1410" s="163"/>
    </row>
    <row r="1411" spans="2:2">
      <c r="B1411" s="163"/>
    </row>
    <row r="1412" spans="2:2">
      <c r="B1412" s="163"/>
    </row>
    <row r="1413" spans="2:2">
      <c r="B1413" s="163"/>
    </row>
    <row r="1414" spans="2:2">
      <c r="B1414" s="163"/>
    </row>
    <row r="1415" spans="2:2">
      <c r="B1415" s="163"/>
    </row>
    <row r="1416" spans="2:2">
      <c r="B1416" s="163"/>
    </row>
    <row r="1417" spans="2:2">
      <c r="B1417" s="163"/>
    </row>
    <row r="1418" spans="2:2">
      <c r="B1418" s="163"/>
    </row>
    <row r="1419" spans="2:2">
      <c r="B1419" s="163"/>
    </row>
    <row r="1420" spans="2:2">
      <c r="B1420" s="163"/>
    </row>
    <row r="1421" spans="2:2">
      <c r="B1421" s="163"/>
    </row>
    <row r="1422" spans="2:2">
      <c r="B1422" s="163"/>
    </row>
    <row r="1423" spans="2:2">
      <c r="B1423" s="163"/>
    </row>
    <row r="1424" spans="2:2">
      <c r="B1424" s="163"/>
    </row>
    <row r="1425" spans="2:2">
      <c r="B1425" s="163"/>
    </row>
    <row r="1426" spans="2:2">
      <c r="B1426" s="163"/>
    </row>
    <row r="1427" spans="2:2">
      <c r="B1427" s="163"/>
    </row>
    <row r="1428" spans="2:2">
      <c r="B1428" s="163"/>
    </row>
    <row r="1429" spans="2:2">
      <c r="B1429" s="163"/>
    </row>
    <row r="1430" spans="2:2">
      <c r="B1430" s="163"/>
    </row>
    <row r="1431" spans="2:2">
      <c r="B1431" s="163"/>
    </row>
    <row r="1432" spans="2:2">
      <c r="B1432" s="163"/>
    </row>
    <row r="1433" spans="2:2">
      <c r="B1433" s="163"/>
    </row>
    <row r="1434" spans="2:2">
      <c r="B1434" s="163"/>
    </row>
    <row r="1435" spans="2:2">
      <c r="B1435" s="163"/>
    </row>
    <row r="1436" spans="2:2">
      <c r="B1436" s="163"/>
    </row>
    <row r="1437" spans="2:2">
      <c r="B1437" s="163"/>
    </row>
    <row r="1438" spans="2:2">
      <c r="B1438" s="163"/>
    </row>
    <row r="1439" spans="2:2">
      <c r="B1439" s="163"/>
    </row>
    <row r="1440" spans="2:2">
      <c r="B1440" s="163"/>
    </row>
    <row r="1441" spans="2:2">
      <c r="B1441" s="163"/>
    </row>
    <row r="1442" spans="2:2">
      <c r="B1442" s="163"/>
    </row>
    <row r="1443" spans="2:2">
      <c r="B1443" s="163"/>
    </row>
    <row r="1444" spans="2:2">
      <c r="B1444" s="163"/>
    </row>
    <row r="1445" spans="2:2">
      <c r="B1445" s="163"/>
    </row>
    <row r="1446" spans="2:2">
      <c r="B1446" s="163"/>
    </row>
    <row r="1447" spans="2:2">
      <c r="B1447" s="163"/>
    </row>
    <row r="1448" spans="2:2">
      <c r="B1448" s="163"/>
    </row>
    <row r="1449" spans="2:2">
      <c r="B1449" s="163"/>
    </row>
    <row r="1450" spans="2:2">
      <c r="B1450" s="163"/>
    </row>
    <row r="1451" spans="2:2">
      <c r="B1451" s="163"/>
    </row>
    <row r="1452" spans="2:2">
      <c r="B1452" s="163"/>
    </row>
    <row r="1453" spans="2:2">
      <c r="B1453" s="163"/>
    </row>
    <row r="1454" spans="2:2">
      <c r="B1454" s="163"/>
    </row>
    <row r="1455" spans="2:2">
      <c r="B1455" s="163"/>
    </row>
    <row r="1456" spans="2:2">
      <c r="B1456" s="163"/>
    </row>
    <row r="1457" spans="2:2">
      <c r="B1457" s="163"/>
    </row>
    <row r="1458" spans="2:2">
      <c r="B1458" s="163"/>
    </row>
    <row r="1459" spans="2:2">
      <c r="B1459" s="163"/>
    </row>
    <row r="1460" spans="2:2">
      <c r="B1460" s="163"/>
    </row>
    <row r="1461" spans="2:2">
      <c r="B1461" s="163"/>
    </row>
    <row r="1462" spans="2:2">
      <c r="B1462" s="163"/>
    </row>
    <row r="1463" spans="2:2">
      <c r="B1463" s="163"/>
    </row>
    <row r="1464" spans="2:2">
      <c r="B1464" s="163"/>
    </row>
    <row r="1465" spans="2:2">
      <c r="B1465" s="163"/>
    </row>
    <row r="1466" spans="2:2">
      <c r="B1466" s="163"/>
    </row>
    <row r="1467" spans="2:2">
      <c r="B1467" s="163"/>
    </row>
    <row r="1468" spans="2:2">
      <c r="B1468" s="163"/>
    </row>
    <row r="1469" spans="2:2">
      <c r="B1469" s="163"/>
    </row>
    <row r="1470" spans="2:2">
      <c r="B1470" s="163"/>
    </row>
    <row r="1471" spans="2:2">
      <c r="B1471" s="163"/>
    </row>
    <row r="1472" spans="2:2">
      <c r="B1472" s="163"/>
    </row>
    <row r="1473" spans="2:2">
      <c r="B1473" s="163"/>
    </row>
    <row r="1474" spans="2:2">
      <c r="B1474" s="163"/>
    </row>
    <row r="1475" spans="2:2">
      <c r="B1475" s="163"/>
    </row>
    <row r="1476" spans="2:2">
      <c r="B1476" s="163"/>
    </row>
    <row r="1477" spans="2:2">
      <c r="B1477" s="163"/>
    </row>
    <row r="1478" spans="2:2">
      <c r="B1478" s="163"/>
    </row>
    <row r="1479" spans="2:2">
      <c r="B1479" s="163"/>
    </row>
    <row r="1480" spans="2:2">
      <c r="B1480" s="163"/>
    </row>
    <row r="1481" spans="2:2">
      <c r="B1481" s="163"/>
    </row>
    <row r="1482" spans="2:2">
      <c r="B1482" s="163"/>
    </row>
    <row r="1483" spans="2:2">
      <c r="B1483" s="163"/>
    </row>
    <row r="1484" spans="2:2">
      <c r="B1484" s="163"/>
    </row>
    <row r="1485" spans="2:2">
      <c r="B1485" s="163"/>
    </row>
    <row r="1486" spans="2:2">
      <c r="B1486" s="163"/>
    </row>
    <row r="1487" spans="2:2">
      <c r="B1487" s="163"/>
    </row>
    <row r="1488" spans="2:2">
      <c r="B1488" s="163"/>
    </row>
    <row r="1489" spans="2:2">
      <c r="B1489" s="163"/>
    </row>
    <row r="1490" spans="2:2">
      <c r="B1490" s="163"/>
    </row>
    <row r="1491" spans="2:2">
      <c r="B1491" s="163"/>
    </row>
    <row r="1492" spans="2:2">
      <c r="B1492" s="163"/>
    </row>
    <row r="1493" spans="2:2">
      <c r="B1493" s="163"/>
    </row>
    <row r="1494" spans="2:2">
      <c r="B1494" s="163"/>
    </row>
    <row r="1495" spans="2:2">
      <c r="B1495" s="163"/>
    </row>
    <row r="1496" spans="2:2">
      <c r="B1496" s="163"/>
    </row>
    <row r="1497" spans="2:2">
      <c r="B1497" s="163"/>
    </row>
    <row r="1498" spans="2:2">
      <c r="B1498" s="163"/>
    </row>
    <row r="1499" spans="2:2">
      <c r="B1499" s="163"/>
    </row>
    <row r="1500" spans="2:2">
      <c r="B1500" s="163"/>
    </row>
    <row r="1501" spans="2:2">
      <c r="B1501" s="163"/>
    </row>
    <row r="1502" spans="2:2">
      <c r="B1502" s="163"/>
    </row>
    <row r="1503" spans="2:2">
      <c r="B1503" s="163"/>
    </row>
    <row r="1504" spans="2:2">
      <c r="B1504" s="163"/>
    </row>
    <row r="1505" spans="2:2">
      <c r="B1505" s="163"/>
    </row>
    <row r="1506" spans="2:2">
      <c r="B1506" s="163"/>
    </row>
    <row r="1507" spans="2:2">
      <c r="B1507" s="163"/>
    </row>
    <row r="1508" spans="2:2">
      <c r="B1508" s="163"/>
    </row>
    <row r="1509" spans="2:2">
      <c r="B1509" s="163"/>
    </row>
    <row r="1510" spans="2:2">
      <c r="B1510" s="163"/>
    </row>
    <row r="1511" spans="2:2">
      <c r="B1511" s="163"/>
    </row>
    <row r="1512" spans="2:2">
      <c r="B1512" s="163"/>
    </row>
    <row r="1513" spans="2:2">
      <c r="B1513" s="163"/>
    </row>
    <row r="1514" spans="2:2">
      <c r="B1514" s="163"/>
    </row>
    <row r="1515" spans="2:2">
      <c r="B1515" s="163"/>
    </row>
    <row r="1516" spans="2:2">
      <c r="B1516" s="163"/>
    </row>
    <row r="1517" spans="2:2">
      <c r="B1517" s="163"/>
    </row>
    <row r="1518" spans="2:2">
      <c r="B1518" s="163"/>
    </row>
    <row r="1519" spans="2:2">
      <c r="B1519" s="163"/>
    </row>
    <row r="1520" spans="2:2">
      <c r="B1520" s="163"/>
    </row>
    <row r="1521" spans="2:2">
      <c r="B1521" s="163"/>
    </row>
    <row r="1522" spans="2:2">
      <c r="B1522" s="163"/>
    </row>
    <row r="1523" spans="2:2">
      <c r="B1523" s="163"/>
    </row>
    <row r="1524" spans="2:2">
      <c r="B1524" s="163"/>
    </row>
    <row r="1525" spans="2:2">
      <c r="B1525" s="163"/>
    </row>
    <row r="1526" spans="2:2">
      <c r="B1526" s="163"/>
    </row>
    <row r="1527" spans="2:2">
      <c r="B1527" s="163"/>
    </row>
    <row r="1528" spans="2:2">
      <c r="B1528" s="163"/>
    </row>
    <row r="1529" spans="2:2">
      <c r="B1529" s="163"/>
    </row>
    <row r="1530" spans="2:2">
      <c r="B1530" s="163"/>
    </row>
    <row r="1531" spans="2:2">
      <c r="B1531" s="163"/>
    </row>
    <row r="1532" spans="2:2">
      <c r="B1532" s="163"/>
    </row>
    <row r="1533" spans="2:2">
      <c r="B1533" s="163"/>
    </row>
    <row r="1534" spans="2:2">
      <c r="B1534" s="163"/>
    </row>
    <row r="1535" spans="2:2">
      <c r="B1535" s="163"/>
    </row>
    <row r="1536" spans="2:2">
      <c r="B1536" s="163"/>
    </row>
    <row r="1537" spans="2:2">
      <c r="B1537" s="163"/>
    </row>
    <row r="1538" spans="2:2">
      <c r="B1538" s="163"/>
    </row>
    <row r="1539" spans="2:2">
      <c r="B1539" s="163"/>
    </row>
    <row r="1540" spans="2:2">
      <c r="B1540" s="163"/>
    </row>
    <row r="1541" spans="2:2">
      <c r="B1541" s="163"/>
    </row>
    <row r="1542" spans="2:2">
      <c r="B1542" s="163"/>
    </row>
    <row r="1543" spans="2:2">
      <c r="B1543" s="163"/>
    </row>
    <row r="1544" spans="2:2">
      <c r="B1544" s="163"/>
    </row>
    <row r="1545" spans="2:2">
      <c r="B1545" s="163"/>
    </row>
    <row r="1546" spans="2:2">
      <c r="B1546" s="163"/>
    </row>
    <row r="1547" spans="2:2">
      <c r="B1547" s="163"/>
    </row>
    <row r="1548" spans="2:2">
      <c r="B1548" s="163"/>
    </row>
    <row r="1549" spans="2:2">
      <c r="B1549" s="163"/>
    </row>
    <row r="1550" spans="2:2">
      <c r="B1550" s="163"/>
    </row>
    <row r="1551" spans="2:2">
      <c r="B1551" s="163"/>
    </row>
    <row r="1552" spans="2:2">
      <c r="B1552" s="163"/>
    </row>
    <row r="1553" spans="2:2">
      <c r="B1553" s="163"/>
    </row>
    <row r="1554" spans="2:2">
      <c r="B1554" s="163"/>
    </row>
    <row r="1555" spans="2:2">
      <c r="B1555" s="163"/>
    </row>
    <row r="1556" spans="2:2">
      <c r="B1556" s="163"/>
    </row>
    <row r="1557" spans="2:2">
      <c r="B1557" s="163"/>
    </row>
    <row r="1558" spans="2:2">
      <c r="B1558" s="163"/>
    </row>
    <row r="1559" spans="2:2">
      <c r="B1559" s="163"/>
    </row>
    <row r="1560" spans="2:2">
      <c r="B1560" s="163"/>
    </row>
    <row r="1561" spans="2:2">
      <c r="B1561" s="163"/>
    </row>
    <row r="1562" spans="2:2">
      <c r="B1562" s="163"/>
    </row>
    <row r="1563" spans="2:2">
      <c r="B1563" s="163"/>
    </row>
    <row r="1564" spans="2:2">
      <c r="B1564" s="163"/>
    </row>
    <row r="1565" spans="2:2">
      <c r="B1565" s="163"/>
    </row>
    <row r="1566" spans="2:2">
      <c r="B1566" s="163"/>
    </row>
    <row r="1567" spans="2:2">
      <c r="B1567" s="163"/>
    </row>
    <row r="1568" spans="2:2">
      <c r="B1568" s="163"/>
    </row>
    <row r="1569" spans="2:2">
      <c r="B1569" s="163"/>
    </row>
    <row r="1570" spans="2:2">
      <c r="B1570" s="163"/>
    </row>
    <row r="1571" spans="2:2">
      <c r="B1571" s="163"/>
    </row>
    <row r="1572" spans="2:2">
      <c r="B1572" s="163"/>
    </row>
    <row r="1573" spans="2:2">
      <c r="B1573" s="163"/>
    </row>
    <row r="1574" spans="2:2">
      <c r="B1574" s="163"/>
    </row>
    <row r="1575" spans="2:2">
      <c r="B1575" s="163"/>
    </row>
    <row r="1576" spans="2:2">
      <c r="B1576" s="163"/>
    </row>
    <row r="1577" spans="2:2">
      <c r="B1577" s="163"/>
    </row>
    <row r="1578" spans="2:2">
      <c r="B1578" s="163"/>
    </row>
    <row r="1579" spans="2:2">
      <c r="B1579" s="163"/>
    </row>
    <row r="1580" spans="2:2">
      <c r="B1580" s="163"/>
    </row>
    <row r="1581" spans="2:2">
      <c r="B1581" s="163"/>
    </row>
    <row r="1582" spans="2:2">
      <c r="B1582" s="163"/>
    </row>
    <row r="1583" spans="2:2">
      <c r="B1583" s="163"/>
    </row>
    <row r="1584" spans="2:2">
      <c r="B1584" s="163"/>
    </row>
    <row r="1585" spans="2:2">
      <c r="B1585" s="163"/>
    </row>
    <row r="1586" spans="2:2">
      <c r="B1586" s="163"/>
    </row>
    <row r="1587" spans="2:2">
      <c r="B1587" s="163"/>
    </row>
    <row r="1588" spans="2:2">
      <c r="B1588" s="163"/>
    </row>
    <row r="1589" spans="2:2">
      <c r="B1589" s="163"/>
    </row>
    <row r="1590" spans="2:2">
      <c r="B1590" s="163"/>
    </row>
    <row r="1591" spans="2:2">
      <c r="B1591" s="163"/>
    </row>
    <row r="1592" spans="2:2">
      <c r="B1592" s="163"/>
    </row>
    <row r="1593" spans="2:2">
      <c r="B1593" s="163"/>
    </row>
    <row r="1594" spans="2:2">
      <c r="B1594" s="163"/>
    </row>
    <row r="1595" spans="2:2">
      <c r="B1595" s="163"/>
    </row>
    <row r="1596" spans="2:2">
      <c r="B1596" s="163"/>
    </row>
    <row r="1597" spans="2:2">
      <c r="B1597" s="163"/>
    </row>
    <row r="1598" spans="2:2">
      <c r="B1598" s="163"/>
    </row>
    <row r="1599" spans="2:2">
      <c r="B1599" s="163"/>
    </row>
    <row r="1600" spans="2:2">
      <c r="B1600" s="163"/>
    </row>
    <row r="1601" spans="2:2">
      <c r="B1601" s="163"/>
    </row>
    <row r="1602" spans="2:2">
      <c r="B1602" s="163"/>
    </row>
    <row r="1603" spans="2:2">
      <c r="B1603" s="163"/>
    </row>
    <row r="1604" spans="2:2">
      <c r="B1604" s="163"/>
    </row>
    <row r="1605" spans="2:2">
      <c r="B1605" s="163"/>
    </row>
    <row r="1606" spans="2:2">
      <c r="B1606" s="163"/>
    </row>
    <row r="1607" spans="2:2">
      <c r="B1607" s="163"/>
    </row>
    <row r="1608" spans="2:2">
      <c r="B1608" s="163"/>
    </row>
    <row r="1609" spans="2:2">
      <c r="B1609" s="163"/>
    </row>
    <row r="1610" spans="2:2">
      <c r="B1610" s="163"/>
    </row>
    <row r="1611" spans="2:2">
      <c r="B1611" s="163"/>
    </row>
    <row r="1612" spans="2:2">
      <c r="B1612" s="163"/>
    </row>
    <row r="1613" spans="2:2">
      <c r="B1613" s="163"/>
    </row>
    <row r="1614" spans="2:2">
      <c r="B1614" s="163"/>
    </row>
    <row r="1615" spans="2:2">
      <c r="B1615" s="163"/>
    </row>
    <row r="1616" spans="2:2">
      <c r="B1616" s="163"/>
    </row>
    <row r="1617" spans="2:2">
      <c r="B1617" s="163"/>
    </row>
    <row r="1618" spans="2:2">
      <c r="B1618" s="163"/>
    </row>
    <row r="1619" spans="2:2">
      <c r="B1619" s="163"/>
    </row>
    <row r="1620" spans="2:2">
      <c r="B1620" s="163"/>
    </row>
    <row r="1621" spans="2:2">
      <c r="B1621" s="163"/>
    </row>
    <row r="1622" spans="2:2">
      <c r="B1622" s="163"/>
    </row>
    <row r="1623" spans="2:2">
      <c r="B1623" s="163"/>
    </row>
    <row r="1624" spans="2:2">
      <c r="B1624" s="163"/>
    </row>
    <row r="1625" spans="2:2">
      <c r="B1625" s="163"/>
    </row>
    <row r="1626" spans="2:2">
      <c r="B1626" s="163"/>
    </row>
    <row r="1627" spans="2:2">
      <c r="B1627" s="163"/>
    </row>
    <row r="1628" spans="2:2">
      <c r="B1628" s="163"/>
    </row>
    <row r="1629" spans="2:2">
      <c r="B1629" s="163"/>
    </row>
    <row r="1630" spans="2:2">
      <c r="B1630" s="163"/>
    </row>
    <row r="1631" spans="2:2">
      <c r="B1631" s="163"/>
    </row>
    <row r="1632" spans="2:2">
      <c r="B1632" s="163"/>
    </row>
    <row r="1633" spans="2:2">
      <c r="B1633" s="163"/>
    </row>
    <row r="1634" spans="2:2">
      <c r="B1634" s="163"/>
    </row>
    <row r="1635" spans="2:2">
      <c r="B1635" s="163"/>
    </row>
    <row r="1636" spans="2:2">
      <c r="B1636" s="163"/>
    </row>
    <row r="1637" spans="2:2">
      <c r="B1637" s="163"/>
    </row>
    <row r="1638" spans="2:2">
      <c r="B1638" s="163"/>
    </row>
    <row r="1639" spans="2:2">
      <c r="B1639" s="163"/>
    </row>
    <row r="1640" spans="2:2">
      <c r="B1640" s="163"/>
    </row>
    <row r="1641" spans="2:2">
      <c r="B1641" s="163"/>
    </row>
    <row r="1642" spans="2:2">
      <c r="B1642" s="163"/>
    </row>
    <row r="1643" spans="2:2">
      <c r="B1643" s="163"/>
    </row>
    <row r="1644" spans="2:2">
      <c r="B1644" s="163"/>
    </row>
    <row r="1645" spans="2:2">
      <c r="B1645" s="163"/>
    </row>
    <row r="1646" spans="2:2">
      <c r="B1646" s="163"/>
    </row>
    <row r="1647" spans="2:2">
      <c r="B1647" s="163"/>
    </row>
    <row r="1648" spans="2:2">
      <c r="B1648" s="163"/>
    </row>
    <row r="1649" spans="2:2">
      <c r="B1649" s="163"/>
    </row>
    <row r="1650" spans="2:2">
      <c r="B1650" s="163"/>
    </row>
    <row r="1651" spans="2:2">
      <c r="B1651" s="163"/>
    </row>
    <row r="1652" spans="2:2">
      <c r="B1652" s="163"/>
    </row>
    <row r="1653" spans="2:2">
      <c r="B1653" s="163"/>
    </row>
    <row r="1654" spans="2:2">
      <c r="B1654" s="163"/>
    </row>
    <row r="1655" spans="2:2">
      <c r="B1655" s="163"/>
    </row>
    <row r="1656" spans="2:2">
      <c r="B1656" s="163"/>
    </row>
    <row r="1657" spans="2:2">
      <c r="B1657" s="163"/>
    </row>
    <row r="1658" spans="2:2">
      <c r="B1658" s="163"/>
    </row>
    <row r="1659" spans="2:2">
      <c r="B1659" s="163"/>
    </row>
    <row r="1660" spans="2:2">
      <c r="B1660" s="163"/>
    </row>
    <row r="1661" spans="2:2">
      <c r="B1661" s="163"/>
    </row>
    <row r="1662" spans="2:2">
      <c r="B1662" s="163"/>
    </row>
    <row r="1663" spans="2:2">
      <c r="B1663" s="163"/>
    </row>
    <row r="1664" spans="2:2">
      <c r="B1664" s="163"/>
    </row>
    <row r="1665" spans="2:2">
      <c r="B1665" s="163"/>
    </row>
    <row r="1666" spans="2:2">
      <c r="B1666" s="163"/>
    </row>
    <row r="1667" spans="2:2">
      <c r="B1667" s="163"/>
    </row>
    <row r="1668" spans="2:2">
      <c r="B1668" s="163"/>
    </row>
    <row r="1669" spans="2:2">
      <c r="B1669" s="163"/>
    </row>
    <row r="1670" spans="2:2">
      <c r="B1670" s="163"/>
    </row>
    <row r="1671" spans="2:2">
      <c r="B1671" s="163"/>
    </row>
    <row r="1672" spans="2:2">
      <c r="B1672" s="163"/>
    </row>
    <row r="1673" spans="2:2">
      <c r="B1673" s="163"/>
    </row>
    <row r="1674" spans="2:2">
      <c r="B1674" s="163"/>
    </row>
    <row r="1675" spans="2:2">
      <c r="B1675" s="163"/>
    </row>
    <row r="1676" spans="2:2">
      <c r="B1676" s="163"/>
    </row>
    <row r="1677" spans="2:2">
      <c r="B1677" s="163"/>
    </row>
    <row r="1678" spans="2:2">
      <c r="B1678" s="163"/>
    </row>
    <row r="1679" spans="2:2">
      <c r="B1679" s="163"/>
    </row>
    <row r="1680" spans="2:2">
      <c r="B1680" s="163"/>
    </row>
    <row r="1681" spans="2:2">
      <c r="B1681" s="163"/>
    </row>
    <row r="1682" spans="2:2">
      <c r="B1682" s="163"/>
    </row>
    <row r="1683" spans="2:2">
      <c r="B1683" s="163"/>
    </row>
    <row r="1684" spans="2:2">
      <c r="B1684" s="163"/>
    </row>
    <row r="1685" spans="2:2">
      <c r="B1685" s="163"/>
    </row>
    <row r="1686" spans="2:2">
      <c r="B1686" s="163"/>
    </row>
    <row r="1687" spans="2:2">
      <c r="B1687" s="163"/>
    </row>
    <row r="1688" spans="2:2">
      <c r="B1688" s="163"/>
    </row>
    <row r="1689" spans="2:2">
      <c r="B1689" s="163"/>
    </row>
    <row r="1690" spans="2:2">
      <c r="B1690" s="163"/>
    </row>
    <row r="1691" spans="2:2">
      <c r="B1691" s="163"/>
    </row>
    <row r="1692" spans="2:2">
      <c r="B1692" s="163"/>
    </row>
    <row r="1693" spans="2:2">
      <c r="B1693" s="163"/>
    </row>
    <row r="1694" spans="2:2">
      <c r="B1694" s="163"/>
    </row>
    <row r="1695" spans="2:2">
      <c r="B1695" s="163"/>
    </row>
    <row r="1696" spans="2:2">
      <c r="B1696" s="163"/>
    </row>
    <row r="1697" spans="2:2">
      <c r="B1697" s="163"/>
    </row>
    <row r="1698" spans="2:2">
      <c r="B1698" s="163"/>
    </row>
    <row r="1699" spans="2:2">
      <c r="B1699" s="163"/>
    </row>
    <row r="1700" spans="2:2">
      <c r="B1700" s="163"/>
    </row>
    <row r="1701" spans="2:2">
      <c r="B1701" s="163"/>
    </row>
    <row r="1702" spans="2:2">
      <c r="B1702" s="163"/>
    </row>
    <row r="1703" spans="2:2">
      <c r="B1703" s="163"/>
    </row>
    <row r="1704" spans="2:2">
      <c r="B1704" s="163"/>
    </row>
    <row r="1705" spans="2:2">
      <c r="B1705" s="163"/>
    </row>
    <row r="1706" spans="2:2">
      <c r="B1706" s="163"/>
    </row>
    <row r="1707" spans="2:2">
      <c r="B1707" s="163"/>
    </row>
    <row r="1708" spans="2:2">
      <c r="B1708" s="163"/>
    </row>
    <row r="1709" spans="2:2">
      <c r="B1709" s="163"/>
    </row>
    <row r="1710" spans="2:2">
      <c r="B1710" s="163"/>
    </row>
    <row r="1711" spans="2:2">
      <c r="B1711" s="163"/>
    </row>
    <row r="1712" spans="2:2">
      <c r="B1712" s="163"/>
    </row>
    <row r="1713" spans="2:2">
      <c r="B1713" s="163"/>
    </row>
    <row r="1714" spans="2:2">
      <c r="B1714" s="163"/>
    </row>
    <row r="1715" spans="2:2">
      <c r="B1715" s="163"/>
    </row>
    <row r="1716" spans="2:2">
      <c r="B1716" s="163"/>
    </row>
    <row r="1717" spans="2:2">
      <c r="B1717" s="163"/>
    </row>
    <row r="1718" spans="2:2">
      <c r="B1718" s="163"/>
    </row>
    <row r="1719" spans="2:2">
      <c r="B1719" s="163"/>
    </row>
    <row r="1720" spans="2:2">
      <c r="B1720" s="163"/>
    </row>
    <row r="1721" spans="2:2">
      <c r="B1721" s="163"/>
    </row>
    <row r="1722" spans="2:2">
      <c r="B1722" s="163"/>
    </row>
    <row r="1723" spans="2:2">
      <c r="B1723" s="163"/>
    </row>
    <row r="1724" spans="2:2">
      <c r="B1724" s="163"/>
    </row>
    <row r="1725" spans="2:2">
      <c r="B1725" s="163"/>
    </row>
    <row r="1726" spans="2:2">
      <c r="B1726" s="163"/>
    </row>
    <row r="1727" spans="2:2">
      <c r="B1727" s="163"/>
    </row>
    <row r="1728" spans="2:2">
      <c r="B1728" s="163"/>
    </row>
    <row r="1729" spans="2:2">
      <c r="B1729" s="163"/>
    </row>
    <row r="1730" spans="2:2">
      <c r="B1730" s="163"/>
    </row>
    <row r="1731" spans="2:2">
      <c r="B1731" s="163"/>
    </row>
    <row r="1732" spans="2:2">
      <c r="B1732" s="163"/>
    </row>
    <row r="1733" spans="2:2">
      <c r="B1733" s="163"/>
    </row>
    <row r="1734" spans="2:2">
      <c r="B1734" s="163"/>
    </row>
    <row r="1735" spans="2:2">
      <c r="B1735" s="163"/>
    </row>
    <row r="1736" spans="2:2">
      <c r="B1736" s="163"/>
    </row>
    <row r="1737" spans="2:2">
      <c r="B1737" s="163"/>
    </row>
    <row r="1738" spans="2:2">
      <c r="B1738" s="163"/>
    </row>
    <row r="1739" spans="2:2">
      <c r="B1739" s="163"/>
    </row>
    <row r="1740" spans="2:2">
      <c r="B1740" s="163"/>
    </row>
    <row r="1741" spans="2:2">
      <c r="B1741" s="163"/>
    </row>
    <row r="1742" spans="2:2">
      <c r="B1742" s="163"/>
    </row>
    <row r="1743" spans="2:2">
      <c r="B1743" s="163"/>
    </row>
    <row r="1744" spans="2:2">
      <c r="B1744" s="163"/>
    </row>
    <row r="1745" spans="2:2">
      <c r="B1745" s="163"/>
    </row>
    <row r="1746" spans="2:2">
      <c r="B1746" s="163"/>
    </row>
    <row r="1747" spans="2:2">
      <c r="B1747" s="163"/>
    </row>
    <row r="1748" spans="2:2">
      <c r="B1748" s="163"/>
    </row>
    <row r="1749" spans="2:2">
      <c r="B1749" s="163"/>
    </row>
    <row r="1750" spans="2:2">
      <c r="B1750" s="163"/>
    </row>
    <row r="1751" spans="2:2">
      <c r="B1751" s="163"/>
    </row>
    <row r="1752" spans="2:2">
      <c r="B1752" s="163"/>
    </row>
    <row r="1753" spans="2:2">
      <c r="B1753" s="163"/>
    </row>
    <row r="1754" spans="2:2">
      <c r="B1754" s="163"/>
    </row>
    <row r="1755" spans="2:2">
      <c r="B1755" s="163"/>
    </row>
    <row r="1756" spans="2:2">
      <c r="B1756" s="163"/>
    </row>
    <row r="1757" spans="2:2">
      <c r="B1757" s="163"/>
    </row>
    <row r="1758" spans="2:2">
      <c r="B1758" s="163"/>
    </row>
    <row r="1759" spans="2:2">
      <c r="B1759" s="163"/>
    </row>
    <row r="1760" spans="2:2">
      <c r="B1760" s="163"/>
    </row>
    <row r="1761" spans="2:2">
      <c r="B1761" s="163"/>
    </row>
    <row r="1762" spans="2:2">
      <c r="B1762" s="163"/>
    </row>
    <row r="1763" spans="2:2">
      <c r="B1763" s="163"/>
    </row>
    <row r="1764" spans="2:2">
      <c r="B1764" s="163"/>
    </row>
    <row r="1765" spans="2:2">
      <c r="B1765" s="163"/>
    </row>
    <row r="1766" spans="2:2">
      <c r="B1766" s="163"/>
    </row>
    <row r="1767" spans="2:2">
      <c r="B1767" s="163"/>
    </row>
    <row r="1768" spans="2:2">
      <c r="B1768" s="163"/>
    </row>
    <row r="1769" spans="2:2">
      <c r="B1769" s="163"/>
    </row>
    <row r="1770" spans="2:2">
      <c r="B1770" s="163"/>
    </row>
    <row r="1771" spans="2:2">
      <c r="B1771" s="163"/>
    </row>
    <row r="1772" spans="2:2">
      <c r="B1772" s="163"/>
    </row>
    <row r="1773" spans="2:2">
      <c r="B1773" s="163"/>
    </row>
    <row r="1774" spans="2:2">
      <c r="B1774" s="163"/>
    </row>
    <row r="1775" spans="2:2">
      <c r="B1775" s="163"/>
    </row>
    <row r="1776" spans="2:2">
      <c r="B1776" s="163"/>
    </row>
    <row r="1777" spans="2:2">
      <c r="B1777" s="163"/>
    </row>
    <row r="1778" spans="2:2">
      <c r="B1778" s="163"/>
    </row>
    <row r="1779" spans="2:2">
      <c r="B1779" s="163"/>
    </row>
    <row r="1780" spans="2:2">
      <c r="B1780" s="163"/>
    </row>
    <row r="1781" spans="2:2">
      <c r="B1781" s="163"/>
    </row>
    <row r="1782" spans="2:2">
      <c r="B1782" s="163"/>
    </row>
    <row r="1783" spans="2:2">
      <c r="B1783" s="163"/>
    </row>
    <row r="1784" spans="2:2">
      <c r="B1784" s="163"/>
    </row>
    <row r="1785" spans="2:2">
      <c r="B1785" s="163"/>
    </row>
    <row r="1786" spans="2:2">
      <c r="B1786" s="163"/>
    </row>
    <row r="1787" spans="2:2">
      <c r="B1787" s="163"/>
    </row>
    <row r="1788" spans="2:2">
      <c r="B1788" s="163"/>
    </row>
    <row r="1789" spans="2:2">
      <c r="B1789" s="163"/>
    </row>
    <row r="1790" spans="2:2">
      <c r="B1790" s="163"/>
    </row>
    <row r="1791" spans="2:2">
      <c r="B1791" s="163"/>
    </row>
    <row r="1792" spans="2:2">
      <c r="B1792" s="163"/>
    </row>
    <row r="1793" spans="2:2">
      <c r="B1793" s="163"/>
    </row>
    <row r="1794" spans="2:2">
      <c r="B1794" s="163"/>
    </row>
    <row r="1795" spans="2:2">
      <c r="B1795" s="163"/>
    </row>
    <row r="1796" spans="2:2">
      <c r="B1796" s="163"/>
    </row>
    <row r="1797" spans="2:2">
      <c r="B1797" s="163"/>
    </row>
    <row r="1798" spans="2:2">
      <c r="B1798" s="163"/>
    </row>
    <row r="1799" spans="2:2">
      <c r="B1799" s="163"/>
    </row>
    <row r="1800" spans="2:2">
      <c r="B1800" s="163"/>
    </row>
    <row r="1801" spans="2:2">
      <c r="B1801" s="163"/>
    </row>
    <row r="1802" spans="2:2">
      <c r="B1802" s="163"/>
    </row>
    <row r="1803" spans="2:2">
      <c r="B1803" s="163"/>
    </row>
    <row r="1804" spans="2:2">
      <c r="B1804" s="163"/>
    </row>
    <row r="1805" spans="2:2">
      <c r="B1805" s="163"/>
    </row>
    <row r="1806" spans="2:2">
      <c r="B1806" s="163"/>
    </row>
    <row r="1807" spans="2:2">
      <c r="B1807" s="163"/>
    </row>
    <row r="1808" spans="2:2">
      <c r="B1808" s="163"/>
    </row>
    <row r="1809" spans="2:2">
      <c r="B1809" s="163"/>
    </row>
    <row r="1810" spans="2:2">
      <c r="B1810" s="163"/>
    </row>
    <row r="1811" spans="2:2">
      <c r="B1811" s="163"/>
    </row>
    <row r="1812" spans="2:2">
      <c r="B1812" s="163"/>
    </row>
    <row r="1813" spans="2:2">
      <c r="B1813" s="163"/>
    </row>
    <row r="1814" spans="2:2">
      <c r="B1814" s="163"/>
    </row>
    <row r="1815" spans="2:2">
      <c r="B1815" s="163"/>
    </row>
    <row r="1816" spans="2:2">
      <c r="B1816" s="163"/>
    </row>
    <row r="1817" spans="2:2">
      <c r="B1817" s="163"/>
    </row>
    <row r="1818" spans="2:2">
      <c r="B1818" s="163"/>
    </row>
    <row r="1819" spans="2:2">
      <c r="B1819" s="163"/>
    </row>
    <row r="1820" spans="2:2">
      <c r="B1820" s="163"/>
    </row>
    <row r="1821" spans="2:2">
      <c r="B1821" s="163"/>
    </row>
    <row r="1822" spans="2:2">
      <c r="B1822" s="163"/>
    </row>
    <row r="1823" spans="2:2">
      <c r="B1823" s="163"/>
    </row>
    <row r="1824" spans="2:2">
      <c r="B1824" s="163"/>
    </row>
    <row r="1825" spans="2:2">
      <c r="B1825" s="163"/>
    </row>
    <row r="1826" spans="2:2">
      <c r="B1826" s="163"/>
    </row>
    <row r="1827" spans="2:2">
      <c r="B1827" s="163"/>
    </row>
    <row r="1828" spans="2:2">
      <c r="B1828" s="163"/>
    </row>
    <row r="1829" spans="2:2">
      <c r="B1829" s="163"/>
    </row>
    <row r="1830" spans="2:2">
      <c r="B1830" s="163"/>
    </row>
    <row r="1831" spans="2:2">
      <c r="B1831" s="163"/>
    </row>
    <row r="1832" spans="2:2">
      <c r="B1832" s="163"/>
    </row>
    <row r="1833" spans="2:2">
      <c r="B1833" s="163"/>
    </row>
    <row r="1834" spans="2:2">
      <c r="B1834" s="163"/>
    </row>
    <row r="1835" spans="2:2">
      <c r="B1835" s="163"/>
    </row>
    <row r="1836" spans="2:2">
      <c r="B1836" s="163"/>
    </row>
    <row r="1837" spans="2:2">
      <c r="B1837" s="163"/>
    </row>
    <row r="1838" spans="2:2">
      <c r="B1838" s="163"/>
    </row>
    <row r="1839" spans="2:2">
      <c r="B1839" s="163"/>
    </row>
    <row r="1840" spans="2:2">
      <c r="B1840" s="163"/>
    </row>
    <row r="1841" spans="2:2">
      <c r="B1841" s="163"/>
    </row>
    <row r="1842" spans="2:2">
      <c r="B1842" s="163"/>
    </row>
    <row r="1843" spans="2:2">
      <c r="B1843" s="163"/>
    </row>
    <row r="1844" spans="2:2">
      <c r="B1844" s="163"/>
    </row>
    <row r="1845" spans="2:2">
      <c r="B1845" s="163"/>
    </row>
    <row r="1846" spans="2:2">
      <c r="B1846" s="163"/>
    </row>
    <row r="1847" spans="2:2">
      <c r="B1847" s="163"/>
    </row>
    <row r="1848" spans="2:2">
      <c r="B1848" s="163"/>
    </row>
    <row r="1849" spans="2:2">
      <c r="B1849" s="163"/>
    </row>
    <row r="1850" spans="2:2">
      <c r="B1850" s="163"/>
    </row>
    <row r="1851" spans="2:2">
      <c r="B1851" s="163"/>
    </row>
    <row r="1852" spans="2:2">
      <c r="B1852" s="163"/>
    </row>
    <row r="1853" spans="2:2">
      <c r="B1853" s="163"/>
    </row>
    <row r="1854" spans="2:2">
      <c r="B1854" s="163"/>
    </row>
    <row r="1855" spans="2:2">
      <c r="B1855" s="163"/>
    </row>
    <row r="1856" spans="2:2">
      <c r="B1856" s="163"/>
    </row>
    <row r="1857" spans="2:2">
      <c r="B1857" s="163"/>
    </row>
    <row r="1858" spans="2:2">
      <c r="B1858" s="163"/>
    </row>
    <row r="1859" spans="2:2">
      <c r="B1859" s="163"/>
    </row>
    <row r="1860" spans="2:2">
      <c r="B1860" s="163"/>
    </row>
    <row r="1861" spans="2:2">
      <c r="B1861" s="163"/>
    </row>
    <row r="1862" spans="2:2">
      <c r="B1862" s="163"/>
    </row>
    <row r="1863" spans="2:2">
      <c r="B1863" s="163"/>
    </row>
    <row r="1864" spans="2:2">
      <c r="B1864" s="163"/>
    </row>
    <row r="1865" spans="2:2">
      <c r="B1865" s="163"/>
    </row>
    <row r="1866" spans="2:2">
      <c r="B1866" s="163"/>
    </row>
    <row r="1867" spans="2:2">
      <c r="B1867" s="163"/>
    </row>
    <row r="1868" spans="2:2">
      <c r="B1868" s="163"/>
    </row>
    <row r="1869" spans="2:2">
      <c r="B1869" s="163"/>
    </row>
    <row r="1870" spans="2:2">
      <c r="B1870" s="163"/>
    </row>
    <row r="1871" spans="2:2">
      <c r="B1871" s="163"/>
    </row>
    <row r="1872" spans="2:2">
      <c r="B1872" s="163"/>
    </row>
    <row r="1873" spans="2:2">
      <c r="B1873" s="163"/>
    </row>
    <row r="1874" spans="2:2">
      <c r="B1874" s="163"/>
    </row>
    <row r="1875" spans="2:2">
      <c r="B1875" s="163"/>
    </row>
    <row r="1876" spans="2:2">
      <c r="B1876" s="163"/>
    </row>
    <row r="1877" spans="2:2">
      <c r="B1877" s="163"/>
    </row>
    <row r="1878" spans="2:2">
      <c r="B1878" s="163"/>
    </row>
    <row r="1879" spans="2:2">
      <c r="B1879" s="163"/>
    </row>
    <row r="1880" spans="2:2">
      <c r="B1880" s="163"/>
    </row>
    <row r="1881" spans="2:2">
      <c r="B1881" s="163"/>
    </row>
    <row r="1882" spans="2:2">
      <c r="B1882" s="163"/>
    </row>
    <row r="1883" spans="2:2">
      <c r="B1883" s="163"/>
    </row>
    <row r="1884" spans="2:2">
      <c r="B1884" s="163"/>
    </row>
    <row r="1885" spans="2:2">
      <c r="B1885" s="163"/>
    </row>
    <row r="1886" spans="2:2">
      <c r="B1886" s="163"/>
    </row>
    <row r="1887" spans="2:2">
      <c r="B1887" s="163"/>
    </row>
    <row r="1888" spans="2:2">
      <c r="B1888" s="163"/>
    </row>
    <row r="1889" spans="2:2">
      <c r="B1889" s="163"/>
    </row>
    <row r="1890" spans="2:2">
      <c r="B1890" s="163"/>
    </row>
    <row r="1891" spans="2:2">
      <c r="B1891" s="163"/>
    </row>
    <row r="1892" spans="2:2">
      <c r="B1892" s="163"/>
    </row>
    <row r="1893" spans="2:2">
      <c r="B1893" s="163"/>
    </row>
    <row r="1894" spans="2:2">
      <c r="B1894" s="163"/>
    </row>
    <row r="1895" spans="2:2">
      <c r="B1895" s="163"/>
    </row>
    <row r="1896" spans="2:2">
      <c r="B1896" s="163"/>
    </row>
    <row r="1897" spans="2:2">
      <c r="B1897" s="163"/>
    </row>
    <row r="1898" spans="2:2">
      <c r="B1898" s="163"/>
    </row>
    <row r="1899" spans="2:2">
      <c r="B1899" s="163"/>
    </row>
    <row r="1900" spans="2:2">
      <c r="B1900" s="163"/>
    </row>
    <row r="1901" spans="2:2">
      <c r="B1901" s="163"/>
    </row>
    <row r="1902" spans="2:2">
      <c r="B1902" s="163"/>
    </row>
    <row r="1903" spans="2:2">
      <c r="B1903" s="163"/>
    </row>
    <row r="1904" spans="2:2">
      <c r="B1904" s="163"/>
    </row>
    <row r="1905" spans="2:2">
      <c r="B1905" s="163"/>
    </row>
    <row r="1906" spans="2:2">
      <c r="B1906" s="163"/>
    </row>
    <row r="1907" spans="2:2">
      <c r="B1907" s="163"/>
    </row>
    <row r="1908" spans="2:2">
      <c r="B1908" s="163"/>
    </row>
    <row r="1909" spans="2:2">
      <c r="B1909" s="163"/>
    </row>
    <row r="1910" spans="2:2">
      <c r="B1910" s="163"/>
    </row>
    <row r="1911" spans="2:2">
      <c r="B1911" s="163"/>
    </row>
    <row r="1912" spans="2:2">
      <c r="B1912" s="163"/>
    </row>
    <row r="1913" spans="2:2">
      <c r="B1913" s="163"/>
    </row>
    <row r="1914" spans="2:2">
      <c r="B1914" s="163"/>
    </row>
    <row r="1915" spans="2:2">
      <c r="B1915" s="163"/>
    </row>
    <row r="1916" spans="2:2">
      <c r="B1916" s="163"/>
    </row>
    <row r="1917" spans="2:2">
      <c r="B1917" s="163"/>
    </row>
    <row r="1918" spans="2:2">
      <c r="B1918" s="163"/>
    </row>
    <row r="1919" spans="2:2">
      <c r="B1919" s="163"/>
    </row>
    <row r="1920" spans="2:2">
      <c r="B1920" s="163"/>
    </row>
    <row r="1921" spans="2:2">
      <c r="B1921" s="163"/>
    </row>
    <row r="1922" spans="2:2">
      <c r="B1922" s="163"/>
    </row>
    <row r="1923" spans="2:2">
      <c r="B1923" s="163"/>
    </row>
    <row r="1924" spans="2:2">
      <c r="B1924" s="163"/>
    </row>
    <row r="1925" spans="2:2">
      <c r="B1925" s="163"/>
    </row>
    <row r="1926" spans="2:2">
      <c r="B1926" s="163"/>
    </row>
    <row r="1927" spans="2:2">
      <c r="B1927" s="163"/>
    </row>
    <row r="1928" spans="2:2">
      <c r="B1928" s="163"/>
    </row>
    <row r="1929" spans="2:2">
      <c r="B1929" s="163"/>
    </row>
    <row r="1930" spans="2:2">
      <c r="B1930" s="163"/>
    </row>
    <row r="1931" spans="2:2">
      <c r="B1931" s="163"/>
    </row>
    <row r="1932" spans="2:2">
      <c r="B1932" s="163"/>
    </row>
    <row r="1933" spans="2:2">
      <c r="B1933" s="163"/>
    </row>
    <row r="1934" spans="2:2">
      <c r="B1934" s="163"/>
    </row>
    <row r="1935" spans="2:2">
      <c r="B1935" s="163"/>
    </row>
    <row r="1936" spans="2:2">
      <c r="B1936" s="163"/>
    </row>
    <row r="1937" spans="2:2">
      <c r="B1937" s="163"/>
    </row>
    <row r="1938" spans="2:2">
      <c r="B1938" s="163"/>
    </row>
    <row r="1939" spans="2:2">
      <c r="B1939" s="163"/>
    </row>
    <row r="1940" spans="2:2">
      <c r="B1940" s="163"/>
    </row>
    <row r="1941" spans="2:2">
      <c r="B1941" s="163"/>
    </row>
    <row r="1942" spans="2:2">
      <c r="B1942" s="163"/>
    </row>
    <row r="1943" spans="2:2">
      <c r="B1943" s="163"/>
    </row>
    <row r="1944" spans="2:2">
      <c r="B1944" s="163"/>
    </row>
    <row r="1945" spans="2:2">
      <c r="B1945" s="163"/>
    </row>
    <row r="1946" spans="2:2">
      <c r="B1946" s="163"/>
    </row>
    <row r="1947" spans="2:2">
      <c r="B1947" s="163"/>
    </row>
    <row r="1948" spans="2:2">
      <c r="B1948" s="163"/>
    </row>
    <row r="1949" spans="2:2">
      <c r="B1949" s="163"/>
    </row>
    <row r="1950" spans="2:2">
      <c r="B1950" s="163"/>
    </row>
    <row r="1951" spans="2:2">
      <c r="B1951" s="163"/>
    </row>
    <row r="1952" spans="2:2">
      <c r="B1952" s="163"/>
    </row>
    <row r="1953" spans="2:2">
      <c r="B1953" s="163"/>
    </row>
    <row r="1954" spans="2:2">
      <c r="B1954" s="163"/>
    </row>
    <row r="1955" spans="2:2">
      <c r="B1955" s="163"/>
    </row>
    <row r="1956" spans="2:2">
      <c r="B1956" s="163"/>
    </row>
    <row r="1957" spans="2:2">
      <c r="B1957" s="163"/>
    </row>
    <row r="1958" spans="2:2">
      <c r="B1958" s="163"/>
    </row>
    <row r="1959" spans="2:2">
      <c r="B1959" s="163"/>
    </row>
    <row r="1960" spans="2:2">
      <c r="B1960" s="163"/>
    </row>
    <row r="1961" spans="2:2">
      <c r="B1961" s="163"/>
    </row>
    <row r="1962" spans="2:2">
      <c r="B1962" s="163"/>
    </row>
    <row r="1963" spans="2:2">
      <c r="B1963" s="163"/>
    </row>
    <row r="1964" spans="2:2">
      <c r="B1964" s="163"/>
    </row>
    <row r="1965" spans="2:2">
      <c r="B1965" s="163"/>
    </row>
    <row r="1966" spans="2:2">
      <c r="B1966" s="163"/>
    </row>
    <row r="1967" spans="2:2">
      <c r="B1967" s="163"/>
    </row>
    <row r="1968" spans="2:2">
      <c r="B1968" s="163"/>
    </row>
    <row r="1969" spans="2:2">
      <c r="B1969" s="163"/>
    </row>
    <row r="1970" spans="2:2">
      <c r="B1970" s="163"/>
    </row>
    <row r="1971" spans="2:2">
      <c r="B1971" s="163"/>
    </row>
    <row r="1972" spans="2:2">
      <c r="B1972" s="163"/>
    </row>
    <row r="1973" spans="2:2">
      <c r="B1973" s="163"/>
    </row>
    <row r="1974" spans="2:2">
      <c r="B1974" s="163"/>
    </row>
    <row r="1975" spans="2:2">
      <c r="B1975" s="163"/>
    </row>
    <row r="1976" spans="2:2">
      <c r="B1976" s="163"/>
    </row>
    <row r="1977" spans="2:2">
      <c r="B1977" s="163"/>
    </row>
    <row r="1978" spans="2:2">
      <c r="B1978" s="163"/>
    </row>
    <row r="1979" spans="2:2">
      <c r="B1979" s="163"/>
    </row>
    <row r="1980" spans="2:2">
      <c r="B1980" s="163"/>
    </row>
    <row r="1981" spans="2:2">
      <c r="B1981" s="163"/>
    </row>
    <row r="1982" spans="2:2">
      <c r="B1982" s="163"/>
    </row>
    <row r="1983" spans="2:2">
      <c r="B1983" s="163"/>
    </row>
    <row r="1984" spans="2:2">
      <c r="B1984" s="163"/>
    </row>
    <row r="1985" spans="2:2">
      <c r="B1985" s="163"/>
    </row>
    <row r="1986" spans="2:2">
      <c r="B1986" s="163"/>
    </row>
    <row r="1987" spans="2:2">
      <c r="B1987" s="163"/>
    </row>
    <row r="1988" spans="2:2">
      <c r="B1988" s="163"/>
    </row>
    <row r="1989" spans="2:2">
      <c r="B1989" s="163"/>
    </row>
    <row r="1990" spans="2:2">
      <c r="B1990" s="163"/>
    </row>
    <row r="1991" spans="2:2">
      <c r="B1991" s="163"/>
    </row>
    <row r="1992" spans="2:2">
      <c r="B1992" s="163"/>
    </row>
    <row r="1993" spans="2:2">
      <c r="B1993" s="163"/>
    </row>
    <row r="1994" spans="2:2">
      <c r="B1994" s="163"/>
    </row>
    <row r="1995" spans="2:2">
      <c r="B1995" s="163"/>
    </row>
    <row r="1996" spans="2:2">
      <c r="B1996" s="163"/>
    </row>
    <row r="1997" spans="2:2">
      <c r="B1997" s="163"/>
    </row>
    <row r="1998" spans="2:2">
      <c r="B1998" s="163"/>
    </row>
    <row r="1999" spans="2:2">
      <c r="B1999" s="163"/>
    </row>
    <row r="2000" spans="2:2">
      <c r="B2000" s="163"/>
    </row>
    <row r="2001" spans="2:2">
      <c r="B2001" s="163"/>
    </row>
    <row r="2002" spans="2:2">
      <c r="B2002" s="163"/>
    </row>
    <row r="2003" spans="2:2">
      <c r="B2003" s="163"/>
    </row>
    <row r="2004" spans="2:2">
      <c r="B2004" s="163"/>
    </row>
    <row r="2005" spans="2:2">
      <c r="B2005" s="163"/>
    </row>
    <row r="2006" spans="2:2">
      <c r="B2006" s="163"/>
    </row>
    <row r="2007" spans="2:2">
      <c r="B2007" s="163"/>
    </row>
    <row r="2008" spans="2:2">
      <c r="B2008" s="163"/>
    </row>
    <row r="2009" spans="2:2">
      <c r="B2009" s="163"/>
    </row>
    <row r="2010" spans="2:2">
      <c r="B2010" s="163"/>
    </row>
    <row r="2011" spans="2:2">
      <c r="B2011" s="163"/>
    </row>
    <row r="2012" spans="2:2">
      <c r="B2012" s="163"/>
    </row>
    <row r="2013" spans="2:2">
      <c r="B2013" s="163"/>
    </row>
    <row r="2014" spans="2:2">
      <c r="B2014" s="163"/>
    </row>
    <row r="2015" spans="2:2">
      <c r="B2015" s="163"/>
    </row>
    <row r="2016" spans="2:2">
      <c r="B2016" s="163"/>
    </row>
    <row r="2017" spans="2:2">
      <c r="B2017" s="163"/>
    </row>
    <row r="2018" spans="2:2">
      <c r="B2018" s="163"/>
    </row>
    <row r="2019" spans="2:2">
      <c r="B2019" s="163"/>
    </row>
    <row r="2020" spans="2:2">
      <c r="B2020" s="163"/>
    </row>
    <row r="2021" spans="2:2">
      <c r="B2021" s="163"/>
    </row>
    <row r="2022" spans="2:2">
      <c r="B2022" s="163"/>
    </row>
    <row r="2023" spans="2:2">
      <c r="B2023" s="163"/>
    </row>
    <row r="2024" spans="2:2">
      <c r="B2024" s="163"/>
    </row>
    <row r="2025" spans="2:2">
      <c r="B2025" s="163"/>
    </row>
    <row r="2026" spans="2:2">
      <c r="B2026" s="163"/>
    </row>
    <row r="2027" spans="2:2">
      <c r="B2027" s="163"/>
    </row>
    <row r="2028" spans="2:2">
      <c r="B2028" s="163"/>
    </row>
    <row r="2029" spans="2:2">
      <c r="B2029" s="163"/>
    </row>
    <row r="2030" spans="2:2">
      <c r="B2030" s="163"/>
    </row>
    <row r="2031" spans="2:2">
      <c r="B2031" s="163"/>
    </row>
    <row r="2032" spans="2:2">
      <c r="B2032" s="163"/>
    </row>
    <row r="2033" spans="2:2">
      <c r="B2033" s="163"/>
    </row>
    <row r="2034" spans="2:2">
      <c r="B2034" s="163"/>
    </row>
    <row r="2035" spans="2:2">
      <c r="B2035" s="163"/>
    </row>
    <row r="2036" spans="2:2">
      <c r="B2036" s="163"/>
    </row>
    <row r="2037" spans="2:2">
      <c r="B2037" s="163"/>
    </row>
    <row r="2038" spans="2:2">
      <c r="B2038" s="163"/>
    </row>
    <row r="2039" spans="2:2">
      <c r="B2039" s="163"/>
    </row>
    <row r="2040" spans="2:2">
      <c r="B2040" s="163"/>
    </row>
    <row r="2041" spans="2:2">
      <c r="B2041" s="163"/>
    </row>
    <row r="2042" spans="2:2">
      <c r="B2042" s="163"/>
    </row>
    <row r="2043" spans="2:2">
      <c r="B2043" s="163"/>
    </row>
    <row r="2044" spans="2:2">
      <c r="B2044" s="163"/>
    </row>
    <row r="2045" spans="2:2">
      <c r="B2045" s="163"/>
    </row>
    <row r="2046" spans="2:2">
      <c r="B2046" s="163"/>
    </row>
    <row r="2047" spans="2:2">
      <c r="B2047" s="163"/>
    </row>
    <row r="2048" spans="2:2">
      <c r="B2048" s="163"/>
    </row>
    <row r="2049" spans="2:2">
      <c r="B2049" s="163"/>
    </row>
    <row r="2050" spans="2:2">
      <c r="B2050" s="163"/>
    </row>
    <row r="2051" spans="2:2">
      <c r="B2051" s="163"/>
    </row>
    <row r="2052" spans="2:2">
      <c r="B2052" s="163"/>
    </row>
    <row r="2053" spans="2:2">
      <c r="B2053" s="163"/>
    </row>
    <row r="2054" spans="2:2">
      <c r="B2054" s="163"/>
    </row>
    <row r="2055" spans="2:2">
      <c r="B2055" s="163"/>
    </row>
    <row r="2056" spans="2:2">
      <c r="B2056" s="163"/>
    </row>
    <row r="2057" spans="2:2">
      <c r="B2057" s="163"/>
    </row>
    <row r="2058" spans="2:2">
      <c r="B2058" s="163"/>
    </row>
    <row r="2059" spans="2:2">
      <c r="B2059" s="163"/>
    </row>
    <row r="2060" spans="2:2">
      <c r="B2060" s="163"/>
    </row>
    <row r="2061" spans="2:2">
      <c r="B2061" s="163"/>
    </row>
    <row r="2062" spans="2:2">
      <c r="B2062" s="163"/>
    </row>
    <row r="2063" spans="2:2">
      <c r="B2063" s="163"/>
    </row>
    <row r="2064" spans="2:2">
      <c r="B2064" s="163"/>
    </row>
    <row r="2065" spans="2:2">
      <c r="B2065" s="163"/>
    </row>
    <row r="2066" spans="2:2">
      <c r="B2066" s="163"/>
    </row>
    <row r="2067" spans="2:2">
      <c r="B2067" s="163"/>
    </row>
    <row r="2068" spans="2:2">
      <c r="B2068" s="163"/>
    </row>
    <row r="2069" spans="2:2">
      <c r="B2069" s="163"/>
    </row>
    <row r="2070" spans="2:2">
      <c r="B2070" s="163"/>
    </row>
    <row r="2071" spans="2:2">
      <c r="B2071" s="163"/>
    </row>
    <row r="2072" spans="2:2">
      <c r="B2072" s="163"/>
    </row>
    <row r="2073" spans="2:2">
      <c r="B2073" s="163"/>
    </row>
    <row r="2074" spans="2:2">
      <c r="B2074" s="163"/>
    </row>
    <row r="2075" spans="2:2">
      <c r="B2075" s="163"/>
    </row>
    <row r="2076" spans="2:2">
      <c r="B2076" s="163"/>
    </row>
    <row r="2077" spans="2:2">
      <c r="B2077" s="163"/>
    </row>
    <row r="2078" spans="2:2">
      <c r="B2078" s="163"/>
    </row>
    <row r="2079" spans="2:2">
      <c r="B2079" s="163"/>
    </row>
    <row r="2080" spans="2:2">
      <c r="B2080" s="163"/>
    </row>
    <row r="2081" spans="2:2">
      <c r="B2081" s="163"/>
    </row>
    <row r="2082" spans="2:2">
      <c r="B2082" s="163"/>
    </row>
    <row r="2083" spans="2:2">
      <c r="B2083" s="163"/>
    </row>
    <row r="2084" spans="2:2">
      <c r="B2084" s="163"/>
    </row>
    <row r="2085" spans="2:2">
      <c r="B2085" s="163"/>
    </row>
    <row r="2086" spans="2:2">
      <c r="B2086" s="163"/>
    </row>
    <row r="2087" spans="2:2">
      <c r="B2087" s="163"/>
    </row>
    <row r="2088" spans="2:2">
      <c r="B2088" s="163"/>
    </row>
    <row r="2089" spans="2:2">
      <c r="B2089" s="163"/>
    </row>
    <row r="2090" spans="2:2">
      <c r="B2090" s="163"/>
    </row>
    <row r="2091" spans="2:2">
      <c r="B2091" s="163"/>
    </row>
    <row r="2092" spans="2:2">
      <c r="B2092" s="163"/>
    </row>
    <row r="2093" spans="2:2">
      <c r="B2093" s="163"/>
    </row>
    <row r="2094" spans="2:2">
      <c r="B2094" s="163"/>
    </row>
    <row r="2095" spans="2:2">
      <c r="B2095" s="163"/>
    </row>
    <row r="2096" spans="2:2">
      <c r="B2096" s="163"/>
    </row>
    <row r="2097" spans="2:2">
      <c r="B2097" s="163"/>
    </row>
    <row r="2098" spans="2:2">
      <c r="B2098" s="163"/>
    </row>
    <row r="2099" spans="2:2">
      <c r="B2099" s="163"/>
    </row>
    <row r="2100" spans="2:2">
      <c r="B2100" s="163"/>
    </row>
    <row r="2101" spans="2:2">
      <c r="B2101" s="163"/>
    </row>
    <row r="2102" spans="2:2">
      <c r="B2102" s="163"/>
    </row>
    <row r="2103" spans="2:2">
      <c r="B2103" s="163"/>
    </row>
    <row r="2104" spans="2:2">
      <c r="B2104" s="163"/>
    </row>
    <row r="2105" spans="2:2">
      <c r="B2105" s="163"/>
    </row>
    <row r="2106" spans="2:2">
      <c r="B2106" s="163"/>
    </row>
    <row r="2107" spans="2:2">
      <c r="B2107" s="163"/>
    </row>
    <row r="2108" spans="2:2">
      <c r="B2108" s="163"/>
    </row>
    <row r="2109" spans="2:2">
      <c r="B2109" s="163"/>
    </row>
    <row r="2110" spans="2:2">
      <c r="B2110" s="163"/>
    </row>
    <row r="2111" spans="2:2">
      <c r="B2111" s="163"/>
    </row>
    <row r="2112" spans="2:2">
      <c r="B2112" s="163"/>
    </row>
    <row r="2113" spans="2:2">
      <c r="B2113" s="163"/>
    </row>
    <row r="2114" spans="2:2">
      <c r="B2114" s="163"/>
    </row>
    <row r="2115" spans="2:2">
      <c r="B2115" s="163"/>
    </row>
    <row r="2116" spans="2:2">
      <c r="B2116" s="163"/>
    </row>
    <row r="2117" spans="2:2">
      <c r="B2117" s="163"/>
    </row>
    <row r="2118" spans="2:2">
      <c r="B2118" s="163"/>
    </row>
    <row r="2119" spans="2:2">
      <c r="B2119" s="163"/>
    </row>
    <row r="2120" spans="2:2">
      <c r="B2120" s="163"/>
    </row>
    <row r="2121" spans="2:2">
      <c r="B2121" s="163"/>
    </row>
    <row r="2122" spans="2:2">
      <c r="B2122" s="163"/>
    </row>
    <row r="2123" spans="2:2">
      <c r="B2123" s="163"/>
    </row>
    <row r="2124" spans="2:2">
      <c r="B2124" s="163"/>
    </row>
    <row r="2125" spans="2:2">
      <c r="B2125" s="163"/>
    </row>
    <row r="2126" spans="2:2">
      <c r="B2126" s="163"/>
    </row>
    <row r="2127" spans="2:2">
      <c r="B2127" s="163"/>
    </row>
    <row r="2128" spans="2:2">
      <c r="B2128" s="163"/>
    </row>
    <row r="2129" spans="2:2">
      <c r="B2129" s="163"/>
    </row>
    <row r="2130" spans="2:2">
      <c r="B2130" s="163"/>
    </row>
    <row r="2131" spans="2:2">
      <c r="B2131" s="163"/>
    </row>
    <row r="2132" spans="2:2">
      <c r="B2132" s="163"/>
    </row>
    <row r="2133" spans="2:2">
      <c r="B2133" s="163"/>
    </row>
    <row r="2134" spans="2:2">
      <c r="B2134" s="163"/>
    </row>
    <row r="2135" spans="2:2">
      <c r="B2135" s="163"/>
    </row>
    <row r="2136" spans="2:2">
      <c r="B2136" s="163"/>
    </row>
    <row r="2137" spans="2:2">
      <c r="B2137" s="163"/>
    </row>
    <row r="2138" spans="2:2">
      <c r="B2138" s="163"/>
    </row>
    <row r="2139" spans="2:2">
      <c r="B2139" s="163"/>
    </row>
    <row r="2140" spans="2:2">
      <c r="B2140" s="163"/>
    </row>
    <row r="2141" spans="2:2">
      <c r="B2141" s="163"/>
    </row>
    <row r="2142" spans="2:2">
      <c r="B2142" s="163"/>
    </row>
    <row r="2143" spans="2:2">
      <c r="B2143" s="163"/>
    </row>
    <row r="2144" spans="2:2">
      <c r="B2144" s="163"/>
    </row>
    <row r="2145" spans="2:2">
      <c r="B2145" s="163"/>
    </row>
    <row r="2146" spans="2:2">
      <c r="B2146" s="163"/>
    </row>
    <row r="2147" spans="2:2">
      <c r="B2147" s="163"/>
    </row>
    <row r="2148" spans="2:2">
      <c r="B2148" s="163"/>
    </row>
    <row r="2149" spans="2:2">
      <c r="B2149" s="163"/>
    </row>
    <row r="2150" spans="2:2">
      <c r="B2150" s="163"/>
    </row>
    <row r="2151" spans="2:2">
      <c r="B2151" s="163"/>
    </row>
    <row r="2152" spans="2:2">
      <c r="B2152" s="163"/>
    </row>
    <row r="2153" spans="2:2">
      <c r="B2153" s="163"/>
    </row>
    <row r="2154" spans="2:2">
      <c r="B2154" s="163"/>
    </row>
    <row r="2155" spans="2:2">
      <c r="B2155" s="163"/>
    </row>
    <row r="2156" spans="2:2">
      <c r="B2156" s="163"/>
    </row>
    <row r="2157" spans="2:2">
      <c r="B2157" s="163"/>
    </row>
    <row r="2158" spans="2:2">
      <c r="B2158" s="163"/>
    </row>
    <row r="2159" spans="2:2">
      <c r="B2159" s="163"/>
    </row>
    <row r="2160" spans="2:2">
      <c r="B2160" s="163"/>
    </row>
    <row r="2161" spans="2:2">
      <c r="B2161" s="163"/>
    </row>
    <row r="2162" spans="2:2">
      <c r="B2162" s="163"/>
    </row>
    <row r="2163" spans="2:2">
      <c r="B2163" s="163"/>
    </row>
    <row r="2164" spans="2:2">
      <c r="B2164" s="163"/>
    </row>
    <row r="2165" spans="2:2">
      <c r="B2165" s="163"/>
    </row>
    <row r="2166" spans="2:2">
      <c r="B2166" s="163"/>
    </row>
    <row r="2167" spans="2:2">
      <c r="B2167" s="163"/>
    </row>
    <row r="2168" spans="2:2">
      <c r="B2168" s="163"/>
    </row>
    <row r="2169" spans="2:2">
      <c r="B2169" s="163"/>
    </row>
    <row r="2170" spans="2:2">
      <c r="B2170" s="163"/>
    </row>
    <row r="2171" spans="2:2">
      <c r="B2171" s="163"/>
    </row>
    <row r="2172" spans="2:2">
      <c r="B2172" s="163"/>
    </row>
    <row r="2173" spans="2:2">
      <c r="B2173" s="163"/>
    </row>
    <row r="2174" spans="2:2">
      <c r="B2174" s="163"/>
    </row>
    <row r="2175" spans="2:2">
      <c r="B2175" s="163"/>
    </row>
    <row r="2176" spans="2:2">
      <c r="B2176" s="163"/>
    </row>
    <row r="2177" spans="2:2">
      <c r="B2177" s="163"/>
    </row>
    <row r="2178" spans="2:2">
      <c r="B2178" s="163"/>
    </row>
    <row r="2179" spans="2:2">
      <c r="B2179" s="163"/>
    </row>
    <row r="2180" spans="2:2">
      <c r="B2180" s="163"/>
    </row>
    <row r="2181" spans="2:2">
      <c r="B2181" s="163"/>
    </row>
    <row r="2182" spans="2:2">
      <c r="B2182" s="163"/>
    </row>
    <row r="2183" spans="2:2">
      <c r="B2183" s="163"/>
    </row>
    <row r="2184" spans="2:2">
      <c r="B2184" s="163"/>
    </row>
    <row r="2185" spans="2:2">
      <c r="B2185" s="163"/>
    </row>
    <row r="2186" spans="2:2">
      <c r="B2186" s="163"/>
    </row>
    <row r="2187" spans="2:2">
      <c r="B2187" s="163"/>
    </row>
    <row r="2188" spans="2:2">
      <c r="B2188" s="163"/>
    </row>
    <row r="2189" spans="2:2">
      <c r="B2189" s="163"/>
    </row>
    <row r="2190" spans="2:2">
      <c r="B2190" s="163"/>
    </row>
    <row r="2191" spans="2:2">
      <c r="B2191" s="163"/>
    </row>
    <row r="2192" spans="2:2">
      <c r="B2192" s="163"/>
    </row>
    <row r="2193" spans="2:2">
      <c r="B2193" s="163"/>
    </row>
    <row r="2194" spans="2:2">
      <c r="B2194" s="163"/>
    </row>
    <row r="2195" spans="2:2">
      <c r="B2195" s="163"/>
    </row>
    <row r="2196" spans="2:2">
      <c r="B2196" s="163"/>
    </row>
    <row r="2197" spans="2:2">
      <c r="B2197" s="163"/>
    </row>
    <row r="2198" spans="2:2">
      <c r="B2198" s="163"/>
    </row>
    <row r="2199" spans="2:2">
      <c r="B2199" s="163"/>
    </row>
    <row r="2200" spans="2:2">
      <c r="B2200" s="163"/>
    </row>
    <row r="2201" spans="2:2">
      <c r="B2201" s="163"/>
    </row>
    <row r="2202" spans="2:2">
      <c r="B2202" s="163"/>
    </row>
    <row r="2203" spans="2:2">
      <c r="B2203" s="163"/>
    </row>
    <row r="2204" spans="2:2">
      <c r="B2204" s="163"/>
    </row>
    <row r="2205" spans="2:2">
      <c r="B2205" s="163"/>
    </row>
    <row r="2206" spans="2:2">
      <c r="B2206" s="163"/>
    </row>
    <row r="2207" spans="2:2">
      <c r="B2207" s="163"/>
    </row>
    <row r="2208" spans="2:2">
      <c r="B2208" s="163"/>
    </row>
    <row r="2209" spans="2:2">
      <c r="B2209" s="163"/>
    </row>
    <row r="2210" spans="2:2">
      <c r="B2210" s="163"/>
    </row>
    <row r="2211" spans="2:2">
      <c r="B2211" s="163"/>
    </row>
    <row r="2212" spans="2:2">
      <c r="B2212" s="163"/>
    </row>
    <row r="2213" spans="2:2">
      <c r="B2213" s="163"/>
    </row>
    <row r="2214" spans="2:2">
      <c r="B2214" s="163"/>
    </row>
    <row r="2215" spans="2:2">
      <c r="B2215" s="163"/>
    </row>
    <row r="2216" spans="2:2">
      <c r="B2216" s="163"/>
    </row>
    <row r="2217" spans="2:2">
      <c r="B2217" s="163"/>
    </row>
    <row r="2218" spans="2:2">
      <c r="B2218" s="163"/>
    </row>
    <row r="2219" spans="2:2">
      <c r="B2219" s="163"/>
    </row>
    <row r="2220" spans="2:2">
      <c r="B2220" s="163"/>
    </row>
    <row r="2221" spans="2:2">
      <c r="B2221" s="163"/>
    </row>
    <row r="2222" spans="2:2">
      <c r="B2222" s="163"/>
    </row>
    <row r="2223" spans="2:2">
      <c r="B2223" s="163"/>
    </row>
    <row r="2224" spans="2:2">
      <c r="B2224" s="163"/>
    </row>
    <row r="2225" spans="2:2">
      <c r="B2225" s="163"/>
    </row>
    <row r="2226" spans="2:2">
      <c r="B2226" s="163"/>
    </row>
    <row r="2227" spans="2:2">
      <c r="B2227" s="163"/>
    </row>
    <row r="2228" spans="2:2">
      <c r="B2228" s="163"/>
    </row>
    <row r="2229" spans="2:2">
      <c r="B2229" s="163"/>
    </row>
    <row r="2230" spans="2:2">
      <c r="B2230" s="163"/>
    </row>
    <row r="2231" spans="2:2">
      <c r="B2231" s="163"/>
    </row>
    <row r="2232" spans="2:2">
      <c r="B2232" s="163"/>
    </row>
    <row r="2233" spans="2:2">
      <c r="B2233" s="163"/>
    </row>
    <row r="2234" spans="2:2">
      <c r="B2234" s="163"/>
    </row>
    <row r="2235" spans="2:2">
      <c r="B2235" s="163"/>
    </row>
    <row r="2236" spans="2:2">
      <c r="B2236" s="163"/>
    </row>
    <row r="2237" spans="2:2">
      <c r="B2237" s="163"/>
    </row>
    <row r="2238" spans="2:2">
      <c r="B2238" s="163"/>
    </row>
    <row r="2239" spans="2:2">
      <c r="B2239" s="163"/>
    </row>
    <row r="2240" spans="2:2">
      <c r="B2240" s="163"/>
    </row>
    <row r="2241" spans="2:2">
      <c r="B2241" s="163"/>
    </row>
    <row r="2242" spans="2:2">
      <c r="B2242" s="163"/>
    </row>
    <row r="2243" spans="2:2">
      <c r="B2243" s="163"/>
    </row>
    <row r="2244" spans="2:2">
      <c r="B2244" s="163"/>
    </row>
    <row r="2245" spans="2:2">
      <c r="B2245" s="163"/>
    </row>
    <row r="2246" spans="2:2">
      <c r="B2246" s="163"/>
    </row>
    <row r="2247" spans="2:2">
      <c r="B2247" s="163"/>
    </row>
    <row r="2248" spans="2:2">
      <c r="B2248" s="163"/>
    </row>
    <row r="2249" spans="2:2">
      <c r="B2249" s="163"/>
    </row>
    <row r="2250" spans="2:2">
      <c r="B2250" s="163"/>
    </row>
    <row r="2251" spans="2:2">
      <c r="B2251" s="163"/>
    </row>
    <row r="2252" spans="2:2">
      <c r="B2252" s="163"/>
    </row>
    <row r="2253" spans="2:2">
      <c r="B2253" s="163"/>
    </row>
    <row r="2254" spans="2:2">
      <c r="B2254" s="163"/>
    </row>
    <row r="2255" spans="2:2">
      <c r="B2255" s="163"/>
    </row>
    <row r="2256" spans="2:2">
      <c r="B2256" s="163"/>
    </row>
    <row r="2257" spans="2:2">
      <c r="B2257" s="163"/>
    </row>
    <row r="2258" spans="2:2">
      <c r="B2258" s="163"/>
    </row>
    <row r="2259" spans="2:2">
      <c r="B2259" s="163"/>
    </row>
    <row r="2260" spans="2:2">
      <c r="B2260" s="163"/>
    </row>
    <row r="2261" spans="2:2">
      <c r="B2261" s="163"/>
    </row>
    <row r="2262" spans="2:2">
      <c r="B2262" s="163"/>
    </row>
    <row r="2263" spans="2:2">
      <c r="B2263" s="163"/>
    </row>
    <row r="2264" spans="2:2">
      <c r="B2264" s="163"/>
    </row>
    <row r="2265" spans="2:2">
      <c r="B2265" s="163"/>
    </row>
    <row r="2266" spans="2:2">
      <c r="B2266" s="163"/>
    </row>
    <row r="2267" spans="2:2">
      <c r="B2267" s="163"/>
    </row>
    <row r="2268" spans="2:2">
      <c r="B2268" s="163"/>
    </row>
    <row r="2269" spans="2:2">
      <c r="B2269" s="163"/>
    </row>
    <row r="2270" spans="2:2">
      <c r="B2270" s="163"/>
    </row>
    <row r="2271" spans="2:2">
      <c r="B2271" s="163"/>
    </row>
    <row r="2272" spans="2:2">
      <c r="B2272" s="163"/>
    </row>
    <row r="2273" spans="2:2">
      <c r="B2273" s="163"/>
    </row>
    <row r="2274" spans="2:2">
      <c r="B2274" s="163"/>
    </row>
    <row r="2275" spans="2:2">
      <c r="B2275" s="163"/>
    </row>
    <row r="2276" spans="2:2">
      <c r="B2276" s="163"/>
    </row>
    <row r="2277" spans="2:2">
      <c r="B2277" s="163"/>
    </row>
    <row r="2278" spans="2:2">
      <c r="B2278" s="163"/>
    </row>
    <row r="2279" spans="2:2">
      <c r="B2279" s="163"/>
    </row>
    <row r="2280" spans="2:2">
      <c r="B2280" s="163"/>
    </row>
    <row r="2281" spans="2:2">
      <c r="B2281" s="163"/>
    </row>
    <row r="2282" spans="2:2">
      <c r="B2282" s="163"/>
    </row>
    <row r="2283" spans="2:2">
      <c r="B2283" s="163"/>
    </row>
    <row r="2284" spans="2:2">
      <c r="B2284" s="163"/>
    </row>
    <row r="2285" spans="2:2">
      <c r="B2285" s="163"/>
    </row>
    <row r="2286" spans="2:2">
      <c r="B2286" s="163"/>
    </row>
    <row r="2287" spans="2:2">
      <c r="B2287" s="163"/>
    </row>
    <row r="2288" spans="2:2">
      <c r="B2288" s="163"/>
    </row>
    <row r="2289" spans="2:2">
      <c r="B2289" s="163"/>
    </row>
    <row r="2290" spans="2:2">
      <c r="B2290" s="163"/>
    </row>
    <row r="2291" spans="2:2">
      <c r="B2291" s="163"/>
    </row>
    <row r="2292" spans="2:2">
      <c r="B2292" s="163"/>
    </row>
    <row r="2293" spans="2:2">
      <c r="B2293" s="163"/>
    </row>
    <row r="2294" spans="2:2">
      <c r="B2294" s="163"/>
    </row>
    <row r="2295" spans="2:2">
      <c r="B2295" s="163"/>
    </row>
    <row r="2296" spans="2:2">
      <c r="B2296" s="163"/>
    </row>
    <row r="2297" spans="2:2">
      <c r="B2297" s="163"/>
    </row>
    <row r="2298" spans="2:2">
      <c r="B2298" s="163"/>
    </row>
    <row r="2299" spans="2:2">
      <c r="B2299" s="163"/>
    </row>
    <row r="2300" spans="2:2">
      <c r="B2300" s="163"/>
    </row>
    <row r="2301" spans="2:2">
      <c r="B2301" s="163"/>
    </row>
    <row r="2302" spans="2:2">
      <c r="B2302" s="163"/>
    </row>
    <row r="2303" spans="2:2">
      <c r="B2303" s="163"/>
    </row>
    <row r="2304" spans="2:2">
      <c r="B2304" s="163"/>
    </row>
    <row r="2305" spans="2:2">
      <c r="B2305" s="163"/>
    </row>
    <row r="2306" spans="2:2">
      <c r="B2306" s="163"/>
    </row>
    <row r="2307" spans="2:2">
      <c r="B2307" s="163"/>
    </row>
    <row r="2308" spans="2:2">
      <c r="B2308" s="163"/>
    </row>
    <row r="2309" spans="2:2">
      <c r="B2309" s="163"/>
    </row>
    <row r="2310" spans="2:2">
      <c r="B2310" s="163"/>
    </row>
    <row r="2311" spans="2:2">
      <c r="B2311" s="163"/>
    </row>
    <row r="2312" spans="2:2">
      <c r="B2312" s="163"/>
    </row>
    <row r="2313" spans="2:2">
      <c r="B2313" s="163"/>
    </row>
    <row r="2314" spans="2:2">
      <c r="B2314" s="163"/>
    </row>
    <row r="2315" spans="2:2">
      <c r="B2315" s="163"/>
    </row>
    <row r="2316" spans="2:2">
      <c r="B2316" s="163"/>
    </row>
    <row r="2317" spans="2:2">
      <c r="B2317" s="163"/>
    </row>
    <row r="2318" spans="2:2">
      <c r="B2318" s="163"/>
    </row>
    <row r="2319" spans="2:2">
      <c r="B2319" s="163"/>
    </row>
    <row r="2320" spans="2:2">
      <c r="B2320" s="163"/>
    </row>
    <row r="2321" spans="2:2">
      <c r="B2321" s="163"/>
    </row>
    <row r="2322" spans="2:2">
      <c r="B2322" s="163"/>
    </row>
    <row r="2323" spans="2:2">
      <c r="B2323" s="163"/>
    </row>
    <row r="2324" spans="2:2">
      <c r="B2324" s="163"/>
    </row>
    <row r="2325" spans="2:2">
      <c r="B2325" s="163"/>
    </row>
    <row r="2326" spans="2:2">
      <c r="B2326" s="163"/>
    </row>
    <row r="2327" spans="2:2">
      <c r="B2327" s="163"/>
    </row>
    <row r="2328" spans="2:2">
      <c r="B2328" s="163"/>
    </row>
    <row r="2329" spans="2:2">
      <c r="B2329" s="163"/>
    </row>
    <row r="2330" spans="2:2">
      <c r="B2330" s="163"/>
    </row>
    <row r="2331" spans="2:2">
      <c r="B2331" s="163"/>
    </row>
    <row r="2332" spans="2:2">
      <c r="B2332" s="163"/>
    </row>
    <row r="2333" spans="2:2">
      <c r="B2333" s="163"/>
    </row>
    <row r="2334" spans="2:2">
      <c r="B2334" s="163"/>
    </row>
    <row r="2335" spans="2:2">
      <c r="B2335" s="163"/>
    </row>
    <row r="2336" spans="2:2">
      <c r="B2336" s="163"/>
    </row>
    <row r="2337" spans="2:2">
      <c r="B2337" s="163"/>
    </row>
    <row r="2338" spans="2:2">
      <c r="B2338" s="163"/>
    </row>
    <row r="2339" spans="2:2">
      <c r="B2339" s="163"/>
    </row>
    <row r="2340" spans="2:2">
      <c r="B2340" s="163"/>
    </row>
    <row r="2341" spans="2:2">
      <c r="B2341" s="163"/>
    </row>
    <row r="2342" spans="2:2">
      <c r="B2342" s="163"/>
    </row>
    <row r="2343" spans="2:2">
      <c r="B2343" s="163"/>
    </row>
    <row r="2344" spans="2:2">
      <c r="B2344" s="163"/>
    </row>
    <row r="2345" spans="2:2">
      <c r="B2345" s="163"/>
    </row>
    <row r="2346" spans="2:2">
      <c r="B2346" s="163"/>
    </row>
    <row r="2347" spans="2:2">
      <c r="B2347" s="163"/>
    </row>
    <row r="2348" spans="2:2">
      <c r="B2348" s="163"/>
    </row>
    <row r="2349" spans="2:2">
      <c r="B2349" s="163"/>
    </row>
    <row r="2350" spans="2:2">
      <c r="B2350" s="163"/>
    </row>
    <row r="2351" spans="2:2">
      <c r="B2351" s="163"/>
    </row>
    <row r="2352" spans="2:2">
      <c r="B2352" s="163"/>
    </row>
    <row r="2353" spans="2:2">
      <c r="B2353" s="163"/>
    </row>
    <row r="2354" spans="2:2">
      <c r="B2354" s="163"/>
    </row>
    <row r="2355" spans="2:2">
      <c r="B2355" s="163"/>
    </row>
    <row r="2356" spans="2:2">
      <c r="B2356" s="163"/>
    </row>
    <row r="2357" spans="2:2">
      <c r="B2357" s="163"/>
    </row>
    <row r="2358" spans="2:2">
      <c r="B2358" s="163"/>
    </row>
    <row r="2359" spans="2:2">
      <c r="B2359" s="163"/>
    </row>
    <row r="2360" spans="2:2">
      <c r="B2360" s="163"/>
    </row>
    <row r="2361" spans="2:2">
      <c r="B2361" s="163"/>
    </row>
    <row r="2362" spans="2:2">
      <c r="B2362" s="163"/>
    </row>
    <row r="2363" spans="2:2">
      <c r="B2363" s="163"/>
    </row>
    <row r="2364" spans="2:2">
      <c r="B2364" s="163"/>
    </row>
    <row r="2365" spans="2:2">
      <c r="B2365" s="163"/>
    </row>
    <row r="2366" spans="2:2">
      <c r="B2366" s="163"/>
    </row>
    <row r="2367" spans="2:2">
      <c r="B2367" s="163"/>
    </row>
    <row r="2368" spans="2:2">
      <c r="B2368" s="163"/>
    </row>
    <row r="2369" spans="2:2">
      <c r="B2369" s="163"/>
    </row>
    <row r="2370" spans="2:2">
      <c r="B2370" s="163"/>
    </row>
    <row r="2371" spans="2:2">
      <c r="B2371" s="163"/>
    </row>
    <row r="2372" spans="2:2">
      <c r="B2372" s="163"/>
    </row>
    <row r="2373" spans="2:2">
      <c r="B2373" s="163"/>
    </row>
    <row r="2374" spans="2:2">
      <c r="B2374" s="163"/>
    </row>
    <row r="2375" spans="2:2">
      <c r="B2375" s="163"/>
    </row>
    <row r="2376" spans="2:2">
      <c r="B2376" s="163"/>
    </row>
    <row r="2377" spans="2:2">
      <c r="B2377" s="163"/>
    </row>
    <row r="2378" spans="2:2">
      <c r="B2378" s="163"/>
    </row>
    <row r="2379" spans="2:2">
      <c r="B2379" s="163"/>
    </row>
    <row r="2380" spans="2:2">
      <c r="B2380" s="163"/>
    </row>
    <row r="2381" spans="2:2">
      <c r="B2381" s="163"/>
    </row>
    <row r="2382" spans="2:2">
      <c r="B2382" s="163"/>
    </row>
    <row r="2383" spans="2:2">
      <c r="B2383" s="163"/>
    </row>
    <row r="2384" spans="2:2">
      <c r="B2384" s="163"/>
    </row>
    <row r="2385" spans="2:2">
      <c r="B2385" s="163"/>
    </row>
    <row r="2386" spans="2:2">
      <c r="B2386" s="163"/>
    </row>
    <row r="2387" spans="2:2">
      <c r="B2387" s="163"/>
    </row>
    <row r="2388" spans="2:2">
      <c r="B2388" s="163"/>
    </row>
    <row r="2389" spans="2:2">
      <c r="B2389" s="163"/>
    </row>
    <row r="2390" spans="2:2">
      <c r="B2390" s="163"/>
    </row>
    <row r="2391" spans="2:2">
      <c r="B2391" s="163"/>
    </row>
    <row r="2392" spans="2:2">
      <c r="B2392" s="163"/>
    </row>
    <row r="2393" spans="2:2">
      <c r="B2393" s="163"/>
    </row>
    <row r="2394" spans="2:2">
      <c r="B2394" s="163"/>
    </row>
    <row r="2395" spans="2:2">
      <c r="B2395" s="163"/>
    </row>
    <row r="2396" spans="2:2">
      <c r="B2396" s="163"/>
    </row>
    <row r="2397" spans="2:2">
      <c r="B2397" s="163"/>
    </row>
    <row r="2398" spans="2:2">
      <c r="B2398" s="163"/>
    </row>
    <row r="2399" spans="2:2">
      <c r="B2399" s="163"/>
    </row>
    <row r="2400" spans="2:2">
      <c r="B2400" s="163"/>
    </row>
    <row r="2401" spans="2:2">
      <c r="B2401" s="163"/>
    </row>
    <row r="2402" spans="2:2">
      <c r="B2402" s="163"/>
    </row>
    <row r="2403" spans="2:2">
      <c r="B2403" s="163"/>
    </row>
    <row r="2404" spans="2:2">
      <c r="B2404" s="163"/>
    </row>
    <row r="2405" spans="2:2">
      <c r="B2405" s="163"/>
    </row>
    <row r="2406" spans="2:2">
      <c r="B2406" s="163"/>
    </row>
    <row r="2407" spans="2:2">
      <c r="B2407" s="163"/>
    </row>
    <row r="2408" spans="2:2">
      <c r="B2408" s="163"/>
    </row>
    <row r="2409" spans="2:2">
      <c r="B2409" s="163"/>
    </row>
    <row r="2410" spans="2:2">
      <c r="B2410" s="163"/>
    </row>
    <row r="2411" spans="2:2">
      <c r="B2411" s="163"/>
    </row>
    <row r="2412" spans="2:2">
      <c r="B2412" s="163"/>
    </row>
    <row r="2413" spans="2:2">
      <c r="B2413" s="163"/>
    </row>
    <row r="2414" spans="2:2">
      <c r="B2414" s="163"/>
    </row>
    <row r="2415" spans="2:2">
      <c r="B2415" s="163"/>
    </row>
    <row r="2416" spans="2:2">
      <c r="B2416" s="163"/>
    </row>
    <row r="2417" spans="2:2">
      <c r="B2417" s="163"/>
    </row>
    <row r="2418" spans="2:2">
      <c r="B2418" s="163"/>
    </row>
    <row r="2419" spans="2:2">
      <c r="B2419" s="163"/>
    </row>
    <row r="2420" spans="2:2">
      <c r="B2420" s="163"/>
    </row>
    <row r="2421" spans="2:2">
      <c r="B2421" s="163"/>
    </row>
    <row r="2422" spans="2:2">
      <c r="B2422" s="163"/>
    </row>
    <row r="2423" spans="2:2">
      <c r="B2423" s="163"/>
    </row>
    <row r="2424" spans="2:2">
      <c r="B2424" s="163"/>
    </row>
    <row r="2425" spans="2:2">
      <c r="B2425" s="163"/>
    </row>
    <row r="2426" spans="2:2">
      <c r="B2426" s="163"/>
    </row>
    <row r="2427" spans="2:2">
      <c r="B2427" s="163"/>
    </row>
    <row r="2428" spans="2:2">
      <c r="B2428" s="163"/>
    </row>
    <row r="2429" spans="2:2">
      <c r="B2429" s="163"/>
    </row>
    <row r="2430" spans="2:2">
      <c r="B2430" s="163"/>
    </row>
    <row r="2431" spans="2:2">
      <c r="B2431" s="163"/>
    </row>
    <row r="2432" spans="2:2">
      <c r="B2432" s="163"/>
    </row>
    <row r="2433" spans="2:2">
      <c r="B2433" s="163"/>
    </row>
    <row r="2434" spans="2:2">
      <c r="B2434" s="163"/>
    </row>
    <row r="2435" spans="2:2">
      <c r="B2435" s="163"/>
    </row>
    <row r="2436" spans="2:2">
      <c r="B2436" s="163"/>
    </row>
    <row r="2437" spans="2:2">
      <c r="B2437" s="163"/>
    </row>
    <row r="2438" spans="2:2">
      <c r="B2438" s="163"/>
    </row>
    <row r="2439" spans="2:2">
      <c r="B2439" s="163"/>
    </row>
    <row r="2440" spans="2:2">
      <c r="B2440" s="163"/>
    </row>
    <row r="2441" spans="2:2">
      <c r="B2441" s="163"/>
    </row>
    <row r="2442" spans="2:2">
      <c r="B2442" s="163"/>
    </row>
    <row r="2443" spans="2:2">
      <c r="B2443" s="163"/>
    </row>
    <row r="2444" spans="2:2">
      <c r="B2444" s="163"/>
    </row>
    <row r="2445" spans="2:2">
      <c r="B2445" s="163"/>
    </row>
    <row r="2446" spans="2:2">
      <c r="B2446" s="163"/>
    </row>
    <row r="2447" spans="2:2">
      <c r="B2447" s="163"/>
    </row>
    <row r="2448" spans="2:2">
      <c r="B2448" s="163"/>
    </row>
    <row r="2449" spans="2:2">
      <c r="B2449" s="163"/>
    </row>
    <row r="2450" spans="2:2">
      <c r="B2450" s="163"/>
    </row>
    <row r="2451" spans="2:2">
      <c r="B2451" s="163"/>
    </row>
    <row r="2452" spans="2:2">
      <c r="B2452" s="163"/>
    </row>
    <row r="2453" spans="2:2">
      <c r="B2453" s="163"/>
    </row>
    <row r="2454" spans="2:2">
      <c r="B2454" s="163"/>
    </row>
    <row r="2455" spans="2:2">
      <c r="B2455" s="163"/>
    </row>
    <row r="2456" spans="2:2">
      <c r="B2456" s="163"/>
    </row>
    <row r="2457" spans="2:2">
      <c r="B2457" s="163"/>
    </row>
    <row r="2458" spans="2:2">
      <c r="B2458" s="163"/>
    </row>
    <row r="2459" spans="2:2">
      <c r="B2459" s="163"/>
    </row>
    <row r="2460" spans="2:2">
      <c r="B2460" s="163"/>
    </row>
    <row r="2461" spans="2:2">
      <c r="B2461" s="163"/>
    </row>
    <row r="2462" spans="2:2">
      <c r="B2462" s="163"/>
    </row>
    <row r="2463" spans="2:2">
      <c r="B2463" s="163"/>
    </row>
    <row r="2464" spans="2:2">
      <c r="B2464" s="163"/>
    </row>
    <row r="2465" spans="2:2">
      <c r="B2465" s="163"/>
    </row>
    <row r="2466" spans="2:2">
      <c r="B2466" s="163"/>
    </row>
    <row r="2467" spans="2:2">
      <c r="B2467" s="163"/>
    </row>
    <row r="2468" spans="2:2">
      <c r="B2468" s="163"/>
    </row>
    <row r="2469" spans="2:2">
      <c r="B2469" s="163"/>
    </row>
    <row r="2470" spans="2:2">
      <c r="B2470" s="163"/>
    </row>
    <row r="2471" spans="2:2">
      <c r="B2471" s="163"/>
    </row>
    <row r="2472" spans="2:2">
      <c r="B2472" s="163"/>
    </row>
    <row r="2473" spans="2:2">
      <c r="B2473" s="163"/>
    </row>
    <row r="2474" spans="2:2">
      <c r="B2474" s="163"/>
    </row>
    <row r="2475" spans="2:2">
      <c r="B2475" s="163"/>
    </row>
    <row r="2476" spans="2:2">
      <c r="B2476" s="163"/>
    </row>
    <row r="2477" spans="2:2">
      <c r="B2477" s="163"/>
    </row>
    <row r="2478" spans="2:2">
      <c r="B2478" s="163"/>
    </row>
    <row r="2479" spans="2:2">
      <c r="B2479" s="163"/>
    </row>
    <row r="2480" spans="2:2">
      <c r="B2480" s="163"/>
    </row>
    <row r="2481" spans="2:2">
      <c r="B2481" s="163"/>
    </row>
    <row r="2482" spans="2:2">
      <c r="B2482" s="163"/>
    </row>
    <row r="2483" spans="2:2">
      <c r="B2483" s="163"/>
    </row>
    <row r="2484" spans="2:2">
      <c r="B2484" s="163"/>
    </row>
    <row r="2485" spans="2:2">
      <c r="B2485" s="163"/>
    </row>
    <row r="2486" spans="2:2">
      <c r="B2486" s="163"/>
    </row>
    <row r="2487" spans="2:2">
      <c r="B2487" s="163"/>
    </row>
    <row r="2488" spans="2:2">
      <c r="B2488" s="163"/>
    </row>
    <row r="2489" spans="2:2">
      <c r="B2489" s="163"/>
    </row>
    <row r="2490" spans="2:2">
      <c r="B2490" s="163"/>
    </row>
    <row r="2491" spans="2:2">
      <c r="B2491" s="163"/>
    </row>
    <row r="2492" spans="2:2">
      <c r="B2492" s="163"/>
    </row>
    <row r="2493" spans="2:2">
      <c r="B2493" s="163"/>
    </row>
    <row r="2494" spans="2:2">
      <c r="B2494" s="163"/>
    </row>
    <row r="2495" spans="2:2">
      <c r="B2495" s="163"/>
    </row>
    <row r="2496" spans="2:2">
      <c r="B2496" s="163"/>
    </row>
    <row r="2497" spans="2:2">
      <c r="B2497" s="163"/>
    </row>
    <row r="2498" spans="2:2">
      <c r="B2498" s="163"/>
    </row>
    <row r="2499" spans="2:2">
      <c r="B2499" s="163"/>
    </row>
    <row r="2500" spans="2:2">
      <c r="B2500" s="163"/>
    </row>
    <row r="2501" spans="2:2">
      <c r="B2501" s="163"/>
    </row>
    <row r="2502" spans="2:2">
      <c r="B2502" s="163"/>
    </row>
    <row r="2503" spans="2:2">
      <c r="B2503" s="163"/>
    </row>
    <row r="2504" spans="2:2">
      <c r="B2504" s="163"/>
    </row>
    <row r="2505" spans="2:2">
      <c r="B2505" s="163"/>
    </row>
    <row r="2506" spans="2:2">
      <c r="B2506" s="163"/>
    </row>
    <row r="2507" spans="2:2">
      <c r="B2507" s="163"/>
    </row>
    <row r="2508" spans="2:2">
      <c r="B2508" s="163"/>
    </row>
    <row r="2509" spans="2:2">
      <c r="B2509" s="163"/>
    </row>
    <row r="2510" spans="2:2">
      <c r="B2510" s="163"/>
    </row>
    <row r="2511" spans="2:2">
      <c r="B2511" s="163"/>
    </row>
    <row r="2512" spans="2:2">
      <c r="B2512" s="163"/>
    </row>
    <row r="2513" spans="2:2">
      <c r="B2513" s="163"/>
    </row>
    <row r="2514" spans="2:2">
      <c r="B2514" s="163"/>
    </row>
    <row r="2515" spans="2:2">
      <c r="B2515" s="163"/>
    </row>
    <row r="2516" spans="2:2">
      <c r="B2516" s="163"/>
    </row>
    <row r="2517" spans="2:2">
      <c r="B2517" s="163"/>
    </row>
    <row r="2518" spans="2:2">
      <c r="B2518" s="163"/>
    </row>
    <row r="2519" spans="2:2">
      <c r="B2519" s="163"/>
    </row>
    <row r="2520" spans="2:2">
      <c r="B2520" s="163"/>
    </row>
    <row r="2521" spans="2:2">
      <c r="B2521" s="163"/>
    </row>
    <row r="2522" spans="2:2">
      <c r="B2522" s="163"/>
    </row>
    <row r="2523" spans="2:2">
      <c r="B2523" s="163"/>
    </row>
    <row r="2524" spans="2:2">
      <c r="B2524" s="163"/>
    </row>
    <row r="2525" spans="2:2">
      <c r="B2525" s="163"/>
    </row>
    <row r="2526" spans="2:2">
      <c r="B2526" s="163"/>
    </row>
    <row r="2527" spans="2:2">
      <c r="B2527" s="163"/>
    </row>
    <row r="2528" spans="2:2">
      <c r="B2528" s="163"/>
    </row>
    <row r="2529" spans="2:2">
      <c r="B2529" s="163"/>
    </row>
    <row r="2530" spans="2:2">
      <c r="B2530" s="163"/>
    </row>
    <row r="2531" spans="2:2">
      <c r="B2531" s="163"/>
    </row>
    <row r="2532" spans="2:2">
      <c r="B2532" s="163"/>
    </row>
    <row r="2533" spans="2:2">
      <c r="B2533" s="163"/>
    </row>
    <row r="2534" spans="2:2">
      <c r="B2534" s="163"/>
    </row>
    <row r="2535" spans="2:2">
      <c r="B2535" s="163"/>
    </row>
    <row r="2536" spans="2:2">
      <c r="B2536" s="163"/>
    </row>
    <row r="2537" spans="2:2">
      <c r="B2537" s="163"/>
    </row>
    <row r="2538" spans="2:2">
      <c r="B2538" s="163"/>
    </row>
    <row r="2539" spans="2:2">
      <c r="B2539" s="163"/>
    </row>
    <row r="2540" spans="2:2">
      <c r="B2540" s="163"/>
    </row>
    <row r="2541" spans="2:2">
      <c r="B2541" s="163"/>
    </row>
    <row r="2542" spans="2:2">
      <c r="B2542" s="163"/>
    </row>
    <row r="2543" spans="2:2">
      <c r="B2543" s="163"/>
    </row>
    <row r="2544" spans="2:2">
      <c r="B2544" s="163"/>
    </row>
    <row r="2545" spans="2:2">
      <c r="B2545" s="163"/>
    </row>
    <row r="2546" spans="2:2">
      <c r="B2546" s="163"/>
    </row>
    <row r="2547" spans="2:2">
      <c r="B2547" s="163"/>
    </row>
    <row r="2548" spans="2:2">
      <c r="B2548" s="163"/>
    </row>
    <row r="2549" spans="2:2">
      <c r="B2549" s="163"/>
    </row>
    <row r="2550" spans="2:2">
      <c r="B2550" s="163"/>
    </row>
    <row r="2551" spans="2:2">
      <c r="B2551" s="163"/>
    </row>
    <row r="2552" spans="2:2">
      <c r="B2552" s="163"/>
    </row>
    <row r="2553" spans="2:2">
      <c r="B2553" s="163"/>
    </row>
    <row r="2554" spans="2:2">
      <c r="B2554" s="163"/>
    </row>
    <row r="2555" spans="2:2">
      <c r="B2555" s="163"/>
    </row>
    <row r="2556" spans="2:2">
      <c r="B2556" s="163"/>
    </row>
    <row r="2557" spans="2:2">
      <c r="B2557" s="163"/>
    </row>
    <row r="2558" spans="2:2">
      <c r="B2558" s="163"/>
    </row>
    <row r="2559" spans="2:2">
      <c r="B2559" s="163"/>
    </row>
    <row r="2560" spans="2:2">
      <c r="B2560" s="163"/>
    </row>
    <row r="2561" spans="2:2">
      <c r="B2561" s="163"/>
    </row>
    <row r="2562" spans="2:2">
      <c r="B2562" s="163"/>
    </row>
    <row r="2563" spans="2:2">
      <c r="B2563" s="163"/>
    </row>
    <row r="2564" spans="2:2">
      <c r="B2564" s="163"/>
    </row>
    <row r="2565" spans="2:2">
      <c r="B2565" s="163"/>
    </row>
    <row r="2566" spans="2:2">
      <c r="B2566" s="163"/>
    </row>
    <row r="2567" spans="2:2">
      <c r="B2567" s="163"/>
    </row>
    <row r="2568" spans="2:2">
      <c r="B2568" s="163"/>
    </row>
    <row r="2569" spans="2:2">
      <c r="B2569" s="163"/>
    </row>
    <row r="2570" spans="2:2">
      <c r="B2570" s="163"/>
    </row>
    <row r="2571" spans="2:2">
      <c r="B2571" s="163"/>
    </row>
    <row r="2572" spans="2:2">
      <c r="B2572" s="163"/>
    </row>
    <row r="2573" spans="2:2">
      <c r="B2573" s="163"/>
    </row>
    <row r="2574" spans="2:2">
      <c r="B2574" s="163"/>
    </row>
    <row r="2575" spans="2:2">
      <c r="B2575" s="163"/>
    </row>
    <row r="2576" spans="2:2">
      <c r="B2576" s="163"/>
    </row>
    <row r="2577" spans="2:2">
      <c r="B2577" s="163"/>
    </row>
    <row r="2578" spans="2:2">
      <c r="B2578" s="163"/>
    </row>
    <row r="2579" spans="2:2">
      <c r="B2579" s="163"/>
    </row>
    <row r="2580" spans="2:2">
      <c r="B2580" s="163"/>
    </row>
    <row r="2581" spans="2:2">
      <c r="B2581" s="163"/>
    </row>
    <row r="2582" spans="2:2">
      <c r="B2582" s="163"/>
    </row>
    <row r="2583" spans="2:2">
      <c r="B2583" s="163"/>
    </row>
    <row r="2584" spans="2:2">
      <c r="B2584" s="163"/>
    </row>
    <row r="2585" spans="2:2">
      <c r="B2585" s="163"/>
    </row>
    <row r="2586" spans="2:2">
      <c r="B2586" s="163"/>
    </row>
    <row r="2587" spans="2:2">
      <c r="B2587" s="163"/>
    </row>
    <row r="2588" spans="2:2">
      <c r="B2588" s="163"/>
    </row>
    <row r="2589" spans="2:2">
      <c r="B2589" s="163"/>
    </row>
    <row r="2590" spans="2:2">
      <c r="B2590" s="163"/>
    </row>
    <row r="2591" spans="2:2">
      <c r="B2591" s="163"/>
    </row>
    <row r="2592" spans="2:2">
      <c r="B2592" s="163"/>
    </row>
    <row r="2593" spans="2:2">
      <c r="B2593" s="163"/>
    </row>
    <row r="2594" spans="2:2">
      <c r="B2594" s="163"/>
    </row>
    <row r="2595" spans="2:2">
      <c r="B2595" s="163"/>
    </row>
    <row r="2596" spans="2:2">
      <c r="B2596" s="163"/>
    </row>
    <row r="2597" spans="2:2">
      <c r="B2597" s="163"/>
    </row>
    <row r="2598" spans="2:2">
      <c r="B2598" s="163"/>
    </row>
    <row r="2599" spans="2:2">
      <c r="B2599" s="163"/>
    </row>
    <row r="2600" spans="2:2">
      <c r="B2600" s="163"/>
    </row>
    <row r="2601" spans="2:2">
      <c r="B2601" s="163"/>
    </row>
    <row r="2602" spans="2:2">
      <c r="B2602" s="163"/>
    </row>
    <row r="2603" spans="2:2">
      <c r="B2603" s="163"/>
    </row>
    <row r="2604" spans="2:2">
      <c r="B2604" s="163"/>
    </row>
    <row r="2605" spans="2:2">
      <c r="B2605" s="163"/>
    </row>
    <row r="2606" spans="2:2">
      <c r="B2606" s="163"/>
    </row>
    <row r="2607" spans="2:2">
      <c r="B2607" s="163"/>
    </row>
    <row r="2608" spans="2:2">
      <c r="B2608" s="163"/>
    </row>
    <row r="2609" spans="2:2">
      <c r="B2609" s="163"/>
    </row>
    <row r="2610" spans="2:2">
      <c r="B2610" s="163"/>
    </row>
    <row r="2611" spans="2:2">
      <c r="B2611" s="163"/>
    </row>
    <row r="2612" spans="2:2">
      <c r="B2612" s="163"/>
    </row>
    <row r="2613" spans="2:2">
      <c r="B2613" s="163"/>
    </row>
    <row r="2614" spans="2:2">
      <c r="B2614" s="163"/>
    </row>
    <row r="2615" spans="2:2">
      <c r="B2615" s="163"/>
    </row>
    <row r="2616" spans="2:2">
      <c r="B2616" s="163"/>
    </row>
    <row r="2617" spans="2:2">
      <c r="B2617" s="163"/>
    </row>
    <row r="2618" spans="2:2">
      <c r="B2618" s="163"/>
    </row>
    <row r="2619" spans="2:2">
      <c r="B2619" s="163"/>
    </row>
    <row r="2620" spans="2:2">
      <c r="B2620" s="163"/>
    </row>
    <row r="2621" spans="2:2">
      <c r="B2621" s="163"/>
    </row>
    <row r="2622" spans="2:2">
      <c r="B2622" s="163"/>
    </row>
    <row r="2623" spans="2:2">
      <c r="B2623" s="163"/>
    </row>
    <row r="2624" spans="2:2">
      <c r="B2624" s="163"/>
    </row>
    <row r="2625" spans="2:2">
      <c r="B2625" s="163"/>
    </row>
    <row r="2626" spans="2:2">
      <c r="B2626" s="163"/>
    </row>
    <row r="2627" spans="2:2">
      <c r="B2627" s="163"/>
    </row>
    <row r="2628" spans="2:2">
      <c r="B2628" s="163"/>
    </row>
    <row r="2629" spans="2:2">
      <c r="B2629" s="163"/>
    </row>
    <row r="2630" spans="2:2">
      <c r="B2630" s="163"/>
    </row>
    <row r="2631" spans="2:2">
      <c r="B2631" s="163"/>
    </row>
    <row r="2632" spans="2:2">
      <c r="B2632" s="163"/>
    </row>
    <row r="2633" spans="2:2">
      <c r="B2633" s="163"/>
    </row>
    <row r="2634" spans="2:2">
      <c r="B2634" s="163"/>
    </row>
    <row r="2635" spans="2:2">
      <c r="B2635" s="163"/>
    </row>
    <row r="2636" spans="2:2">
      <c r="B2636" s="163"/>
    </row>
    <row r="2637" spans="2:2">
      <c r="B2637" s="163"/>
    </row>
    <row r="2638" spans="2:2">
      <c r="B2638" s="163"/>
    </row>
    <row r="2639" spans="2:2">
      <c r="B2639" s="163"/>
    </row>
    <row r="2640" spans="2:2">
      <c r="B2640" s="163"/>
    </row>
    <row r="2641" spans="2:2">
      <c r="B2641" s="163"/>
    </row>
    <row r="2642" spans="2:2">
      <c r="B2642" s="163"/>
    </row>
    <row r="2643" spans="2:2">
      <c r="B2643" s="163"/>
    </row>
    <row r="2644" spans="2:2">
      <c r="B2644" s="163"/>
    </row>
    <row r="2645" spans="2:2">
      <c r="B2645" s="163"/>
    </row>
    <row r="2646" spans="2:2">
      <c r="B2646" s="163"/>
    </row>
    <row r="2647" spans="2:2">
      <c r="B2647" s="163"/>
    </row>
    <row r="2648" spans="2:2">
      <c r="B2648" s="163"/>
    </row>
    <row r="2649" spans="2:2">
      <c r="B2649" s="163"/>
    </row>
    <row r="2650" spans="2:2">
      <c r="B2650" s="163"/>
    </row>
    <row r="2651" spans="2:2">
      <c r="B2651" s="163"/>
    </row>
    <row r="2652" spans="2:2">
      <c r="B2652" s="163"/>
    </row>
    <row r="2653" spans="2:2">
      <c r="B2653" s="163"/>
    </row>
    <row r="2654" spans="2:2">
      <c r="B2654" s="163"/>
    </row>
    <row r="2655" spans="2:2">
      <c r="B2655" s="163"/>
    </row>
    <row r="2656" spans="2:2">
      <c r="B2656" s="163"/>
    </row>
    <row r="2657" spans="2:2">
      <c r="B2657" s="163"/>
    </row>
    <row r="2658" spans="2:2">
      <c r="B2658" s="163"/>
    </row>
    <row r="2659" spans="2:2">
      <c r="B2659" s="163"/>
    </row>
    <row r="2660" spans="2:2">
      <c r="B2660" s="163"/>
    </row>
    <row r="2661" spans="2:2">
      <c r="B2661" s="163"/>
    </row>
    <row r="2662" spans="2:2">
      <c r="B2662" s="163"/>
    </row>
    <row r="2663" spans="2:2">
      <c r="B2663" s="163"/>
    </row>
    <row r="2664" spans="2:2">
      <c r="B2664" s="163"/>
    </row>
    <row r="2665" spans="2:2">
      <c r="B2665" s="163"/>
    </row>
    <row r="2666" spans="2:2">
      <c r="B2666" s="163"/>
    </row>
    <row r="2667" spans="2:2">
      <c r="B2667" s="163"/>
    </row>
    <row r="2668" spans="2:2">
      <c r="B2668" s="163"/>
    </row>
    <row r="2669" spans="2:2">
      <c r="B2669" s="163"/>
    </row>
    <row r="2670" spans="2:2">
      <c r="B2670" s="163"/>
    </row>
    <row r="2671" spans="2:2">
      <c r="B2671" s="163"/>
    </row>
    <row r="2672" spans="2:2">
      <c r="B2672" s="163"/>
    </row>
    <row r="2673" spans="2:2">
      <c r="B2673" s="163"/>
    </row>
    <row r="2674" spans="2:2">
      <c r="B2674" s="163"/>
    </row>
    <row r="2675" spans="2:2">
      <c r="B2675" s="163"/>
    </row>
    <row r="2676" spans="2:2">
      <c r="B2676" s="163"/>
    </row>
    <row r="2677" spans="2:2">
      <c r="B2677" s="163"/>
    </row>
    <row r="2678" spans="2:2">
      <c r="B2678" s="163"/>
    </row>
    <row r="2679" spans="2:2">
      <c r="B2679" s="163"/>
    </row>
    <row r="2680" spans="2:2">
      <c r="B2680" s="163"/>
    </row>
    <row r="2681" spans="2:2">
      <c r="B2681" s="163"/>
    </row>
    <row r="2682" spans="2:2">
      <c r="B2682" s="163"/>
    </row>
    <row r="2683" spans="2:2">
      <c r="B2683" s="163"/>
    </row>
    <row r="2684" spans="2:2">
      <c r="B2684" s="163"/>
    </row>
    <row r="2685" spans="2:2">
      <c r="B2685" s="163"/>
    </row>
    <row r="2686" spans="2:2">
      <c r="B2686" s="163"/>
    </row>
    <row r="2687" spans="2:2">
      <c r="B2687" s="163"/>
    </row>
    <row r="2688" spans="2:2">
      <c r="B2688" s="163"/>
    </row>
    <row r="2689" spans="2:2">
      <c r="B2689" s="163"/>
    </row>
    <row r="2690" spans="2:2">
      <c r="B2690" s="163"/>
    </row>
    <row r="2691" spans="2:2">
      <c r="B2691" s="163"/>
    </row>
    <row r="2692" spans="2:2">
      <c r="B2692" s="163"/>
    </row>
    <row r="2693" spans="2:2">
      <c r="B2693" s="163"/>
    </row>
    <row r="2694" spans="2:2">
      <c r="B2694" s="163"/>
    </row>
    <row r="2695" spans="2:2">
      <c r="B2695" s="163"/>
    </row>
    <row r="2696" spans="2:2">
      <c r="B2696" s="163"/>
    </row>
    <row r="2697" spans="2:2">
      <c r="B2697" s="163"/>
    </row>
    <row r="2698" spans="2:2">
      <c r="B2698" s="163"/>
    </row>
    <row r="2699" spans="2:2">
      <c r="B2699" s="163"/>
    </row>
    <row r="2700" spans="2:2">
      <c r="B2700" s="163"/>
    </row>
    <row r="2701" spans="2:2">
      <c r="B2701" s="163"/>
    </row>
    <row r="2702" spans="2:2">
      <c r="B2702" s="163"/>
    </row>
    <row r="2703" spans="2:2">
      <c r="B2703" s="163"/>
    </row>
    <row r="2704" spans="2:2">
      <c r="B2704" s="163"/>
    </row>
    <row r="2705" spans="2:2">
      <c r="B2705" s="163"/>
    </row>
    <row r="2706" spans="2:2">
      <c r="B2706" s="163"/>
    </row>
    <row r="2707" spans="2:2">
      <c r="B2707" s="163"/>
    </row>
    <row r="2708" spans="2:2">
      <c r="B2708" s="163"/>
    </row>
    <row r="2709" spans="2:2">
      <c r="B2709" s="163"/>
    </row>
    <row r="2710" spans="2:2">
      <c r="B2710" s="163"/>
    </row>
    <row r="2711" spans="2:2">
      <c r="B2711" s="163"/>
    </row>
    <row r="2712" spans="2:2">
      <c r="B2712" s="163"/>
    </row>
    <row r="2713" spans="2:2">
      <c r="B2713" s="163"/>
    </row>
    <row r="2714" spans="2:2">
      <c r="B2714" s="163"/>
    </row>
    <row r="2715" spans="2:2">
      <c r="B2715" s="163"/>
    </row>
    <row r="2716" spans="2:2">
      <c r="B2716" s="163"/>
    </row>
    <row r="2717" spans="2:2">
      <c r="B2717" s="163"/>
    </row>
    <row r="2718" spans="2:2">
      <c r="B2718" s="163"/>
    </row>
    <row r="2719" spans="2:2">
      <c r="B2719" s="163"/>
    </row>
    <row r="2720" spans="2:2">
      <c r="B2720" s="163"/>
    </row>
    <row r="2721" spans="2:2">
      <c r="B2721" s="163"/>
    </row>
    <row r="2722" spans="2:2">
      <c r="B2722" s="163"/>
    </row>
    <row r="2723" spans="2:2">
      <c r="B2723" s="163"/>
    </row>
    <row r="2724" spans="2:2">
      <c r="B2724" s="163"/>
    </row>
    <row r="2725" spans="2:2">
      <c r="B2725" s="163"/>
    </row>
    <row r="2726" spans="2:2">
      <c r="B2726" s="163"/>
    </row>
    <row r="2727" spans="2:2">
      <c r="B2727" s="163"/>
    </row>
    <row r="2728" spans="2:2">
      <c r="B2728" s="163"/>
    </row>
    <row r="2729" spans="2:2">
      <c r="B2729" s="163"/>
    </row>
    <row r="2730" spans="2:2">
      <c r="B2730" s="163"/>
    </row>
    <row r="2731" spans="2:2">
      <c r="B2731" s="163"/>
    </row>
    <row r="2732" spans="2:2">
      <c r="B2732" s="163"/>
    </row>
    <row r="2733" spans="2:2">
      <c r="B2733" s="163"/>
    </row>
    <row r="2734" spans="2:2">
      <c r="B2734" s="163"/>
    </row>
    <row r="2735" spans="2:2">
      <c r="B2735" s="163"/>
    </row>
    <row r="2736" spans="2:2">
      <c r="B2736" s="163"/>
    </row>
    <row r="2737" spans="2:2">
      <c r="B2737" s="163"/>
    </row>
    <row r="2738" spans="2:2">
      <c r="B2738" s="163"/>
    </row>
    <row r="2739" spans="2:2">
      <c r="B2739" s="163"/>
    </row>
    <row r="2740" spans="2:2">
      <c r="B2740" s="163"/>
    </row>
    <row r="2741" spans="2:2">
      <c r="B2741" s="163"/>
    </row>
    <row r="2742" spans="2:2">
      <c r="B2742" s="163"/>
    </row>
    <row r="2743" spans="2:2">
      <c r="B2743" s="163"/>
    </row>
    <row r="2744" spans="2:2">
      <c r="B2744" s="163"/>
    </row>
    <row r="2745" spans="2:2">
      <c r="B2745" s="163"/>
    </row>
    <row r="2746" spans="2:2">
      <c r="B2746" s="163"/>
    </row>
    <row r="2747" spans="2:2">
      <c r="B2747" s="163"/>
    </row>
    <row r="2748" spans="2:2">
      <c r="B2748" s="163"/>
    </row>
    <row r="2749" spans="2:2">
      <c r="B2749" s="163"/>
    </row>
    <row r="2750" spans="2:2">
      <c r="B2750" s="163"/>
    </row>
    <row r="2751" spans="2:2">
      <c r="B2751" s="163"/>
    </row>
    <row r="2752" spans="2:2">
      <c r="B2752" s="163"/>
    </row>
    <row r="2753" spans="2:2">
      <c r="B2753" s="163"/>
    </row>
    <row r="2754" spans="2:2">
      <c r="B2754" s="163"/>
    </row>
    <row r="2755" spans="2:2">
      <c r="B2755" s="163"/>
    </row>
    <row r="2756" spans="2:2">
      <c r="B2756" s="163"/>
    </row>
    <row r="2757" spans="2:2">
      <c r="B2757" s="163"/>
    </row>
    <row r="2758" spans="2:2">
      <c r="B2758" s="163"/>
    </row>
    <row r="2759" spans="2:2">
      <c r="B2759" s="163"/>
    </row>
    <row r="2760" spans="2:2">
      <c r="B2760" s="163"/>
    </row>
    <row r="2761" spans="2:2">
      <c r="B2761" s="163"/>
    </row>
    <row r="2762" spans="2:2">
      <c r="B2762" s="163"/>
    </row>
    <row r="2763" spans="2:2">
      <c r="B2763" s="163"/>
    </row>
    <row r="2764" spans="2:2">
      <c r="B2764" s="163"/>
    </row>
    <row r="2765" spans="2:2">
      <c r="B2765" s="163"/>
    </row>
    <row r="2766" spans="2:2">
      <c r="B2766" s="163"/>
    </row>
    <row r="2767" spans="2:2">
      <c r="B2767" s="163"/>
    </row>
    <row r="2768" spans="2:2">
      <c r="B2768" s="163"/>
    </row>
    <row r="2769" spans="2:2">
      <c r="B2769" s="163"/>
    </row>
    <row r="2770" spans="2:2">
      <c r="B2770" s="163"/>
    </row>
    <row r="2771" spans="2:2">
      <c r="B2771" s="163"/>
    </row>
    <row r="2772" spans="2:2">
      <c r="B2772" s="163"/>
    </row>
    <row r="2773" spans="2:2">
      <c r="B2773" s="163"/>
    </row>
    <row r="2774" spans="2:2">
      <c r="B2774" s="163"/>
    </row>
    <row r="2775" spans="2:2">
      <c r="B2775" s="163"/>
    </row>
    <row r="2776" spans="2:2">
      <c r="B2776" s="163"/>
    </row>
    <row r="2777" spans="2:2">
      <c r="B2777" s="163"/>
    </row>
    <row r="2778" spans="2:2">
      <c r="B2778" s="163"/>
    </row>
    <row r="2779" spans="2:2">
      <c r="B2779" s="163"/>
    </row>
    <row r="2780" spans="2:2">
      <c r="B2780" s="163"/>
    </row>
    <row r="2781" spans="2:2">
      <c r="B2781" s="163"/>
    </row>
    <row r="2782" spans="2:2">
      <c r="B2782" s="163"/>
    </row>
    <row r="2783" spans="2:2">
      <c r="B2783" s="163"/>
    </row>
    <row r="2784" spans="2:2">
      <c r="B2784" s="163"/>
    </row>
    <row r="2785" spans="2:2">
      <c r="B2785" s="163"/>
    </row>
    <row r="2786" spans="2:2">
      <c r="B2786" s="163"/>
    </row>
    <row r="2787" spans="2:2">
      <c r="B2787" s="163"/>
    </row>
    <row r="2788" spans="2:2">
      <c r="B2788" s="163"/>
    </row>
    <row r="2789" spans="2:2">
      <c r="B2789" s="163"/>
    </row>
    <row r="2790" spans="2:2">
      <c r="B2790" s="163"/>
    </row>
    <row r="2791" spans="2:2">
      <c r="B2791" s="163"/>
    </row>
    <row r="2792" spans="2:2">
      <c r="B2792" s="163"/>
    </row>
    <row r="2793" spans="2:2">
      <c r="B2793" s="163"/>
    </row>
    <row r="2794" spans="2:2">
      <c r="B2794" s="163"/>
    </row>
    <row r="2795" spans="2:2">
      <c r="B2795" s="163"/>
    </row>
    <row r="2796" spans="2:2">
      <c r="B2796" s="163"/>
    </row>
    <row r="2797" spans="2:2">
      <c r="B2797" s="163"/>
    </row>
    <row r="2798" spans="2:2">
      <c r="B2798" s="163"/>
    </row>
    <row r="2799" spans="2:2">
      <c r="B2799" s="163"/>
    </row>
    <row r="2800" spans="2:2">
      <c r="B2800" s="163"/>
    </row>
    <row r="2801" spans="2:2">
      <c r="B2801" s="163"/>
    </row>
    <row r="2802" spans="2:2">
      <c r="B2802" s="163"/>
    </row>
    <row r="2803" spans="2:2">
      <c r="B2803" s="163"/>
    </row>
    <row r="2804" spans="2:2">
      <c r="B2804" s="163"/>
    </row>
    <row r="2805" spans="2:2">
      <c r="B2805" s="163"/>
    </row>
    <row r="2806" spans="2:2">
      <c r="B2806" s="163"/>
    </row>
    <row r="2807" spans="2:2">
      <c r="B2807" s="163"/>
    </row>
    <row r="2808" spans="2:2">
      <c r="B2808" s="163"/>
    </row>
    <row r="2809" spans="2:2">
      <c r="B2809" s="163"/>
    </row>
    <row r="2810" spans="2:2">
      <c r="B2810" s="163"/>
    </row>
    <row r="2811" spans="2:2">
      <c r="B2811" s="163"/>
    </row>
    <row r="2812" spans="2:2">
      <c r="B2812" s="163"/>
    </row>
    <row r="2813" spans="2:2">
      <c r="B2813" s="163"/>
    </row>
    <row r="2814" spans="2:2">
      <c r="B2814" s="163"/>
    </row>
    <row r="2815" spans="2:2">
      <c r="B2815" s="163"/>
    </row>
    <row r="2816" spans="2:2">
      <c r="B2816" s="163"/>
    </row>
    <row r="2817" spans="2:2">
      <c r="B2817" s="163"/>
    </row>
    <row r="2818" spans="2:2">
      <c r="B2818" s="163"/>
    </row>
    <row r="2819" spans="2:2">
      <c r="B2819" s="163"/>
    </row>
    <row r="2820" spans="2:2">
      <c r="B2820" s="163"/>
    </row>
    <row r="2821" spans="2:2">
      <c r="B2821" s="163"/>
    </row>
    <row r="2822" spans="2:2">
      <c r="B2822" s="163"/>
    </row>
    <row r="2823" spans="2:2">
      <c r="B2823" s="163"/>
    </row>
    <row r="2824" spans="2:2">
      <c r="B2824" s="163"/>
    </row>
    <row r="2825" spans="2:2">
      <c r="B2825" s="163"/>
    </row>
    <row r="2826" spans="2:2">
      <c r="B2826" s="163"/>
    </row>
    <row r="2827" spans="2:2">
      <c r="B2827" s="163"/>
    </row>
    <row r="2828" spans="2:2">
      <c r="B2828" s="163"/>
    </row>
    <row r="2829" spans="2:2">
      <c r="B2829" s="163"/>
    </row>
    <row r="2830" spans="2:2">
      <c r="B2830" s="163"/>
    </row>
    <row r="2831" spans="2:2">
      <c r="B2831" s="163"/>
    </row>
    <row r="2832" spans="2:2">
      <c r="B2832" s="163"/>
    </row>
    <row r="2833" spans="2:2">
      <c r="B2833" s="163"/>
    </row>
    <row r="2834" spans="2:2">
      <c r="B2834" s="163"/>
    </row>
    <row r="2835" spans="2:2">
      <c r="B2835" s="163"/>
    </row>
    <row r="2836" spans="2:2">
      <c r="B2836" s="163"/>
    </row>
    <row r="2837" spans="2:2">
      <c r="B2837" s="163"/>
    </row>
    <row r="2838" spans="2:2">
      <c r="B2838" s="163"/>
    </row>
    <row r="2839" spans="2:2">
      <c r="B2839" s="163"/>
    </row>
    <row r="2840" spans="2:2">
      <c r="B2840" s="163"/>
    </row>
    <row r="2841" spans="2:2">
      <c r="B2841" s="163"/>
    </row>
    <row r="2842" spans="2:2">
      <c r="B2842" s="163"/>
    </row>
    <row r="2843" spans="2:2">
      <c r="B2843" s="163"/>
    </row>
    <row r="2844" spans="2:2">
      <c r="B2844" s="163"/>
    </row>
    <row r="2845" spans="2:2">
      <c r="B2845" s="163"/>
    </row>
    <row r="2846" spans="2:2">
      <c r="B2846" s="163"/>
    </row>
    <row r="2847" spans="2:2">
      <c r="B2847" s="163"/>
    </row>
    <row r="2848" spans="2:2">
      <c r="B2848" s="163"/>
    </row>
    <row r="2849" spans="2:2">
      <c r="B2849" s="163"/>
    </row>
    <row r="2850" spans="2:2">
      <c r="B2850" s="163"/>
    </row>
    <row r="2851" spans="2:2">
      <c r="B2851" s="163"/>
    </row>
    <row r="2852" spans="2:2">
      <c r="B2852" s="163"/>
    </row>
    <row r="2853" spans="2:2">
      <c r="B2853" s="163"/>
    </row>
    <row r="2854" spans="2:2">
      <c r="B2854" s="163"/>
    </row>
    <row r="2855" spans="2:2">
      <c r="B2855" s="163"/>
    </row>
    <row r="2856" spans="2:2">
      <c r="B2856" s="163"/>
    </row>
    <row r="2857" spans="2:2">
      <c r="B2857" s="163"/>
    </row>
    <row r="2858" spans="2:2">
      <c r="B2858" s="163"/>
    </row>
    <row r="2859" spans="2:2">
      <c r="B2859" s="163"/>
    </row>
    <row r="2860" spans="2:2">
      <c r="B2860" s="163"/>
    </row>
    <row r="2861" spans="2:2">
      <c r="B2861" s="163"/>
    </row>
    <row r="2862" spans="2:2">
      <c r="B2862" s="163"/>
    </row>
    <row r="2863" spans="2:2">
      <c r="B2863" s="163"/>
    </row>
    <row r="2864" spans="2:2">
      <c r="B2864" s="163"/>
    </row>
    <row r="2865" spans="2:2">
      <c r="B2865" s="163"/>
    </row>
    <row r="2866" spans="2:2">
      <c r="B2866" s="163"/>
    </row>
    <row r="2867" spans="2:2">
      <c r="B2867" s="163"/>
    </row>
    <row r="2868" spans="2:2">
      <c r="B2868" s="163"/>
    </row>
    <row r="2869" spans="2:2">
      <c r="B2869" s="163"/>
    </row>
    <row r="2870" spans="2:2">
      <c r="B2870" s="163"/>
    </row>
    <row r="2871" spans="2:2">
      <c r="B2871" s="163"/>
    </row>
    <row r="2872" spans="2:2">
      <c r="B2872" s="163"/>
    </row>
    <row r="2873" spans="2:2">
      <c r="B2873" s="163"/>
    </row>
    <row r="2874" spans="2:2">
      <c r="B2874" s="163"/>
    </row>
    <row r="2875" spans="2:2">
      <c r="B2875" s="163"/>
    </row>
    <row r="2876" spans="2:2">
      <c r="B2876" s="163"/>
    </row>
    <row r="2877" spans="2:2">
      <c r="B2877" s="163"/>
    </row>
    <row r="2878" spans="2:2">
      <c r="B2878" s="163"/>
    </row>
    <row r="2879" spans="2:2">
      <c r="B2879" s="163"/>
    </row>
    <row r="2880" spans="2:2">
      <c r="B2880" s="163"/>
    </row>
    <row r="2881" spans="2:2">
      <c r="B2881" s="163"/>
    </row>
    <row r="2882" spans="2:2">
      <c r="B2882" s="163"/>
    </row>
    <row r="2883" spans="2:2">
      <c r="B2883" s="163"/>
    </row>
    <row r="2884" spans="2:2">
      <c r="B2884" s="163"/>
    </row>
    <row r="2885" spans="2:2">
      <c r="B2885" s="163"/>
    </row>
    <row r="2886" spans="2:2">
      <c r="B2886" s="163"/>
    </row>
    <row r="2887" spans="2:2">
      <c r="B2887" s="163"/>
    </row>
    <row r="2888" spans="2:2">
      <c r="B2888" s="163"/>
    </row>
    <row r="2889" spans="2:2">
      <c r="B2889" s="163"/>
    </row>
    <row r="2890" spans="2:2">
      <c r="B2890" s="163"/>
    </row>
    <row r="2891" spans="2:2">
      <c r="B2891" s="163"/>
    </row>
    <row r="2892" spans="2:2">
      <c r="B2892" s="163"/>
    </row>
    <row r="2893" spans="2:2">
      <c r="B2893" s="163"/>
    </row>
    <row r="2894" spans="2:2">
      <c r="B2894" s="163"/>
    </row>
    <row r="2895" spans="2:2">
      <c r="B2895" s="163"/>
    </row>
    <row r="2896" spans="2:2">
      <c r="B2896" s="163"/>
    </row>
    <row r="2897" spans="2:2">
      <c r="B2897" s="163"/>
    </row>
    <row r="2898" spans="2:2">
      <c r="B2898" s="163"/>
    </row>
    <row r="2899" spans="2:2">
      <c r="B2899" s="163"/>
    </row>
    <row r="2900" spans="2:2">
      <c r="B2900" s="163"/>
    </row>
    <row r="2901" spans="2:2">
      <c r="B2901" s="163"/>
    </row>
    <row r="2902" spans="2:2">
      <c r="B2902" s="163"/>
    </row>
    <row r="2903" spans="2:2">
      <c r="B2903" s="163"/>
    </row>
    <row r="2904" spans="2:2">
      <c r="B2904" s="163"/>
    </row>
    <row r="2905" spans="2:2">
      <c r="B2905" s="163"/>
    </row>
    <row r="2906" spans="2:2">
      <c r="B2906" s="163"/>
    </row>
    <row r="2907" spans="2:2">
      <c r="B2907" s="163"/>
    </row>
    <row r="2908" spans="2:2">
      <c r="B2908" s="163"/>
    </row>
    <row r="2909" spans="2:2">
      <c r="B2909" s="163"/>
    </row>
    <row r="2910" spans="2:2">
      <c r="B2910" s="163"/>
    </row>
    <row r="2911" spans="2:2">
      <c r="B2911" s="163"/>
    </row>
    <row r="2912" spans="2:2">
      <c r="B2912" s="163"/>
    </row>
    <row r="2913" spans="2:2">
      <c r="B2913" s="163"/>
    </row>
    <row r="2914" spans="2:2">
      <c r="B2914" s="163"/>
    </row>
    <row r="2915" spans="2:2">
      <c r="B2915" s="163"/>
    </row>
    <row r="2916" spans="2:2">
      <c r="B2916" s="163"/>
    </row>
    <row r="2917" spans="2:2">
      <c r="B2917" s="163"/>
    </row>
    <row r="2918" spans="2:2">
      <c r="B2918" s="163"/>
    </row>
    <row r="2919" spans="2:2">
      <c r="B2919" s="163"/>
    </row>
    <row r="2920" spans="2:2">
      <c r="B2920" s="163"/>
    </row>
    <row r="2921" spans="2:2">
      <c r="B2921" s="163"/>
    </row>
    <row r="2922" spans="2:2">
      <c r="B2922" s="163"/>
    </row>
    <row r="2923" spans="2:2">
      <c r="B2923" s="163"/>
    </row>
    <row r="2924" spans="2:2">
      <c r="B2924" s="163"/>
    </row>
    <row r="2925" spans="2:2">
      <c r="B2925" s="163"/>
    </row>
    <row r="2926" spans="2:2">
      <c r="B2926" s="163"/>
    </row>
    <row r="2927" spans="2:2">
      <c r="B2927" s="163"/>
    </row>
    <row r="2928" spans="2:2">
      <c r="B2928" s="163"/>
    </row>
    <row r="2929" spans="2:2">
      <c r="B2929" s="163"/>
    </row>
    <row r="2930" spans="2:2">
      <c r="B2930" s="163"/>
    </row>
    <row r="2931" spans="2:2">
      <c r="B2931" s="163"/>
    </row>
    <row r="2932" spans="2:2">
      <c r="B2932" s="163"/>
    </row>
    <row r="2933" spans="2:2">
      <c r="B2933" s="163"/>
    </row>
    <row r="2934" spans="2:2">
      <c r="B2934" s="163"/>
    </row>
    <row r="2935" spans="2:2">
      <c r="B2935" s="163"/>
    </row>
    <row r="2936" spans="2:2">
      <c r="B2936" s="163"/>
    </row>
    <row r="2937" spans="2:2">
      <c r="B2937" s="163"/>
    </row>
    <row r="2938" spans="2:2">
      <c r="B2938" s="163"/>
    </row>
    <row r="2939" spans="2:2">
      <c r="B2939" s="163"/>
    </row>
    <row r="2940" spans="2:2">
      <c r="B2940" s="163"/>
    </row>
    <row r="2941" spans="2:2">
      <c r="B2941" s="163"/>
    </row>
    <row r="2942" spans="2:2">
      <c r="B2942" s="163"/>
    </row>
    <row r="2943" spans="2:2">
      <c r="B2943" s="163"/>
    </row>
    <row r="2944" spans="2:2">
      <c r="B2944" s="163"/>
    </row>
    <row r="2945" spans="2:2">
      <c r="B2945" s="163"/>
    </row>
    <row r="2946" spans="2:2">
      <c r="B2946" s="163"/>
    </row>
    <row r="2947" spans="2:2">
      <c r="B2947" s="163"/>
    </row>
    <row r="2948" spans="2:2">
      <c r="B2948" s="163"/>
    </row>
    <row r="2949" spans="2:2">
      <c r="B2949" s="163"/>
    </row>
    <row r="2950" spans="2:2">
      <c r="B2950" s="163"/>
    </row>
    <row r="2951" spans="2:2">
      <c r="B2951" s="163"/>
    </row>
    <row r="2952" spans="2:2">
      <c r="B2952" s="163"/>
    </row>
    <row r="2953" spans="2:2">
      <c r="B2953" s="163"/>
    </row>
    <row r="2954" spans="2:2">
      <c r="B2954" s="163"/>
    </row>
    <row r="2955" spans="2:2">
      <c r="B2955" s="163"/>
    </row>
    <row r="2956" spans="2:2">
      <c r="B2956" s="163"/>
    </row>
    <row r="2957" spans="2:2">
      <c r="B2957" s="163"/>
    </row>
    <row r="2958" spans="2:2">
      <c r="B2958" s="163"/>
    </row>
    <row r="2959" spans="2:2">
      <c r="B2959" s="163"/>
    </row>
    <row r="2960" spans="2:2">
      <c r="B2960" s="163"/>
    </row>
    <row r="2961" spans="2:2">
      <c r="B2961" s="163"/>
    </row>
    <row r="2962" spans="2:2">
      <c r="B2962" s="163"/>
    </row>
    <row r="2963" spans="2:2">
      <c r="B2963" s="163"/>
    </row>
    <row r="2964" spans="2:2">
      <c r="B2964" s="163"/>
    </row>
    <row r="2965" spans="2:2">
      <c r="B2965" s="163"/>
    </row>
    <row r="2966" spans="2:2">
      <c r="B2966" s="163"/>
    </row>
    <row r="2967" spans="2:2">
      <c r="B2967" s="163"/>
    </row>
    <row r="2968" spans="2:2">
      <c r="B2968" s="163"/>
    </row>
    <row r="2969" spans="2:2">
      <c r="B2969" s="163"/>
    </row>
    <row r="2970" spans="2:2">
      <c r="B2970" s="163"/>
    </row>
    <row r="2971" spans="2:2">
      <c r="B2971" s="163"/>
    </row>
    <row r="2972" spans="2:2">
      <c r="B2972" s="163"/>
    </row>
    <row r="2973" spans="2:2">
      <c r="B2973" s="163"/>
    </row>
    <row r="2974" spans="2:2">
      <c r="B2974" s="163"/>
    </row>
    <row r="2975" spans="2:2">
      <c r="B2975" s="163"/>
    </row>
    <row r="2976" spans="2:2">
      <c r="B2976" s="163"/>
    </row>
    <row r="2977" spans="2:2">
      <c r="B2977" s="163"/>
    </row>
    <row r="2978" spans="2:2">
      <c r="B2978" s="163"/>
    </row>
    <row r="2979" spans="2:2">
      <c r="B2979" s="163"/>
    </row>
    <row r="2980" spans="2:2">
      <c r="B2980" s="163"/>
    </row>
    <row r="2981" spans="2:2">
      <c r="B2981" s="163"/>
    </row>
    <row r="2982" spans="2:2">
      <c r="B2982" s="163"/>
    </row>
    <row r="2983" spans="2:2">
      <c r="B2983" s="163"/>
    </row>
    <row r="2984" spans="2:2">
      <c r="B2984" s="163"/>
    </row>
    <row r="2985" spans="2:2">
      <c r="B2985" s="163"/>
    </row>
    <row r="2986" spans="2:2">
      <c r="B2986" s="163"/>
    </row>
    <row r="2987" spans="2:2">
      <c r="B2987" s="163"/>
    </row>
    <row r="2988" spans="2:2">
      <c r="B2988" s="163"/>
    </row>
    <row r="2989" spans="2:2">
      <c r="B2989" s="163"/>
    </row>
    <row r="2990" spans="2:2">
      <c r="B2990" s="163"/>
    </row>
    <row r="2991" spans="2:2">
      <c r="B2991" s="163"/>
    </row>
    <row r="2992" spans="2:2">
      <c r="B2992" s="163"/>
    </row>
    <row r="2993" spans="2:2">
      <c r="B2993" s="163"/>
    </row>
    <row r="2994" spans="2:2">
      <c r="B2994" s="163"/>
    </row>
    <row r="2995" spans="2:2">
      <c r="B2995" s="163"/>
    </row>
    <row r="2996" spans="2:2">
      <c r="B2996" s="163"/>
    </row>
    <row r="2997" spans="2:2">
      <c r="B2997" s="163"/>
    </row>
    <row r="2998" spans="2:2">
      <c r="B2998" s="163"/>
    </row>
    <row r="2999" spans="2:2">
      <c r="B2999" s="163"/>
    </row>
    <row r="3000" spans="2:2">
      <c r="B3000" s="163"/>
    </row>
    <row r="3001" spans="2:2">
      <c r="B3001" s="163"/>
    </row>
    <row r="3002" spans="2:2">
      <c r="B3002" s="163"/>
    </row>
    <row r="3003" spans="2:2">
      <c r="B3003" s="163"/>
    </row>
    <row r="3004" spans="2:2">
      <c r="B3004" s="163"/>
    </row>
    <row r="3005" spans="2:2">
      <c r="B3005" s="163"/>
    </row>
    <row r="3006" spans="2:2">
      <c r="B3006" s="163"/>
    </row>
    <row r="3007" spans="2:2">
      <c r="B3007" s="163"/>
    </row>
    <row r="3008" spans="2:2">
      <c r="B3008" s="163"/>
    </row>
    <row r="3009" spans="2:2">
      <c r="B3009" s="163"/>
    </row>
    <row r="3010" spans="2:2">
      <c r="B3010" s="163"/>
    </row>
    <row r="3011" spans="2:2">
      <c r="B3011" s="163"/>
    </row>
    <row r="3012" spans="2:2">
      <c r="B3012" s="163"/>
    </row>
    <row r="3013" spans="2:2">
      <c r="B3013" s="163"/>
    </row>
    <row r="3014" spans="2:2">
      <c r="B3014" s="163"/>
    </row>
    <row r="3015" spans="2:2">
      <c r="B3015" s="163"/>
    </row>
    <row r="3016" spans="2:2">
      <c r="B3016" s="163"/>
    </row>
    <row r="3017" spans="2:2">
      <c r="B3017" s="163"/>
    </row>
    <row r="3018" spans="2:2">
      <c r="B3018" s="163"/>
    </row>
    <row r="3019" spans="2:2">
      <c r="B3019" s="163"/>
    </row>
    <row r="3020" spans="2:2">
      <c r="B3020" s="163"/>
    </row>
    <row r="3021" spans="2:2">
      <c r="B3021" s="163"/>
    </row>
    <row r="3022" spans="2:2">
      <c r="B3022" s="163"/>
    </row>
    <row r="3023" spans="2:2">
      <c r="B3023" s="163"/>
    </row>
    <row r="3024" spans="2:2">
      <c r="B3024" s="163"/>
    </row>
    <row r="3025" spans="2:2">
      <c r="B3025" s="163"/>
    </row>
    <row r="3026" spans="2:2">
      <c r="B3026" s="163"/>
    </row>
    <row r="3027" spans="2:2">
      <c r="B3027" s="163"/>
    </row>
    <row r="3028" spans="2:2">
      <c r="B3028" s="163"/>
    </row>
    <row r="3029" spans="2:2">
      <c r="B3029" s="163"/>
    </row>
    <row r="3030" spans="2:2">
      <c r="B3030" s="163"/>
    </row>
    <row r="3031" spans="2:2">
      <c r="B3031" s="163"/>
    </row>
    <row r="3032" spans="2:2">
      <c r="B3032" s="163"/>
    </row>
    <row r="3033" spans="2:2">
      <c r="B3033" s="163"/>
    </row>
    <row r="3034" spans="2:2">
      <c r="B3034" s="163"/>
    </row>
    <row r="3035" spans="2:2">
      <c r="B3035" s="163"/>
    </row>
    <row r="3036" spans="2:2">
      <c r="B3036" s="163"/>
    </row>
    <row r="3037" spans="2:2">
      <c r="B3037" s="163"/>
    </row>
    <row r="3038" spans="2:2">
      <c r="B3038" s="163"/>
    </row>
    <row r="3039" spans="2:2">
      <c r="B3039" s="163"/>
    </row>
    <row r="3040" spans="2:2">
      <c r="B3040" s="163"/>
    </row>
    <row r="3041" spans="2:2">
      <c r="B3041" s="163"/>
    </row>
    <row r="3042" spans="2:2">
      <c r="B3042" s="163"/>
    </row>
    <row r="3043" spans="2:2">
      <c r="B3043" s="163"/>
    </row>
    <row r="3044" spans="2:2">
      <c r="B3044" s="163"/>
    </row>
    <row r="3045" spans="2:2">
      <c r="B3045" s="163"/>
    </row>
    <row r="3046" spans="2:2">
      <c r="B3046" s="163"/>
    </row>
    <row r="3047" spans="2:2">
      <c r="B3047" s="163"/>
    </row>
    <row r="3048" spans="2:2">
      <c r="B3048" s="163"/>
    </row>
    <row r="3049" spans="2:2">
      <c r="B3049" s="163"/>
    </row>
    <row r="3050" spans="2:2">
      <c r="B3050" s="163"/>
    </row>
    <row r="3051" spans="2:2">
      <c r="B3051" s="163"/>
    </row>
    <row r="3052" spans="2:2">
      <c r="B3052" s="163"/>
    </row>
    <row r="3053" spans="2:2">
      <c r="B3053" s="163"/>
    </row>
    <row r="3054" spans="2:2">
      <c r="B3054" s="163"/>
    </row>
    <row r="3055" spans="2:2">
      <c r="B3055" s="163"/>
    </row>
    <row r="3056" spans="2:2">
      <c r="B3056" s="163"/>
    </row>
    <row r="3057" spans="2:2">
      <c r="B3057" s="163"/>
    </row>
    <row r="3058" spans="2:2">
      <c r="B3058" s="163"/>
    </row>
    <row r="3059" spans="2:2">
      <c r="B3059" s="163"/>
    </row>
    <row r="3060" spans="2:2">
      <c r="B3060" s="163"/>
    </row>
    <row r="3061" spans="2:2">
      <c r="B3061" s="163"/>
    </row>
    <row r="3062" spans="2:2">
      <c r="B3062" s="163"/>
    </row>
    <row r="3063" spans="2:2">
      <c r="B3063" s="163"/>
    </row>
    <row r="3064" spans="2:2">
      <c r="B3064" s="163"/>
    </row>
    <row r="3065" spans="2:2">
      <c r="B3065" s="163"/>
    </row>
    <row r="3066" spans="2:2">
      <c r="B3066" s="163"/>
    </row>
    <row r="3067" spans="2:2">
      <c r="B3067" s="163"/>
    </row>
    <row r="3068" spans="2:2">
      <c r="B3068" s="163"/>
    </row>
    <row r="3069" spans="2:2">
      <c r="B3069" s="163"/>
    </row>
    <row r="3070" spans="2:2">
      <c r="B3070" s="163"/>
    </row>
    <row r="3071" spans="2:2">
      <c r="B3071" s="163"/>
    </row>
    <row r="3072" spans="2:2">
      <c r="B3072" s="163"/>
    </row>
    <row r="3073" spans="2:2">
      <c r="B3073" s="163"/>
    </row>
    <row r="3074" spans="2:2">
      <c r="B3074" s="163"/>
    </row>
    <row r="3075" spans="2:2">
      <c r="B3075" s="163"/>
    </row>
    <row r="3076" spans="2:2">
      <c r="B3076" s="163"/>
    </row>
    <row r="3077" spans="2:2">
      <c r="B3077" s="163"/>
    </row>
    <row r="3078" spans="2:2">
      <c r="B3078" s="163"/>
    </row>
    <row r="3079" spans="2:2">
      <c r="B3079" s="163"/>
    </row>
    <row r="3080" spans="2:2">
      <c r="B3080" s="163"/>
    </row>
    <row r="3081" spans="2:2">
      <c r="B3081" s="163"/>
    </row>
    <row r="3082" spans="2:2">
      <c r="B3082" s="163"/>
    </row>
    <row r="3083" spans="2:2">
      <c r="B3083" s="163"/>
    </row>
    <row r="3084" spans="2:2">
      <c r="B3084" s="163"/>
    </row>
    <row r="3085" spans="2:2">
      <c r="B3085" s="163"/>
    </row>
    <row r="3086" spans="2:2">
      <c r="B3086" s="163"/>
    </row>
    <row r="3087" spans="2:2">
      <c r="B3087" s="163"/>
    </row>
    <row r="3088" spans="2:2">
      <c r="B3088" s="163"/>
    </row>
    <row r="3089" spans="2:2">
      <c r="B3089" s="163"/>
    </row>
    <row r="3090" spans="2:2">
      <c r="B3090" s="163"/>
    </row>
    <row r="3091" spans="2:2">
      <c r="B3091" s="163"/>
    </row>
    <row r="3092" spans="2:2">
      <c r="B3092" s="163"/>
    </row>
    <row r="3093" spans="2:2">
      <c r="B3093" s="163"/>
    </row>
    <row r="3094" spans="2:2">
      <c r="B3094" s="163"/>
    </row>
    <row r="3095" spans="2:2">
      <c r="B3095" s="163"/>
    </row>
    <row r="3096" spans="2:2">
      <c r="B3096" s="163"/>
    </row>
    <row r="3097" spans="2:2">
      <c r="B3097" s="163"/>
    </row>
    <row r="3098" spans="2:2">
      <c r="B3098" s="163"/>
    </row>
    <row r="3099" spans="2:2">
      <c r="B3099" s="163"/>
    </row>
    <row r="3100" spans="2:2">
      <c r="B3100" s="163"/>
    </row>
    <row r="3101" spans="2:2">
      <c r="B3101" s="163"/>
    </row>
    <row r="3102" spans="2:2">
      <c r="B3102" s="163"/>
    </row>
    <row r="3103" spans="2:2">
      <c r="B3103" s="163"/>
    </row>
    <row r="3104" spans="2:2">
      <c r="B3104" s="163"/>
    </row>
    <row r="3105" spans="2:2">
      <c r="B3105" s="163"/>
    </row>
    <row r="3106" spans="2:2">
      <c r="B3106" s="163"/>
    </row>
    <row r="3107" spans="2:2">
      <c r="B3107" s="163"/>
    </row>
    <row r="3108" spans="2:2">
      <c r="B3108" s="163"/>
    </row>
    <row r="3109" spans="2:2">
      <c r="B3109" s="163"/>
    </row>
    <row r="3110" spans="2:2">
      <c r="B3110" s="163"/>
    </row>
    <row r="3111" spans="2:2">
      <c r="B3111" s="163"/>
    </row>
    <row r="3112" spans="2:2">
      <c r="B3112" s="163"/>
    </row>
    <row r="3113" spans="2:2">
      <c r="B3113" s="163"/>
    </row>
    <row r="3114" spans="2:2">
      <c r="B3114" s="163"/>
    </row>
    <row r="3115" spans="2:2">
      <c r="B3115" s="163"/>
    </row>
    <row r="3116" spans="2:2">
      <c r="B3116" s="163"/>
    </row>
    <row r="3117" spans="2:2">
      <c r="B3117" s="163"/>
    </row>
    <row r="3118" spans="2:2">
      <c r="B3118" s="163"/>
    </row>
    <row r="3119" spans="2:2">
      <c r="B3119" s="163"/>
    </row>
    <row r="3120" spans="2:2">
      <c r="B3120" s="163"/>
    </row>
    <row r="3121" spans="2:2">
      <c r="B3121" s="163"/>
    </row>
    <row r="3122" spans="2:2">
      <c r="B3122" s="163"/>
    </row>
    <row r="3123" spans="2:2">
      <c r="B3123" s="163"/>
    </row>
    <row r="3124" spans="2:2">
      <c r="B3124" s="163"/>
    </row>
    <row r="3125" spans="2:2">
      <c r="B3125" s="163"/>
    </row>
    <row r="3126" spans="2:2">
      <c r="B3126" s="163"/>
    </row>
    <row r="3127" spans="2:2">
      <c r="B3127" s="163"/>
    </row>
    <row r="3128" spans="2:2">
      <c r="B3128" s="163"/>
    </row>
    <row r="3129" spans="2:2">
      <c r="B3129" s="163"/>
    </row>
    <row r="3130" spans="2:2">
      <c r="B3130" s="163"/>
    </row>
    <row r="3131" spans="2:2">
      <c r="B3131" s="163"/>
    </row>
    <row r="3132" spans="2:2">
      <c r="B3132" s="163"/>
    </row>
    <row r="3133" spans="2:2">
      <c r="B3133" s="163"/>
    </row>
    <row r="3134" spans="2:2">
      <c r="B3134" s="163"/>
    </row>
    <row r="3135" spans="2:2">
      <c r="B3135" s="163"/>
    </row>
    <row r="3136" spans="2:2">
      <c r="B3136" s="163"/>
    </row>
    <row r="3137" spans="2:2">
      <c r="B3137" s="163"/>
    </row>
    <row r="3138" spans="2:2">
      <c r="B3138" s="163"/>
    </row>
    <row r="3139" spans="2:2">
      <c r="B3139" s="163"/>
    </row>
    <row r="3140" spans="2:2">
      <c r="B3140" s="163"/>
    </row>
    <row r="3141" spans="2:2">
      <c r="B3141" s="163"/>
    </row>
    <row r="3142" spans="2:2">
      <c r="B3142" s="163"/>
    </row>
    <row r="3143" spans="2:2">
      <c r="B3143" s="163"/>
    </row>
    <row r="3144" spans="2:2">
      <c r="B3144" s="163"/>
    </row>
    <row r="3145" spans="2:2">
      <c r="B3145" s="163"/>
    </row>
    <row r="3146" spans="2:2">
      <c r="B3146" s="163"/>
    </row>
    <row r="3147" spans="2:2">
      <c r="B3147" s="163"/>
    </row>
    <row r="3148" spans="2:2">
      <c r="B3148" s="163"/>
    </row>
    <row r="3149" spans="2:2">
      <c r="B3149" s="163"/>
    </row>
    <row r="3150" spans="2:2">
      <c r="B3150" s="163"/>
    </row>
    <row r="3151" spans="2:2">
      <c r="B3151" s="163"/>
    </row>
    <row r="3152" spans="2:2">
      <c r="B3152" s="163"/>
    </row>
    <row r="3153" spans="2:2">
      <c r="B3153" s="163"/>
    </row>
    <row r="3154" spans="2:2">
      <c r="B3154" s="163"/>
    </row>
    <row r="3155" spans="2:2">
      <c r="B3155" s="163"/>
    </row>
    <row r="3156" spans="2:2">
      <c r="B3156" s="163"/>
    </row>
    <row r="3157" spans="2:2">
      <c r="B3157" s="163"/>
    </row>
    <row r="3158" spans="2:2">
      <c r="B3158" s="163"/>
    </row>
    <row r="3159" spans="2:2">
      <c r="B3159" s="163"/>
    </row>
    <row r="3160" spans="2:2">
      <c r="B3160" s="163"/>
    </row>
    <row r="3161" spans="2:2">
      <c r="B3161" s="163"/>
    </row>
    <row r="3162" spans="2:2">
      <c r="B3162" s="163"/>
    </row>
    <row r="3163" spans="2:2">
      <c r="B3163" s="163"/>
    </row>
    <row r="3164" spans="2:2">
      <c r="B3164" s="163"/>
    </row>
    <row r="3165" spans="2:2">
      <c r="B3165" s="163"/>
    </row>
    <row r="3166" spans="2:2">
      <c r="B3166" s="163"/>
    </row>
    <row r="3167" spans="2:2">
      <c r="B3167" s="163"/>
    </row>
    <row r="3168" spans="2:2">
      <c r="B3168" s="163"/>
    </row>
    <row r="3169" spans="2:2">
      <c r="B3169" s="163"/>
    </row>
    <row r="3170" spans="2:2">
      <c r="B3170" s="163"/>
    </row>
    <row r="3171" spans="2:2">
      <c r="B3171" s="163"/>
    </row>
    <row r="3172" spans="2:2">
      <c r="B3172" s="163"/>
    </row>
    <row r="3173" spans="2:2">
      <c r="B3173" s="163"/>
    </row>
    <row r="3174" spans="2:2">
      <c r="B3174" s="163"/>
    </row>
    <row r="3175" spans="2:2">
      <c r="B3175" s="163"/>
    </row>
    <row r="3176" spans="2:2">
      <c r="B3176" s="163"/>
    </row>
    <row r="3177" spans="2:2">
      <c r="B3177" s="163"/>
    </row>
    <row r="3178" spans="2:2">
      <c r="B3178" s="163"/>
    </row>
    <row r="3179" spans="2:2">
      <c r="B3179" s="163"/>
    </row>
    <row r="3180" spans="2:2">
      <c r="B3180" s="163"/>
    </row>
    <row r="3181" spans="2:2">
      <c r="B3181" s="163"/>
    </row>
    <row r="3182" spans="2:2">
      <c r="B3182" s="163"/>
    </row>
    <row r="3183" spans="2:2">
      <c r="B3183" s="163"/>
    </row>
    <row r="3184" spans="2:2">
      <c r="B3184" s="163"/>
    </row>
    <row r="3185" spans="2:2">
      <c r="B3185" s="163"/>
    </row>
    <row r="3186" spans="2:2">
      <c r="B3186" s="163"/>
    </row>
    <row r="3187" spans="2:2">
      <c r="B3187" s="163"/>
    </row>
    <row r="3188" spans="2:2">
      <c r="B3188" s="163"/>
    </row>
    <row r="3189" spans="2:2">
      <c r="B3189" s="163"/>
    </row>
    <row r="3190" spans="2:2">
      <c r="B3190" s="163"/>
    </row>
    <row r="3191" spans="2:2">
      <c r="B3191" s="163"/>
    </row>
    <row r="3192" spans="2:2">
      <c r="B3192" s="163"/>
    </row>
    <row r="3193" spans="2:2">
      <c r="B3193" s="163"/>
    </row>
    <row r="3194" spans="2:2">
      <c r="B3194" s="163"/>
    </row>
    <row r="3195" spans="2:2">
      <c r="B3195" s="163"/>
    </row>
    <row r="3196" spans="2:2">
      <c r="B3196" s="163"/>
    </row>
    <row r="3197" spans="2:2">
      <c r="B3197" s="163"/>
    </row>
    <row r="3198" spans="2:2">
      <c r="B3198" s="163"/>
    </row>
    <row r="3199" spans="2:2">
      <c r="B3199" s="163"/>
    </row>
    <row r="3200" spans="2:2">
      <c r="B3200" s="163"/>
    </row>
    <row r="3201" spans="2:2">
      <c r="B3201" s="163"/>
    </row>
    <row r="3202" spans="2:2">
      <c r="B3202" s="163"/>
    </row>
    <row r="3203" spans="2:2">
      <c r="B3203" s="163"/>
    </row>
    <row r="3204" spans="2:2">
      <c r="B3204" s="163"/>
    </row>
    <row r="3205" spans="2:2">
      <c r="B3205" s="163"/>
    </row>
    <row r="3206" spans="2:2">
      <c r="B3206" s="163"/>
    </row>
    <row r="3207" spans="2:2">
      <c r="B3207" s="163"/>
    </row>
    <row r="3208" spans="2:2">
      <c r="B3208" s="163"/>
    </row>
    <row r="3209" spans="2:2">
      <c r="B3209" s="163"/>
    </row>
    <row r="3210" spans="2:2">
      <c r="B3210" s="163"/>
    </row>
    <row r="3211" spans="2:2">
      <c r="B3211" s="163"/>
    </row>
    <row r="3212" spans="2:2">
      <c r="B3212" s="163"/>
    </row>
    <row r="3213" spans="2:2">
      <c r="B3213" s="163"/>
    </row>
    <row r="3214" spans="2:2">
      <c r="B3214" s="163"/>
    </row>
    <row r="3215" spans="2:2">
      <c r="B3215" s="163"/>
    </row>
    <row r="3216" spans="2:2">
      <c r="B3216" s="163"/>
    </row>
    <row r="3217" spans="2:2">
      <c r="B3217" s="163"/>
    </row>
    <row r="3218" spans="2:2">
      <c r="B3218" s="163"/>
    </row>
    <row r="3219" spans="2:2">
      <c r="B3219" s="163"/>
    </row>
    <row r="3220" spans="2:2">
      <c r="B3220" s="163"/>
    </row>
    <row r="3221" spans="2:2">
      <c r="B3221" s="163"/>
    </row>
    <row r="3222" spans="2:2">
      <c r="B3222" s="163"/>
    </row>
    <row r="3223" spans="2:2">
      <c r="B3223" s="163"/>
    </row>
    <row r="3224" spans="2:2">
      <c r="B3224" s="163"/>
    </row>
    <row r="3225" spans="2:2">
      <c r="B3225" s="163"/>
    </row>
    <row r="3226" spans="2:2">
      <c r="B3226" s="163"/>
    </row>
    <row r="3227" spans="2:2">
      <c r="B3227" s="163"/>
    </row>
    <row r="3228" spans="2:2">
      <c r="B3228" s="163"/>
    </row>
    <row r="3229" spans="2:2">
      <c r="B3229" s="163"/>
    </row>
    <row r="3230" spans="2:2">
      <c r="B3230" s="163"/>
    </row>
    <row r="3231" spans="2:2">
      <c r="B3231" s="163"/>
    </row>
    <row r="3232" spans="2:2">
      <c r="B3232" s="163"/>
    </row>
    <row r="3233" spans="2:2">
      <c r="B3233" s="163"/>
    </row>
    <row r="3234" spans="2:2">
      <c r="B3234" s="163"/>
    </row>
    <row r="3235" spans="2:2">
      <c r="B3235" s="163"/>
    </row>
    <row r="3236" spans="2:2">
      <c r="B3236" s="163"/>
    </row>
    <row r="3237" spans="2:2">
      <c r="B3237" s="163"/>
    </row>
    <row r="3238" spans="2:2">
      <c r="B3238" s="163"/>
    </row>
    <row r="3239" spans="2:2">
      <c r="B3239" s="163"/>
    </row>
    <row r="3240" spans="2:2">
      <c r="B3240" s="163"/>
    </row>
    <row r="3241" spans="2:2">
      <c r="B3241" s="163"/>
    </row>
    <row r="3242" spans="2:2">
      <c r="B3242" s="163"/>
    </row>
    <row r="3243" spans="2:2">
      <c r="B3243" s="163"/>
    </row>
    <row r="3244" spans="2:2">
      <c r="B3244" s="163"/>
    </row>
    <row r="3245" spans="2:2">
      <c r="B3245" s="163"/>
    </row>
    <row r="3246" spans="2:2">
      <c r="B3246" s="163"/>
    </row>
    <row r="3247" spans="2:2">
      <c r="B3247" s="163"/>
    </row>
    <row r="3248" spans="2:2">
      <c r="B3248" s="163"/>
    </row>
    <row r="3249" spans="2:2">
      <c r="B3249" s="163"/>
    </row>
    <row r="3250" spans="2:2">
      <c r="B3250" s="163"/>
    </row>
    <row r="3251" spans="2:2">
      <c r="B3251" s="163"/>
    </row>
    <row r="3252" spans="2:2">
      <c r="B3252" s="163"/>
    </row>
    <row r="3253" spans="2:2">
      <c r="B3253" s="163"/>
    </row>
    <row r="3254" spans="2:2">
      <c r="B3254" s="163"/>
    </row>
    <row r="3255" spans="2:2">
      <c r="B3255" s="163"/>
    </row>
    <row r="3256" spans="2:2">
      <c r="B3256" s="163"/>
    </row>
    <row r="3257" spans="2:2">
      <c r="B3257" s="163"/>
    </row>
    <row r="3258" spans="2:2">
      <c r="B3258" s="163"/>
    </row>
    <row r="3259" spans="2:2">
      <c r="B3259" s="163"/>
    </row>
    <row r="3260" spans="2:2">
      <c r="B3260" s="163"/>
    </row>
    <row r="3261" spans="2:2">
      <c r="B3261" s="163"/>
    </row>
    <row r="3262" spans="2:2">
      <c r="B3262" s="163"/>
    </row>
    <row r="3263" spans="2:2">
      <c r="B3263" s="163"/>
    </row>
    <row r="3264" spans="2:2">
      <c r="B3264" s="163"/>
    </row>
    <row r="3265" spans="2:2">
      <c r="B3265" s="163"/>
    </row>
    <row r="3266" spans="2:2">
      <c r="B3266" s="163"/>
    </row>
    <row r="3267" spans="2:2">
      <c r="B3267" s="163"/>
    </row>
    <row r="3268" spans="2:2">
      <c r="B3268" s="163"/>
    </row>
    <row r="3269" spans="2:2">
      <c r="B3269" s="163"/>
    </row>
    <row r="3270" spans="2:2">
      <c r="B3270" s="163"/>
    </row>
    <row r="3271" spans="2:2">
      <c r="B3271" s="163"/>
    </row>
    <row r="3272" spans="2:2">
      <c r="B3272" s="163"/>
    </row>
    <row r="3273" spans="2:2">
      <c r="B3273" s="163"/>
    </row>
    <row r="3274" spans="2:2">
      <c r="B3274" s="163"/>
    </row>
    <row r="3275" spans="2:2">
      <c r="B3275" s="163"/>
    </row>
    <row r="3276" spans="2:2">
      <c r="B3276" s="163"/>
    </row>
    <row r="3277" spans="2:2">
      <c r="B3277" s="163"/>
    </row>
    <row r="3278" spans="2:2">
      <c r="B3278" s="163"/>
    </row>
    <row r="3279" spans="2:2">
      <c r="B3279" s="163"/>
    </row>
    <row r="3280" spans="2:2">
      <c r="B3280" s="163"/>
    </row>
    <row r="3281" spans="2:2">
      <c r="B3281" s="163"/>
    </row>
    <row r="3282" spans="2:2">
      <c r="B3282" s="163"/>
    </row>
    <row r="3283" spans="2:2">
      <c r="B3283" s="163"/>
    </row>
    <row r="3284" spans="2:2">
      <c r="B3284" s="163"/>
    </row>
    <row r="3285" spans="2:2">
      <c r="B3285" s="163"/>
    </row>
    <row r="3286" spans="2:2">
      <c r="B3286" s="163"/>
    </row>
    <row r="3287" spans="2:2">
      <c r="B3287" s="163"/>
    </row>
    <row r="3288" spans="2:2">
      <c r="B3288" s="163"/>
    </row>
    <row r="3289" spans="2:2">
      <c r="B3289" s="163"/>
    </row>
    <row r="3290" spans="2:2">
      <c r="B3290" s="163"/>
    </row>
    <row r="3291" spans="2:2">
      <c r="B3291" s="163"/>
    </row>
    <row r="3292" spans="2:2">
      <c r="B3292" s="163"/>
    </row>
    <row r="3293" spans="2:2">
      <c r="B3293" s="163"/>
    </row>
    <row r="3294" spans="2:2">
      <c r="B3294" s="163"/>
    </row>
    <row r="3295" spans="2:2">
      <c r="B3295" s="163"/>
    </row>
    <row r="3296" spans="2:2">
      <c r="B3296" s="163"/>
    </row>
    <row r="3297" spans="2:2">
      <c r="B3297" s="163"/>
    </row>
    <row r="3298" spans="2:2">
      <c r="B3298" s="163"/>
    </row>
    <row r="3299" spans="2:2">
      <c r="B3299" s="163"/>
    </row>
    <row r="3300" spans="2:2">
      <c r="B3300" s="163"/>
    </row>
    <row r="3301" spans="2:2">
      <c r="B3301" s="163"/>
    </row>
    <row r="3302" spans="2:2">
      <c r="B3302" s="163"/>
    </row>
    <row r="3303" spans="2:2">
      <c r="B3303" s="163"/>
    </row>
    <row r="3304" spans="2:2">
      <c r="B3304" s="163"/>
    </row>
    <row r="3305" spans="2:2">
      <c r="B3305" s="163"/>
    </row>
    <row r="3306" spans="2:2">
      <c r="B3306" s="163"/>
    </row>
    <row r="3307" spans="2:2">
      <c r="B3307" s="163"/>
    </row>
    <row r="3308" spans="2:2">
      <c r="B3308" s="163"/>
    </row>
    <row r="3309" spans="2:2">
      <c r="B3309" s="163"/>
    </row>
    <row r="3310" spans="2:2">
      <c r="B3310" s="163"/>
    </row>
    <row r="3311" spans="2:2">
      <c r="B3311" s="163"/>
    </row>
    <row r="3312" spans="2:2">
      <c r="B3312" s="163"/>
    </row>
    <row r="3313" spans="2:2">
      <c r="B3313" s="163"/>
    </row>
    <row r="3314" spans="2:2">
      <c r="B3314" s="163"/>
    </row>
    <row r="3315" spans="2:2">
      <c r="B3315" s="163"/>
    </row>
    <row r="3316" spans="2:2">
      <c r="B3316" s="163"/>
    </row>
    <row r="3317" spans="2:2">
      <c r="B3317" s="163"/>
    </row>
    <row r="3318" spans="2:2">
      <c r="B3318" s="163"/>
    </row>
    <row r="3319" spans="2:2">
      <c r="B3319" s="163"/>
    </row>
    <row r="3320" spans="2:2">
      <c r="B3320" s="163"/>
    </row>
    <row r="3321" spans="2:2">
      <c r="B3321" s="163"/>
    </row>
    <row r="3322" spans="2:2">
      <c r="B3322" s="163"/>
    </row>
    <row r="3323" spans="2:2">
      <c r="B3323" s="163"/>
    </row>
    <row r="3324" spans="2:2">
      <c r="B3324" s="163"/>
    </row>
    <row r="3325" spans="2:2">
      <c r="B3325" s="163"/>
    </row>
    <row r="3326" spans="2:2">
      <c r="B3326" s="163"/>
    </row>
    <row r="3327" spans="2:2">
      <c r="B3327" s="163"/>
    </row>
    <row r="3328" spans="2:2">
      <c r="B3328" s="163"/>
    </row>
    <row r="3329" spans="2:2">
      <c r="B3329" s="163"/>
    </row>
    <row r="3330" spans="2:2">
      <c r="B3330" s="163"/>
    </row>
    <row r="3331" spans="2:2">
      <c r="B3331" s="163"/>
    </row>
    <row r="3332" spans="2:2">
      <c r="B3332" s="163"/>
    </row>
    <row r="3333" spans="2:2">
      <c r="B3333" s="163"/>
    </row>
    <row r="3334" spans="2:2">
      <c r="B3334" s="163"/>
    </row>
    <row r="3335" spans="2:2">
      <c r="B3335" s="163"/>
    </row>
    <row r="3336" spans="2:2">
      <c r="B3336" s="163"/>
    </row>
    <row r="3337" spans="2:2">
      <c r="B3337" s="163"/>
    </row>
    <row r="3338" spans="2:2">
      <c r="B3338" s="163"/>
    </row>
    <row r="3339" spans="2:2">
      <c r="B3339" s="163"/>
    </row>
    <row r="3340" spans="2:2">
      <c r="B3340" s="163"/>
    </row>
    <row r="3341" spans="2:2">
      <c r="B3341" s="163"/>
    </row>
    <row r="3342" spans="2:2">
      <c r="B3342" s="163"/>
    </row>
    <row r="3343" spans="2:2">
      <c r="B3343" s="163"/>
    </row>
    <row r="3344" spans="2:2">
      <c r="B3344" s="163"/>
    </row>
    <row r="3345" spans="2:2">
      <c r="B3345" s="163"/>
    </row>
    <row r="3346" spans="2:2">
      <c r="B3346" s="163"/>
    </row>
    <row r="3347" spans="2:2">
      <c r="B3347" s="163"/>
    </row>
    <row r="3348" spans="2:2">
      <c r="B3348" s="163"/>
    </row>
    <row r="3349" spans="2:2">
      <c r="B3349" s="163"/>
    </row>
    <row r="3350" spans="2:2">
      <c r="B3350" s="163"/>
    </row>
    <row r="3351" spans="2:2">
      <c r="B3351" s="163"/>
    </row>
    <row r="3352" spans="2:2">
      <c r="B3352" s="163"/>
    </row>
    <row r="3353" spans="2:2">
      <c r="B3353" s="163"/>
    </row>
    <row r="3354" spans="2:2">
      <c r="B3354" s="163"/>
    </row>
    <row r="3355" spans="2:2">
      <c r="B3355" s="163"/>
    </row>
    <row r="3356" spans="2:2">
      <c r="B3356" s="163"/>
    </row>
    <row r="3357" spans="2:2">
      <c r="B3357" s="163"/>
    </row>
    <row r="3358" spans="2:2">
      <c r="B3358" s="163"/>
    </row>
    <row r="3359" spans="2:2">
      <c r="B3359" s="163"/>
    </row>
    <row r="3360" spans="2:2">
      <c r="B3360" s="163"/>
    </row>
    <row r="3361" spans="2:2">
      <c r="B3361" s="163"/>
    </row>
    <row r="3362" spans="2:2">
      <c r="B3362" s="163"/>
    </row>
    <row r="3363" spans="2:2">
      <c r="B3363" s="163"/>
    </row>
    <row r="3364" spans="2:2">
      <c r="B3364" s="163"/>
    </row>
    <row r="3365" spans="2:2">
      <c r="B3365" s="163"/>
    </row>
    <row r="3366" spans="2:2">
      <c r="B3366" s="163"/>
    </row>
    <row r="3367" spans="2:2">
      <c r="B3367" s="163"/>
    </row>
    <row r="3368" spans="2:2">
      <c r="B3368" s="163"/>
    </row>
    <row r="3369" spans="2:2">
      <c r="B3369" s="163"/>
    </row>
    <row r="3370" spans="2:2">
      <c r="B3370" s="163"/>
    </row>
    <row r="3371" spans="2:2">
      <c r="B3371" s="163"/>
    </row>
    <row r="3372" spans="2:2">
      <c r="B3372" s="163"/>
    </row>
    <row r="3373" spans="2:2">
      <c r="B3373" s="163"/>
    </row>
    <row r="3374" spans="2:2">
      <c r="B3374" s="163"/>
    </row>
    <row r="3375" spans="2:2">
      <c r="B3375" s="163"/>
    </row>
    <row r="3376" spans="2:2">
      <c r="B3376" s="163"/>
    </row>
    <row r="3377" spans="2:2">
      <c r="B3377" s="163"/>
    </row>
    <row r="3378" spans="2:2">
      <c r="B3378" s="163"/>
    </row>
    <row r="3379" spans="2:2">
      <c r="B3379" s="163"/>
    </row>
    <row r="3380" spans="2:2">
      <c r="B3380" s="163"/>
    </row>
    <row r="3381" spans="2:2">
      <c r="B3381" s="163"/>
    </row>
    <row r="3382" spans="2:2">
      <c r="B3382" s="163"/>
    </row>
    <row r="3383" spans="2:2">
      <c r="B3383" s="163"/>
    </row>
    <row r="3384" spans="2:2">
      <c r="B3384" s="163"/>
    </row>
    <row r="3385" spans="2:2">
      <c r="B3385" s="163"/>
    </row>
    <row r="3386" spans="2:2">
      <c r="B3386" s="163"/>
    </row>
    <row r="3387" spans="2:2">
      <c r="B3387" s="163"/>
    </row>
    <row r="3388" spans="2:2">
      <c r="B3388" s="163"/>
    </row>
    <row r="3389" spans="2:2">
      <c r="B3389" s="163"/>
    </row>
    <row r="3390" spans="2:2">
      <c r="B3390" s="163"/>
    </row>
    <row r="3391" spans="2:2">
      <c r="B3391" s="163"/>
    </row>
    <row r="3392" spans="2:2">
      <c r="B3392" s="163"/>
    </row>
    <row r="3393" spans="2:2">
      <c r="B3393" s="163"/>
    </row>
    <row r="3394" spans="2:2">
      <c r="B3394" s="163"/>
    </row>
    <row r="3395" spans="2:2">
      <c r="B3395" s="163"/>
    </row>
    <row r="3396" spans="2:2">
      <c r="B3396" s="163"/>
    </row>
    <row r="3397" spans="2:2">
      <c r="B3397" s="163"/>
    </row>
    <row r="3398" spans="2:2">
      <c r="B3398" s="163"/>
    </row>
    <row r="3399" spans="2:2">
      <c r="B3399" s="163"/>
    </row>
    <row r="3400" spans="2:2">
      <c r="B3400" s="163"/>
    </row>
    <row r="3401" spans="2:2">
      <c r="B3401" s="163"/>
    </row>
    <row r="3402" spans="2:2">
      <c r="B3402" s="163"/>
    </row>
    <row r="3403" spans="2:2">
      <c r="B3403" s="163"/>
    </row>
    <row r="3404" spans="2:2">
      <c r="B3404" s="163"/>
    </row>
    <row r="3405" spans="2:2">
      <c r="B3405" s="163"/>
    </row>
    <row r="3406" spans="2:2">
      <c r="B3406" s="163"/>
    </row>
    <row r="3407" spans="2:2">
      <c r="B3407" s="163"/>
    </row>
    <row r="3408" spans="2:2">
      <c r="B3408" s="163"/>
    </row>
    <row r="3409" spans="2:2">
      <c r="B3409" s="163"/>
    </row>
    <row r="3410" spans="2:2">
      <c r="B3410" s="163"/>
    </row>
    <row r="3411" spans="2:2">
      <c r="B3411" s="163"/>
    </row>
    <row r="3412" spans="2:2">
      <c r="B3412" s="163"/>
    </row>
    <row r="3413" spans="2:2">
      <c r="B3413" s="163"/>
    </row>
    <row r="3414" spans="2:2">
      <c r="B3414" s="163"/>
    </row>
    <row r="3415" spans="2:2">
      <c r="B3415" s="163"/>
    </row>
    <row r="3416" spans="2:2">
      <c r="B3416" s="163"/>
    </row>
    <row r="3417" spans="2:2">
      <c r="B3417" s="163"/>
    </row>
    <row r="3418" spans="2:2">
      <c r="B3418" s="163"/>
    </row>
    <row r="3419" spans="2:2">
      <c r="B3419" s="163"/>
    </row>
    <row r="3420" spans="2:2">
      <c r="B3420" s="163"/>
    </row>
    <row r="3421" spans="2:2">
      <c r="B3421" s="163"/>
    </row>
    <row r="3422" spans="2:2">
      <c r="B3422" s="163"/>
    </row>
    <row r="3423" spans="2:2">
      <c r="B3423" s="163"/>
    </row>
    <row r="3424" spans="2:2">
      <c r="B3424" s="163"/>
    </row>
    <row r="3425" spans="2:2">
      <c r="B3425" s="163"/>
    </row>
    <row r="3426" spans="2:2">
      <c r="B3426" s="163"/>
    </row>
    <row r="3427" spans="2:2">
      <c r="B3427" s="163"/>
    </row>
    <row r="3428" spans="2:2">
      <c r="B3428" s="163"/>
    </row>
    <row r="3429" spans="2:2">
      <c r="B3429" s="163"/>
    </row>
    <row r="3430" spans="2:2">
      <c r="B3430" s="163"/>
    </row>
    <row r="3431" spans="2:2">
      <c r="B3431" s="163"/>
    </row>
    <row r="3432" spans="2:2">
      <c r="B3432" s="163"/>
    </row>
    <row r="3433" spans="2:2">
      <c r="B3433" s="163"/>
    </row>
    <row r="3434" spans="2:2">
      <c r="B3434" s="163"/>
    </row>
    <row r="3435" spans="2:2">
      <c r="B3435" s="163"/>
    </row>
    <row r="3436" spans="2:2">
      <c r="B3436" s="163"/>
    </row>
    <row r="3437" spans="2:2">
      <c r="B3437" s="163"/>
    </row>
    <row r="3438" spans="2:2">
      <c r="B3438" s="163"/>
    </row>
    <row r="3439" spans="2:2">
      <c r="B3439" s="163"/>
    </row>
    <row r="3440" spans="2:2">
      <c r="B3440" s="163"/>
    </row>
    <row r="3441" spans="2:2">
      <c r="B3441" s="163"/>
    </row>
    <row r="3442" spans="2:2">
      <c r="B3442" s="163"/>
    </row>
    <row r="3443" spans="2:2">
      <c r="B3443" s="163"/>
    </row>
    <row r="3444" spans="2:2">
      <c r="B3444" s="163"/>
    </row>
    <row r="3445" spans="2:2">
      <c r="B3445" s="163"/>
    </row>
    <row r="3446" spans="2:2">
      <c r="B3446" s="163"/>
    </row>
    <row r="3447" spans="2:2">
      <c r="B3447" s="163"/>
    </row>
    <row r="3448" spans="2:2">
      <c r="B3448" s="163"/>
    </row>
    <row r="3449" spans="2:2">
      <c r="B3449" s="163"/>
    </row>
    <row r="3450" spans="2:2">
      <c r="B3450" s="163"/>
    </row>
    <row r="3451" spans="2:2">
      <c r="B3451" s="163"/>
    </row>
    <row r="3452" spans="2:2">
      <c r="B3452" s="163"/>
    </row>
    <row r="3453" spans="2:2">
      <c r="B3453" s="163"/>
    </row>
    <row r="3454" spans="2:2">
      <c r="B3454" s="163"/>
    </row>
    <row r="3455" spans="2:2">
      <c r="B3455" s="163"/>
    </row>
    <row r="3456" spans="2:2">
      <c r="B3456" s="163"/>
    </row>
    <row r="3457" spans="2:2">
      <c r="B3457" s="163"/>
    </row>
    <row r="3458" spans="2:2">
      <c r="B3458" s="163"/>
    </row>
    <row r="3459" spans="2:2">
      <c r="B3459" s="163"/>
    </row>
    <row r="3460" spans="2:2">
      <c r="B3460" s="163"/>
    </row>
    <row r="3461" spans="2:2">
      <c r="B3461" s="163"/>
    </row>
    <row r="3462" spans="2:2">
      <c r="B3462" s="163"/>
    </row>
    <row r="3463" spans="2:2">
      <c r="B3463" s="163"/>
    </row>
    <row r="3464" spans="2:2">
      <c r="B3464" s="163"/>
    </row>
    <row r="3465" spans="2:2">
      <c r="B3465" s="163"/>
    </row>
    <row r="3466" spans="2:2">
      <c r="B3466" s="163"/>
    </row>
    <row r="3467" spans="2:2">
      <c r="B3467" s="163"/>
    </row>
    <row r="3468" spans="2:2">
      <c r="B3468" s="163"/>
    </row>
    <row r="3469" spans="2:2">
      <c r="B3469" s="163"/>
    </row>
    <row r="3470" spans="2:2">
      <c r="B3470" s="163"/>
    </row>
    <row r="3471" spans="2:2">
      <c r="B3471" s="163"/>
    </row>
    <row r="3472" spans="2:2">
      <c r="B3472" s="163"/>
    </row>
    <row r="3473" spans="2:2">
      <c r="B3473" s="163"/>
    </row>
    <row r="3474" spans="2:2">
      <c r="B3474" s="163"/>
    </row>
    <row r="3475" spans="2:2">
      <c r="B3475" s="163"/>
    </row>
    <row r="3476" spans="2:2">
      <c r="B3476" s="163"/>
    </row>
    <row r="3477" spans="2:2">
      <c r="B3477" s="163"/>
    </row>
    <row r="3478" spans="2:2">
      <c r="B3478" s="163"/>
    </row>
    <row r="3479" spans="2:2">
      <c r="B3479" s="163"/>
    </row>
    <row r="3480" spans="2:2">
      <c r="B3480" s="163"/>
    </row>
    <row r="3481" spans="2:2">
      <c r="B3481" s="163"/>
    </row>
    <row r="3482" spans="2:2">
      <c r="B3482" s="163"/>
    </row>
    <row r="3483" spans="2:2">
      <c r="B3483" s="163"/>
    </row>
    <row r="3484" spans="2:2">
      <c r="B3484" s="163"/>
    </row>
    <row r="3485" spans="2:2">
      <c r="B3485" s="163"/>
    </row>
    <row r="3486" spans="2:2">
      <c r="B3486" s="163"/>
    </row>
    <row r="3487" spans="2:2">
      <c r="B3487" s="163"/>
    </row>
    <row r="3488" spans="2:2">
      <c r="B3488" s="163"/>
    </row>
    <row r="3489" spans="2:2">
      <c r="B3489" s="163"/>
    </row>
    <row r="3490" spans="2:2">
      <c r="B3490" s="163"/>
    </row>
    <row r="3491" spans="2:2">
      <c r="B3491" s="163"/>
    </row>
    <row r="3492" spans="2:2">
      <c r="B3492" s="163"/>
    </row>
    <row r="3493" spans="2:2">
      <c r="B3493" s="163"/>
    </row>
    <row r="3494" spans="2:2">
      <c r="B3494" s="163"/>
    </row>
    <row r="3495" spans="2:2">
      <c r="B3495" s="163"/>
    </row>
    <row r="3496" spans="2:2">
      <c r="B3496" s="163"/>
    </row>
    <row r="3497" spans="2:2">
      <c r="B3497" s="163"/>
    </row>
    <row r="3498" spans="2:2">
      <c r="B3498" s="163"/>
    </row>
    <row r="3499" spans="2:2">
      <c r="B3499" s="163"/>
    </row>
    <row r="3500" spans="2:2">
      <c r="B3500" s="163"/>
    </row>
    <row r="3501" spans="2:2">
      <c r="B3501" s="163"/>
    </row>
    <row r="3502" spans="2:2">
      <c r="B3502" s="163"/>
    </row>
    <row r="3503" spans="2:2">
      <c r="B3503" s="163"/>
    </row>
    <row r="3504" spans="2:2">
      <c r="B3504" s="163"/>
    </row>
    <row r="3505" spans="2:2">
      <c r="B3505" s="163"/>
    </row>
    <row r="3506" spans="2:2">
      <c r="B3506" s="163"/>
    </row>
    <row r="3507" spans="2:2">
      <c r="B3507" s="163"/>
    </row>
    <row r="3508" spans="2:2">
      <c r="B3508" s="163"/>
    </row>
    <row r="3509" spans="2:2">
      <c r="B3509" s="163"/>
    </row>
    <row r="3510" spans="2:2">
      <c r="B3510" s="163"/>
    </row>
    <row r="3511" spans="2:2">
      <c r="B3511" s="163"/>
    </row>
    <row r="3512" spans="2:2">
      <c r="B3512" s="163"/>
    </row>
    <row r="3513" spans="2:2">
      <c r="B3513" s="163"/>
    </row>
    <row r="3514" spans="2:2">
      <c r="B3514" s="163"/>
    </row>
    <row r="3515" spans="2:2">
      <c r="B3515" s="163"/>
    </row>
    <row r="3516" spans="2:2">
      <c r="B3516" s="163"/>
    </row>
    <row r="3517" spans="2:2">
      <c r="B3517" s="163"/>
    </row>
    <row r="3518" spans="2:2">
      <c r="B3518" s="163"/>
    </row>
    <row r="3519" spans="2:2">
      <c r="B3519" s="163"/>
    </row>
    <row r="3520" spans="2:2">
      <c r="B3520" s="163"/>
    </row>
    <row r="3521" spans="2:2">
      <c r="B3521" s="163"/>
    </row>
    <row r="3522" spans="2:2">
      <c r="B3522" s="163"/>
    </row>
    <row r="3523" spans="2:2">
      <c r="B3523" s="163"/>
    </row>
    <row r="3524" spans="2:2">
      <c r="B3524" s="163"/>
    </row>
    <row r="3525" spans="2:2">
      <c r="B3525" s="163"/>
    </row>
    <row r="3526" spans="2:2">
      <c r="B3526" s="163"/>
    </row>
    <row r="3527" spans="2:2">
      <c r="B3527" s="163"/>
    </row>
    <row r="3528" spans="2:2">
      <c r="B3528" s="163"/>
    </row>
    <row r="3529" spans="2:2">
      <c r="B3529" s="163"/>
    </row>
    <row r="3530" spans="2:2">
      <c r="B3530" s="163"/>
    </row>
    <row r="3531" spans="2:2">
      <c r="B3531" s="163"/>
    </row>
    <row r="3532" spans="2:2">
      <c r="B3532" s="163"/>
    </row>
    <row r="3533" spans="2:2">
      <c r="B3533" s="163"/>
    </row>
    <row r="3534" spans="2:2">
      <c r="B3534" s="163"/>
    </row>
    <row r="3535" spans="2:2">
      <c r="B3535" s="163"/>
    </row>
    <row r="3536" spans="2:2">
      <c r="B3536" s="163"/>
    </row>
    <row r="3537" spans="2:2">
      <c r="B3537" s="163"/>
    </row>
    <row r="3538" spans="2:2">
      <c r="B3538" s="163"/>
    </row>
    <row r="3539" spans="2:2">
      <c r="B3539" s="163"/>
    </row>
    <row r="3540" spans="2:2">
      <c r="B3540" s="163"/>
    </row>
    <row r="3541" spans="2:2">
      <c r="B3541" s="163"/>
    </row>
    <row r="3542" spans="2:2">
      <c r="B3542" s="163"/>
    </row>
    <row r="3543" spans="2:2">
      <c r="B3543" s="163"/>
    </row>
    <row r="3544" spans="2:2">
      <c r="B3544" s="163"/>
    </row>
    <row r="3545" spans="2:2">
      <c r="B3545" s="163"/>
    </row>
    <row r="3546" spans="2:2">
      <c r="B3546" s="163"/>
    </row>
    <row r="3547" spans="2:2">
      <c r="B3547" s="163"/>
    </row>
    <row r="3548" spans="2:2">
      <c r="B3548" s="163"/>
    </row>
    <row r="3549" spans="2:2">
      <c r="B3549" s="163"/>
    </row>
    <row r="3550" spans="2:2">
      <c r="B3550" s="163"/>
    </row>
    <row r="3551" spans="2:2">
      <c r="B3551" s="163"/>
    </row>
    <row r="3552" spans="2:2">
      <c r="B3552" s="163"/>
    </row>
    <row r="3553" spans="2:2">
      <c r="B3553" s="163"/>
    </row>
    <row r="3554" spans="2:2">
      <c r="B3554" s="163"/>
    </row>
    <row r="3555" spans="2:2">
      <c r="B3555" s="163"/>
    </row>
    <row r="3556" spans="2:2">
      <c r="B3556" s="163"/>
    </row>
    <row r="3557" spans="2:2">
      <c r="B3557" s="163"/>
    </row>
    <row r="3558" spans="2:2">
      <c r="B3558" s="163"/>
    </row>
    <row r="3559" spans="2:2">
      <c r="B3559" s="163"/>
    </row>
    <row r="3560" spans="2:2">
      <c r="B3560" s="163"/>
    </row>
    <row r="3561" spans="2:2">
      <c r="B3561" s="163"/>
    </row>
    <row r="3562" spans="2:2">
      <c r="B3562" s="163"/>
    </row>
    <row r="3563" spans="2:2">
      <c r="B3563" s="163"/>
    </row>
    <row r="3564" spans="2:2">
      <c r="B3564" s="163"/>
    </row>
    <row r="3565" spans="2:2">
      <c r="B3565" s="163"/>
    </row>
    <row r="3566" spans="2:2">
      <c r="B3566" s="163"/>
    </row>
    <row r="3567" spans="2:2">
      <c r="B3567" s="163"/>
    </row>
    <row r="3568" spans="2:2">
      <c r="B3568" s="163"/>
    </row>
    <row r="3569" spans="2:2">
      <c r="B3569" s="163"/>
    </row>
    <row r="3570" spans="2:2">
      <c r="B3570" s="163"/>
    </row>
    <row r="3571" spans="2:2">
      <c r="B3571" s="163"/>
    </row>
    <row r="3572" spans="2:2">
      <c r="B3572" s="163"/>
    </row>
    <row r="3573" spans="2:2">
      <c r="B3573" s="163"/>
    </row>
    <row r="3574" spans="2:2">
      <c r="B3574" s="163"/>
    </row>
    <row r="3575" spans="2:2">
      <c r="B3575" s="163"/>
    </row>
    <row r="3576" spans="2:2">
      <c r="B3576" s="163"/>
    </row>
    <row r="3577" spans="2:2">
      <c r="B3577" s="163"/>
    </row>
    <row r="3578" spans="2:2">
      <c r="B3578" s="163"/>
    </row>
    <row r="3579" spans="2:2">
      <c r="B3579" s="163"/>
    </row>
    <row r="3580" spans="2:2">
      <c r="B3580" s="163"/>
    </row>
    <row r="3581" spans="2:2">
      <c r="B3581" s="163"/>
    </row>
    <row r="3582" spans="2:2">
      <c r="B3582" s="163"/>
    </row>
    <row r="3583" spans="2:2">
      <c r="B3583" s="163"/>
    </row>
    <row r="3584" spans="2:2">
      <c r="B3584" s="163"/>
    </row>
    <row r="3585" spans="2:2">
      <c r="B3585" s="163"/>
    </row>
    <row r="3586" spans="2:2">
      <c r="B3586" s="163"/>
    </row>
    <row r="3587" spans="2:2">
      <c r="B3587" s="163"/>
    </row>
    <row r="3588" spans="2:2">
      <c r="B3588" s="163"/>
    </row>
    <row r="3589" spans="2:2">
      <c r="B3589" s="163"/>
    </row>
    <row r="3590" spans="2:2">
      <c r="B3590" s="163"/>
    </row>
    <row r="3591" spans="2:2">
      <c r="B3591" s="163"/>
    </row>
    <row r="3592" spans="2:2">
      <c r="B3592" s="163"/>
    </row>
    <row r="3593" spans="2:2">
      <c r="B3593" s="163"/>
    </row>
    <row r="3594" spans="2:2">
      <c r="B3594" s="163"/>
    </row>
    <row r="3595" spans="2:2">
      <c r="B3595" s="163"/>
    </row>
    <row r="3596" spans="2:2">
      <c r="B3596" s="163"/>
    </row>
    <row r="3597" spans="2:2">
      <c r="B3597" s="163"/>
    </row>
    <row r="3598" spans="2:2">
      <c r="B3598" s="163"/>
    </row>
    <row r="3599" spans="2:2">
      <c r="B3599" s="163"/>
    </row>
    <row r="3600" spans="2:2">
      <c r="B3600" s="163"/>
    </row>
    <row r="3601" spans="2:2">
      <c r="B3601" s="163"/>
    </row>
    <row r="3602" spans="2:2">
      <c r="B3602" s="163"/>
    </row>
    <row r="3603" spans="2:2">
      <c r="B3603" s="163"/>
    </row>
    <row r="3604" spans="2:2">
      <c r="B3604" s="163"/>
    </row>
    <row r="3605" spans="2:2">
      <c r="B3605" s="163"/>
    </row>
    <row r="3606" spans="2:2">
      <c r="B3606" s="163"/>
    </row>
    <row r="3607" spans="2:2">
      <c r="B3607" s="163"/>
    </row>
    <row r="3608" spans="2:2">
      <c r="B3608" s="163"/>
    </row>
    <row r="3609" spans="2:2">
      <c r="B3609" s="163"/>
    </row>
    <row r="3610" spans="2:2">
      <c r="B3610" s="163"/>
    </row>
    <row r="3611" spans="2:2">
      <c r="B3611" s="163"/>
    </row>
    <row r="3612" spans="2:2">
      <c r="B3612" s="163"/>
    </row>
    <row r="3613" spans="2:2">
      <c r="B3613" s="163"/>
    </row>
    <row r="3614" spans="2:2">
      <c r="B3614" s="163"/>
    </row>
    <row r="3615" spans="2:2">
      <c r="B3615" s="163"/>
    </row>
    <row r="3616" spans="2:2">
      <c r="B3616" s="163"/>
    </row>
    <row r="3617" spans="2:2">
      <c r="B3617" s="163"/>
    </row>
    <row r="3618" spans="2:2">
      <c r="B3618" s="163"/>
    </row>
    <row r="3619" spans="2:2">
      <c r="B3619" s="163"/>
    </row>
    <row r="3620" spans="2:2">
      <c r="B3620" s="163"/>
    </row>
    <row r="3621" spans="2:2">
      <c r="B3621" s="163"/>
    </row>
    <row r="3622" spans="2:2">
      <c r="B3622" s="163"/>
    </row>
    <row r="3623" spans="2:2">
      <c r="B3623" s="163"/>
    </row>
    <row r="3624" spans="2:2">
      <c r="B3624" s="163"/>
    </row>
    <row r="3625" spans="2:2">
      <c r="B3625" s="163"/>
    </row>
    <row r="3626" spans="2:2">
      <c r="B3626" s="163"/>
    </row>
    <row r="3627" spans="2:2">
      <c r="B3627" s="163"/>
    </row>
    <row r="3628" spans="2:2">
      <c r="B3628" s="163"/>
    </row>
    <row r="3629" spans="2:2">
      <c r="B3629" s="163"/>
    </row>
    <row r="3630" spans="2:2">
      <c r="B3630" s="163"/>
    </row>
    <row r="3631" spans="2:2">
      <c r="B3631" s="163"/>
    </row>
    <row r="3632" spans="2:2">
      <c r="B3632" s="163"/>
    </row>
    <row r="3633" spans="2:2">
      <c r="B3633" s="163"/>
    </row>
    <row r="3634" spans="2:2">
      <c r="B3634" s="163"/>
    </row>
    <row r="3635" spans="2:2">
      <c r="B3635" s="163"/>
    </row>
    <row r="3636" spans="2:2">
      <c r="B3636" s="163"/>
    </row>
    <row r="3637" spans="2:2">
      <c r="B3637" s="163"/>
    </row>
    <row r="3638" spans="2:2">
      <c r="B3638" s="163"/>
    </row>
    <row r="3639" spans="2:2">
      <c r="B3639" s="163"/>
    </row>
    <row r="3640" spans="2:2">
      <c r="B3640" s="163"/>
    </row>
    <row r="3641" spans="2:2">
      <c r="B3641" s="163"/>
    </row>
    <row r="3642" spans="2:2">
      <c r="B3642" s="163"/>
    </row>
    <row r="3643" spans="2:2">
      <c r="B3643" s="163"/>
    </row>
    <row r="3644" spans="2:2">
      <c r="B3644" s="163"/>
    </row>
    <row r="3645" spans="2:2">
      <c r="B3645" s="163"/>
    </row>
    <row r="3646" spans="2:2">
      <c r="B3646" s="163"/>
    </row>
    <row r="3647" spans="2:2">
      <c r="B3647" s="163"/>
    </row>
    <row r="3648" spans="2:2">
      <c r="B3648" s="163"/>
    </row>
    <row r="3649" spans="2:2">
      <c r="B3649" s="163"/>
    </row>
    <row r="3650" spans="2:2">
      <c r="B3650" s="163"/>
    </row>
    <row r="3651" spans="2:2">
      <c r="B3651" s="163"/>
    </row>
    <row r="3652" spans="2:2">
      <c r="B3652" s="163"/>
    </row>
    <row r="3653" spans="2:2">
      <c r="B3653" s="163"/>
    </row>
    <row r="3654" spans="2:2">
      <c r="B3654" s="163"/>
    </row>
    <row r="3655" spans="2:2">
      <c r="B3655" s="163"/>
    </row>
    <row r="3656" spans="2:2">
      <c r="B3656" s="163"/>
    </row>
    <row r="3657" spans="2:2">
      <c r="B3657" s="163"/>
    </row>
    <row r="3658" spans="2:2">
      <c r="B3658" s="163"/>
    </row>
    <row r="3659" spans="2:2">
      <c r="B3659" s="163"/>
    </row>
    <row r="3660" spans="2:2">
      <c r="B3660" s="163"/>
    </row>
    <row r="3661" spans="2:2">
      <c r="B3661" s="163"/>
    </row>
    <row r="3662" spans="2:2">
      <c r="B3662" s="163"/>
    </row>
    <row r="3663" spans="2:2">
      <c r="B3663" s="163"/>
    </row>
    <row r="3664" spans="2:2">
      <c r="B3664" s="163"/>
    </row>
    <row r="3665" spans="2:2">
      <c r="B3665" s="163"/>
    </row>
    <row r="3666" spans="2:2">
      <c r="B3666" s="163"/>
    </row>
    <row r="3667" spans="2:2">
      <c r="B3667" s="163"/>
    </row>
    <row r="3668" spans="2:2">
      <c r="B3668" s="163"/>
    </row>
    <row r="3669" spans="2:2">
      <c r="B3669" s="163"/>
    </row>
    <row r="3670" spans="2:2">
      <c r="B3670" s="163"/>
    </row>
    <row r="3671" spans="2:2">
      <c r="B3671" s="163"/>
    </row>
    <row r="3672" spans="2:2">
      <c r="B3672" s="163"/>
    </row>
    <row r="3673" spans="2:2">
      <c r="B3673" s="163"/>
    </row>
    <row r="3674" spans="2:2">
      <c r="B3674" s="163"/>
    </row>
    <row r="3675" spans="2:2">
      <c r="B3675" s="163"/>
    </row>
    <row r="3676" spans="2:2">
      <c r="B3676" s="163"/>
    </row>
    <row r="3677" spans="2:2">
      <c r="B3677" s="163"/>
    </row>
    <row r="3678" spans="2:2">
      <c r="B3678" s="163"/>
    </row>
    <row r="3679" spans="2:2">
      <c r="B3679" s="163"/>
    </row>
    <row r="3680" spans="2:2">
      <c r="B3680" s="163"/>
    </row>
    <row r="3681" spans="2:2">
      <c r="B3681" s="163"/>
    </row>
    <row r="3682" spans="2:2">
      <c r="B3682" s="163"/>
    </row>
    <row r="3683" spans="2:2">
      <c r="B3683" s="163"/>
    </row>
    <row r="3684" spans="2:2">
      <c r="B3684" s="163"/>
    </row>
    <row r="3685" spans="2:2">
      <c r="B3685" s="163"/>
    </row>
    <row r="3686" spans="2:2">
      <c r="B3686" s="163"/>
    </row>
    <row r="3687" spans="2:2">
      <c r="B3687" s="163"/>
    </row>
    <row r="3688" spans="2:2">
      <c r="B3688" s="163"/>
    </row>
    <row r="3689" spans="2:2">
      <c r="B3689" s="163"/>
    </row>
    <row r="3690" spans="2:2">
      <c r="B3690" s="163"/>
    </row>
    <row r="3691" spans="2:2">
      <c r="B3691" s="163"/>
    </row>
    <row r="3692" spans="2:2">
      <c r="B3692" s="163"/>
    </row>
    <row r="3693" spans="2:2">
      <c r="B3693" s="163"/>
    </row>
    <row r="3694" spans="2:2">
      <c r="B3694" s="163"/>
    </row>
    <row r="3695" spans="2:2">
      <c r="B3695" s="163"/>
    </row>
    <row r="3696" spans="2:2">
      <c r="B3696" s="163"/>
    </row>
    <row r="3697" spans="2:2">
      <c r="B3697" s="163"/>
    </row>
    <row r="3698" spans="2:2">
      <c r="B3698" s="163"/>
    </row>
    <row r="3699" spans="2:2">
      <c r="B3699" s="163"/>
    </row>
    <row r="3700" spans="2:2">
      <c r="B3700" s="163"/>
    </row>
    <row r="3701" spans="2:2">
      <c r="B3701" s="163"/>
    </row>
    <row r="3702" spans="2:2">
      <c r="B3702" s="163"/>
    </row>
    <row r="3703" spans="2:2">
      <c r="B3703" s="163"/>
    </row>
    <row r="3704" spans="2:2">
      <c r="B3704" s="163"/>
    </row>
    <row r="3705" spans="2:2">
      <c r="B3705" s="163"/>
    </row>
    <row r="3706" spans="2:2">
      <c r="B3706" s="163"/>
    </row>
    <row r="3707" spans="2:2">
      <c r="B3707" s="163"/>
    </row>
    <row r="3708" spans="2:2">
      <c r="B3708" s="163"/>
    </row>
    <row r="3709" spans="2:2">
      <c r="B3709" s="163"/>
    </row>
    <row r="3710" spans="2:2">
      <c r="B3710" s="163"/>
    </row>
    <row r="3711" spans="2:2">
      <c r="B3711" s="163"/>
    </row>
    <row r="3712" spans="2:2">
      <c r="B3712" s="163"/>
    </row>
    <row r="3713" spans="2:2">
      <c r="B3713" s="163"/>
    </row>
    <row r="3714" spans="2:2">
      <c r="B3714" s="163"/>
    </row>
    <row r="3715" spans="2:2">
      <c r="B3715" s="163"/>
    </row>
    <row r="3716" spans="2:2">
      <c r="B3716" s="163"/>
    </row>
    <row r="3717" spans="2:2">
      <c r="B3717" s="163"/>
    </row>
    <row r="3718" spans="2:2">
      <c r="B3718" s="163"/>
    </row>
    <row r="3719" spans="2:2">
      <c r="B3719" s="163"/>
    </row>
    <row r="3720" spans="2:2">
      <c r="B3720" s="163"/>
    </row>
    <row r="3721" spans="2:2">
      <c r="B3721" s="163"/>
    </row>
    <row r="3722" spans="2:2">
      <c r="B3722" s="163"/>
    </row>
    <row r="3723" spans="2:2">
      <c r="B3723" s="163"/>
    </row>
    <row r="3724" spans="2:2">
      <c r="B3724" s="163"/>
    </row>
    <row r="3725" spans="2:2">
      <c r="B3725" s="163"/>
    </row>
    <row r="3726" spans="2:2">
      <c r="B3726" s="163"/>
    </row>
    <row r="3727" spans="2:2">
      <c r="B3727" s="163"/>
    </row>
    <row r="3728" spans="2:2">
      <c r="B3728" s="163"/>
    </row>
    <row r="3729" spans="2:2">
      <c r="B3729" s="163"/>
    </row>
    <row r="3730" spans="2:2">
      <c r="B3730" s="163"/>
    </row>
    <row r="3731" spans="2:2">
      <c r="B3731" s="163"/>
    </row>
    <row r="3732" spans="2:2">
      <c r="B3732" s="163"/>
    </row>
    <row r="3733" spans="2:2">
      <c r="B3733" s="163"/>
    </row>
    <row r="3734" spans="2:2">
      <c r="B3734" s="163"/>
    </row>
    <row r="3735" spans="2:2">
      <c r="B3735" s="163"/>
    </row>
    <row r="3736" spans="2:2">
      <c r="B3736" s="163"/>
    </row>
    <row r="3737" spans="2:2">
      <c r="B3737" s="163"/>
    </row>
    <row r="3738" spans="2:2">
      <c r="B3738" s="163"/>
    </row>
    <row r="3739" spans="2:2">
      <c r="B3739" s="163"/>
    </row>
    <row r="3740" spans="2:2">
      <c r="B3740" s="163"/>
    </row>
    <row r="3741" spans="2:2">
      <c r="B3741" s="163"/>
    </row>
    <row r="3742" spans="2:2">
      <c r="B3742" s="163"/>
    </row>
    <row r="3743" spans="2:2">
      <c r="B3743" s="163"/>
    </row>
    <row r="3744" spans="2:2">
      <c r="B3744" s="163"/>
    </row>
    <row r="3745" spans="2:2">
      <c r="B3745" s="163"/>
    </row>
    <row r="3746" spans="2:2">
      <c r="B3746" s="163"/>
    </row>
    <row r="3747" spans="2:2">
      <c r="B3747" s="163"/>
    </row>
    <row r="3748" spans="2:2">
      <c r="B3748" s="163"/>
    </row>
    <row r="3749" spans="2:2">
      <c r="B3749" s="163"/>
    </row>
    <row r="3750" spans="2:2">
      <c r="B3750" s="163"/>
    </row>
    <row r="3751" spans="2:2">
      <c r="B3751" s="163"/>
    </row>
    <row r="3752" spans="2:2">
      <c r="B3752" s="163"/>
    </row>
    <row r="3753" spans="2:2">
      <c r="B3753" s="163"/>
    </row>
    <row r="3754" spans="2:2">
      <c r="B3754" s="163"/>
    </row>
    <row r="3755" spans="2:2">
      <c r="B3755" s="163"/>
    </row>
    <row r="3756" spans="2:2">
      <c r="B3756" s="163"/>
    </row>
    <row r="3757" spans="2:2">
      <c r="B3757" s="163"/>
    </row>
    <row r="3758" spans="2:2">
      <c r="B3758" s="163"/>
    </row>
    <row r="3759" spans="2:2">
      <c r="B3759" s="163"/>
    </row>
    <row r="3760" spans="2:2">
      <c r="B3760" s="163"/>
    </row>
    <row r="3761" spans="2:2">
      <c r="B3761" s="163"/>
    </row>
    <row r="3762" spans="2:2">
      <c r="B3762" s="163"/>
    </row>
    <row r="3763" spans="2:2">
      <c r="B3763" s="163"/>
    </row>
    <row r="3764" spans="2:2">
      <c r="B3764" s="163"/>
    </row>
    <row r="3765" spans="2:2">
      <c r="B3765" s="163"/>
    </row>
    <row r="3766" spans="2:2">
      <c r="B3766" s="163"/>
    </row>
    <row r="3767" spans="2:2">
      <c r="B3767" s="163"/>
    </row>
    <row r="3768" spans="2:2">
      <c r="B3768" s="163"/>
    </row>
    <row r="3769" spans="2:2">
      <c r="B3769" s="163"/>
    </row>
    <row r="3770" spans="2:2">
      <c r="B3770" s="163"/>
    </row>
    <row r="3771" spans="2:2">
      <c r="B3771" s="163"/>
    </row>
    <row r="3772" spans="2:2">
      <c r="B3772" s="163"/>
    </row>
    <row r="3773" spans="2:2">
      <c r="B3773" s="163"/>
    </row>
    <row r="3774" spans="2:2">
      <c r="B3774" s="163"/>
    </row>
    <row r="3775" spans="2:2">
      <c r="B3775" s="163"/>
    </row>
    <row r="3776" spans="2:2">
      <c r="B3776" s="163"/>
    </row>
    <row r="3777" spans="2:2">
      <c r="B3777" s="163"/>
    </row>
    <row r="3778" spans="2:2">
      <c r="B3778" s="163"/>
    </row>
    <row r="3779" spans="2:2">
      <c r="B3779" s="163"/>
    </row>
    <row r="3780" spans="2:2">
      <c r="B3780" s="163"/>
    </row>
    <row r="3781" spans="2:2">
      <c r="B3781" s="163"/>
    </row>
    <row r="3782" spans="2:2">
      <c r="B3782" s="163"/>
    </row>
    <row r="3783" spans="2:2">
      <c r="B3783" s="163"/>
    </row>
    <row r="3784" spans="2:2">
      <c r="B3784" s="163"/>
    </row>
    <row r="3785" spans="2:2">
      <c r="B3785" s="163"/>
    </row>
    <row r="3786" spans="2:2">
      <c r="B3786" s="163"/>
    </row>
    <row r="3787" spans="2:2">
      <c r="B3787" s="163"/>
    </row>
    <row r="3788" spans="2:2">
      <c r="B3788" s="163"/>
    </row>
    <row r="3789" spans="2:2">
      <c r="B3789" s="163"/>
    </row>
    <row r="3790" spans="2:2">
      <c r="B3790" s="163"/>
    </row>
    <row r="3791" spans="2:2">
      <c r="B3791" s="163"/>
    </row>
    <row r="3792" spans="2:2">
      <c r="B3792" s="163"/>
    </row>
    <row r="3793" spans="2:2">
      <c r="B3793" s="163"/>
    </row>
    <row r="3794" spans="2:2">
      <c r="B3794" s="163"/>
    </row>
    <row r="3795" spans="2:2">
      <c r="B3795" s="163"/>
    </row>
    <row r="3796" spans="2:2">
      <c r="B3796" s="163"/>
    </row>
    <row r="3797" spans="2:2">
      <c r="B3797" s="163"/>
    </row>
    <row r="3798" spans="2:2">
      <c r="B3798" s="163"/>
    </row>
    <row r="3799" spans="2:2">
      <c r="B3799" s="163"/>
    </row>
    <row r="3800" spans="2:2">
      <c r="B3800" s="163"/>
    </row>
    <row r="3801" spans="2:2">
      <c r="B3801" s="163"/>
    </row>
    <row r="3802" spans="2:2">
      <c r="B3802" s="163"/>
    </row>
    <row r="3803" spans="2:2">
      <c r="B3803" s="163"/>
    </row>
    <row r="3804" spans="2:2">
      <c r="B3804" s="163"/>
    </row>
    <row r="3805" spans="2:2">
      <c r="B3805" s="163"/>
    </row>
    <row r="3806" spans="2:2">
      <c r="B3806" s="163"/>
    </row>
    <row r="3807" spans="2:2">
      <c r="B3807" s="163"/>
    </row>
    <row r="3808" spans="2:2">
      <c r="B3808" s="163"/>
    </row>
    <row r="3809" spans="2:2">
      <c r="B3809" s="163"/>
    </row>
    <row r="3810" spans="2:2">
      <c r="B3810" s="163"/>
    </row>
    <row r="3811" spans="2:2">
      <c r="B3811" s="163"/>
    </row>
    <row r="3812" spans="2:2">
      <c r="B3812" s="163"/>
    </row>
    <row r="3813" spans="2:2">
      <c r="B3813" s="163"/>
    </row>
    <row r="3814" spans="2:2">
      <c r="B3814" s="163"/>
    </row>
    <row r="3815" spans="2:2">
      <c r="B3815" s="163"/>
    </row>
    <row r="3816" spans="2:2">
      <c r="B3816" s="163"/>
    </row>
    <row r="3817" spans="2:2">
      <c r="B3817" s="163"/>
    </row>
    <row r="3818" spans="2:2">
      <c r="B3818" s="163"/>
    </row>
    <row r="3819" spans="2:2">
      <c r="B3819" s="163"/>
    </row>
    <row r="3820" spans="2:2">
      <c r="B3820" s="163"/>
    </row>
    <row r="3821" spans="2:2">
      <c r="B3821" s="163"/>
    </row>
    <row r="3822" spans="2:2">
      <c r="B3822" s="163"/>
    </row>
    <row r="3823" spans="2:2">
      <c r="B3823" s="163"/>
    </row>
    <row r="3824" spans="2:2">
      <c r="B3824" s="163"/>
    </row>
    <row r="3825" spans="2:2">
      <c r="B3825" s="163"/>
    </row>
    <row r="3826" spans="2:2">
      <c r="B3826" s="163"/>
    </row>
    <row r="3827" spans="2:2">
      <c r="B3827" s="163"/>
    </row>
    <row r="3828" spans="2:2">
      <c r="B3828" s="163"/>
    </row>
    <row r="3829" spans="2:2">
      <c r="B3829" s="163"/>
    </row>
    <row r="3830" spans="2:2">
      <c r="B3830" s="163"/>
    </row>
    <row r="3831" spans="2:2">
      <c r="B3831" s="163"/>
    </row>
    <row r="3832" spans="2:2">
      <c r="B3832" s="163"/>
    </row>
    <row r="3833" spans="2:2">
      <c r="B3833" s="163"/>
    </row>
    <row r="3834" spans="2:2">
      <c r="B3834" s="163"/>
    </row>
    <row r="3835" spans="2:2">
      <c r="B3835" s="163"/>
    </row>
    <row r="3836" spans="2:2">
      <c r="B3836" s="163"/>
    </row>
    <row r="3837" spans="2:2">
      <c r="B3837" s="163"/>
    </row>
    <row r="3838" spans="2:2">
      <c r="B3838" s="163"/>
    </row>
    <row r="3839" spans="2:2">
      <c r="B3839" s="163"/>
    </row>
    <row r="3840" spans="2:2">
      <c r="B3840" s="163"/>
    </row>
    <row r="3841" spans="2:2">
      <c r="B3841" s="163"/>
    </row>
    <row r="3842" spans="2:2">
      <c r="B3842" s="163"/>
    </row>
    <row r="3843" spans="2:2">
      <c r="B3843" s="163"/>
    </row>
    <row r="3844" spans="2:2">
      <c r="B3844" s="163"/>
    </row>
    <row r="3845" spans="2:2">
      <c r="B3845" s="163"/>
    </row>
    <row r="3846" spans="2:2">
      <c r="B3846" s="163"/>
    </row>
    <row r="3847" spans="2:2">
      <c r="B3847" s="163"/>
    </row>
    <row r="3848" spans="2:2">
      <c r="B3848" s="163"/>
    </row>
    <row r="3849" spans="2:2">
      <c r="B3849" s="163"/>
    </row>
    <row r="3850" spans="2:2">
      <c r="B3850" s="163"/>
    </row>
    <row r="3851" spans="2:2">
      <c r="B3851" s="163"/>
    </row>
    <row r="3852" spans="2:2">
      <c r="B3852" s="163"/>
    </row>
    <row r="3853" spans="2:2">
      <c r="B3853" s="163"/>
    </row>
    <row r="3854" spans="2:2">
      <c r="B3854" s="163"/>
    </row>
    <row r="3855" spans="2:2">
      <c r="B3855" s="163"/>
    </row>
    <row r="3856" spans="2:2">
      <c r="B3856" s="163"/>
    </row>
    <row r="3857" spans="2:2">
      <c r="B3857" s="163"/>
    </row>
    <row r="3858" spans="2:2">
      <c r="B3858" s="163"/>
    </row>
    <row r="3859" spans="2:2">
      <c r="B3859" s="163"/>
    </row>
    <row r="3860" spans="2:2">
      <c r="B3860" s="163"/>
    </row>
    <row r="3861" spans="2:2">
      <c r="B3861" s="163"/>
    </row>
    <row r="3862" spans="2:2">
      <c r="B3862" s="163"/>
    </row>
    <row r="3863" spans="2:2">
      <c r="B3863" s="163"/>
    </row>
    <row r="3864" spans="2:2">
      <c r="B3864" s="163"/>
    </row>
    <row r="3865" spans="2:2">
      <c r="B3865" s="163"/>
    </row>
    <row r="3866" spans="2:2">
      <c r="B3866" s="163"/>
    </row>
    <row r="3867" spans="2:2">
      <c r="B3867" s="163"/>
    </row>
    <row r="3868" spans="2:2">
      <c r="B3868" s="163"/>
    </row>
    <row r="3869" spans="2:2">
      <c r="B3869" s="163"/>
    </row>
    <row r="3870" spans="2:2">
      <c r="B3870" s="163"/>
    </row>
    <row r="3871" spans="2:2">
      <c r="B3871" s="163"/>
    </row>
    <row r="3872" spans="2:2">
      <c r="B3872" s="163"/>
    </row>
    <row r="3873" spans="2:2">
      <c r="B3873" s="163"/>
    </row>
    <row r="3874" spans="2:2">
      <c r="B3874" s="163"/>
    </row>
    <row r="3875" spans="2:2">
      <c r="B3875" s="163"/>
    </row>
    <row r="3876" spans="2:2">
      <c r="B3876" s="163"/>
    </row>
    <row r="3877" spans="2:2">
      <c r="B3877" s="163"/>
    </row>
    <row r="3878" spans="2:2">
      <c r="B3878" s="163"/>
    </row>
    <row r="3879" spans="2:2">
      <c r="B3879" s="163"/>
    </row>
    <row r="3880" spans="2:2">
      <c r="B3880" s="163"/>
    </row>
    <row r="3881" spans="2:2">
      <c r="B3881" s="163"/>
    </row>
    <row r="3882" spans="2:2">
      <c r="B3882" s="163"/>
    </row>
    <row r="3883" spans="2:2">
      <c r="B3883" s="163"/>
    </row>
    <row r="3884" spans="2:2">
      <c r="B3884" s="163"/>
    </row>
    <row r="3885" spans="2:2">
      <c r="B3885" s="163"/>
    </row>
    <row r="3886" spans="2:2">
      <c r="B3886" s="163"/>
    </row>
    <row r="3887" spans="2:2">
      <c r="B3887" s="163"/>
    </row>
    <row r="3888" spans="2:2">
      <c r="B3888" s="163"/>
    </row>
    <row r="3889" spans="2:2">
      <c r="B3889" s="163"/>
    </row>
    <row r="3890" spans="2:2">
      <c r="B3890" s="163"/>
    </row>
    <row r="3891" spans="2:2">
      <c r="B3891" s="163"/>
    </row>
    <row r="3892" spans="2:2">
      <c r="B3892" s="163"/>
    </row>
    <row r="3893" spans="2:2">
      <c r="B3893" s="163"/>
    </row>
    <row r="3894" spans="2:2">
      <c r="B3894" s="163"/>
    </row>
    <row r="3895" spans="2:2">
      <c r="B3895" s="163"/>
    </row>
    <row r="3896" spans="2:2">
      <c r="B3896" s="163"/>
    </row>
    <row r="3897" spans="2:2">
      <c r="B3897" s="163"/>
    </row>
    <row r="3898" spans="2:2">
      <c r="B3898" s="163"/>
    </row>
    <row r="3899" spans="2:2">
      <c r="B3899" s="163"/>
    </row>
    <row r="3900" spans="2:2">
      <c r="B3900" s="163"/>
    </row>
    <row r="3901" spans="2:2">
      <c r="B3901" s="163"/>
    </row>
    <row r="3902" spans="2:2">
      <c r="B3902" s="163"/>
    </row>
    <row r="3903" spans="2:2">
      <c r="B3903" s="163"/>
    </row>
    <row r="3904" spans="2:2">
      <c r="B3904" s="163"/>
    </row>
    <row r="3905" spans="2:2">
      <c r="B3905" s="163"/>
    </row>
    <row r="3906" spans="2:2">
      <c r="B3906" s="163"/>
    </row>
    <row r="3907" spans="2:2">
      <c r="B3907" s="163"/>
    </row>
    <row r="3908" spans="2:2">
      <c r="B3908" s="163"/>
    </row>
    <row r="3909" spans="2:2">
      <c r="B3909" s="163"/>
    </row>
    <row r="3910" spans="2:2">
      <c r="B3910" s="163"/>
    </row>
    <row r="3911" spans="2:2">
      <c r="B3911" s="163"/>
    </row>
    <row r="3912" spans="2:2">
      <c r="B3912" s="163"/>
    </row>
    <row r="3913" spans="2:2">
      <c r="B3913" s="163"/>
    </row>
    <row r="3914" spans="2:2">
      <c r="B3914" s="163"/>
    </row>
    <row r="3915" spans="2:2">
      <c r="B3915" s="163"/>
    </row>
    <row r="3916" spans="2:2">
      <c r="B3916" s="163"/>
    </row>
    <row r="3917" spans="2:2">
      <c r="B3917" s="163"/>
    </row>
    <row r="3918" spans="2:2">
      <c r="B3918" s="163"/>
    </row>
    <row r="3919" spans="2:2">
      <c r="B3919" s="163"/>
    </row>
    <row r="3920" spans="2:2">
      <c r="B3920" s="163"/>
    </row>
    <row r="3921" spans="2:2">
      <c r="B3921" s="163"/>
    </row>
    <row r="3922" spans="2:2">
      <c r="B3922" s="163"/>
    </row>
    <row r="3923" spans="2:2">
      <c r="B3923" s="163"/>
    </row>
    <row r="3924" spans="2:2">
      <c r="B3924" s="163"/>
    </row>
    <row r="3925" spans="2:2">
      <c r="B3925" s="163"/>
    </row>
    <row r="3926" spans="2:2">
      <c r="B3926" s="163"/>
    </row>
    <row r="3927" spans="2:2">
      <c r="B3927" s="163"/>
    </row>
    <row r="3928" spans="2:2">
      <c r="B3928" s="163"/>
    </row>
    <row r="3929" spans="2:2">
      <c r="B3929" s="163"/>
    </row>
    <row r="3930" spans="2:2">
      <c r="B3930" s="163"/>
    </row>
    <row r="3931" spans="2:2">
      <c r="B3931" s="163"/>
    </row>
    <row r="3932" spans="2:2">
      <c r="B3932" s="163"/>
    </row>
    <row r="3933" spans="2:2">
      <c r="B3933" s="163"/>
    </row>
    <row r="3934" spans="2:2">
      <c r="B3934" s="163"/>
    </row>
    <row r="3935" spans="2:2">
      <c r="B3935" s="163"/>
    </row>
    <row r="3936" spans="2:2">
      <c r="B3936" s="163"/>
    </row>
    <row r="3937" spans="2:2">
      <c r="B3937" s="163"/>
    </row>
    <row r="3938" spans="2:2">
      <c r="B3938" s="163"/>
    </row>
    <row r="3939" spans="2:2">
      <c r="B3939" s="163"/>
    </row>
    <row r="3940" spans="2:2">
      <c r="B3940" s="163"/>
    </row>
    <row r="3941" spans="2:2">
      <c r="B3941" s="163"/>
    </row>
    <row r="3942" spans="2:2">
      <c r="B3942" s="163"/>
    </row>
    <row r="3943" spans="2:2">
      <c r="B3943" s="163"/>
    </row>
    <row r="3944" spans="2:2">
      <c r="B3944" s="163"/>
    </row>
    <row r="3945" spans="2:2">
      <c r="B3945" s="163"/>
    </row>
    <row r="3946" spans="2:2">
      <c r="B3946" s="163"/>
    </row>
    <row r="3947" spans="2:2">
      <c r="B3947" s="163"/>
    </row>
    <row r="3948" spans="2:2">
      <c r="B3948" s="163"/>
    </row>
    <row r="3949" spans="2:2">
      <c r="B3949" s="163"/>
    </row>
    <row r="3950" spans="2:2">
      <c r="B3950" s="163"/>
    </row>
    <row r="3951" spans="2:2">
      <c r="B3951" s="163"/>
    </row>
    <row r="3952" spans="2:2">
      <c r="B3952" s="163"/>
    </row>
    <row r="3953" spans="2:2">
      <c r="B3953" s="163"/>
    </row>
    <row r="3954" spans="2:2">
      <c r="B3954" s="163"/>
    </row>
    <row r="3955" spans="2:2">
      <c r="B3955" s="163"/>
    </row>
    <row r="3956" spans="2:2">
      <c r="B3956" s="163"/>
    </row>
    <row r="3957" spans="2:2">
      <c r="B3957" s="163"/>
    </row>
    <row r="3958" spans="2:2">
      <c r="B3958" s="163"/>
    </row>
    <row r="3959" spans="2:2">
      <c r="B3959" s="163"/>
    </row>
    <row r="3960" spans="2:2">
      <c r="B3960" s="163"/>
    </row>
    <row r="3961" spans="2:2">
      <c r="B3961" s="163"/>
    </row>
    <row r="3962" spans="2:2">
      <c r="B3962" s="163"/>
    </row>
    <row r="3963" spans="2:2">
      <c r="B3963" s="163"/>
    </row>
    <row r="3964" spans="2:2">
      <c r="B3964" s="163"/>
    </row>
    <row r="3965" spans="2:2">
      <c r="B3965" s="163"/>
    </row>
    <row r="3966" spans="2:2">
      <c r="B3966" s="163"/>
    </row>
    <row r="3967" spans="2:2">
      <c r="B3967" s="163"/>
    </row>
    <row r="3968" spans="2:2">
      <c r="B3968" s="163"/>
    </row>
    <row r="3969" spans="2:2">
      <c r="B3969" s="163"/>
    </row>
    <row r="3970" spans="2:2">
      <c r="B3970" s="163"/>
    </row>
    <row r="3971" spans="2:2">
      <c r="B3971" s="163"/>
    </row>
    <row r="3972" spans="2:2">
      <c r="B3972" s="163"/>
    </row>
    <row r="3973" spans="2:2">
      <c r="B3973" s="163"/>
    </row>
    <row r="3974" spans="2:2">
      <c r="B3974" s="163"/>
    </row>
    <row r="3975" spans="2:2">
      <c r="B3975" s="163"/>
    </row>
    <row r="3976" spans="2:2">
      <c r="B3976" s="163"/>
    </row>
    <row r="3977" spans="2:2">
      <c r="B3977" s="163"/>
    </row>
    <row r="3978" spans="2:2">
      <c r="B3978" s="163"/>
    </row>
    <row r="3979" spans="2:2">
      <c r="B3979" s="163"/>
    </row>
    <row r="3980" spans="2:2">
      <c r="B3980" s="163"/>
    </row>
    <row r="3981" spans="2:2">
      <c r="B3981" s="163"/>
    </row>
    <row r="3982" spans="2:2">
      <c r="B3982" s="163"/>
    </row>
    <row r="3983" spans="2:2">
      <c r="B3983" s="163"/>
    </row>
    <row r="3984" spans="2:2">
      <c r="B3984" s="163"/>
    </row>
    <row r="3985" spans="2:2">
      <c r="B3985" s="163"/>
    </row>
    <row r="3986" spans="2:2">
      <c r="B3986" s="163"/>
    </row>
    <row r="3987" spans="2:2">
      <c r="B3987" s="163"/>
    </row>
    <row r="3988" spans="2:2">
      <c r="B3988" s="163"/>
    </row>
    <row r="3989" spans="2:2">
      <c r="B3989" s="163"/>
    </row>
    <row r="3990" spans="2:2">
      <c r="B3990" s="163"/>
    </row>
    <row r="3991" spans="2:2">
      <c r="B3991" s="163"/>
    </row>
    <row r="3992" spans="2:2">
      <c r="B3992" s="163"/>
    </row>
    <row r="3993" spans="2:2">
      <c r="B3993" s="163"/>
    </row>
    <row r="3994" spans="2:2">
      <c r="B3994" s="163"/>
    </row>
    <row r="3995" spans="2:2">
      <c r="B3995" s="163"/>
    </row>
    <row r="3996" spans="2:2">
      <c r="B3996" s="163"/>
    </row>
    <row r="3997" spans="2:2">
      <c r="B3997" s="163"/>
    </row>
    <row r="3998" spans="2:2">
      <c r="B3998" s="163"/>
    </row>
    <row r="3999" spans="2:2">
      <c r="B3999" s="163"/>
    </row>
    <row r="4000" spans="2:2">
      <c r="B4000" s="163"/>
    </row>
    <row r="4001" spans="2:2">
      <c r="B4001" s="163"/>
    </row>
    <row r="4002" spans="2:2">
      <c r="B4002" s="163"/>
    </row>
    <row r="4003" spans="2:2">
      <c r="B4003" s="163"/>
    </row>
    <row r="4004" spans="2:2">
      <c r="B4004" s="163"/>
    </row>
    <row r="4005" spans="2:2">
      <c r="B4005" s="163"/>
    </row>
    <row r="4006" spans="2:2">
      <c r="B4006" s="163"/>
    </row>
    <row r="4007" spans="2:2">
      <c r="B4007" s="163"/>
    </row>
    <row r="4008" spans="2:2">
      <c r="B4008" s="163"/>
    </row>
    <row r="4009" spans="2:2">
      <c r="B4009" s="163"/>
    </row>
    <row r="4010" spans="2:2">
      <c r="B4010" s="163"/>
    </row>
    <row r="4011" spans="2:2">
      <c r="B4011" s="163"/>
    </row>
    <row r="4012" spans="2:2">
      <c r="B4012" s="163"/>
    </row>
    <row r="4013" spans="2:2">
      <c r="B4013" s="163"/>
    </row>
    <row r="4014" spans="2:2">
      <c r="B4014" s="163"/>
    </row>
    <row r="4015" spans="2:2">
      <c r="B4015" s="163"/>
    </row>
    <row r="4016" spans="2:2">
      <c r="B4016" s="163"/>
    </row>
    <row r="4017" spans="2:2">
      <c r="B4017" s="163"/>
    </row>
    <row r="4018" spans="2:2">
      <c r="B4018" s="163"/>
    </row>
    <row r="4019" spans="2:2">
      <c r="B4019" s="163"/>
    </row>
    <row r="4020" spans="2:2">
      <c r="B4020" s="163"/>
    </row>
    <row r="4021" spans="2:2">
      <c r="B4021" s="163"/>
    </row>
    <row r="4022" spans="2:2">
      <c r="B4022" s="163"/>
    </row>
    <row r="4023" spans="2:2">
      <c r="B4023" s="163"/>
    </row>
    <row r="4024" spans="2:2">
      <c r="B4024" s="163"/>
    </row>
    <row r="4025" spans="2:2">
      <c r="B4025" s="163"/>
    </row>
    <row r="4026" spans="2:2">
      <c r="B4026" s="163"/>
    </row>
    <row r="4027" spans="2:2">
      <c r="B4027" s="163"/>
    </row>
    <row r="4028" spans="2:2">
      <c r="B4028" s="163"/>
    </row>
    <row r="4029" spans="2:2">
      <c r="B4029" s="163"/>
    </row>
    <row r="4030" spans="2:2">
      <c r="B4030" s="163"/>
    </row>
    <row r="4031" spans="2:2">
      <c r="B4031" s="163"/>
    </row>
    <row r="4032" spans="2:2">
      <c r="B4032" s="163"/>
    </row>
    <row r="4033" spans="2:2">
      <c r="B4033" s="163"/>
    </row>
    <row r="4034" spans="2:2">
      <c r="B4034" s="163"/>
    </row>
    <row r="4035" spans="2:2">
      <c r="B4035" s="163"/>
    </row>
    <row r="4036" spans="2:2">
      <c r="B4036" s="163"/>
    </row>
    <row r="4037" spans="2:2">
      <c r="B4037" s="163"/>
    </row>
    <row r="4038" spans="2:2">
      <c r="B4038" s="163"/>
    </row>
    <row r="4039" spans="2:2">
      <c r="B4039" s="163"/>
    </row>
    <row r="4040" spans="2:2">
      <c r="B4040" s="163"/>
    </row>
    <row r="4041" spans="2:2">
      <c r="B4041" s="163"/>
    </row>
    <row r="4042" spans="2:2">
      <c r="B4042" s="163"/>
    </row>
    <row r="4043" spans="2:2">
      <c r="B4043" s="163"/>
    </row>
    <row r="4044" spans="2:2">
      <c r="B4044" s="163"/>
    </row>
    <row r="4045" spans="2:2">
      <c r="B4045" s="163"/>
    </row>
    <row r="4046" spans="2:2">
      <c r="B4046" s="163"/>
    </row>
    <row r="4047" spans="2:2">
      <c r="B4047" s="163"/>
    </row>
    <row r="4048" spans="2:2">
      <c r="B4048" s="163"/>
    </row>
    <row r="4049" spans="2:2">
      <c r="B4049" s="163"/>
    </row>
    <row r="4050" spans="2:2">
      <c r="B4050" s="163"/>
    </row>
    <row r="4051" spans="2:2">
      <c r="B4051" s="163"/>
    </row>
    <row r="4052" spans="2:2">
      <c r="B4052" s="163"/>
    </row>
    <row r="4053" spans="2:2">
      <c r="B4053" s="163"/>
    </row>
    <row r="4054" spans="2:2">
      <c r="B4054" s="163"/>
    </row>
    <row r="4055" spans="2:2">
      <c r="B4055" s="163"/>
    </row>
    <row r="4056" spans="2:2">
      <c r="B4056" s="163"/>
    </row>
    <row r="4057" spans="2:2">
      <c r="B4057" s="163"/>
    </row>
    <row r="4058" spans="2:2">
      <c r="B4058" s="163"/>
    </row>
    <row r="4059" spans="2:2">
      <c r="B4059" s="163"/>
    </row>
    <row r="4060" spans="2:2">
      <c r="B4060" s="163"/>
    </row>
    <row r="4061" spans="2:2">
      <c r="B4061" s="163"/>
    </row>
    <row r="4062" spans="2:2">
      <c r="B4062" s="163"/>
    </row>
    <row r="4063" spans="2:2">
      <c r="B4063" s="163"/>
    </row>
    <row r="4064" spans="2:2">
      <c r="B4064" s="163"/>
    </row>
    <row r="4065" spans="2:2">
      <c r="B4065" s="163"/>
    </row>
    <row r="4066" spans="2:2">
      <c r="B4066" s="163"/>
    </row>
    <row r="4067" spans="2:2">
      <c r="B4067" s="163"/>
    </row>
    <row r="4068" spans="2:2">
      <c r="B4068" s="163"/>
    </row>
    <row r="4069" spans="2:2">
      <c r="B4069" s="163"/>
    </row>
    <row r="4070" spans="2:2">
      <c r="B4070" s="163"/>
    </row>
    <row r="4071" spans="2:2">
      <c r="B4071" s="163"/>
    </row>
    <row r="4072" spans="2:2">
      <c r="B4072" s="163"/>
    </row>
    <row r="4073" spans="2:2">
      <c r="B4073" s="163"/>
    </row>
    <row r="4074" spans="2:2">
      <c r="B4074" s="163"/>
    </row>
    <row r="4075" spans="2:2">
      <c r="B4075" s="163"/>
    </row>
    <row r="4076" spans="2:2">
      <c r="B4076" s="163"/>
    </row>
    <row r="4077" spans="2:2">
      <c r="B4077" s="163"/>
    </row>
    <row r="4078" spans="2:2">
      <c r="B4078" s="163"/>
    </row>
    <row r="4079" spans="2:2">
      <c r="B4079" s="163"/>
    </row>
    <row r="4080" spans="2:2">
      <c r="B4080" s="163"/>
    </row>
    <row r="4081" spans="2:2">
      <c r="B4081" s="163"/>
    </row>
    <row r="4082" spans="2:2">
      <c r="B4082" s="163"/>
    </row>
    <row r="4083" spans="2:2">
      <c r="B4083" s="163"/>
    </row>
    <row r="4084" spans="2:2">
      <c r="B4084" s="163"/>
    </row>
    <row r="4085" spans="2:2">
      <c r="B4085" s="163"/>
    </row>
    <row r="4086" spans="2:2">
      <c r="B4086" s="163"/>
    </row>
    <row r="4087" spans="2:2">
      <c r="B4087" s="163"/>
    </row>
    <row r="4088" spans="2:2">
      <c r="B4088" s="163"/>
    </row>
    <row r="4089" spans="2:2">
      <c r="B4089" s="163"/>
    </row>
    <row r="4090" spans="2:2">
      <c r="B4090" s="163"/>
    </row>
    <row r="4091" spans="2:2">
      <c r="B4091" s="163"/>
    </row>
    <row r="4092" spans="2:2">
      <c r="B4092" s="163"/>
    </row>
    <row r="4093" spans="2:2">
      <c r="B4093" s="163"/>
    </row>
    <row r="4094" spans="2:2">
      <c r="B4094" s="163"/>
    </row>
    <row r="4095" spans="2:2">
      <c r="B4095" s="163"/>
    </row>
    <row r="4096" spans="2:2">
      <c r="B4096" s="163"/>
    </row>
    <row r="4097" spans="2:2">
      <c r="B4097" s="163"/>
    </row>
    <row r="4098" spans="2:2">
      <c r="B4098" s="163"/>
    </row>
    <row r="4099" spans="2:2">
      <c r="B4099" s="163"/>
    </row>
    <row r="4100" spans="2:2">
      <c r="B4100" s="163"/>
    </row>
    <row r="4101" spans="2:2">
      <c r="B4101" s="163"/>
    </row>
    <row r="4102" spans="2:2">
      <c r="B4102" s="163"/>
    </row>
    <row r="4103" spans="2:2">
      <c r="B4103" s="163"/>
    </row>
    <row r="4104" spans="2:2">
      <c r="B4104" s="163"/>
    </row>
    <row r="4105" spans="2:2">
      <c r="B4105" s="163"/>
    </row>
    <row r="4106" spans="2:2">
      <c r="B4106" s="163"/>
    </row>
    <row r="4107" spans="2:2">
      <c r="B4107" s="163"/>
    </row>
    <row r="4108" spans="2:2">
      <c r="B4108" s="163"/>
    </row>
    <row r="4109" spans="2:2">
      <c r="B4109" s="163"/>
    </row>
    <row r="4110" spans="2:2">
      <c r="B4110" s="163"/>
    </row>
    <row r="4111" spans="2:2">
      <c r="B4111" s="163"/>
    </row>
    <row r="4112" spans="2:2">
      <c r="B4112" s="163"/>
    </row>
    <row r="4113" spans="2:2">
      <c r="B4113" s="163"/>
    </row>
    <row r="4114" spans="2:2">
      <c r="B4114" s="163"/>
    </row>
    <row r="4115" spans="2:2">
      <c r="B4115" s="163"/>
    </row>
    <row r="4116" spans="2:2">
      <c r="B4116" s="163"/>
    </row>
    <row r="4117" spans="2:2">
      <c r="B4117" s="163"/>
    </row>
    <row r="4118" spans="2:2">
      <c r="B4118" s="163"/>
    </row>
    <row r="4119" spans="2:2">
      <c r="B4119" s="163"/>
    </row>
    <row r="4120" spans="2:2">
      <c r="B4120" s="163"/>
    </row>
    <row r="4121" spans="2:2">
      <c r="B4121" s="163"/>
    </row>
    <row r="4122" spans="2:2">
      <c r="B4122" s="163"/>
    </row>
    <row r="4123" spans="2:2">
      <c r="B4123" s="163"/>
    </row>
    <row r="4124" spans="2:2">
      <c r="B4124" s="163"/>
    </row>
    <row r="4125" spans="2:2">
      <c r="B4125" s="163"/>
    </row>
    <row r="4126" spans="2:2">
      <c r="B4126" s="163"/>
    </row>
    <row r="4127" spans="2:2">
      <c r="B4127" s="163"/>
    </row>
    <row r="4128" spans="2:2">
      <c r="B4128" s="163"/>
    </row>
    <row r="4129" spans="2:2">
      <c r="B4129" s="163"/>
    </row>
    <row r="4130" spans="2:2">
      <c r="B4130" s="163"/>
    </row>
    <row r="4131" spans="2:2">
      <c r="B4131" s="163"/>
    </row>
    <row r="4132" spans="2:2">
      <c r="B4132" s="163"/>
    </row>
    <row r="4133" spans="2:2">
      <c r="B4133" s="163"/>
    </row>
    <row r="4134" spans="2:2">
      <c r="B4134" s="163"/>
    </row>
    <row r="4135" spans="2:2">
      <c r="B4135" s="163"/>
    </row>
    <row r="4136" spans="2:2">
      <c r="B4136" s="163"/>
    </row>
    <row r="4137" spans="2:2">
      <c r="B4137" s="163"/>
    </row>
    <row r="4138" spans="2:2">
      <c r="B4138" s="163"/>
    </row>
    <row r="4139" spans="2:2">
      <c r="B4139" s="163"/>
    </row>
    <row r="4140" spans="2:2">
      <c r="B4140" s="163"/>
    </row>
    <row r="4141" spans="2:2">
      <c r="B4141" s="163"/>
    </row>
    <row r="4142" spans="2:2">
      <c r="B4142" s="163"/>
    </row>
    <row r="4143" spans="2:2">
      <c r="B4143" s="163"/>
    </row>
    <row r="4144" spans="2:2">
      <c r="B4144" s="163"/>
    </row>
    <row r="4145" spans="2:2">
      <c r="B4145" s="163"/>
    </row>
    <row r="4146" spans="2:2">
      <c r="B4146" s="163"/>
    </row>
    <row r="4147" spans="2:2">
      <c r="B4147" s="163"/>
    </row>
    <row r="4148" spans="2:2">
      <c r="B4148" s="163"/>
    </row>
    <row r="4149" spans="2:2">
      <c r="B4149" s="163"/>
    </row>
    <row r="4150" spans="2:2">
      <c r="B4150" s="163"/>
    </row>
    <row r="4151" spans="2:2">
      <c r="B4151" s="163"/>
    </row>
    <row r="4152" spans="2:2">
      <c r="B4152" s="163"/>
    </row>
    <row r="4153" spans="2:2">
      <c r="B4153" s="163"/>
    </row>
    <row r="4154" spans="2:2">
      <c r="B4154" s="163"/>
    </row>
    <row r="4155" spans="2:2">
      <c r="B4155" s="163"/>
    </row>
    <row r="4156" spans="2:2">
      <c r="B4156" s="163"/>
    </row>
    <row r="4157" spans="2:2">
      <c r="B4157" s="163"/>
    </row>
    <row r="4158" spans="2:2">
      <c r="B4158" s="163"/>
    </row>
    <row r="4159" spans="2:2">
      <c r="B4159" s="163"/>
    </row>
    <row r="4160" spans="2:2">
      <c r="B4160" s="163"/>
    </row>
    <row r="4161" spans="2:2">
      <c r="B4161" s="163"/>
    </row>
    <row r="4162" spans="2:2">
      <c r="B4162" s="163"/>
    </row>
    <row r="4163" spans="2:2">
      <c r="B4163" s="163"/>
    </row>
    <row r="4164" spans="2:2">
      <c r="B4164" s="163"/>
    </row>
    <row r="4165" spans="2:2">
      <c r="B4165" s="163"/>
    </row>
    <row r="4166" spans="2:2">
      <c r="B4166" s="163"/>
    </row>
    <row r="4167" spans="2:2">
      <c r="B4167" s="163"/>
    </row>
    <row r="4168" spans="2:2">
      <c r="B4168" s="163"/>
    </row>
    <row r="4169" spans="2:2">
      <c r="B4169" s="163"/>
    </row>
    <row r="4170" spans="2:2">
      <c r="B4170" s="163"/>
    </row>
    <row r="4171" spans="2:2">
      <c r="B4171" s="163"/>
    </row>
    <row r="4172" spans="2:2">
      <c r="B4172" s="163"/>
    </row>
    <row r="4173" spans="2:2">
      <c r="B4173" s="163"/>
    </row>
    <row r="4174" spans="2:2">
      <c r="B4174" s="163"/>
    </row>
    <row r="4175" spans="2:2">
      <c r="B4175" s="163"/>
    </row>
    <row r="4176" spans="2:2">
      <c r="B4176" s="163"/>
    </row>
    <row r="4177" spans="2:2">
      <c r="B4177" s="163"/>
    </row>
    <row r="4178" spans="2:2">
      <c r="B4178" s="163"/>
    </row>
    <row r="4179" spans="2:2">
      <c r="B4179" s="163"/>
    </row>
    <row r="4180" spans="2:2">
      <c r="B4180" s="163"/>
    </row>
    <row r="4181" spans="2:2">
      <c r="B4181" s="163"/>
    </row>
    <row r="4182" spans="2:2">
      <c r="B4182" s="163"/>
    </row>
    <row r="4183" spans="2:2">
      <c r="B4183" s="163"/>
    </row>
    <row r="4184" spans="2:2">
      <c r="B4184" s="163"/>
    </row>
    <row r="4185" spans="2:2">
      <c r="B4185" s="163"/>
    </row>
    <row r="4186" spans="2:2">
      <c r="B4186" s="163"/>
    </row>
    <row r="4187" spans="2:2">
      <c r="B4187" s="163"/>
    </row>
    <row r="4188" spans="2:2">
      <c r="B4188" s="163"/>
    </row>
    <row r="4189" spans="2:2">
      <c r="B4189" s="163"/>
    </row>
    <row r="4190" spans="2:2">
      <c r="B4190" s="163"/>
    </row>
    <row r="4191" spans="2:2">
      <c r="B4191" s="163"/>
    </row>
    <row r="4192" spans="2:2">
      <c r="B4192" s="163"/>
    </row>
    <row r="4193" spans="2:2">
      <c r="B4193" s="163"/>
    </row>
    <row r="4194" spans="2:2">
      <c r="B4194" s="163"/>
    </row>
    <row r="4195" spans="2:2">
      <c r="B4195" s="163"/>
    </row>
    <row r="4196" spans="2:2">
      <c r="B4196" s="163"/>
    </row>
    <row r="4197" spans="2:2">
      <c r="B4197" s="163"/>
    </row>
    <row r="4198" spans="2:2">
      <c r="B4198" s="163"/>
    </row>
    <row r="4199" spans="2:2">
      <c r="B4199" s="163"/>
    </row>
    <row r="4200" spans="2:2">
      <c r="B4200" s="163"/>
    </row>
    <row r="4201" spans="2:2">
      <c r="B4201" s="163"/>
    </row>
    <row r="4202" spans="2:2">
      <c r="B4202" s="163"/>
    </row>
    <row r="4203" spans="2:2">
      <c r="B4203" s="163"/>
    </row>
    <row r="4204" spans="2:2">
      <c r="B4204" s="163"/>
    </row>
    <row r="4205" spans="2:2">
      <c r="B4205" s="163"/>
    </row>
    <row r="4206" spans="2:2">
      <c r="B4206" s="163"/>
    </row>
    <row r="4207" spans="2:2">
      <c r="B4207" s="163"/>
    </row>
    <row r="4208" spans="2:2">
      <c r="B4208" s="163"/>
    </row>
    <row r="4209" spans="2:2">
      <c r="B4209" s="163"/>
    </row>
    <row r="4210" spans="2:2">
      <c r="B4210" s="163"/>
    </row>
    <row r="4211" spans="2:2">
      <c r="B4211" s="163"/>
    </row>
    <row r="4212" spans="2:2">
      <c r="B4212" s="163"/>
    </row>
    <row r="4213" spans="2:2">
      <c r="B4213" s="163"/>
    </row>
    <row r="4214" spans="2:2">
      <c r="B4214" s="163"/>
    </row>
    <row r="4215" spans="2:2">
      <c r="B4215" s="163"/>
    </row>
    <row r="4216" spans="2:2">
      <c r="B4216" s="163"/>
    </row>
    <row r="4217" spans="2:2">
      <c r="B4217" s="163"/>
    </row>
    <row r="4218" spans="2:2">
      <c r="B4218" s="163"/>
    </row>
    <row r="4219" spans="2:2">
      <c r="B4219" s="163"/>
    </row>
    <row r="4220" spans="2:2">
      <c r="B4220" s="163"/>
    </row>
    <row r="4221" spans="2:2">
      <c r="B4221" s="163"/>
    </row>
    <row r="4222" spans="2:2">
      <c r="B4222" s="163"/>
    </row>
    <row r="4223" spans="2:2">
      <c r="B4223" s="163"/>
    </row>
    <row r="4224" spans="2:2">
      <c r="B4224" s="163"/>
    </row>
    <row r="4225" spans="2:2">
      <c r="B4225" s="163"/>
    </row>
    <row r="4226" spans="2:2">
      <c r="B4226" s="163"/>
    </row>
    <row r="4227" spans="2:2">
      <c r="B4227" s="163"/>
    </row>
    <row r="4228" spans="2:2">
      <c r="B4228" s="163"/>
    </row>
    <row r="4229" spans="2:2">
      <c r="B4229" s="163"/>
    </row>
    <row r="4230" spans="2:2">
      <c r="B4230" s="163"/>
    </row>
    <row r="4231" spans="2:2">
      <c r="B4231" s="163"/>
    </row>
    <row r="4232" spans="2:2">
      <c r="B4232" s="163"/>
    </row>
    <row r="4233" spans="2:2">
      <c r="B4233" s="163"/>
    </row>
    <row r="4234" spans="2:2">
      <c r="B4234" s="163"/>
    </row>
    <row r="4235" spans="2:2">
      <c r="B4235" s="163"/>
    </row>
    <row r="4236" spans="2:2">
      <c r="B4236" s="163"/>
    </row>
    <row r="4237" spans="2:2">
      <c r="B4237" s="163"/>
    </row>
    <row r="4238" spans="2:2">
      <c r="B4238" s="163"/>
    </row>
    <row r="4239" spans="2:2">
      <c r="B4239" s="163"/>
    </row>
    <row r="4240" spans="2:2">
      <c r="B4240" s="163"/>
    </row>
    <row r="4241" spans="2:2">
      <c r="B4241" s="163"/>
    </row>
    <row r="4242" spans="2:2">
      <c r="B4242" s="163"/>
    </row>
    <row r="4243" spans="2:2">
      <c r="B4243" s="163"/>
    </row>
    <row r="4244" spans="2:2">
      <c r="B4244" s="163"/>
    </row>
    <row r="4245" spans="2:2">
      <c r="B4245" s="163"/>
    </row>
    <row r="4246" spans="2:2">
      <c r="B4246" s="163"/>
    </row>
    <row r="4247" spans="2:2">
      <c r="B4247" s="163"/>
    </row>
    <row r="4248" spans="2:2">
      <c r="B4248" s="163"/>
    </row>
    <row r="4249" spans="2:2">
      <c r="B4249" s="163"/>
    </row>
    <row r="4250" spans="2:2">
      <c r="B4250" s="163"/>
    </row>
    <row r="4251" spans="2:2">
      <c r="B4251" s="163"/>
    </row>
    <row r="4252" spans="2:2">
      <c r="B4252" s="163"/>
    </row>
    <row r="4253" spans="2:2">
      <c r="B4253" s="163"/>
    </row>
    <row r="4254" spans="2:2">
      <c r="B4254" s="163"/>
    </row>
    <row r="4255" spans="2:2">
      <c r="B4255" s="163"/>
    </row>
    <row r="4256" spans="2:2">
      <c r="B4256" s="163"/>
    </row>
    <row r="4257" spans="2:2">
      <c r="B4257" s="163"/>
    </row>
    <row r="4258" spans="2:2">
      <c r="B4258" s="163"/>
    </row>
    <row r="4259" spans="2:2">
      <c r="B4259" s="163"/>
    </row>
    <row r="4260" spans="2:2">
      <c r="B4260" s="163"/>
    </row>
    <row r="4261" spans="2:2">
      <c r="B4261" s="163"/>
    </row>
    <row r="4262" spans="2:2">
      <c r="B4262" s="163"/>
    </row>
    <row r="4263" spans="2:2">
      <c r="B4263" s="163"/>
    </row>
    <row r="4264" spans="2:2">
      <c r="B4264" s="163"/>
    </row>
    <row r="4265" spans="2:2">
      <c r="B4265" s="163"/>
    </row>
    <row r="4266" spans="2:2">
      <c r="B4266" s="163"/>
    </row>
    <row r="4267" spans="2:2">
      <c r="B4267" s="163"/>
    </row>
    <row r="4268" spans="2:2">
      <c r="B4268" s="163"/>
    </row>
    <row r="4269" spans="2:2">
      <c r="B4269" s="163"/>
    </row>
    <row r="4270" spans="2:2">
      <c r="B4270" s="163"/>
    </row>
    <row r="4271" spans="2:2">
      <c r="B4271" s="163"/>
    </row>
    <row r="4272" spans="2:2">
      <c r="B4272" s="163"/>
    </row>
    <row r="4273" spans="2:2">
      <c r="B4273" s="163"/>
    </row>
    <row r="4274" spans="2:2">
      <c r="B4274" s="163"/>
    </row>
    <row r="4275" spans="2:2">
      <c r="B4275" s="163"/>
    </row>
    <row r="4276" spans="2:2">
      <c r="B4276" s="163"/>
    </row>
    <row r="4277" spans="2:2">
      <c r="B4277" s="163"/>
    </row>
    <row r="4278" spans="2:2">
      <c r="B4278" s="163"/>
    </row>
    <row r="4279" spans="2:2">
      <c r="B4279" s="163"/>
    </row>
    <row r="4280" spans="2:2">
      <c r="B4280" s="163"/>
    </row>
    <row r="4281" spans="2:2">
      <c r="B4281" s="163"/>
    </row>
    <row r="4282" spans="2:2">
      <c r="B4282" s="163"/>
    </row>
    <row r="4283" spans="2:2">
      <c r="B4283" s="163"/>
    </row>
    <row r="4284" spans="2:2">
      <c r="B4284" s="163"/>
    </row>
    <row r="4285" spans="2:2">
      <c r="B4285" s="163"/>
    </row>
    <row r="4286" spans="2:2">
      <c r="B4286" s="163"/>
    </row>
    <row r="4287" spans="2:2">
      <c r="B4287" s="163"/>
    </row>
    <row r="4288" spans="2:2">
      <c r="B4288" s="163"/>
    </row>
    <row r="4289" spans="2:2">
      <c r="B4289" s="163"/>
    </row>
    <row r="4290" spans="2:2">
      <c r="B4290" s="163"/>
    </row>
    <row r="4291" spans="2:2">
      <c r="B4291" s="163"/>
    </row>
    <row r="4292" spans="2:2">
      <c r="B4292" s="163"/>
    </row>
    <row r="4293" spans="2:2">
      <c r="B4293" s="163"/>
    </row>
    <row r="4294" spans="2:2">
      <c r="B4294" s="163"/>
    </row>
    <row r="4295" spans="2:2">
      <c r="B4295" s="163"/>
    </row>
    <row r="4296" spans="2:2">
      <c r="B4296" s="163"/>
    </row>
    <row r="4297" spans="2:2">
      <c r="B4297" s="163"/>
    </row>
    <row r="4298" spans="2:2">
      <c r="B4298" s="163"/>
    </row>
    <row r="4299" spans="2:2">
      <c r="B4299" s="163"/>
    </row>
    <row r="4300" spans="2:2">
      <c r="B4300" s="163"/>
    </row>
    <row r="4301" spans="2:2">
      <c r="B4301" s="163"/>
    </row>
    <row r="4302" spans="2:2">
      <c r="B4302" s="163"/>
    </row>
    <row r="4303" spans="2:2">
      <c r="B4303" s="163"/>
    </row>
    <row r="4304" spans="2:2">
      <c r="B4304" s="163"/>
    </row>
    <row r="4305" spans="2:2">
      <c r="B4305" s="163"/>
    </row>
    <row r="4306" spans="2:2">
      <c r="B4306" s="163"/>
    </row>
    <row r="4307" spans="2:2">
      <c r="B4307" s="163"/>
    </row>
    <row r="4308" spans="2:2">
      <c r="B4308" s="163"/>
    </row>
    <row r="4309" spans="2:2">
      <c r="B4309" s="163"/>
    </row>
    <row r="4310" spans="2:2">
      <c r="B4310" s="163"/>
    </row>
    <row r="4311" spans="2:2">
      <c r="B4311" s="163"/>
    </row>
    <row r="4312" spans="2:2">
      <c r="B4312" s="163"/>
    </row>
    <row r="4313" spans="2:2">
      <c r="B4313" s="163"/>
    </row>
    <row r="4314" spans="2:2">
      <c r="B4314" s="163"/>
    </row>
    <row r="4315" spans="2:2">
      <c r="B4315" s="163"/>
    </row>
    <row r="4316" spans="2:2">
      <c r="B4316" s="163"/>
    </row>
    <row r="4317" spans="2:2">
      <c r="B4317" s="163"/>
    </row>
    <row r="4318" spans="2:2">
      <c r="B4318" s="163"/>
    </row>
    <row r="4319" spans="2:2">
      <c r="B4319" s="163"/>
    </row>
    <row r="4320" spans="2:2">
      <c r="B4320" s="163"/>
    </row>
    <row r="4321" spans="2:2">
      <c r="B4321" s="163"/>
    </row>
    <row r="4322" spans="2:2">
      <c r="B4322" s="163"/>
    </row>
    <row r="4323" spans="2:2">
      <c r="B4323" s="163"/>
    </row>
    <row r="4324" spans="2:2">
      <c r="B4324" s="163"/>
    </row>
    <row r="4325" spans="2:2">
      <c r="B4325" s="163"/>
    </row>
    <row r="4326" spans="2:2">
      <c r="B4326" s="163"/>
    </row>
    <row r="4327" spans="2:2">
      <c r="B4327" s="163"/>
    </row>
    <row r="4328" spans="2:2">
      <c r="B4328" s="163"/>
    </row>
    <row r="4329" spans="2:2">
      <c r="B4329" s="163"/>
    </row>
    <row r="4330" spans="2:2">
      <c r="B4330" s="163"/>
    </row>
    <row r="4331" spans="2:2">
      <c r="B4331" s="163"/>
    </row>
    <row r="4332" spans="2:2">
      <c r="B4332" s="163"/>
    </row>
    <row r="4333" spans="2:2">
      <c r="B4333" s="163"/>
    </row>
    <row r="4334" spans="2:2">
      <c r="B4334" s="163"/>
    </row>
    <row r="4335" spans="2:2">
      <c r="B4335" s="163"/>
    </row>
    <row r="4336" spans="2:2">
      <c r="B4336" s="163"/>
    </row>
    <row r="4337" spans="2:2">
      <c r="B4337" s="163"/>
    </row>
    <row r="4338" spans="2:2">
      <c r="B4338" s="163"/>
    </row>
    <row r="4339" spans="2:2">
      <c r="B4339" s="163"/>
    </row>
    <row r="4340" spans="2:2">
      <c r="B4340" s="163"/>
    </row>
    <row r="4341" spans="2:2">
      <c r="B4341" s="163"/>
    </row>
    <row r="4342" spans="2:2">
      <c r="B4342" s="163"/>
    </row>
    <row r="4343" spans="2:2">
      <c r="B4343" s="163"/>
    </row>
    <row r="4344" spans="2:2">
      <c r="B4344" s="163"/>
    </row>
    <row r="4345" spans="2:2">
      <c r="B4345" s="163"/>
    </row>
    <row r="4346" spans="2:2">
      <c r="B4346" s="163"/>
    </row>
    <row r="4347" spans="2:2">
      <c r="B4347" s="163"/>
    </row>
    <row r="4348" spans="2:2">
      <c r="B4348" s="163"/>
    </row>
    <row r="4349" spans="2:2">
      <c r="B4349" s="163"/>
    </row>
    <row r="4350" spans="2:2">
      <c r="B4350" s="163"/>
    </row>
    <row r="4351" spans="2:2">
      <c r="B4351" s="163"/>
    </row>
    <row r="4352" spans="2:2">
      <c r="B4352" s="163"/>
    </row>
    <row r="4353" spans="2:2">
      <c r="B4353" s="163"/>
    </row>
    <row r="4354" spans="2:2">
      <c r="B4354" s="163"/>
    </row>
    <row r="4355" spans="2:2">
      <c r="B4355" s="163"/>
    </row>
    <row r="4356" spans="2:2">
      <c r="B4356" s="163"/>
    </row>
    <row r="4357" spans="2:2">
      <c r="B4357" s="163"/>
    </row>
    <row r="4358" spans="2:2">
      <c r="B4358" s="163"/>
    </row>
    <row r="4359" spans="2:2">
      <c r="B4359" s="163"/>
    </row>
    <row r="4360" spans="2:2">
      <c r="B4360" s="163"/>
    </row>
    <row r="4361" spans="2:2">
      <c r="B4361" s="163"/>
    </row>
    <row r="4362" spans="2:2">
      <c r="B4362" s="163"/>
    </row>
    <row r="4363" spans="2:2">
      <c r="B4363" s="163"/>
    </row>
    <row r="4364" spans="2:2">
      <c r="B4364" s="163"/>
    </row>
    <row r="4365" spans="2:2">
      <c r="B4365" s="163"/>
    </row>
    <row r="4366" spans="2:2">
      <c r="B4366" s="163"/>
    </row>
    <row r="4367" spans="2:2">
      <c r="B4367" s="163"/>
    </row>
    <row r="4368" spans="2:2">
      <c r="B4368" s="163"/>
    </row>
    <row r="4369" spans="2:2">
      <c r="B4369" s="163"/>
    </row>
    <row r="4370" spans="2:2">
      <c r="B4370" s="163"/>
    </row>
    <row r="4371" spans="2:2">
      <c r="B4371" s="163"/>
    </row>
    <row r="4372" spans="2:2">
      <c r="B4372" s="163"/>
    </row>
    <row r="4373" spans="2:2">
      <c r="B4373" s="163"/>
    </row>
    <row r="4374" spans="2:2">
      <c r="B4374" s="163"/>
    </row>
    <row r="4375" spans="2:2">
      <c r="B4375" s="163"/>
    </row>
    <row r="4376" spans="2:2">
      <c r="B4376" s="163"/>
    </row>
    <row r="4377" spans="2:2">
      <c r="B4377" s="163"/>
    </row>
    <row r="4378" spans="2:2">
      <c r="B4378" s="163"/>
    </row>
    <row r="4379" spans="2:2">
      <c r="B4379" s="163"/>
    </row>
    <row r="4380" spans="2:2">
      <c r="B4380" s="163"/>
    </row>
    <row r="4381" spans="2:2">
      <c r="B4381" s="163"/>
    </row>
    <row r="4382" spans="2:2">
      <c r="B4382" s="163"/>
    </row>
    <row r="4383" spans="2:2">
      <c r="B4383" s="163"/>
    </row>
    <row r="4384" spans="2:2">
      <c r="B4384" s="163"/>
    </row>
    <row r="4385" spans="2:2">
      <c r="B4385" s="163"/>
    </row>
    <row r="4386" spans="2:2">
      <c r="B4386" s="163"/>
    </row>
    <row r="4387" spans="2:2">
      <c r="B4387" s="163"/>
    </row>
    <row r="4388" spans="2:2">
      <c r="B4388" s="163"/>
    </row>
    <row r="4389" spans="2:2">
      <c r="B4389" s="163"/>
    </row>
    <row r="4390" spans="2:2">
      <c r="B4390" s="163"/>
    </row>
    <row r="4391" spans="2:2">
      <c r="B4391" s="163"/>
    </row>
    <row r="4392" spans="2:2">
      <c r="B4392" s="163"/>
    </row>
    <row r="4393" spans="2:2">
      <c r="B4393" s="163"/>
    </row>
    <row r="4394" spans="2:2">
      <c r="B4394" s="163"/>
    </row>
    <row r="4395" spans="2:2">
      <c r="B4395" s="163"/>
    </row>
    <row r="4396" spans="2:2">
      <c r="B4396" s="163"/>
    </row>
    <row r="4397" spans="2:2">
      <c r="B4397" s="163"/>
    </row>
    <row r="4398" spans="2:2">
      <c r="B4398" s="163"/>
    </row>
    <row r="4399" spans="2:2">
      <c r="B4399" s="163"/>
    </row>
    <row r="4400" spans="2:2">
      <c r="B4400" s="163"/>
    </row>
    <row r="4401" spans="2:2">
      <c r="B4401" s="163"/>
    </row>
    <row r="4402" spans="2:2">
      <c r="B4402" s="163"/>
    </row>
    <row r="4403" spans="2:2">
      <c r="B4403" s="163"/>
    </row>
    <row r="4404" spans="2:2">
      <c r="B4404" s="163"/>
    </row>
    <row r="4405" spans="2:2">
      <c r="B4405" s="163"/>
    </row>
    <row r="4406" spans="2:2">
      <c r="B4406" s="163"/>
    </row>
    <row r="4407" spans="2:2">
      <c r="B4407" s="163"/>
    </row>
    <row r="4408" spans="2:2">
      <c r="B4408" s="163"/>
    </row>
    <row r="4409" spans="2:2">
      <c r="B4409" s="163"/>
    </row>
    <row r="4410" spans="2:2">
      <c r="B4410" s="163"/>
    </row>
    <row r="4411" spans="2:2">
      <c r="B4411" s="163"/>
    </row>
    <row r="4412" spans="2:2">
      <c r="B4412" s="163"/>
    </row>
    <row r="4413" spans="2:2">
      <c r="B4413" s="163"/>
    </row>
    <row r="4414" spans="2:2">
      <c r="B4414" s="163"/>
    </row>
    <row r="4415" spans="2:2">
      <c r="B4415" s="163"/>
    </row>
    <row r="4416" spans="2:2">
      <c r="B4416" s="163"/>
    </row>
    <row r="4417" spans="2:2">
      <c r="B4417" s="163"/>
    </row>
    <row r="4418" spans="2:2">
      <c r="B4418" s="163"/>
    </row>
    <row r="4419" spans="2:2">
      <c r="B4419" s="163"/>
    </row>
    <row r="4420" spans="2:2">
      <c r="B4420" s="163"/>
    </row>
    <row r="4421" spans="2:2">
      <c r="B4421" s="163"/>
    </row>
    <row r="4422" spans="2:2">
      <c r="B4422" s="163"/>
    </row>
    <row r="4423" spans="2:2">
      <c r="B4423" s="163"/>
    </row>
    <row r="4424" spans="2:2">
      <c r="B4424" s="163"/>
    </row>
    <row r="4425" spans="2:2">
      <c r="B4425" s="163"/>
    </row>
    <row r="4426" spans="2:2">
      <c r="B4426" s="163"/>
    </row>
    <row r="4427" spans="2:2">
      <c r="B4427" s="163"/>
    </row>
    <row r="4428" spans="2:2">
      <c r="B4428" s="163"/>
    </row>
    <row r="4429" spans="2:2">
      <c r="B4429" s="163"/>
    </row>
    <row r="4430" spans="2:2">
      <c r="B4430" s="163"/>
    </row>
    <row r="4431" spans="2:2">
      <c r="B4431" s="163"/>
    </row>
    <row r="4432" spans="2:2">
      <c r="B4432" s="163"/>
    </row>
    <row r="4433" spans="2:2">
      <c r="B4433" s="163"/>
    </row>
    <row r="4434" spans="2:2">
      <c r="B4434" s="163"/>
    </row>
    <row r="4435" spans="2:2">
      <c r="B4435" s="163"/>
    </row>
    <row r="4436" spans="2:2">
      <c r="B4436" s="163"/>
    </row>
    <row r="4437" spans="2:2">
      <c r="B4437" s="163"/>
    </row>
    <row r="4438" spans="2:2">
      <c r="B4438" s="163"/>
    </row>
    <row r="4439" spans="2:2">
      <c r="B4439" s="163"/>
    </row>
    <row r="4440" spans="2:2">
      <c r="B4440" s="163"/>
    </row>
    <row r="4441" spans="2:2">
      <c r="B4441" s="163"/>
    </row>
    <row r="4442" spans="2:2">
      <c r="B4442" s="163"/>
    </row>
    <row r="4443" spans="2:2">
      <c r="B4443" s="163"/>
    </row>
    <row r="4444" spans="2:2">
      <c r="B4444" s="163"/>
    </row>
    <row r="4445" spans="2:2">
      <c r="B4445" s="163"/>
    </row>
    <row r="4446" spans="2:2">
      <c r="B4446" s="163"/>
    </row>
    <row r="4447" spans="2:2">
      <c r="B4447" s="163"/>
    </row>
    <row r="4448" spans="2:2">
      <c r="B4448" s="163"/>
    </row>
    <row r="4449" spans="2:2">
      <c r="B4449" s="163"/>
    </row>
    <row r="4450" spans="2:2">
      <c r="B4450" s="163"/>
    </row>
    <row r="4451" spans="2:2">
      <c r="B4451" s="163"/>
    </row>
    <row r="4452" spans="2:2">
      <c r="B4452" s="163"/>
    </row>
    <row r="4453" spans="2:2">
      <c r="B4453" s="163"/>
    </row>
    <row r="4454" spans="2:2">
      <c r="B4454" s="163"/>
    </row>
    <row r="4455" spans="2:2">
      <c r="B4455" s="163"/>
    </row>
    <row r="4456" spans="2:2">
      <c r="B4456" s="163"/>
    </row>
    <row r="4457" spans="2:2">
      <c r="B4457" s="163"/>
    </row>
    <row r="4458" spans="2:2">
      <c r="B4458" s="163"/>
    </row>
    <row r="4459" spans="2:2">
      <c r="B4459" s="163"/>
    </row>
    <row r="4460" spans="2:2">
      <c r="B4460" s="163"/>
    </row>
    <row r="4461" spans="2:2">
      <c r="B4461" s="163"/>
    </row>
    <row r="4462" spans="2:2">
      <c r="B4462" s="163"/>
    </row>
    <row r="4463" spans="2:2">
      <c r="B4463" s="163"/>
    </row>
    <row r="4464" spans="2:2">
      <c r="B4464" s="163"/>
    </row>
    <row r="4465" spans="2:2">
      <c r="B4465" s="163"/>
    </row>
    <row r="4466" spans="2:2">
      <c r="B4466" s="163"/>
    </row>
    <row r="4467" spans="2:2">
      <c r="B4467" s="163"/>
    </row>
    <row r="4468" spans="2:2">
      <c r="B4468" s="163"/>
    </row>
    <row r="4469" spans="2:2">
      <c r="B4469" s="163"/>
    </row>
    <row r="4470" spans="2:2">
      <c r="B4470" s="163"/>
    </row>
    <row r="4471" spans="2:2">
      <c r="B4471" s="163"/>
    </row>
    <row r="4472" spans="2:2">
      <c r="B4472" s="163"/>
    </row>
    <row r="4473" spans="2:2">
      <c r="B4473" s="163"/>
    </row>
    <row r="4474" spans="2:2">
      <c r="B4474" s="163"/>
    </row>
    <row r="4475" spans="2:2">
      <c r="B4475" s="163"/>
    </row>
    <row r="4476" spans="2:2">
      <c r="B4476" s="163"/>
    </row>
    <row r="4477" spans="2:2">
      <c r="B4477" s="163"/>
    </row>
    <row r="4478" spans="2:2">
      <c r="B4478" s="163"/>
    </row>
    <row r="4479" spans="2:2">
      <c r="B4479" s="163"/>
    </row>
    <row r="4480" spans="2:2">
      <c r="B4480" s="163"/>
    </row>
    <row r="4481" spans="2:2">
      <c r="B4481" s="163"/>
    </row>
    <row r="4482" spans="2:2">
      <c r="B4482" s="163"/>
    </row>
    <row r="4483" spans="2:2">
      <c r="B4483" s="163"/>
    </row>
    <row r="4484" spans="2:2">
      <c r="B4484" s="163"/>
    </row>
    <row r="4485" spans="2:2">
      <c r="B4485" s="163"/>
    </row>
    <row r="4486" spans="2:2">
      <c r="B4486" s="163"/>
    </row>
    <row r="4487" spans="2:2">
      <c r="B4487" s="163"/>
    </row>
    <row r="4488" spans="2:2">
      <c r="B4488" s="163"/>
    </row>
    <row r="4489" spans="2:2">
      <c r="B4489" s="163"/>
    </row>
    <row r="4490" spans="2:2">
      <c r="B4490" s="163"/>
    </row>
    <row r="4491" spans="2:2">
      <c r="B4491" s="163"/>
    </row>
    <row r="4492" spans="2:2">
      <c r="B4492" s="163"/>
    </row>
    <row r="4493" spans="2:2">
      <c r="B4493" s="163"/>
    </row>
    <row r="4494" spans="2:2">
      <c r="B4494" s="163"/>
    </row>
    <row r="4495" spans="2:2">
      <c r="B4495" s="163"/>
    </row>
    <row r="4496" spans="2:2">
      <c r="B4496" s="163"/>
    </row>
    <row r="4497" spans="2:2">
      <c r="B4497" s="163"/>
    </row>
    <row r="4498" spans="2:2">
      <c r="B4498" s="163"/>
    </row>
    <row r="4499" spans="2:2">
      <c r="B4499" s="163"/>
    </row>
    <row r="4500" spans="2:2">
      <c r="B4500" s="163"/>
    </row>
    <row r="4501" spans="2:2">
      <c r="B4501" s="163"/>
    </row>
    <row r="4502" spans="2:2">
      <c r="B4502" s="163"/>
    </row>
    <row r="4503" spans="2:2">
      <c r="B4503" s="163"/>
    </row>
    <row r="4504" spans="2:2">
      <c r="B4504" s="163"/>
    </row>
    <row r="4505" spans="2:2">
      <c r="B4505" s="163"/>
    </row>
    <row r="4506" spans="2:2">
      <c r="B4506" s="163"/>
    </row>
    <row r="4507" spans="2:2">
      <c r="B4507" s="163"/>
    </row>
    <row r="4508" spans="2:2">
      <c r="B4508" s="163"/>
    </row>
    <row r="4509" spans="2:2">
      <c r="B4509" s="163"/>
    </row>
    <row r="4510" spans="2:2">
      <c r="B4510" s="163"/>
    </row>
    <row r="4511" spans="2:2">
      <c r="B4511" s="163"/>
    </row>
    <row r="4512" spans="2:2">
      <c r="B4512" s="163"/>
    </row>
    <row r="4513" spans="2:2">
      <c r="B4513" s="163"/>
    </row>
    <row r="4514" spans="2:2">
      <c r="B4514" s="163"/>
    </row>
    <row r="4515" spans="2:2">
      <c r="B4515" s="163"/>
    </row>
    <row r="4516" spans="2:2">
      <c r="B4516" s="163"/>
    </row>
    <row r="4517" spans="2:2">
      <c r="B4517" s="163"/>
    </row>
    <row r="4518" spans="2:2">
      <c r="B4518" s="163"/>
    </row>
    <row r="4519" spans="2:2">
      <c r="B4519" s="163"/>
    </row>
    <row r="4520" spans="2:2">
      <c r="B4520" s="163"/>
    </row>
    <row r="4521" spans="2:2">
      <c r="B4521" s="163"/>
    </row>
    <row r="4522" spans="2:2">
      <c r="B4522" s="163"/>
    </row>
    <row r="4523" spans="2:2">
      <c r="B4523" s="163"/>
    </row>
    <row r="4524" spans="2:2">
      <c r="B4524" s="163"/>
    </row>
    <row r="4525" spans="2:2">
      <c r="B4525" s="163"/>
    </row>
    <row r="4526" spans="2:2">
      <c r="B4526" s="163"/>
    </row>
    <row r="4527" spans="2:2">
      <c r="B4527" s="163"/>
    </row>
    <row r="4528" spans="2:2">
      <c r="B4528" s="163"/>
    </row>
    <row r="4529" spans="2:2">
      <c r="B4529" s="163"/>
    </row>
    <row r="4530" spans="2:2">
      <c r="B4530" s="163"/>
    </row>
    <row r="4531" spans="2:2">
      <c r="B4531" s="163"/>
    </row>
    <row r="4532" spans="2:2">
      <c r="B4532" s="163"/>
    </row>
    <row r="4533" spans="2:2">
      <c r="B4533" s="163"/>
    </row>
    <row r="4534" spans="2:2">
      <c r="B4534" s="163"/>
    </row>
    <row r="4535" spans="2:2">
      <c r="B4535" s="163"/>
    </row>
    <row r="4536" spans="2:2">
      <c r="B4536" s="163"/>
    </row>
    <row r="4537" spans="2:2">
      <c r="B4537" s="163"/>
    </row>
    <row r="4538" spans="2:2">
      <c r="B4538" s="163"/>
    </row>
    <row r="4539" spans="2:2">
      <c r="B4539" s="163"/>
    </row>
    <row r="4540" spans="2:2">
      <c r="B4540" s="163"/>
    </row>
    <row r="4541" spans="2:2">
      <c r="B4541" s="163"/>
    </row>
    <row r="4542" spans="2:2">
      <c r="B4542" s="163"/>
    </row>
    <row r="4543" spans="2:2">
      <c r="B4543" s="163"/>
    </row>
    <row r="4544" spans="2:2">
      <c r="B4544" s="163"/>
    </row>
    <row r="4545" spans="2:2">
      <c r="B4545" s="163"/>
    </row>
    <row r="4546" spans="2:2">
      <c r="B4546" s="163"/>
    </row>
    <row r="4547" spans="2:2">
      <c r="B4547" s="163"/>
    </row>
    <row r="4548" spans="2:2">
      <c r="B4548" s="163"/>
    </row>
    <row r="4549" spans="2:2">
      <c r="B4549" s="163"/>
    </row>
    <row r="4550" spans="2:2">
      <c r="B4550" s="163"/>
    </row>
    <row r="4551" spans="2:2">
      <c r="B4551" s="163"/>
    </row>
    <row r="4552" spans="2:2">
      <c r="B4552" s="163"/>
    </row>
    <row r="4553" spans="2:2">
      <c r="B4553" s="163"/>
    </row>
    <row r="4554" spans="2:2">
      <c r="B4554" s="163"/>
    </row>
    <row r="4555" spans="2:2">
      <c r="B4555" s="163"/>
    </row>
    <row r="4556" spans="2:2">
      <c r="B4556" s="163"/>
    </row>
    <row r="4557" spans="2:2">
      <c r="B4557" s="163"/>
    </row>
    <row r="4558" spans="2:2">
      <c r="B4558" s="163"/>
    </row>
    <row r="4559" spans="2:2">
      <c r="B4559" s="163"/>
    </row>
    <row r="4560" spans="2:2">
      <c r="B4560" s="163"/>
    </row>
    <row r="4561" spans="2:2">
      <c r="B4561" s="163"/>
    </row>
    <row r="4562" spans="2:2">
      <c r="B4562" s="163"/>
    </row>
    <row r="4563" spans="2:2">
      <c r="B4563" s="163"/>
    </row>
    <row r="4564" spans="2:2">
      <c r="B4564" s="163"/>
    </row>
    <row r="4565" spans="2:2">
      <c r="B4565" s="163"/>
    </row>
    <row r="4566" spans="2:2">
      <c r="B4566" s="163"/>
    </row>
    <row r="4567" spans="2:2">
      <c r="B4567" s="163"/>
    </row>
    <row r="4568" spans="2:2">
      <c r="B4568" s="163"/>
    </row>
    <row r="4569" spans="2:2">
      <c r="B4569" s="163"/>
    </row>
    <row r="4570" spans="2:2">
      <c r="B4570" s="163"/>
    </row>
    <row r="4571" spans="2:2">
      <c r="B4571" s="163"/>
    </row>
    <row r="4572" spans="2:2">
      <c r="B4572" s="163"/>
    </row>
    <row r="4573" spans="2:2">
      <c r="B4573" s="163"/>
    </row>
    <row r="4574" spans="2:2">
      <c r="B4574" s="163"/>
    </row>
    <row r="4575" spans="2:2">
      <c r="B4575" s="163"/>
    </row>
    <row r="4576" spans="2:2">
      <c r="B4576" s="163"/>
    </row>
    <row r="4577" spans="2:2">
      <c r="B4577" s="163"/>
    </row>
    <row r="4578" spans="2:2">
      <c r="B4578" s="163"/>
    </row>
    <row r="4579" spans="2:2">
      <c r="B4579" s="163"/>
    </row>
    <row r="4580" spans="2:2">
      <c r="B4580" s="163"/>
    </row>
    <row r="4581" spans="2:2">
      <c r="B4581" s="163"/>
    </row>
    <row r="4582" spans="2:2">
      <c r="B4582" s="163"/>
    </row>
    <row r="4583" spans="2:2">
      <c r="B4583" s="163"/>
    </row>
    <row r="4584" spans="2:2">
      <c r="B4584" s="163"/>
    </row>
    <row r="4585" spans="2:2">
      <c r="B4585" s="163"/>
    </row>
    <row r="4586" spans="2:2">
      <c r="B4586" s="163"/>
    </row>
    <row r="4587" spans="2:2">
      <c r="B4587" s="163"/>
    </row>
    <row r="4588" spans="2:2">
      <c r="B4588" s="163"/>
    </row>
    <row r="4589" spans="2:2">
      <c r="B4589" s="163"/>
    </row>
    <row r="4590" spans="2:2">
      <c r="B4590" s="163"/>
    </row>
    <row r="4591" spans="2:2">
      <c r="B4591" s="163"/>
    </row>
    <row r="4592" spans="2:2">
      <c r="B4592" s="163"/>
    </row>
    <row r="4593" spans="2:2">
      <c r="B4593" s="163"/>
    </row>
    <row r="4594" spans="2:2">
      <c r="B4594" s="163"/>
    </row>
    <row r="4595" spans="2:2">
      <c r="B4595" s="163"/>
    </row>
    <row r="4596" spans="2:2">
      <c r="B4596" s="163"/>
    </row>
    <row r="4597" spans="2:2">
      <c r="B4597" s="163"/>
    </row>
    <row r="4598" spans="2:2">
      <c r="B4598" s="163"/>
    </row>
    <row r="4599" spans="2:2">
      <c r="B4599" s="163"/>
    </row>
    <row r="4600" spans="2:2">
      <c r="B4600" s="163"/>
    </row>
    <row r="4601" spans="2:2">
      <c r="B4601" s="163"/>
    </row>
    <row r="4602" spans="2:2">
      <c r="B4602" s="163"/>
    </row>
    <row r="4603" spans="2:2">
      <c r="B4603" s="163"/>
    </row>
    <row r="4604" spans="2:2">
      <c r="B4604" s="163"/>
    </row>
    <row r="4605" spans="2:2">
      <c r="B4605" s="163"/>
    </row>
    <row r="4606" spans="2:2">
      <c r="B4606" s="163"/>
    </row>
    <row r="4607" spans="2:2">
      <c r="B4607" s="163"/>
    </row>
    <row r="4608" spans="2:2">
      <c r="B4608" s="163"/>
    </row>
    <row r="4609" spans="2:2">
      <c r="B4609" s="163"/>
    </row>
    <row r="4610" spans="2:2">
      <c r="B4610" s="163"/>
    </row>
    <row r="4611" spans="2:2">
      <c r="B4611" s="163"/>
    </row>
    <row r="4612" spans="2:2">
      <c r="B4612" s="163"/>
    </row>
    <row r="4613" spans="2:2">
      <c r="B4613" s="163"/>
    </row>
    <row r="4614" spans="2:2">
      <c r="B4614" s="163"/>
    </row>
    <row r="4615" spans="2:2">
      <c r="B4615" s="163"/>
    </row>
    <row r="4616" spans="2:2">
      <c r="B4616" s="163"/>
    </row>
    <row r="4617" spans="2:2">
      <c r="B4617" s="163"/>
    </row>
    <row r="4618" spans="2:2">
      <c r="B4618" s="163"/>
    </row>
    <row r="4619" spans="2:2">
      <c r="B4619" s="163"/>
    </row>
    <row r="4620" spans="2:2">
      <c r="B4620" s="163"/>
    </row>
    <row r="4621" spans="2:2">
      <c r="B4621" s="163"/>
    </row>
    <row r="4622" spans="2:2">
      <c r="B4622" s="163"/>
    </row>
    <row r="4623" spans="2:2">
      <c r="B4623" s="163"/>
    </row>
    <row r="4624" spans="2:2">
      <c r="B4624" s="163"/>
    </row>
    <row r="4625" spans="2:2">
      <c r="B4625" s="163"/>
    </row>
    <row r="4626" spans="2:2">
      <c r="B4626" s="163"/>
    </row>
    <row r="4627" spans="2:2">
      <c r="B4627" s="163"/>
    </row>
    <row r="4628" spans="2:2">
      <c r="B4628" s="163"/>
    </row>
    <row r="4629" spans="2:2">
      <c r="B4629" s="163"/>
    </row>
    <row r="4630" spans="2:2">
      <c r="B4630" s="163"/>
    </row>
    <row r="4631" spans="2:2">
      <c r="B4631" s="163"/>
    </row>
    <row r="4632" spans="2:2">
      <c r="B4632" s="163"/>
    </row>
    <row r="4633" spans="2:2">
      <c r="B4633" s="163"/>
    </row>
    <row r="4634" spans="2:2">
      <c r="B4634" s="163"/>
    </row>
    <row r="4635" spans="2:2">
      <c r="B4635" s="163"/>
    </row>
    <row r="4636" spans="2:2">
      <c r="B4636" s="163"/>
    </row>
    <row r="4637" spans="2:2">
      <c r="B4637" s="163"/>
    </row>
    <row r="4638" spans="2:2">
      <c r="B4638" s="163"/>
    </row>
    <row r="4639" spans="2:2">
      <c r="B4639" s="163"/>
    </row>
    <row r="4640" spans="2:2">
      <c r="B4640" s="163"/>
    </row>
    <row r="4641" spans="2:2">
      <c r="B4641" s="163"/>
    </row>
    <row r="4642" spans="2:2">
      <c r="B4642" s="163"/>
    </row>
    <row r="4643" spans="2:2">
      <c r="B4643" s="163"/>
    </row>
    <row r="4644" spans="2:2">
      <c r="B4644" s="163"/>
    </row>
    <row r="4645" spans="2:2">
      <c r="B4645" s="163"/>
    </row>
    <row r="4646" spans="2:2">
      <c r="B4646" s="163"/>
    </row>
    <row r="4647" spans="2:2">
      <c r="B4647" s="163"/>
    </row>
    <row r="4648" spans="2:2">
      <c r="B4648" s="163"/>
    </row>
    <row r="4649" spans="2:2">
      <c r="B4649" s="163"/>
    </row>
    <row r="4650" spans="2:2">
      <c r="B4650" s="163"/>
    </row>
    <row r="4651" spans="2:2">
      <c r="B4651" s="163"/>
    </row>
    <row r="4652" spans="2:2">
      <c r="B4652" s="163"/>
    </row>
    <row r="4653" spans="2:2">
      <c r="B4653" s="163"/>
    </row>
    <row r="4654" spans="2:2">
      <c r="B4654" s="163"/>
    </row>
    <row r="4655" spans="2:2">
      <c r="B4655" s="163"/>
    </row>
    <row r="4656" spans="2:2">
      <c r="B4656" s="163"/>
    </row>
    <row r="4657" spans="2:2">
      <c r="B4657" s="163"/>
    </row>
    <row r="4658" spans="2:2">
      <c r="B4658" s="163"/>
    </row>
    <row r="4659" spans="2:2">
      <c r="B4659" s="163"/>
    </row>
    <row r="4660" spans="2:2">
      <c r="B4660" s="163"/>
    </row>
    <row r="4661" spans="2:2">
      <c r="B4661" s="163"/>
    </row>
    <row r="4662" spans="2:2">
      <c r="B4662" s="163"/>
    </row>
    <row r="4663" spans="2:2">
      <c r="B4663" s="163"/>
    </row>
    <row r="4664" spans="2:2">
      <c r="B4664" s="163"/>
    </row>
    <row r="4665" spans="2:2">
      <c r="B4665" s="163"/>
    </row>
    <row r="4666" spans="2:2">
      <c r="B4666" s="163"/>
    </row>
    <row r="4667" spans="2:2">
      <c r="B4667" s="163"/>
    </row>
    <row r="4668" spans="2:2">
      <c r="B4668" s="163"/>
    </row>
    <row r="4669" spans="2:2">
      <c r="B4669" s="163"/>
    </row>
    <row r="4670" spans="2:2">
      <c r="B4670" s="163"/>
    </row>
    <row r="4671" spans="2:2">
      <c r="B4671" s="163"/>
    </row>
    <row r="4672" spans="2:2">
      <c r="B4672" s="163"/>
    </row>
    <row r="4673" spans="2:2">
      <c r="B4673" s="163"/>
    </row>
    <row r="4674" spans="2:2">
      <c r="B4674" s="163"/>
    </row>
    <row r="4675" spans="2:2">
      <c r="B4675" s="163"/>
    </row>
    <row r="4676" spans="2:2">
      <c r="B4676" s="163"/>
    </row>
    <row r="4677" spans="2:2">
      <c r="B4677" s="163"/>
    </row>
    <row r="4678" spans="2:2">
      <c r="B4678" s="163"/>
    </row>
    <row r="4679" spans="2:2">
      <c r="B4679" s="163"/>
    </row>
    <row r="4680" spans="2:2">
      <c r="B4680" s="163"/>
    </row>
    <row r="4681" spans="2:2">
      <c r="B4681" s="163"/>
    </row>
    <row r="4682" spans="2:2">
      <c r="B4682" s="163"/>
    </row>
    <row r="4683" spans="2:2">
      <c r="B4683" s="163"/>
    </row>
    <row r="4684" spans="2:2">
      <c r="B4684" s="163"/>
    </row>
    <row r="4685" spans="2:2">
      <c r="B4685" s="163"/>
    </row>
    <row r="4686" spans="2:2">
      <c r="B4686" s="163"/>
    </row>
    <row r="4687" spans="2:2">
      <c r="B4687" s="163"/>
    </row>
    <row r="4688" spans="2:2">
      <c r="B4688" s="163"/>
    </row>
    <row r="4689" spans="2:2">
      <c r="B4689" s="163"/>
    </row>
    <row r="4690" spans="2:2">
      <c r="B4690" s="163"/>
    </row>
    <row r="4691" spans="2:2">
      <c r="B4691" s="163"/>
    </row>
    <row r="4692" spans="2:2">
      <c r="B4692" s="163"/>
    </row>
    <row r="4693" spans="2:2">
      <c r="B4693" s="163"/>
    </row>
    <row r="4694" spans="2:2">
      <c r="B4694" s="163"/>
    </row>
    <row r="4695" spans="2:2">
      <c r="B4695" s="163"/>
    </row>
    <row r="4696" spans="2:2">
      <c r="B4696" s="163"/>
    </row>
    <row r="4697" spans="2:2">
      <c r="B4697" s="163"/>
    </row>
    <row r="4698" spans="2:2">
      <c r="B4698" s="163"/>
    </row>
    <row r="4699" spans="2:2">
      <c r="B4699" s="163"/>
    </row>
    <row r="4700" spans="2:2">
      <c r="B4700" s="163"/>
    </row>
    <row r="4701" spans="2:2">
      <c r="B4701" s="163"/>
    </row>
    <row r="4702" spans="2:2">
      <c r="B4702" s="163"/>
    </row>
    <row r="4703" spans="2:2">
      <c r="B4703" s="163"/>
    </row>
    <row r="4704" spans="2:2">
      <c r="B4704" s="163"/>
    </row>
    <row r="4705" spans="2:2">
      <c r="B4705" s="163"/>
    </row>
    <row r="4706" spans="2:2">
      <c r="B4706" s="163"/>
    </row>
    <row r="4707" spans="2:2">
      <c r="B4707" s="163"/>
    </row>
    <row r="4708" spans="2:2">
      <c r="B4708" s="163"/>
    </row>
    <row r="4709" spans="2:2">
      <c r="B4709" s="163"/>
    </row>
    <row r="4710" spans="2:2">
      <c r="B4710" s="163"/>
    </row>
    <row r="4711" spans="2:2">
      <c r="B4711" s="163"/>
    </row>
    <row r="4712" spans="2:2">
      <c r="B4712" s="163"/>
    </row>
    <row r="4713" spans="2:2">
      <c r="B4713" s="163"/>
    </row>
    <row r="4714" spans="2:2">
      <c r="B4714" s="163"/>
    </row>
    <row r="4715" spans="2:2">
      <c r="B4715" s="163"/>
    </row>
    <row r="4716" spans="2:2">
      <c r="B4716" s="163"/>
    </row>
    <row r="4717" spans="2:2">
      <c r="B4717" s="163"/>
    </row>
    <row r="4718" spans="2:2">
      <c r="B4718" s="163"/>
    </row>
    <row r="4719" spans="2:2">
      <c r="B4719" s="163"/>
    </row>
    <row r="4720" spans="2:2">
      <c r="B4720" s="163"/>
    </row>
    <row r="4721" spans="2:2">
      <c r="B4721" s="163"/>
    </row>
    <row r="4722" spans="2:2">
      <c r="B4722" s="163"/>
    </row>
    <row r="4723" spans="2:2">
      <c r="B4723" s="163"/>
    </row>
    <row r="4724" spans="2:2">
      <c r="B4724" s="163"/>
    </row>
    <row r="4725" spans="2:2">
      <c r="B4725" s="163"/>
    </row>
    <row r="4726" spans="2:2">
      <c r="B4726" s="163"/>
    </row>
    <row r="4727" spans="2:2">
      <c r="B4727" s="163"/>
    </row>
    <row r="4728" spans="2:2">
      <c r="B4728" s="163"/>
    </row>
    <row r="4729" spans="2:2">
      <c r="B4729" s="163"/>
    </row>
    <row r="4730" spans="2:2">
      <c r="B4730" s="163"/>
    </row>
    <row r="4731" spans="2:2">
      <c r="B4731" s="163"/>
    </row>
    <row r="4732" spans="2:2">
      <c r="B4732" s="163"/>
    </row>
    <row r="4733" spans="2:2">
      <c r="B4733" s="163"/>
    </row>
    <row r="4734" spans="2:2">
      <c r="B4734" s="163"/>
    </row>
    <row r="4735" spans="2:2">
      <c r="B4735" s="163"/>
    </row>
    <row r="4736" spans="2:2">
      <c r="B4736" s="163"/>
    </row>
    <row r="4737" spans="2:2">
      <c r="B4737" s="163"/>
    </row>
    <row r="4738" spans="2:2">
      <c r="B4738" s="163"/>
    </row>
    <row r="4739" spans="2:2">
      <c r="B4739" s="163"/>
    </row>
    <row r="4740" spans="2:2">
      <c r="B4740" s="163"/>
    </row>
    <row r="4741" spans="2:2">
      <c r="B4741" s="163"/>
    </row>
    <row r="4742" spans="2:2">
      <c r="B4742" s="163"/>
    </row>
    <row r="4743" spans="2:2">
      <c r="B4743" s="163"/>
    </row>
    <row r="4744" spans="2:2">
      <c r="B4744" s="163"/>
    </row>
    <row r="4745" spans="2:2">
      <c r="B4745" s="163"/>
    </row>
    <row r="4746" spans="2:2">
      <c r="B4746" s="163"/>
    </row>
    <row r="4747" spans="2:2">
      <c r="B4747" s="163"/>
    </row>
    <row r="4748" spans="2:2">
      <c r="B4748" s="163"/>
    </row>
    <row r="4749" spans="2:2">
      <c r="B4749" s="163"/>
    </row>
    <row r="4750" spans="2:2">
      <c r="B4750" s="163"/>
    </row>
    <row r="4751" spans="2:2">
      <c r="B4751" s="163"/>
    </row>
    <row r="4752" spans="2:2">
      <c r="B4752" s="163"/>
    </row>
    <row r="4753" spans="2:2">
      <c r="B4753" s="163"/>
    </row>
    <row r="4754" spans="2:2">
      <c r="B4754" s="163"/>
    </row>
    <row r="4755" spans="2:2">
      <c r="B4755" s="163"/>
    </row>
    <row r="4756" spans="2:2">
      <c r="B4756" s="163"/>
    </row>
    <row r="4757" spans="2:2">
      <c r="B4757" s="163"/>
    </row>
    <row r="4758" spans="2:2">
      <c r="B4758" s="163"/>
    </row>
    <row r="4759" spans="2:2">
      <c r="B4759" s="163"/>
    </row>
    <row r="4760" spans="2:2">
      <c r="B4760" s="163"/>
    </row>
    <row r="4761" spans="2:2">
      <c r="B4761" s="163"/>
    </row>
    <row r="4762" spans="2:2">
      <c r="B4762" s="163"/>
    </row>
    <row r="4763" spans="2:2">
      <c r="B4763" s="163"/>
    </row>
    <row r="4764" spans="2:2">
      <c r="B4764" s="163"/>
    </row>
    <row r="4765" spans="2:2">
      <c r="B4765" s="163"/>
    </row>
    <row r="4766" spans="2:2">
      <c r="B4766" s="163"/>
    </row>
    <row r="4767" spans="2:2">
      <c r="B4767" s="163"/>
    </row>
    <row r="4768" spans="2:2">
      <c r="B4768" s="163"/>
    </row>
    <row r="4769" spans="2:2">
      <c r="B4769" s="163"/>
    </row>
    <row r="4770" spans="2:2">
      <c r="B4770" s="163"/>
    </row>
    <row r="4771" spans="2:2">
      <c r="B4771" s="163"/>
    </row>
    <row r="4772" spans="2:2">
      <c r="B4772" s="163"/>
    </row>
    <row r="4773" spans="2:2">
      <c r="B4773" s="163"/>
    </row>
    <row r="4774" spans="2:2">
      <c r="B4774" s="163"/>
    </row>
    <row r="4775" spans="2:2">
      <c r="B4775" s="163"/>
    </row>
    <row r="4776" spans="2:2">
      <c r="B4776" s="163"/>
    </row>
    <row r="4777" spans="2:2">
      <c r="B4777" s="163"/>
    </row>
    <row r="4778" spans="2:2">
      <c r="B4778" s="163"/>
    </row>
    <row r="4779" spans="2:2">
      <c r="B4779" s="163"/>
    </row>
    <row r="4780" spans="2:2">
      <c r="B4780" s="163"/>
    </row>
    <row r="4781" spans="2:2">
      <c r="B4781" s="163"/>
    </row>
    <row r="4782" spans="2:2">
      <c r="B4782" s="163"/>
    </row>
    <row r="4783" spans="2:2">
      <c r="B4783" s="163"/>
    </row>
    <row r="4784" spans="2:2">
      <c r="B4784" s="163"/>
    </row>
    <row r="4785" spans="2:2">
      <c r="B4785" s="163"/>
    </row>
    <row r="4786" spans="2:2">
      <c r="B4786" s="163"/>
    </row>
    <row r="4787" spans="2:2">
      <c r="B4787" s="163"/>
    </row>
    <row r="4788" spans="2:2">
      <c r="B4788" s="163"/>
    </row>
    <row r="4789" spans="2:2">
      <c r="B4789" s="163"/>
    </row>
    <row r="4790" spans="2:2">
      <c r="B4790" s="163"/>
    </row>
    <row r="4791" spans="2:2">
      <c r="B4791" s="163"/>
    </row>
    <row r="4792" spans="2:2">
      <c r="B4792" s="163"/>
    </row>
    <row r="4793" spans="2:2">
      <c r="B4793" s="163"/>
    </row>
    <row r="4794" spans="2:2">
      <c r="B4794" s="163"/>
    </row>
    <row r="4795" spans="2:2">
      <c r="B4795" s="163"/>
    </row>
    <row r="4796" spans="2:2">
      <c r="B4796" s="163"/>
    </row>
    <row r="4797" spans="2:2">
      <c r="B4797" s="163"/>
    </row>
    <row r="4798" spans="2:2">
      <c r="B4798" s="163"/>
    </row>
    <row r="4799" spans="2:2">
      <c r="B4799" s="163"/>
    </row>
    <row r="4800" spans="2:2">
      <c r="B4800" s="163"/>
    </row>
    <row r="4801" spans="2:2">
      <c r="B4801" s="163"/>
    </row>
    <row r="4802" spans="2:2">
      <c r="B4802" s="163"/>
    </row>
    <row r="4803" spans="2:2">
      <c r="B4803" s="163"/>
    </row>
    <row r="4804" spans="2:2">
      <c r="B4804" s="163"/>
    </row>
    <row r="4805" spans="2:2">
      <c r="B4805" s="163"/>
    </row>
    <row r="4806" spans="2:2">
      <c r="B4806" s="163"/>
    </row>
    <row r="4807" spans="2:2">
      <c r="B4807" s="163"/>
    </row>
    <row r="4808" spans="2:2">
      <c r="B4808" s="163"/>
    </row>
    <row r="4809" spans="2:2">
      <c r="B4809" s="163"/>
    </row>
    <row r="4810" spans="2:2">
      <c r="B4810" s="163"/>
    </row>
    <row r="4811" spans="2:2">
      <c r="B4811" s="163"/>
    </row>
    <row r="4812" spans="2:2">
      <c r="B4812" s="163"/>
    </row>
    <row r="4813" spans="2:2">
      <c r="B4813" s="163"/>
    </row>
    <row r="4814" spans="2:2">
      <c r="B4814" s="163"/>
    </row>
    <row r="4815" spans="2:2">
      <c r="B4815" s="163"/>
    </row>
    <row r="4816" spans="2:2">
      <c r="B4816" s="163"/>
    </row>
    <row r="4817" spans="2:2">
      <c r="B4817" s="163"/>
    </row>
    <row r="4818" spans="2:2">
      <c r="B4818" s="163"/>
    </row>
    <row r="4819" spans="2:2">
      <c r="B4819" s="163"/>
    </row>
    <row r="4820" spans="2:2">
      <c r="B4820" s="163"/>
    </row>
    <row r="4821" spans="2:2">
      <c r="B4821" s="163"/>
    </row>
    <row r="4822" spans="2:2">
      <c r="B4822" s="163"/>
    </row>
    <row r="4823" spans="2:2">
      <c r="B4823" s="163"/>
    </row>
    <row r="4824" spans="2:2">
      <c r="B4824" s="163"/>
    </row>
    <row r="4825" spans="2:2">
      <c r="B4825" s="163"/>
    </row>
    <row r="4826" spans="2:2">
      <c r="B4826" s="163"/>
    </row>
    <row r="4827" spans="2:2">
      <c r="B4827" s="163"/>
    </row>
    <row r="4828" spans="2:2">
      <c r="B4828" s="163"/>
    </row>
    <row r="4829" spans="2:2">
      <c r="B4829" s="163"/>
    </row>
    <row r="4830" spans="2:2">
      <c r="B4830" s="163"/>
    </row>
    <row r="4831" spans="2:2">
      <c r="B4831" s="163"/>
    </row>
    <row r="4832" spans="2:2">
      <c r="B4832" s="163"/>
    </row>
    <row r="4833" spans="2:2">
      <c r="B4833" s="163"/>
    </row>
    <row r="4834" spans="2:2">
      <c r="B4834" s="163"/>
    </row>
    <row r="4835" spans="2:2">
      <c r="B4835" s="163"/>
    </row>
    <row r="4836" spans="2:2">
      <c r="B4836" s="163"/>
    </row>
    <row r="4837" spans="2:2">
      <c r="B4837" s="163"/>
    </row>
    <row r="4838" spans="2:2">
      <c r="B4838" s="163"/>
    </row>
    <row r="4839" spans="2:2">
      <c r="B4839" s="163"/>
    </row>
    <row r="4840" spans="2:2">
      <c r="B4840" s="163"/>
    </row>
    <row r="4841" spans="2:2">
      <c r="B4841" s="163"/>
    </row>
    <row r="4842" spans="2:2">
      <c r="B4842" s="163"/>
    </row>
    <row r="4843" spans="2:2">
      <c r="B4843" s="163"/>
    </row>
    <row r="4844" spans="2:2">
      <c r="B4844" s="163"/>
    </row>
    <row r="4845" spans="2:2">
      <c r="B4845" s="163"/>
    </row>
    <row r="4846" spans="2:2">
      <c r="B4846" s="163"/>
    </row>
    <row r="4847" spans="2:2">
      <c r="B4847" s="163"/>
    </row>
    <row r="4848" spans="2:2">
      <c r="B4848" s="163"/>
    </row>
    <row r="4849" spans="2:2">
      <c r="B4849" s="163"/>
    </row>
    <row r="4850" spans="2:2">
      <c r="B4850" s="163"/>
    </row>
    <row r="4851" spans="2:2">
      <c r="B4851" s="163"/>
    </row>
    <row r="4852" spans="2:2">
      <c r="B4852" s="163"/>
    </row>
    <row r="4853" spans="2:2">
      <c r="B4853" s="163"/>
    </row>
    <row r="4854" spans="2:2">
      <c r="B4854" s="163"/>
    </row>
    <row r="4855" spans="2:2">
      <c r="B4855" s="163"/>
    </row>
    <row r="4856" spans="2:2">
      <c r="B4856" s="163"/>
    </row>
    <row r="4857" spans="2:2">
      <c r="B4857" s="163"/>
    </row>
    <row r="4858" spans="2:2">
      <c r="B4858" s="163"/>
    </row>
    <row r="4859" spans="2:2">
      <c r="B4859" s="163"/>
    </row>
    <row r="4860" spans="2:2">
      <c r="B4860" s="163"/>
    </row>
    <row r="4861" spans="2:2">
      <c r="B4861" s="163"/>
    </row>
    <row r="4862" spans="2:2">
      <c r="B4862" s="163"/>
    </row>
    <row r="4863" spans="2:2">
      <c r="B4863" s="163"/>
    </row>
    <row r="4864" spans="2:2">
      <c r="B4864" s="163"/>
    </row>
    <row r="4865" spans="2:2">
      <c r="B4865" s="163"/>
    </row>
    <row r="4866" spans="2:2">
      <c r="B4866" s="163"/>
    </row>
    <row r="4867" spans="2:2">
      <c r="B4867" s="163"/>
    </row>
    <row r="4868" spans="2:2">
      <c r="B4868" s="163"/>
    </row>
    <row r="4869" spans="2:2">
      <c r="B4869" s="163"/>
    </row>
    <row r="4870" spans="2:2">
      <c r="B4870" s="163"/>
    </row>
    <row r="4871" spans="2:2">
      <c r="B4871" s="163"/>
    </row>
    <row r="4872" spans="2:2">
      <c r="B4872" s="163"/>
    </row>
    <row r="4873" spans="2:2">
      <c r="B4873" s="163"/>
    </row>
    <row r="4874" spans="2:2">
      <c r="B4874" s="163"/>
    </row>
    <row r="4875" spans="2:2">
      <c r="B4875" s="163"/>
    </row>
    <row r="4876" spans="2:2">
      <c r="B4876" s="163"/>
    </row>
    <row r="4877" spans="2:2">
      <c r="B4877" s="163"/>
    </row>
    <row r="4878" spans="2:2">
      <c r="B4878" s="163"/>
    </row>
    <row r="4879" spans="2:2">
      <c r="B4879" s="163"/>
    </row>
    <row r="4880" spans="2:2">
      <c r="B4880" s="163"/>
    </row>
    <row r="4881" spans="2:2">
      <c r="B4881" s="163"/>
    </row>
    <row r="4882" spans="2:2">
      <c r="B4882" s="163"/>
    </row>
    <row r="4883" spans="2:2">
      <c r="B4883" s="163"/>
    </row>
    <row r="4884" spans="2:2">
      <c r="B4884" s="163"/>
    </row>
    <row r="4885" spans="2:2">
      <c r="B4885" s="163"/>
    </row>
    <row r="4886" spans="2:2">
      <c r="B4886" s="163"/>
    </row>
    <row r="4887" spans="2:2">
      <c r="B4887" s="163"/>
    </row>
    <row r="4888" spans="2:2">
      <c r="B4888" s="163"/>
    </row>
    <row r="4889" spans="2:2">
      <c r="B4889" s="163"/>
    </row>
    <row r="4890" spans="2:2">
      <c r="B4890" s="163"/>
    </row>
    <row r="4891" spans="2:2">
      <c r="B4891" s="163"/>
    </row>
    <row r="4892" spans="2:2">
      <c r="B4892" s="163"/>
    </row>
    <row r="4893" spans="2:2">
      <c r="B4893" s="163"/>
    </row>
    <row r="4894" spans="2:2">
      <c r="B4894" s="163"/>
    </row>
    <row r="4895" spans="2:2">
      <c r="B4895" s="163"/>
    </row>
    <row r="4896" spans="2:2">
      <c r="B4896" s="163"/>
    </row>
    <row r="4897" spans="2:2">
      <c r="B4897" s="163"/>
    </row>
    <row r="4898" spans="2:2">
      <c r="B4898" s="163"/>
    </row>
    <row r="4899" spans="2:2">
      <c r="B4899" s="163"/>
    </row>
    <row r="4900" spans="2:2">
      <c r="B4900" s="163"/>
    </row>
    <row r="4901" spans="2:2">
      <c r="B4901" s="163"/>
    </row>
    <row r="4902" spans="2:2">
      <c r="B4902" s="163"/>
    </row>
    <row r="4903" spans="2:2">
      <c r="B4903" s="163"/>
    </row>
    <row r="4904" spans="2:2">
      <c r="B4904" s="163"/>
    </row>
    <row r="4905" spans="2:2">
      <c r="B4905" s="163"/>
    </row>
    <row r="4906" spans="2:2">
      <c r="B4906" s="163"/>
    </row>
    <row r="4907" spans="2:2">
      <c r="B4907" s="163"/>
    </row>
    <row r="4908" spans="2:2">
      <c r="B4908" s="163"/>
    </row>
    <row r="4909" spans="2:2">
      <c r="B4909" s="163"/>
    </row>
    <row r="4910" spans="2:2">
      <c r="B4910" s="163"/>
    </row>
    <row r="4911" spans="2:2">
      <c r="B4911" s="163"/>
    </row>
    <row r="4912" spans="2:2">
      <c r="B4912" s="163"/>
    </row>
    <row r="4913" spans="2:2">
      <c r="B4913" s="163"/>
    </row>
    <row r="4914" spans="2:2">
      <c r="B4914" s="163"/>
    </row>
    <row r="4915" spans="2:2">
      <c r="B4915" s="163"/>
    </row>
    <row r="4916" spans="2:2">
      <c r="B4916" s="163"/>
    </row>
    <row r="4917" spans="2:2">
      <c r="B4917" s="163"/>
    </row>
    <row r="4918" spans="2:2">
      <c r="B4918" s="163"/>
    </row>
    <row r="4919" spans="2:2">
      <c r="B4919" s="163"/>
    </row>
    <row r="4920" spans="2:2">
      <c r="B4920" s="163"/>
    </row>
    <row r="4921" spans="2:2">
      <c r="B4921" s="163"/>
    </row>
    <row r="4922" spans="2:2">
      <c r="B4922" s="163"/>
    </row>
    <row r="4923" spans="2:2">
      <c r="B4923" s="163"/>
    </row>
    <row r="4924" spans="2:2">
      <c r="B4924" s="163"/>
    </row>
    <row r="4925" spans="2:2">
      <c r="B4925" s="163"/>
    </row>
    <row r="4926" spans="2:2">
      <c r="B4926" s="163"/>
    </row>
    <row r="4927" spans="2:2">
      <c r="B4927" s="163"/>
    </row>
    <row r="4928" spans="2:2">
      <c r="B4928" s="163"/>
    </row>
    <row r="4929" spans="2:2">
      <c r="B4929" s="163"/>
    </row>
    <row r="4930" spans="2:2">
      <c r="B4930" s="163"/>
    </row>
    <row r="4931" spans="2:2">
      <c r="B4931" s="163"/>
    </row>
    <row r="4932" spans="2:2">
      <c r="B4932" s="163"/>
    </row>
    <row r="4933" spans="2:2">
      <c r="B4933" s="163"/>
    </row>
    <row r="4934" spans="2:2">
      <c r="B4934" s="163"/>
    </row>
    <row r="4935" spans="2:2">
      <c r="B4935" s="163"/>
    </row>
    <row r="4936" spans="2:2">
      <c r="B4936" s="163"/>
    </row>
    <row r="4937" spans="2:2">
      <c r="B4937" s="163"/>
    </row>
    <row r="4938" spans="2:2">
      <c r="B4938" s="163"/>
    </row>
    <row r="4939" spans="2:2">
      <c r="B4939" s="163"/>
    </row>
    <row r="4940" spans="2:2">
      <c r="B4940" s="163"/>
    </row>
    <row r="4941" spans="2:2">
      <c r="B4941" s="163"/>
    </row>
    <row r="4942" spans="2:2">
      <c r="B4942" s="163"/>
    </row>
    <row r="4943" spans="2:2">
      <c r="B4943" s="163"/>
    </row>
    <row r="4944" spans="2:2">
      <c r="B4944" s="163"/>
    </row>
    <row r="4945" spans="2:2">
      <c r="B4945" s="163"/>
    </row>
    <row r="4946" spans="2:2">
      <c r="B4946" s="163"/>
    </row>
    <row r="4947" spans="2:2">
      <c r="B4947" s="163"/>
    </row>
    <row r="4948" spans="2:2">
      <c r="B4948" s="163"/>
    </row>
    <row r="4949" spans="2:2">
      <c r="B4949" s="163"/>
    </row>
    <row r="4950" spans="2:2">
      <c r="B4950" s="163"/>
    </row>
    <row r="4951" spans="2:2">
      <c r="B4951" s="163"/>
    </row>
    <row r="4952" spans="2:2">
      <c r="B4952" s="163"/>
    </row>
    <row r="4953" spans="2:2">
      <c r="B4953" s="163"/>
    </row>
    <row r="4954" spans="2:2">
      <c r="B4954" s="163"/>
    </row>
    <row r="4955" spans="2:2">
      <c r="B4955" s="163"/>
    </row>
    <row r="4956" spans="2:2">
      <c r="B4956" s="163"/>
    </row>
    <row r="4957" spans="2:2">
      <c r="B4957" s="163"/>
    </row>
    <row r="4958" spans="2:2">
      <c r="B4958" s="163"/>
    </row>
    <row r="4959" spans="2:2">
      <c r="B4959" s="163"/>
    </row>
    <row r="4960" spans="2:2">
      <c r="B4960" s="163"/>
    </row>
    <row r="4961" spans="2:2">
      <c r="B4961" s="163"/>
    </row>
    <row r="4962" spans="2:2">
      <c r="B4962" s="163"/>
    </row>
    <row r="4963" spans="2:2">
      <c r="B4963" s="163"/>
    </row>
    <row r="4964" spans="2:2">
      <c r="B4964" s="163"/>
    </row>
    <row r="4965" spans="2:2">
      <c r="B4965" s="163"/>
    </row>
    <row r="4966" spans="2:2">
      <c r="B4966" s="163"/>
    </row>
    <row r="4967" spans="2:2">
      <c r="B4967" s="163"/>
    </row>
    <row r="4968" spans="2:2">
      <c r="B4968" s="163"/>
    </row>
    <row r="4969" spans="2:2">
      <c r="B4969" s="163"/>
    </row>
    <row r="4970" spans="2:2">
      <c r="B4970" s="163"/>
    </row>
    <row r="4971" spans="2:2">
      <c r="B4971" s="163"/>
    </row>
    <row r="4972" spans="2:2">
      <c r="B4972" s="163"/>
    </row>
    <row r="4973" spans="2:2">
      <c r="B4973" s="163"/>
    </row>
    <row r="4974" spans="2:2">
      <c r="B4974" s="163"/>
    </row>
    <row r="4975" spans="2:2">
      <c r="B4975" s="163"/>
    </row>
    <row r="4976" spans="2:2">
      <c r="B4976" s="163"/>
    </row>
    <row r="4977" spans="2:2">
      <c r="B4977" s="163"/>
    </row>
    <row r="4978" spans="2:2">
      <c r="B4978" s="163"/>
    </row>
    <row r="4979" spans="2:2">
      <c r="B4979" s="163"/>
    </row>
    <row r="4980" spans="2:2">
      <c r="B4980" s="163"/>
    </row>
    <row r="4981" spans="2:2">
      <c r="B4981" s="163"/>
    </row>
    <row r="4982" spans="2:2">
      <c r="B4982" s="163"/>
    </row>
    <row r="4983" spans="2:2">
      <c r="B4983" s="163"/>
    </row>
    <row r="4984" spans="2:2">
      <c r="B4984" s="163"/>
    </row>
    <row r="4985" spans="2:2">
      <c r="B4985" s="163"/>
    </row>
    <row r="4986" spans="2:2">
      <c r="B4986" s="163"/>
    </row>
    <row r="4987" spans="2:2">
      <c r="B4987" s="163"/>
    </row>
    <row r="4988" spans="2:2">
      <c r="B4988" s="163"/>
    </row>
    <row r="4989" spans="2:2">
      <c r="B4989" s="163"/>
    </row>
    <row r="4990" spans="2:2">
      <c r="B4990" s="163"/>
    </row>
    <row r="4991" spans="2:2">
      <c r="B4991" s="163"/>
    </row>
    <row r="4992" spans="2:2">
      <c r="B4992" s="163"/>
    </row>
    <row r="4993" spans="2:2">
      <c r="B4993" s="163"/>
    </row>
    <row r="4994" spans="2:2">
      <c r="B4994" s="163"/>
    </row>
    <row r="4995" spans="2:2">
      <c r="B4995" s="163"/>
    </row>
    <row r="4996" spans="2:2">
      <c r="B4996" s="163"/>
    </row>
    <row r="4997" spans="2:2">
      <c r="B4997" s="163"/>
    </row>
    <row r="4998" spans="2:2">
      <c r="B4998" s="163"/>
    </row>
    <row r="4999" spans="2:2">
      <c r="B4999" s="163"/>
    </row>
    <row r="5000" spans="2:2">
      <c r="B5000" s="163"/>
    </row>
    <row r="5001" spans="2:2">
      <c r="B5001" s="163"/>
    </row>
    <row r="5002" spans="2:2">
      <c r="B5002" s="163"/>
    </row>
    <row r="5003" spans="2:2">
      <c r="B5003" s="163"/>
    </row>
    <row r="5004" spans="2:2">
      <c r="B5004" s="163"/>
    </row>
    <row r="5005" spans="2:2">
      <c r="B5005" s="163"/>
    </row>
    <row r="5006" spans="2:2">
      <c r="B5006" s="163"/>
    </row>
    <row r="5007" spans="2:2">
      <c r="B5007" s="163"/>
    </row>
    <row r="5008" spans="2:2">
      <c r="B5008" s="163"/>
    </row>
    <row r="5009" spans="2:2">
      <c r="B5009" s="163"/>
    </row>
    <row r="5010" spans="2:2">
      <c r="B5010" s="163"/>
    </row>
    <row r="5011" spans="2:2">
      <c r="B5011" s="163"/>
    </row>
    <row r="5012" spans="2:2">
      <c r="B5012" s="163"/>
    </row>
    <row r="5013" spans="2:2">
      <c r="B5013" s="163"/>
    </row>
    <row r="5014" spans="2:2">
      <c r="B5014" s="163"/>
    </row>
    <row r="5015" spans="2:2">
      <c r="B5015" s="163"/>
    </row>
    <row r="5016" spans="2:2">
      <c r="B5016" s="163"/>
    </row>
    <row r="5017" spans="2:2">
      <c r="B5017" s="163"/>
    </row>
    <row r="5018" spans="2:2">
      <c r="B5018" s="163"/>
    </row>
    <row r="5019" spans="2:2">
      <c r="B5019" s="163"/>
    </row>
    <row r="5020" spans="2:2">
      <c r="B5020" s="163"/>
    </row>
    <row r="5021" spans="2:2">
      <c r="B5021" s="163"/>
    </row>
    <row r="5022" spans="2:2">
      <c r="B5022" s="163"/>
    </row>
    <row r="5023" spans="2:2">
      <c r="B5023" s="163"/>
    </row>
    <row r="5024" spans="2:2">
      <c r="B5024" s="163"/>
    </row>
    <row r="5025" spans="2:2">
      <c r="B5025" s="163"/>
    </row>
    <row r="5026" spans="2:2">
      <c r="B5026" s="163"/>
    </row>
    <row r="5027" spans="2:2">
      <c r="B5027" s="163"/>
    </row>
    <row r="5028" spans="2:2">
      <c r="B5028" s="163"/>
    </row>
    <row r="5029" spans="2:2">
      <c r="B5029" s="163"/>
    </row>
    <row r="5030" spans="2:2">
      <c r="B5030" s="163"/>
    </row>
    <row r="5031" spans="2:2">
      <c r="B5031" s="163"/>
    </row>
    <row r="5032" spans="2:2">
      <c r="B5032" s="163"/>
    </row>
    <row r="5033" spans="2:2">
      <c r="B5033" s="163"/>
    </row>
    <row r="5034" spans="2:2">
      <c r="B5034" s="163"/>
    </row>
    <row r="5035" spans="2:2">
      <c r="B5035" s="163"/>
    </row>
    <row r="5036" spans="2:2">
      <c r="B5036" s="163"/>
    </row>
    <row r="5037" spans="2:2">
      <c r="B5037" s="163"/>
    </row>
    <row r="5038" spans="2:2">
      <c r="B5038" s="163"/>
    </row>
    <row r="5039" spans="2:2">
      <c r="B5039" s="163"/>
    </row>
    <row r="5040" spans="2:2">
      <c r="B5040" s="163"/>
    </row>
    <row r="5041" spans="2:2">
      <c r="B5041" s="163"/>
    </row>
    <row r="5042" spans="2:2">
      <c r="B5042" s="163"/>
    </row>
    <row r="5043" spans="2:2">
      <c r="B5043" s="163"/>
    </row>
    <row r="5044" spans="2:2">
      <c r="B5044" s="163"/>
    </row>
    <row r="5045" spans="2:2">
      <c r="B5045" s="163"/>
    </row>
    <row r="5046" spans="2:2">
      <c r="B5046" s="163"/>
    </row>
    <row r="5047" spans="2:2">
      <c r="B5047" s="163"/>
    </row>
    <row r="5048" spans="2:2">
      <c r="B5048" s="163"/>
    </row>
    <row r="5049" spans="2:2">
      <c r="B5049" s="163"/>
    </row>
    <row r="5050" spans="2:2">
      <c r="B5050" s="163"/>
    </row>
    <row r="5051" spans="2:2">
      <c r="B5051" s="163"/>
    </row>
    <row r="5052" spans="2:2">
      <c r="B5052" s="163"/>
    </row>
    <row r="5053" spans="2:2">
      <c r="B5053" s="163"/>
    </row>
    <row r="5054" spans="2:2">
      <c r="B5054" s="163"/>
    </row>
    <row r="5055" spans="2:2">
      <c r="B5055" s="163"/>
    </row>
    <row r="5056" spans="2:2">
      <c r="B5056" s="163"/>
    </row>
    <row r="5057" spans="2:2">
      <c r="B5057" s="163"/>
    </row>
    <row r="5058" spans="2:2">
      <c r="B5058" s="163"/>
    </row>
    <row r="5059" spans="2:2">
      <c r="B5059" s="163"/>
    </row>
    <row r="5060" spans="2:2">
      <c r="B5060" s="163"/>
    </row>
    <row r="5061" spans="2:2">
      <c r="B5061" s="163"/>
    </row>
    <row r="5062" spans="2:2">
      <c r="B5062" s="163"/>
    </row>
    <row r="5063" spans="2:2">
      <c r="B5063" s="163"/>
    </row>
    <row r="5064" spans="2:2">
      <c r="B5064" s="163"/>
    </row>
    <row r="5065" spans="2:2">
      <c r="B5065" s="163"/>
    </row>
    <row r="5066" spans="2:2">
      <c r="B5066" s="163"/>
    </row>
    <row r="5067" spans="2:2">
      <c r="B5067" s="163"/>
    </row>
    <row r="5068" spans="2:2">
      <c r="B5068" s="163"/>
    </row>
    <row r="5069" spans="2:2">
      <c r="B5069" s="163"/>
    </row>
    <row r="5070" spans="2:2">
      <c r="B5070" s="163"/>
    </row>
    <row r="5071" spans="2:2">
      <c r="B5071" s="163"/>
    </row>
    <row r="5072" spans="2:2">
      <c r="B5072" s="163"/>
    </row>
    <row r="5073" spans="2:2">
      <c r="B5073" s="163"/>
    </row>
    <row r="5074" spans="2:2">
      <c r="B5074" s="163"/>
    </row>
    <row r="5075" spans="2:2">
      <c r="B5075" s="163"/>
    </row>
    <row r="5076" spans="2:2">
      <c r="B5076" s="163"/>
    </row>
    <row r="5077" spans="2:2">
      <c r="B5077" s="163"/>
    </row>
    <row r="5078" spans="2:2">
      <c r="B5078" s="163"/>
    </row>
    <row r="5079" spans="2:2">
      <c r="B5079" s="163"/>
    </row>
    <row r="5080" spans="2:2">
      <c r="B5080" s="163"/>
    </row>
    <row r="5081" spans="2:2">
      <c r="B5081" s="163"/>
    </row>
    <row r="5082" spans="2:2">
      <c r="B5082" s="163"/>
    </row>
    <row r="5083" spans="2:2">
      <c r="B5083" s="163"/>
    </row>
    <row r="5084" spans="2:2">
      <c r="B5084" s="163"/>
    </row>
    <row r="5085" spans="2:2">
      <c r="B5085" s="163"/>
    </row>
    <row r="5086" spans="2:2">
      <c r="B5086" s="163"/>
    </row>
    <row r="5087" spans="2:2">
      <c r="B5087" s="163"/>
    </row>
    <row r="5088" spans="2:2">
      <c r="B5088" s="163"/>
    </row>
    <row r="5089" spans="2:2">
      <c r="B5089" s="163"/>
    </row>
    <row r="5090" spans="2:2">
      <c r="B5090" s="163"/>
    </row>
    <row r="5091" spans="2:2">
      <c r="B5091" s="163"/>
    </row>
    <row r="5092" spans="2:2">
      <c r="B5092" s="163"/>
    </row>
    <row r="5093" spans="2:2">
      <c r="B5093" s="163"/>
    </row>
    <row r="5094" spans="2:2">
      <c r="B5094" s="163"/>
    </row>
    <row r="5095" spans="2:2">
      <c r="B5095" s="163"/>
    </row>
    <row r="5096" spans="2:2">
      <c r="B5096" s="163"/>
    </row>
    <row r="5097" spans="2:2">
      <c r="B5097" s="163"/>
    </row>
    <row r="5098" spans="2:2">
      <c r="B5098" s="163"/>
    </row>
    <row r="5099" spans="2:2">
      <c r="B5099" s="163"/>
    </row>
    <row r="5100" spans="2:2">
      <c r="B5100" s="163"/>
    </row>
    <row r="5101" spans="2:2">
      <c r="B5101" s="163"/>
    </row>
    <row r="5102" spans="2:2">
      <c r="B5102" s="163"/>
    </row>
    <row r="5103" spans="2:2">
      <c r="B5103" s="163"/>
    </row>
    <row r="5104" spans="2:2">
      <c r="B5104" s="163"/>
    </row>
    <row r="5105" spans="2:2">
      <c r="B5105" s="163"/>
    </row>
    <row r="5106" spans="2:2">
      <c r="B5106" s="163"/>
    </row>
    <row r="5107" spans="2:2">
      <c r="B5107" s="163"/>
    </row>
    <row r="5108" spans="2:2">
      <c r="B5108" s="163"/>
    </row>
    <row r="5109" spans="2:2">
      <c r="B5109" s="163"/>
    </row>
    <row r="5110" spans="2:2">
      <c r="B5110" s="163"/>
    </row>
    <row r="5111" spans="2:2">
      <c r="B5111" s="163"/>
    </row>
    <row r="5112" spans="2:2">
      <c r="B5112" s="163"/>
    </row>
    <row r="5113" spans="2:2">
      <c r="B5113" s="163"/>
    </row>
    <row r="5114" spans="2:2">
      <c r="B5114" s="163"/>
    </row>
    <row r="5115" spans="2:2">
      <c r="B5115" s="163"/>
    </row>
    <row r="5116" spans="2:2">
      <c r="B5116" s="163"/>
    </row>
    <row r="5117" spans="2:2">
      <c r="B5117" s="163"/>
    </row>
    <row r="5118" spans="2:2">
      <c r="B5118" s="163"/>
    </row>
    <row r="5119" spans="2:2">
      <c r="B5119" s="163"/>
    </row>
    <row r="5120" spans="2:2">
      <c r="B5120" s="163"/>
    </row>
    <row r="5121" spans="2:2">
      <c r="B5121" s="163"/>
    </row>
    <row r="5122" spans="2:2">
      <c r="B5122" s="163"/>
    </row>
    <row r="5123" spans="2:2">
      <c r="B5123" s="163"/>
    </row>
    <row r="5124" spans="2:2">
      <c r="B5124" s="163"/>
    </row>
    <row r="5125" spans="2:2">
      <c r="B5125" s="163"/>
    </row>
    <row r="5126" spans="2:2">
      <c r="B5126" s="163"/>
    </row>
    <row r="5127" spans="2:2">
      <c r="B5127" s="163"/>
    </row>
    <row r="5128" spans="2:2">
      <c r="B5128" s="163"/>
    </row>
    <row r="5129" spans="2:2">
      <c r="B5129" s="163"/>
    </row>
    <row r="5130" spans="2:2">
      <c r="B5130" s="163"/>
    </row>
    <row r="5131" spans="2:2">
      <c r="B5131" s="163"/>
    </row>
    <row r="5132" spans="2:2">
      <c r="B5132" s="163"/>
    </row>
    <row r="5133" spans="2:2">
      <c r="B5133" s="163"/>
    </row>
    <row r="5134" spans="2:2">
      <c r="B5134" s="163"/>
    </row>
    <row r="5135" spans="2:2">
      <c r="B5135" s="163"/>
    </row>
    <row r="5136" spans="2:2">
      <c r="B5136" s="163"/>
    </row>
    <row r="5137" spans="2:2">
      <c r="B5137" s="163"/>
    </row>
    <row r="5138" spans="2:2">
      <c r="B5138" s="163"/>
    </row>
    <row r="5139" spans="2:2">
      <c r="B5139" s="163"/>
    </row>
    <row r="5140" spans="2:2">
      <c r="B5140" s="163"/>
    </row>
    <row r="5141" spans="2:2">
      <c r="B5141" s="163"/>
    </row>
    <row r="5142" spans="2:2">
      <c r="B5142" s="163"/>
    </row>
    <row r="5143" spans="2:2">
      <c r="B5143" s="163"/>
    </row>
    <row r="5144" spans="2:2">
      <c r="B5144" s="163"/>
    </row>
    <row r="5145" spans="2:2">
      <c r="B5145" s="163"/>
    </row>
    <row r="5146" spans="2:2">
      <c r="B5146" s="163"/>
    </row>
    <row r="5147" spans="2:2">
      <c r="B5147" s="163"/>
    </row>
    <row r="5148" spans="2:2">
      <c r="B5148" s="163"/>
    </row>
    <row r="5149" spans="2:2">
      <c r="B5149" s="163"/>
    </row>
    <row r="5150" spans="2:2">
      <c r="B5150" s="163"/>
    </row>
    <row r="5151" spans="2:2">
      <c r="B5151" s="163"/>
    </row>
    <row r="5152" spans="2:2">
      <c r="B5152" s="163"/>
    </row>
    <row r="5153" spans="2:2">
      <c r="B5153" s="163"/>
    </row>
    <row r="5154" spans="2:2">
      <c r="B5154" s="163"/>
    </row>
    <row r="5155" spans="2:2">
      <c r="B5155" s="163"/>
    </row>
    <row r="5156" spans="2:2">
      <c r="B5156" s="163"/>
    </row>
    <row r="5157" spans="2:2">
      <c r="B5157" s="163"/>
    </row>
    <row r="5158" spans="2:2">
      <c r="B5158" s="163"/>
    </row>
    <row r="5159" spans="2:2">
      <c r="B5159" s="163"/>
    </row>
    <row r="5160" spans="2:2">
      <c r="B5160" s="163"/>
    </row>
    <row r="5161" spans="2:2">
      <c r="B5161" s="163"/>
    </row>
    <row r="5162" spans="2:2">
      <c r="B5162" s="163"/>
    </row>
    <row r="5163" spans="2:2">
      <c r="B5163" s="163"/>
    </row>
    <row r="5164" spans="2:2">
      <c r="B5164" s="163"/>
    </row>
    <row r="5165" spans="2:2">
      <c r="B5165" s="163"/>
    </row>
    <row r="5166" spans="2:2">
      <c r="B5166" s="163"/>
    </row>
    <row r="5167" spans="2:2">
      <c r="B5167" s="163"/>
    </row>
    <row r="5168" spans="2:2">
      <c r="B5168" s="163"/>
    </row>
    <row r="5169" spans="2:2">
      <c r="B5169" s="163"/>
    </row>
    <row r="5170" spans="2:2">
      <c r="B5170" s="163"/>
    </row>
    <row r="5171" spans="2:2">
      <c r="B5171" s="163"/>
    </row>
    <row r="5172" spans="2:2">
      <c r="B5172" s="163"/>
    </row>
    <row r="5173" spans="2:2">
      <c r="B5173" s="163"/>
    </row>
    <row r="5174" spans="2:2">
      <c r="B5174" s="163"/>
    </row>
    <row r="5175" spans="2:2">
      <c r="B5175" s="163"/>
    </row>
    <row r="5176" spans="2:2">
      <c r="B5176" s="163"/>
    </row>
    <row r="5177" spans="2:2">
      <c r="B5177" s="163"/>
    </row>
    <row r="5178" spans="2:2">
      <c r="B5178" s="163"/>
    </row>
    <row r="5179" spans="2:2">
      <c r="B5179" s="163"/>
    </row>
    <row r="5180" spans="2:2">
      <c r="B5180" s="163"/>
    </row>
    <row r="5181" spans="2:2">
      <c r="B5181" s="163"/>
    </row>
    <row r="5182" spans="2:2">
      <c r="B5182" s="163"/>
    </row>
    <row r="5183" spans="2:2">
      <c r="B5183" s="163"/>
    </row>
    <row r="5184" spans="2:2">
      <c r="B5184" s="163"/>
    </row>
    <row r="5185" spans="2:2">
      <c r="B5185" s="163"/>
    </row>
    <row r="5186" spans="2:2">
      <c r="B5186" s="163"/>
    </row>
    <row r="5187" spans="2:2">
      <c r="B5187" s="163"/>
    </row>
    <row r="5188" spans="2:2">
      <c r="B5188" s="163"/>
    </row>
    <row r="5189" spans="2:2">
      <c r="B5189" s="163"/>
    </row>
    <row r="5190" spans="2:2">
      <c r="B5190" s="163"/>
    </row>
    <row r="5191" spans="2:2">
      <c r="B5191" s="163"/>
    </row>
    <row r="5192" spans="2:2">
      <c r="B5192" s="163"/>
    </row>
    <row r="5193" spans="2:2">
      <c r="B5193" s="163"/>
    </row>
    <row r="5194" spans="2:2">
      <c r="B5194" s="163"/>
    </row>
    <row r="5195" spans="2:2">
      <c r="B5195" s="163"/>
    </row>
    <row r="5196" spans="2:2">
      <c r="B5196" s="163"/>
    </row>
    <row r="5197" spans="2:2">
      <c r="B5197" s="163"/>
    </row>
    <row r="5198" spans="2:2">
      <c r="B5198" s="163"/>
    </row>
    <row r="5199" spans="2:2">
      <c r="B5199" s="163"/>
    </row>
    <row r="5200" spans="2:2">
      <c r="B5200" s="163"/>
    </row>
    <row r="5201" spans="2:2">
      <c r="B5201" s="163"/>
    </row>
    <row r="5202" spans="2:2">
      <c r="B5202" s="163"/>
    </row>
    <row r="5203" spans="2:2">
      <c r="B5203" s="163"/>
    </row>
    <row r="5204" spans="2:2">
      <c r="B5204" s="163"/>
    </row>
    <row r="5205" spans="2:2">
      <c r="B5205" s="163"/>
    </row>
    <row r="5206" spans="2:2">
      <c r="B5206" s="163"/>
    </row>
    <row r="5207" spans="2:2">
      <c r="B5207" s="163"/>
    </row>
    <row r="5208" spans="2:2">
      <c r="B5208" s="163"/>
    </row>
    <row r="5209" spans="2:2">
      <c r="B5209" s="163"/>
    </row>
    <row r="5210" spans="2:2">
      <c r="B5210" s="163"/>
    </row>
    <row r="5211" spans="2:2">
      <c r="B5211" s="163"/>
    </row>
    <row r="5212" spans="2:2">
      <c r="B5212" s="163"/>
    </row>
    <row r="5213" spans="2:2">
      <c r="B5213" s="163"/>
    </row>
    <row r="5214" spans="2:2">
      <c r="B5214" s="163"/>
    </row>
    <row r="5215" spans="2:2">
      <c r="B5215" s="163"/>
    </row>
    <row r="5216" spans="2:2">
      <c r="B5216" s="163"/>
    </row>
    <row r="5217" spans="2:2">
      <c r="B5217" s="163"/>
    </row>
    <row r="5218" spans="2:2">
      <c r="B5218" s="163"/>
    </row>
    <row r="5219" spans="2:2">
      <c r="B5219" s="163"/>
    </row>
    <row r="5220" spans="2:2">
      <c r="B5220" s="163"/>
    </row>
    <row r="5221" spans="2:2">
      <c r="B5221" s="163"/>
    </row>
    <row r="5222" spans="2:2">
      <c r="B5222" s="163"/>
    </row>
    <row r="5223" spans="2:2">
      <c r="B5223" s="163"/>
    </row>
    <row r="5224" spans="2:2">
      <c r="B5224" s="163"/>
    </row>
    <row r="5225" spans="2:2">
      <c r="B5225" s="163"/>
    </row>
    <row r="5226" spans="2:2">
      <c r="B5226" s="163"/>
    </row>
    <row r="5227" spans="2:2">
      <c r="B5227" s="163"/>
    </row>
    <row r="5228" spans="2:2">
      <c r="B5228" s="163"/>
    </row>
    <row r="5229" spans="2:2">
      <c r="B5229" s="163"/>
    </row>
    <row r="5230" spans="2:2">
      <c r="B5230" s="163"/>
    </row>
    <row r="5231" spans="2:2">
      <c r="B5231" s="163"/>
    </row>
    <row r="5232" spans="2:2">
      <c r="B5232" s="163"/>
    </row>
    <row r="5233" spans="2:2">
      <c r="B5233" s="163"/>
    </row>
    <row r="5234" spans="2:2">
      <c r="B5234" s="163"/>
    </row>
    <row r="5235" spans="2:2">
      <c r="B5235" s="163"/>
    </row>
    <row r="5236" spans="2:2">
      <c r="B5236" s="163"/>
    </row>
    <row r="5237" spans="2:2">
      <c r="B5237" s="163"/>
    </row>
    <row r="5238" spans="2:2">
      <c r="B5238" s="163"/>
    </row>
    <row r="5239" spans="2:2">
      <c r="B5239" s="163"/>
    </row>
    <row r="5240" spans="2:2">
      <c r="B5240" s="163"/>
    </row>
    <row r="5241" spans="2:2">
      <c r="B5241" s="163"/>
    </row>
    <row r="5242" spans="2:2">
      <c r="B5242" s="163"/>
    </row>
    <row r="5243" spans="2:2">
      <c r="B5243" s="163"/>
    </row>
    <row r="5244" spans="2:2">
      <c r="B5244" s="163"/>
    </row>
    <row r="5245" spans="2:2">
      <c r="B5245" s="163"/>
    </row>
    <row r="5246" spans="2:2">
      <c r="B5246" s="163"/>
    </row>
    <row r="5247" spans="2:2">
      <c r="B5247" s="163"/>
    </row>
    <row r="5248" spans="2:2">
      <c r="B5248" s="163"/>
    </row>
    <row r="5249" spans="2:2">
      <c r="B5249" s="163"/>
    </row>
    <row r="5250" spans="2:2">
      <c r="B5250" s="163"/>
    </row>
    <row r="5251" spans="2:2">
      <c r="B5251" s="163"/>
    </row>
    <row r="5252" spans="2:2">
      <c r="B5252" s="163"/>
    </row>
    <row r="5253" spans="2:2">
      <c r="B5253" s="163"/>
    </row>
    <row r="5254" spans="2:2">
      <c r="B5254" s="163"/>
    </row>
    <row r="5255" spans="2:2">
      <c r="B5255" s="163"/>
    </row>
    <row r="5256" spans="2:2">
      <c r="B5256" s="163"/>
    </row>
    <row r="5257" spans="2:2">
      <c r="B5257" s="163"/>
    </row>
    <row r="5258" spans="2:2">
      <c r="B5258" s="163"/>
    </row>
    <row r="5259" spans="2:2">
      <c r="B5259" s="163"/>
    </row>
    <row r="5260" spans="2:2">
      <c r="B5260" s="163"/>
    </row>
    <row r="5261" spans="2:2">
      <c r="B5261" s="163"/>
    </row>
    <row r="5262" spans="2:2">
      <c r="B5262" s="163"/>
    </row>
    <row r="5263" spans="2:2">
      <c r="B5263" s="163"/>
    </row>
    <row r="5264" spans="2:2">
      <c r="B5264" s="163"/>
    </row>
    <row r="5265" spans="2:2">
      <c r="B5265" s="163"/>
    </row>
    <row r="5266" spans="2:2">
      <c r="B5266" s="163"/>
    </row>
    <row r="5267" spans="2:2">
      <c r="B5267" s="163"/>
    </row>
    <row r="5268" spans="2:2">
      <c r="B5268" s="163"/>
    </row>
    <row r="5269" spans="2:2">
      <c r="B5269" s="163"/>
    </row>
    <row r="5270" spans="2:2">
      <c r="B5270" s="163"/>
    </row>
    <row r="5271" spans="2:2">
      <c r="B5271" s="163"/>
    </row>
    <row r="5272" spans="2:2">
      <c r="B5272" s="163"/>
    </row>
    <row r="5273" spans="2:2">
      <c r="B5273" s="163"/>
    </row>
    <row r="5274" spans="2:2">
      <c r="B5274" s="163"/>
    </row>
    <row r="5275" spans="2:2">
      <c r="B5275" s="163"/>
    </row>
    <row r="5276" spans="2:2">
      <c r="B5276" s="163"/>
    </row>
    <row r="5277" spans="2:2">
      <c r="B5277" s="163"/>
    </row>
    <row r="5278" spans="2:2">
      <c r="B5278" s="163"/>
    </row>
    <row r="5279" spans="2:2">
      <c r="B5279" s="163"/>
    </row>
    <row r="5280" spans="2:2">
      <c r="B5280" s="163"/>
    </row>
    <row r="5281" spans="2:2">
      <c r="B5281" s="163"/>
    </row>
    <row r="5282" spans="2:2">
      <c r="B5282" s="163"/>
    </row>
    <row r="5283" spans="2:2">
      <c r="B5283" s="163"/>
    </row>
    <row r="5284" spans="2:2">
      <c r="B5284" s="163"/>
    </row>
    <row r="5285" spans="2:2">
      <c r="B5285" s="163"/>
    </row>
    <row r="5286" spans="2:2">
      <c r="B5286" s="163"/>
    </row>
    <row r="5287" spans="2:2">
      <c r="B5287" s="163"/>
    </row>
    <row r="5288" spans="2:2">
      <c r="B5288" s="163"/>
    </row>
    <row r="5289" spans="2:2">
      <c r="B5289" s="163"/>
    </row>
    <row r="5290" spans="2:2">
      <c r="B5290" s="163"/>
    </row>
    <row r="5291" spans="2:2">
      <c r="B5291" s="163"/>
    </row>
    <row r="5292" spans="2:2">
      <c r="B5292" s="163"/>
    </row>
    <row r="5293" spans="2:2">
      <c r="B5293" s="163"/>
    </row>
    <row r="5294" spans="2:2">
      <c r="B5294" s="163"/>
    </row>
    <row r="5295" spans="2:2">
      <c r="B5295" s="163"/>
    </row>
    <row r="5296" spans="2:2">
      <c r="B5296" s="163"/>
    </row>
    <row r="5297" spans="2:2">
      <c r="B5297" s="163"/>
    </row>
    <row r="5298" spans="2:2">
      <c r="B5298" s="163"/>
    </row>
    <row r="5299" spans="2:2">
      <c r="B5299" s="163"/>
    </row>
    <row r="5300" spans="2:2">
      <c r="B5300" s="163"/>
    </row>
    <row r="5301" spans="2:2">
      <c r="B5301" s="163"/>
    </row>
    <row r="5302" spans="2:2">
      <c r="B5302" s="163"/>
    </row>
    <row r="5303" spans="2:2">
      <c r="B5303" s="163"/>
    </row>
    <row r="5304" spans="2:2">
      <c r="B5304" s="163"/>
    </row>
    <row r="5305" spans="2:2">
      <c r="B5305" s="163"/>
    </row>
    <row r="5306" spans="2:2">
      <c r="B5306" s="163"/>
    </row>
    <row r="5307" spans="2:2">
      <c r="B5307" s="163"/>
    </row>
    <row r="5308" spans="2:2">
      <c r="B5308" s="163"/>
    </row>
    <row r="5309" spans="2:2">
      <c r="B5309" s="163"/>
    </row>
    <row r="5310" spans="2:2">
      <c r="B5310" s="163"/>
    </row>
    <row r="5311" spans="2:2">
      <c r="B5311" s="163"/>
    </row>
    <row r="5312" spans="2:2">
      <c r="B5312" s="163"/>
    </row>
    <row r="5313" spans="2:2">
      <c r="B5313" s="163"/>
    </row>
    <row r="5314" spans="2:2">
      <c r="B5314" s="163"/>
    </row>
    <row r="5315" spans="2:2">
      <c r="B5315" s="163"/>
    </row>
    <row r="5316" spans="2:2">
      <c r="B5316" s="163"/>
    </row>
    <row r="5317" spans="2:2">
      <c r="B5317" s="163"/>
    </row>
    <row r="5318" spans="2:2">
      <c r="B5318" s="163"/>
    </row>
    <row r="5319" spans="2:2">
      <c r="B5319" s="163"/>
    </row>
    <row r="5320" spans="2:2">
      <c r="B5320" s="163"/>
    </row>
    <row r="5321" spans="2:2">
      <c r="B5321" s="163"/>
    </row>
    <row r="5322" spans="2:2">
      <c r="B5322" s="163"/>
    </row>
    <row r="5323" spans="2:2">
      <c r="B5323" s="163"/>
    </row>
    <row r="5324" spans="2:2">
      <c r="B5324" s="163"/>
    </row>
    <row r="5325" spans="2:2">
      <c r="B5325" s="163"/>
    </row>
    <row r="5326" spans="2:2">
      <c r="B5326" s="163"/>
    </row>
    <row r="5327" spans="2:2">
      <c r="B5327" s="163"/>
    </row>
    <row r="5328" spans="2:2">
      <c r="B5328" s="163"/>
    </row>
    <row r="5329" spans="2:2">
      <c r="B5329" s="163"/>
    </row>
    <row r="5330" spans="2:2">
      <c r="B5330" s="163"/>
    </row>
    <row r="5331" spans="2:2">
      <c r="B5331" s="163"/>
    </row>
    <row r="5332" spans="2:2">
      <c r="B5332" s="163"/>
    </row>
    <row r="5333" spans="2:2">
      <c r="B5333" s="163"/>
    </row>
    <row r="5334" spans="2:2">
      <c r="B5334" s="163"/>
    </row>
    <row r="5335" spans="2:2">
      <c r="B5335" s="163"/>
    </row>
    <row r="5336" spans="2:2">
      <c r="B5336" s="163"/>
    </row>
    <row r="5337" spans="2:2">
      <c r="B5337" s="163"/>
    </row>
    <row r="5338" spans="2:2">
      <c r="B5338" s="163"/>
    </row>
    <row r="5339" spans="2:2">
      <c r="B5339" s="163"/>
    </row>
    <row r="5340" spans="2:2">
      <c r="B5340" s="163"/>
    </row>
    <row r="5341" spans="2:2">
      <c r="B5341" s="163"/>
    </row>
    <row r="5342" spans="2:2">
      <c r="B5342" s="163"/>
    </row>
    <row r="5343" spans="2:2">
      <c r="B5343" s="163"/>
    </row>
    <row r="5344" spans="2:2">
      <c r="B5344" s="163"/>
    </row>
    <row r="5345" spans="2:2">
      <c r="B5345" s="163"/>
    </row>
    <row r="5346" spans="2:2">
      <c r="B5346" s="163"/>
    </row>
    <row r="5347" spans="2:2">
      <c r="B5347" s="163"/>
    </row>
    <row r="5348" spans="2:2">
      <c r="B5348" s="163"/>
    </row>
    <row r="5349" spans="2:2">
      <c r="B5349" s="163"/>
    </row>
    <row r="5350" spans="2:2">
      <c r="B5350" s="163"/>
    </row>
    <row r="5351" spans="2:2">
      <c r="B5351" s="163"/>
    </row>
    <row r="5352" spans="2:2">
      <c r="B5352" s="163"/>
    </row>
    <row r="5353" spans="2:2">
      <c r="B5353" s="163"/>
    </row>
    <row r="5354" spans="2:2">
      <c r="B5354" s="163"/>
    </row>
    <row r="5355" spans="2:2">
      <c r="B5355" s="163"/>
    </row>
    <row r="5356" spans="2:2">
      <c r="B5356" s="163"/>
    </row>
    <row r="5357" spans="2:2">
      <c r="B5357" s="163"/>
    </row>
    <row r="5358" spans="2:2">
      <c r="B5358" s="163"/>
    </row>
    <row r="5359" spans="2:2">
      <c r="B5359" s="163"/>
    </row>
    <row r="5360" spans="2:2">
      <c r="B5360" s="163"/>
    </row>
    <row r="5361" spans="2:2">
      <c r="B5361" s="163"/>
    </row>
    <row r="5362" spans="2:2">
      <c r="B5362" s="163"/>
    </row>
    <row r="5363" spans="2:2">
      <c r="B5363" s="163"/>
    </row>
    <row r="5364" spans="2:2">
      <c r="B5364" s="163"/>
    </row>
    <row r="5365" spans="2:2">
      <c r="B5365" s="163"/>
    </row>
    <row r="5366" spans="2:2">
      <c r="B5366" s="163"/>
    </row>
    <row r="5367" spans="2:2">
      <c r="B5367" s="163"/>
    </row>
    <row r="5368" spans="2:2">
      <c r="B5368" s="163"/>
    </row>
    <row r="5369" spans="2:2">
      <c r="B5369" s="163"/>
    </row>
    <row r="5370" spans="2:2">
      <c r="B5370" s="163"/>
    </row>
    <row r="5371" spans="2:2">
      <c r="B5371" s="163"/>
    </row>
    <row r="5372" spans="2:2">
      <c r="B5372" s="163"/>
    </row>
    <row r="5373" spans="2:2">
      <c r="B5373" s="163"/>
    </row>
    <row r="5374" spans="2:2">
      <c r="B5374" s="163"/>
    </row>
    <row r="5375" spans="2:2">
      <c r="B5375" s="163"/>
    </row>
    <row r="5376" spans="2:2">
      <c r="B5376" s="163"/>
    </row>
    <row r="5377" spans="2:2">
      <c r="B5377" s="163"/>
    </row>
    <row r="5378" spans="2:2">
      <c r="B5378" s="163"/>
    </row>
    <row r="5379" spans="2:2">
      <c r="B5379" s="163"/>
    </row>
    <row r="5380" spans="2:2">
      <c r="B5380" s="163"/>
    </row>
    <row r="5381" spans="2:2">
      <c r="B5381" s="163"/>
    </row>
    <row r="5382" spans="2:2">
      <c r="B5382" s="163"/>
    </row>
    <row r="5383" spans="2:2">
      <c r="B5383" s="163"/>
    </row>
    <row r="5384" spans="2:2">
      <c r="B5384" s="163"/>
    </row>
    <row r="5385" spans="2:2">
      <c r="B5385" s="163"/>
    </row>
    <row r="5386" spans="2:2">
      <c r="B5386" s="163"/>
    </row>
    <row r="5387" spans="2:2">
      <c r="B5387" s="163"/>
    </row>
    <row r="5388" spans="2:2">
      <c r="B5388" s="163"/>
    </row>
    <row r="5389" spans="2:2">
      <c r="B5389" s="163"/>
    </row>
    <row r="5390" spans="2:2">
      <c r="B5390" s="163"/>
    </row>
    <row r="5391" spans="2:2">
      <c r="B5391" s="163"/>
    </row>
    <row r="5392" spans="2:2">
      <c r="B5392" s="163"/>
    </row>
    <row r="5393" spans="2:2">
      <c r="B5393" s="163"/>
    </row>
    <row r="5394" spans="2:2">
      <c r="B5394" s="163"/>
    </row>
    <row r="5395" spans="2:2">
      <c r="B5395" s="163"/>
    </row>
    <row r="5396" spans="2:2">
      <c r="B5396" s="163"/>
    </row>
    <row r="5397" spans="2:2">
      <c r="B5397" s="163"/>
    </row>
    <row r="5398" spans="2:2">
      <c r="B5398" s="163"/>
    </row>
    <row r="5399" spans="2:2">
      <c r="B5399" s="163"/>
    </row>
    <row r="5400" spans="2:2">
      <c r="B5400" s="163"/>
    </row>
    <row r="5401" spans="2:2">
      <c r="B5401" s="163"/>
    </row>
    <row r="5402" spans="2:2">
      <c r="B5402" s="163"/>
    </row>
    <row r="5403" spans="2:2">
      <c r="B5403" s="163"/>
    </row>
    <row r="5404" spans="2:2">
      <c r="B5404" s="163"/>
    </row>
    <row r="5405" spans="2:2">
      <c r="B5405" s="163"/>
    </row>
    <row r="5406" spans="2:2">
      <c r="B5406" s="163"/>
    </row>
    <row r="5407" spans="2:2">
      <c r="B5407" s="163"/>
    </row>
    <row r="5408" spans="2:2">
      <c r="B5408" s="163"/>
    </row>
    <row r="5409" spans="2:2">
      <c r="B5409" s="163"/>
    </row>
    <row r="5410" spans="2:2">
      <c r="B5410" s="163"/>
    </row>
    <row r="5411" spans="2:2">
      <c r="B5411" s="163"/>
    </row>
    <row r="5412" spans="2:2">
      <c r="B5412" s="163"/>
    </row>
    <row r="5413" spans="2:2">
      <c r="B5413" s="163"/>
    </row>
    <row r="5414" spans="2:2">
      <c r="B5414" s="163"/>
    </row>
    <row r="5415" spans="2:2">
      <c r="B5415" s="163"/>
    </row>
    <row r="5416" spans="2:2">
      <c r="B5416" s="163"/>
    </row>
    <row r="5417" spans="2:2">
      <c r="B5417" s="163"/>
    </row>
    <row r="5418" spans="2:2">
      <c r="B5418" s="163"/>
    </row>
    <row r="5419" spans="2:2">
      <c r="B5419" s="163"/>
    </row>
    <row r="5420" spans="2:2">
      <c r="B5420" s="163"/>
    </row>
    <row r="5421" spans="2:2">
      <c r="B5421" s="163"/>
    </row>
    <row r="5422" spans="2:2">
      <c r="B5422" s="163"/>
    </row>
    <row r="5423" spans="2:2">
      <c r="B5423" s="163"/>
    </row>
    <row r="5424" spans="2:2">
      <c r="B5424" s="163"/>
    </row>
    <row r="5425" spans="2:2">
      <c r="B5425" s="163"/>
    </row>
    <row r="5426" spans="2:2">
      <c r="B5426" s="163"/>
    </row>
    <row r="5427" spans="2:2">
      <c r="B5427" s="163"/>
    </row>
    <row r="5428" spans="2:2">
      <c r="B5428" s="163"/>
    </row>
    <row r="5429" spans="2:2">
      <c r="B5429" s="163"/>
    </row>
    <row r="5430" spans="2:2">
      <c r="B5430" s="163"/>
    </row>
    <row r="5431" spans="2:2">
      <c r="B5431" s="163"/>
    </row>
    <row r="5432" spans="2:2">
      <c r="B5432" s="163"/>
    </row>
    <row r="5433" spans="2:2">
      <c r="B5433" s="163"/>
    </row>
    <row r="5434" spans="2:2">
      <c r="B5434" s="163"/>
    </row>
    <row r="5435" spans="2:2">
      <c r="B5435" s="163"/>
    </row>
    <row r="5436" spans="2:2">
      <c r="B5436" s="163"/>
    </row>
    <row r="5437" spans="2:2">
      <c r="B5437" s="163"/>
    </row>
    <row r="5438" spans="2:2">
      <c r="B5438" s="163"/>
    </row>
    <row r="5439" spans="2:2">
      <c r="B5439" s="163"/>
    </row>
    <row r="5440" spans="2:2">
      <c r="B5440" s="163"/>
    </row>
    <row r="5441" spans="2:2">
      <c r="B5441" s="163"/>
    </row>
    <row r="5442" spans="2:2">
      <c r="B5442" s="163"/>
    </row>
    <row r="5443" spans="2:2">
      <c r="B5443" s="163"/>
    </row>
    <row r="5444" spans="2:2">
      <c r="B5444" s="163"/>
    </row>
    <row r="5445" spans="2:2">
      <c r="B5445" s="163"/>
    </row>
    <row r="5446" spans="2:2">
      <c r="B5446" s="163"/>
    </row>
    <row r="5447" spans="2:2">
      <c r="B5447" s="163"/>
    </row>
    <row r="5448" spans="2:2">
      <c r="B5448" s="163"/>
    </row>
    <row r="5449" spans="2:2">
      <c r="B5449" s="163"/>
    </row>
    <row r="5450" spans="2:2">
      <c r="B5450" s="163"/>
    </row>
    <row r="5451" spans="2:2">
      <c r="B5451" s="163"/>
    </row>
    <row r="5452" spans="2:2">
      <c r="B5452" s="163"/>
    </row>
    <row r="5453" spans="2:2">
      <c r="B5453" s="163"/>
    </row>
    <row r="5454" spans="2:2">
      <c r="B5454" s="163"/>
    </row>
    <row r="5455" spans="2:2">
      <c r="B5455" s="163"/>
    </row>
    <row r="5456" spans="2:2">
      <c r="B5456" s="163"/>
    </row>
    <row r="5457" spans="2:2">
      <c r="B5457" s="163"/>
    </row>
    <row r="5458" spans="2:2">
      <c r="B5458" s="163"/>
    </row>
    <row r="5459" spans="2:2">
      <c r="B5459" s="163"/>
    </row>
    <row r="5460" spans="2:2">
      <c r="B5460" s="163"/>
    </row>
    <row r="5461" spans="2:2">
      <c r="B5461" s="163"/>
    </row>
    <row r="5462" spans="2:2">
      <c r="B5462" s="163"/>
    </row>
    <row r="5463" spans="2:2">
      <c r="B5463" s="163"/>
    </row>
    <row r="5464" spans="2:2">
      <c r="B5464" s="163"/>
    </row>
    <row r="5465" spans="2:2">
      <c r="B5465" s="163"/>
    </row>
    <row r="5466" spans="2:2">
      <c r="B5466" s="163"/>
    </row>
    <row r="5467" spans="2:2">
      <c r="B5467" s="163"/>
    </row>
    <row r="5468" spans="2:2">
      <c r="B5468" s="163"/>
    </row>
    <row r="5469" spans="2:2">
      <c r="B5469" s="163"/>
    </row>
    <row r="5470" spans="2:2">
      <c r="B5470" s="163"/>
    </row>
    <row r="5471" spans="2:2">
      <c r="B5471" s="163"/>
    </row>
    <row r="5472" spans="2:2">
      <c r="B5472" s="163"/>
    </row>
    <row r="5473" spans="2:2">
      <c r="B5473" s="163"/>
    </row>
    <row r="5474" spans="2:2">
      <c r="B5474" s="163"/>
    </row>
    <row r="5475" spans="2:2">
      <c r="B5475" s="163"/>
    </row>
    <row r="5476" spans="2:2">
      <c r="B5476" s="163"/>
    </row>
    <row r="5477" spans="2:2">
      <c r="B5477" s="163"/>
    </row>
    <row r="5478" spans="2:2">
      <c r="B5478" s="163"/>
    </row>
    <row r="5479" spans="2:2">
      <c r="B5479" s="163"/>
    </row>
    <row r="5480" spans="2:2">
      <c r="B5480" s="163"/>
    </row>
    <row r="5481" spans="2:2">
      <c r="B5481" s="163"/>
    </row>
    <row r="5482" spans="2:2">
      <c r="B5482" s="163"/>
    </row>
    <row r="5483" spans="2:2">
      <c r="B5483" s="163"/>
    </row>
    <row r="5484" spans="2:2">
      <c r="B5484" s="163"/>
    </row>
    <row r="5485" spans="2:2">
      <c r="B5485" s="163"/>
    </row>
    <row r="5486" spans="2:2">
      <c r="B5486" s="163"/>
    </row>
    <row r="5487" spans="2:2">
      <c r="B5487" s="163"/>
    </row>
    <row r="5488" spans="2:2">
      <c r="B5488" s="163"/>
    </row>
    <row r="5489" spans="2:2">
      <c r="B5489" s="163"/>
    </row>
    <row r="5490" spans="2:2">
      <c r="B5490" s="163"/>
    </row>
    <row r="5491" spans="2:2">
      <c r="B5491" s="163"/>
    </row>
    <row r="5492" spans="2:2">
      <c r="B5492" s="163"/>
    </row>
    <row r="5493" spans="2:2">
      <c r="B5493" s="163"/>
    </row>
    <row r="5494" spans="2:2">
      <c r="B5494" s="163"/>
    </row>
    <row r="5495" spans="2:2">
      <c r="B5495" s="163"/>
    </row>
    <row r="5496" spans="2:2">
      <c r="B5496" s="163"/>
    </row>
    <row r="5497" spans="2:2">
      <c r="B5497" s="163"/>
    </row>
    <row r="5498" spans="2:2">
      <c r="B5498" s="163"/>
    </row>
    <row r="5499" spans="2:2">
      <c r="B5499" s="163"/>
    </row>
    <row r="5500" spans="2:2">
      <c r="B5500" s="163"/>
    </row>
    <row r="5501" spans="2:2">
      <c r="B5501" s="163"/>
    </row>
    <row r="5502" spans="2:2">
      <c r="B5502" s="163"/>
    </row>
    <row r="5503" spans="2:2">
      <c r="B5503" s="163"/>
    </row>
    <row r="5504" spans="2:2">
      <c r="B5504" s="163"/>
    </row>
    <row r="5505" spans="2:2">
      <c r="B5505" s="163"/>
    </row>
    <row r="5506" spans="2:2">
      <c r="B5506" s="163"/>
    </row>
    <row r="5507" spans="2:2">
      <c r="B5507" s="163"/>
    </row>
    <row r="5508" spans="2:2">
      <c r="B5508" s="163"/>
    </row>
    <row r="5509" spans="2:2">
      <c r="B5509" s="163"/>
    </row>
    <row r="5510" spans="2:2">
      <c r="B5510" s="163"/>
    </row>
    <row r="5511" spans="2:2">
      <c r="B5511" s="163"/>
    </row>
    <row r="5512" spans="2:2">
      <c r="B5512" s="163"/>
    </row>
    <row r="5513" spans="2:2">
      <c r="B5513" s="163"/>
    </row>
    <row r="5514" spans="2:2">
      <c r="B5514" s="163"/>
    </row>
    <row r="5515" spans="2:2">
      <c r="B5515" s="163"/>
    </row>
    <row r="5516" spans="2:2">
      <c r="B5516" s="163"/>
    </row>
    <row r="5517" spans="2:2">
      <c r="B5517" s="163"/>
    </row>
    <row r="5518" spans="2:2">
      <c r="B5518" s="163"/>
    </row>
    <row r="5519" spans="2:2">
      <c r="B5519" s="163"/>
    </row>
    <row r="5520" spans="2:2">
      <c r="B5520" s="163"/>
    </row>
    <row r="5521" spans="2:2">
      <c r="B5521" s="163"/>
    </row>
    <row r="5522" spans="2:2">
      <c r="B5522" s="163"/>
    </row>
    <row r="5523" spans="2:2">
      <c r="B5523" s="163"/>
    </row>
    <row r="5524" spans="2:2">
      <c r="B5524" s="163"/>
    </row>
    <row r="5525" spans="2:2">
      <c r="B5525" s="163"/>
    </row>
    <row r="5526" spans="2:2">
      <c r="B5526" s="163"/>
    </row>
    <row r="5527" spans="2:2">
      <c r="B5527" s="163"/>
    </row>
    <row r="5528" spans="2:2">
      <c r="B5528" s="163"/>
    </row>
    <row r="5529" spans="2:2">
      <c r="B5529" s="163"/>
    </row>
    <row r="5530" spans="2:2">
      <c r="B5530" s="163"/>
    </row>
    <row r="5531" spans="2:2">
      <c r="B5531" s="163"/>
    </row>
    <row r="5532" spans="2:2">
      <c r="B5532" s="163"/>
    </row>
    <row r="5533" spans="2:2">
      <c r="B5533" s="163"/>
    </row>
    <row r="5534" spans="2:2">
      <c r="B5534" s="163"/>
    </row>
    <row r="5535" spans="2:2">
      <c r="B5535" s="163"/>
    </row>
    <row r="5536" spans="2:2">
      <c r="B5536" s="163"/>
    </row>
    <row r="5537" spans="2:2">
      <c r="B5537" s="163"/>
    </row>
    <row r="5538" spans="2:2">
      <c r="B5538" s="163"/>
    </row>
    <row r="5539" spans="2:2">
      <c r="B5539" s="163"/>
    </row>
    <row r="5540" spans="2:2">
      <c r="B5540" s="163"/>
    </row>
    <row r="5541" spans="2:2">
      <c r="B5541" s="163"/>
    </row>
    <row r="5542" spans="2:2">
      <c r="B5542" s="163"/>
    </row>
    <row r="5543" spans="2:2">
      <c r="B5543" s="163"/>
    </row>
    <row r="5544" spans="2:2">
      <c r="B5544" s="163"/>
    </row>
    <row r="5545" spans="2:2">
      <c r="B5545" s="163"/>
    </row>
    <row r="5546" spans="2:2">
      <c r="B5546" s="163"/>
    </row>
    <row r="5547" spans="2:2">
      <c r="B5547" s="163"/>
    </row>
    <row r="5548" spans="2:2">
      <c r="B5548" s="163"/>
    </row>
    <row r="5549" spans="2:2">
      <c r="B5549" s="163"/>
    </row>
    <row r="5550" spans="2:2">
      <c r="B5550" s="163"/>
    </row>
    <row r="5551" spans="2:2">
      <c r="B5551" s="163"/>
    </row>
    <row r="5552" spans="2:2">
      <c r="B5552" s="163"/>
    </row>
    <row r="5553" spans="2:2">
      <c r="B5553" s="163"/>
    </row>
    <row r="5554" spans="2:2">
      <c r="B5554" s="163"/>
    </row>
    <row r="5555" spans="2:2">
      <c r="B5555" s="163"/>
    </row>
    <row r="5556" spans="2:2">
      <c r="B5556" s="163"/>
    </row>
    <row r="5557" spans="2:2">
      <c r="B5557" s="163"/>
    </row>
    <row r="5558" spans="2:2">
      <c r="B5558" s="163"/>
    </row>
    <row r="5559" spans="2:2">
      <c r="B5559" s="163"/>
    </row>
    <row r="5560" spans="2:2">
      <c r="B5560" s="163"/>
    </row>
    <row r="5561" spans="2:2">
      <c r="B5561" s="163"/>
    </row>
    <row r="5562" spans="2:2">
      <c r="B5562" s="163"/>
    </row>
    <row r="5563" spans="2:2">
      <c r="B5563" s="163"/>
    </row>
    <row r="5564" spans="2:2">
      <c r="B5564" s="163"/>
    </row>
    <row r="5565" spans="2:2">
      <c r="B5565" s="163"/>
    </row>
    <row r="5566" spans="2:2">
      <c r="B5566" s="163"/>
    </row>
    <row r="5567" spans="2:2">
      <c r="B5567" s="163"/>
    </row>
    <row r="5568" spans="2:2">
      <c r="B5568" s="163"/>
    </row>
    <row r="5569" spans="2:2">
      <c r="B5569" s="163"/>
    </row>
    <row r="5570" spans="2:2">
      <c r="B5570" s="163"/>
    </row>
    <row r="5571" spans="2:2">
      <c r="B5571" s="163"/>
    </row>
    <row r="5572" spans="2:2">
      <c r="B5572" s="163"/>
    </row>
    <row r="5573" spans="2:2">
      <c r="B5573" s="163"/>
    </row>
    <row r="5574" spans="2:2">
      <c r="B5574" s="163"/>
    </row>
    <row r="5575" spans="2:2">
      <c r="B5575" s="163"/>
    </row>
    <row r="5576" spans="2:2">
      <c r="B5576" s="163"/>
    </row>
    <row r="5577" spans="2:2">
      <c r="B5577" s="163"/>
    </row>
    <row r="5578" spans="2:2">
      <c r="B5578" s="163"/>
    </row>
    <row r="5579" spans="2:2">
      <c r="B5579" s="163"/>
    </row>
    <row r="5580" spans="2:2">
      <c r="B5580" s="163"/>
    </row>
    <row r="5581" spans="2:2">
      <c r="B5581" s="163"/>
    </row>
    <row r="5582" spans="2:2">
      <c r="B5582" s="163"/>
    </row>
    <row r="5583" spans="2:2">
      <c r="B5583" s="163"/>
    </row>
    <row r="5584" spans="2:2">
      <c r="B5584" s="163"/>
    </row>
    <row r="5585" spans="2:2">
      <c r="B5585" s="163"/>
    </row>
    <row r="5586" spans="2:2">
      <c r="B5586" s="163"/>
    </row>
    <row r="5587" spans="2:2">
      <c r="B5587" s="163"/>
    </row>
    <row r="5588" spans="2:2">
      <c r="B5588" s="163"/>
    </row>
    <row r="5589" spans="2:2">
      <c r="B5589" s="163"/>
    </row>
    <row r="5590" spans="2:2">
      <c r="B5590" s="163"/>
    </row>
    <row r="5591" spans="2:2">
      <c r="B5591" s="163"/>
    </row>
    <row r="5592" spans="2:2">
      <c r="B5592" s="163"/>
    </row>
    <row r="5593" spans="2:2">
      <c r="B5593" s="163"/>
    </row>
    <row r="5594" spans="2:2">
      <c r="B5594" s="163"/>
    </row>
    <row r="5595" spans="2:2">
      <c r="B5595" s="163"/>
    </row>
    <row r="5596" spans="2:2">
      <c r="B5596" s="163"/>
    </row>
    <row r="5597" spans="2:2">
      <c r="B5597" s="163"/>
    </row>
    <row r="5598" spans="2:2">
      <c r="B5598" s="163"/>
    </row>
    <row r="5599" spans="2:2">
      <c r="B5599" s="163"/>
    </row>
    <row r="5600" spans="2:2">
      <c r="B5600" s="163"/>
    </row>
    <row r="5601" spans="2:2">
      <c r="B5601" s="163"/>
    </row>
    <row r="5602" spans="2:2">
      <c r="B5602" s="163"/>
    </row>
    <row r="5603" spans="2:2">
      <c r="B5603" s="163"/>
    </row>
    <row r="5604" spans="2:2">
      <c r="B5604" s="163"/>
    </row>
    <row r="5605" spans="2:2">
      <c r="B5605" s="163"/>
    </row>
    <row r="5606" spans="2:2">
      <c r="B5606" s="163"/>
    </row>
    <row r="5607" spans="2:2">
      <c r="B5607" s="163"/>
    </row>
    <row r="5608" spans="2:2">
      <c r="B5608" s="163"/>
    </row>
    <row r="5609" spans="2:2">
      <c r="B5609" s="163"/>
    </row>
    <row r="5610" spans="2:2">
      <c r="B5610" s="163"/>
    </row>
    <row r="5611" spans="2:2">
      <c r="B5611" s="163"/>
    </row>
    <row r="5612" spans="2:2">
      <c r="B5612" s="163"/>
    </row>
    <row r="5613" spans="2:2">
      <c r="B5613" s="163"/>
    </row>
    <row r="5614" spans="2:2">
      <c r="B5614" s="163"/>
    </row>
    <row r="5615" spans="2:2">
      <c r="B5615" s="163"/>
    </row>
    <row r="5616" spans="2:2">
      <c r="B5616" s="163"/>
    </row>
    <row r="5617" spans="2:2">
      <c r="B5617" s="163"/>
    </row>
    <row r="5618" spans="2:2">
      <c r="B5618" s="163"/>
    </row>
    <row r="5619" spans="2:2">
      <c r="B5619" s="163"/>
    </row>
    <row r="5620" spans="2:2">
      <c r="B5620" s="163"/>
    </row>
    <row r="5621" spans="2:2">
      <c r="B5621" s="163"/>
    </row>
    <row r="5622" spans="2:2">
      <c r="B5622" s="163"/>
    </row>
    <row r="5623" spans="2:2">
      <c r="B5623" s="163"/>
    </row>
    <row r="5624" spans="2:2">
      <c r="B5624" s="163"/>
    </row>
    <row r="5625" spans="2:2">
      <c r="B5625" s="163"/>
    </row>
    <row r="5626" spans="2:2">
      <c r="B5626" s="163"/>
    </row>
    <row r="5627" spans="2:2">
      <c r="B5627" s="163"/>
    </row>
    <row r="5628" spans="2:2">
      <c r="B5628" s="163"/>
    </row>
    <row r="5629" spans="2:2">
      <c r="B5629" s="163"/>
    </row>
    <row r="5630" spans="2:2">
      <c r="B5630" s="163"/>
    </row>
    <row r="5631" spans="2:2">
      <c r="B5631" s="163"/>
    </row>
    <row r="5632" spans="2:2">
      <c r="B5632" s="163"/>
    </row>
    <row r="5633" spans="2:2">
      <c r="B5633" s="163"/>
    </row>
    <row r="5634" spans="2:2">
      <c r="B5634" s="163"/>
    </row>
    <row r="5635" spans="2:2">
      <c r="B5635" s="163"/>
    </row>
    <row r="5636" spans="2:2">
      <c r="B5636" s="163"/>
    </row>
    <row r="5637" spans="2:2">
      <c r="B5637" s="163"/>
    </row>
    <row r="5638" spans="2:2">
      <c r="B5638" s="163"/>
    </row>
    <row r="5639" spans="2:2">
      <c r="B5639" s="163"/>
    </row>
    <row r="5640" spans="2:2">
      <c r="B5640" s="163"/>
    </row>
    <row r="5641" spans="2:2">
      <c r="B5641" s="163"/>
    </row>
    <row r="5642" spans="2:2">
      <c r="B5642" s="163"/>
    </row>
    <row r="5643" spans="2:2">
      <c r="B5643" s="163"/>
    </row>
    <row r="5644" spans="2:2">
      <c r="B5644" s="163"/>
    </row>
    <row r="5645" spans="2:2">
      <c r="B5645" s="163"/>
    </row>
    <row r="5646" spans="2:2">
      <c r="B5646" s="163"/>
    </row>
    <row r="5647" spans="2:2">
      <c r="B5647" s="163"/>
    </row>
    <row r="5648" spans="2:2">
      <c r="B5648" s="163"/>
    </row>
    <row r="5649" spans="2:2">
      <c r="B5649" s="163"/>
    </row>
    <row r="5650" spans="2:2">
      <c r="B5650" s="163"/>
    </row>
    <row r="5651" spans="2:2">
      <c r="B5651" s="163"/>
    </row>
    <row r="5652" spans="2:2">
      <c r="B5652" s="163"/>
    </row>
    <row r="5653" spans="2:2">
      <c r="B5653" s="163"/>
    </row>
    <row r="5654" spans="2:2">
      <c r="B5654" s="163"/>
    </row>
    <row r="5655" spans="2:2">
      <c r="B5655" s="163"/>
    </row>
    <row r="5656" spans="2:2">
      <c r="B5656" s="163"/>
    </row>
    <row r="5657" spans="2:2">
      <c r="B5657" s="163"/>
    </row>
    <row r="5658" spans="2:2">
      <c r="B5658" s="163"/>
    </row>
    <row r="5659" spans="2:2">
      <c r="B5659" s="163"/>
    </row>
    <row r="5660" spans="2:2">
      <c r="B5660" s="163"/>
    </row>
    <row r="5661" spans="2:2">
      <c r="B5661" s="163"/>
    </row>
    <row r="5662" spans="2:2">
      <c r="B5662" s="163"/>
    </row>
    <row r="5663" spans="2:2">
      <c r="B5663" s="163"/>
    </row>
    <row r="5664" spans="2:2">
      <c r="B5664" s="163"/>
    </row>
    <row r="5665" spans="2:2">
      <c r="B5665" s="163"/>
    </row>
    <row r="5666" spans="2:2">
      <c r="B5666" s="163"/>
    </row>
    <row r="5667" spans="2:2">
      <c r="B5667" s="163"/>
    </row>
    <row r="5668" spans="2:2">
      <c r="B5668" s="163"/>
    </row>
    <row r="5669" spans="2:2">
      <c r="B5669" s="163"/>
    </row>
    <row r="5670" spans="2:2">
      <c r="B5670" s="163"/>
    </row>
    <row r="5671" spans="2:2">
      <c r="B5671" s="163"/>
    </row>
    <row r="5672" spans="2:2">
      <c r="B5672" s="163"/>
    </row>
    <row r="5673" spans="2:2">
      <c r="B5673" s="163"/>
    </row>
    <row r="5674" spans="2:2">
      <c r="B5674" s="163"/>
    </row>
    <row r="5675" spans="2:2">
      <c r="B5675" s="163"/>
    </row>
    <row r="5676" spans="2:2">
      <c r="B5676" s="163"/>
    </row>
    <row r="5677" spans="2:2">
      <c r="B5677" s="163"/>
    </row>
    <row r="5678" spans="2:2">
      <c r="B5678" s="163"/>
    </row>
    <row r="5679" spans="2:2">
      <c r="B5679" s="163"/>
    </row>
    <row r="5680" spans="2:2">
      <c r="B5680" s="163"/>
    </row>
    <row r="5681" spans="2:2">
      <c r="B5681" s="163"/>
    </row>
    <row r="5682" spans="2:2">
      <c r="B5682" s="163"/>
    </row>
    <row r="5683" spans="2:2">
      <c r="B5683" s="163"/>
    </row>
    <row r="5684" spans="2:2">
      <c r="B5684" s="163"/>
    </row>
    <row r="5685" spans="2:2">
      <c r="B5685" s="163"/>
    </row>
    <row r="5686" spans="2:2">
      <c r="B5686" s="163"/>
    </row>
    <row r="5687" spans="2:2">
      <c r="B5687" s="163"/>
    </row>
    <row r="5688" spans="2:2">
      <c r="B5688" s="163"/>
    </row>
    <row r="5689" spans="2:2">
      <c r="B5689" s="163"/>
    </row>
    <row r="5690" spans="2:2">
      <c r="B5690" s="163"/>
    </row>
    <row r="5691" spans="2:2">
      <c r="B5691" s="163"/>
    </row>
    <row r="5692" spans="2:2">
      <c r="B5692" s="163"/>
    </row>
    <row r="5693" spans="2:2">
      <c r="B5693" s="163"/>
    </row>
    <row r="5694" spans="2:2">
      <c r="B5694" s="163"/>
    </row>
    <row r="5695" spans="2:2">
      <c r="B5695" s="163"/>
    </row>
    <row r="5696" spans="2:2">
      <c r="B5696" s="163"/>
    </row>
    <row r="5697" spans="2:2">
      <c r="B5697" s="163"/>
    </row>
    <row r="5698" spans="2:2">
      <c r="B5698" s="163"/>
    </row>
    <row r="5699" spans="2:2">
      <c r="B5699" s="163"/>
    </row>
    <row r="5700" spans="2:2">
      <c r="B5700" s="163"/>
    </row>
    <row r="5701" spans="2:2">
      <c r="B5701" s="163"/>
    </row>
    <row r="5702" spans="2:2">
      <c r="B5702" s="163"/>
    </row>
    <row r="5703" spans="2:2">
      <c r="B5703" s="163"/>
    </row>
    <row r="5704" spans="2:2">
      <c r="B5704" s="163"/>
    </row>
    <row r="5705" spans="2:2">
      <c r="B5705" s="163"/>
    </row>
    <row r="5706" spans="2:2">
      <c r="B5706" s="163"/>
    </row>
    <row r="5707" spans="2:2">
      <c r="B5707" s="163"/>
    </row>
    <row r="5708" spans="2:2">
      <c r="B5708" s="163"/>
    </row>
    <row r="5709" spans="2:2">
      <c r="B5709" s="163"/>
    </row>
    <row r="5710" spans="2:2">
      <c r="B5710" s="163"/>
    </row>
    <row r="5711" spans="2:2">
      <c r="B5711" s="163"/>
    </row>
    <row r="5712" spans="2:2">
      <c r="B5712" s="163"/>
    </row>
    <row r="5713" spans="2:2">
      <c r="B5713" s="163"/>
    </row>
    <row r="5714" spans="2:2">
      <c r="B5714" s="163"/>
    </row>
    <row r="5715" spans="2:2">
      <c r="B5715" s="163"/>
    </row>
    <row r="5716" spans="2:2">
      <c r="B5716" s="163"/>
    </row>
    <row r="5717" spans="2:2">
      <c r="B5717" s="163"/>
    </row>
    <row r="5718" spans="2:2">
      <c r="B5718" s="163"/>
    </row>
    <row r="5719" spans="2:2">
      <c r="B5719" s="163"/>
    </row>
    <row r="5720" spans="2:2">
      <c r="B5720" s="163"/>
    </row>
    <row r="5721" spans="2:2">
      <c r="B5721" s="163"/>
    </row>
    <row r="5722" spans="2:2">
      <c r="B5722" s="163"/>
    </row>
    <row r="5723" spans="2:2">
      <c r="B5723" s="163"/>
    </row>
    <row r="5724" spans="2:2">
      <c r="B5724" s="163"/>
    </row>
    <row r="5725" spans="2:2">
      <c r="B5725" s="163"/>
    </row>
    <row r="5726" spans="2:2">
      <c r="B5726" s="163"/>
    </row>
    <row r="5727" spans="2:2">
      <c r="B5727" s="163"/>
    </row>
    <row r="5728" spans="2:2">
      <c r="B5728" s="163"/>
    </row>
    <row r="5729" spans="2:2">
      <c r="B5729" s="163"/>
    </row>
    <row r="5730" spans="2:2">
      <c r="B5730" s="163"/>
    </row>
    <row r="5731" spans="2:2">
      <c r="B5731" s="163"/>
    </row>
    <row r="5732" spans="2:2">
      <c r="B5732" s="163"/>
    </row>
    <row r="5733" spans="2:2">
      <c r="B5733" s="163"/>
    </row>
    <row r="5734" spans="2:2">
      <c r="B5734" s="163"/>
    </row>
    <row r="5735" spans="2:2">
      <c r="B5735" s="163"/>
    </row>
    <row r="5736" spans="2:2">
      <c r="B5736" s="163"/>
    </row>
    <row r="5737" spans="2:2">
      <c r="B5737" s="163"/>
    </row>
    <row r="5738" spans="2:2">
      <c r="B5738" s="163"/>
    </row>
    <row r="5739" spans="2:2">
      <c r="B5739" s="163"/>
    </row>
    <row r="5740" spans="2:2">
      <c r="B5740" s="163"/>
    </row>
    <row r="5741" spans="2:2">
      <c r="B5741" s="163"/>
    </row>
    <row r="5742" spans="2:2">
      <c r="B5742" s="163"/>
    </row>
    <row r="5743" spans="2:2">
      <c r="B5743" s="163"/>
    </row>
    <row r="5744" spans="2:2">
      <c r="B5744" s="163"/>
    </row>
    <row r="5745" spans="2:2">
      <c r="B5745" s="163"/>
    </row>
    <row r="5746" spans="2:2">
      <c r="B5746" s="163"/>
    </row>
    <row r="5747" spans="2:2">
      <c r="B5747" s="163"/>
    </row>
    <row r="5748" spans="2:2">
      <c r="B5748" s="163"/>
    </row>
    <row r="5749" spans="2:2">
      <c r="B5749" s="163"/>
    </row>
    <row r="5750" spans="2:2">
      <c r="B5750" s="163"/>
    </row>
    <row r="5751" spans="2:2">
      <c r="B5751" s="163"/>
    </row>
    <row r="5752" spans="2:2">
      <c r="B5752" s="163"/>
    </row>
    <row r="5753" spans="2:2">
      <c r="B5753" s="163"/>
    </row>
    <row r="5754" spans="2:2">
      <c r="B5754" s="163"/>
    </row>
    <row r="5755" spans="2:2">
      <c r="B5755" s="163"/>
    </row>
    <row r="5756" spans="2:2">
      <c r="B5756" s="163"/>
    </row>
    <row r="5757" spans="2:2">
      <c r="B5757" s="163"/>
    </row>
    <row r="5758" spans="2:2">
      <c r="B5758" s="163"/>
    </row>
    <row r="5759" spans="2:2">
      <c r="B5759" s="163"/>
    </row>
    <row r="5760" spans="2:2">
      <c r="B5760" s="163"/>
    </row>
    <row r="5761" spans="2:2">
      <c r="B5761" s="163"/>
    </row>
    <row r="5762" spans="2:2">
      <c r="B5762" s="163"/>
    </row>
    <row r="5763" spans="2:2">
      <c r="B5763" s="163"/>
    </row>
    <row r="5764" spans="2:2">
      <c r="B5764" s="163"/>
    </row>
    <row r="5765" spans="2:2">
      <c r="B5765" s="163"/>
    </row>
    <row r="5766" spans="2:2">
      <c r="B5766" s="163"/>
    </row>
    <row r="5767" spans="2:2">
      <c r="B5767" s="163"/>
    </row>
    <row r="5768" spans="2:2">
      <c r="B5768" s="163"/>
    </row>
    <row r="5769" spans="2:2">
      <c r="B5769" s="163"/>
    </row>
    <row r="5770" spans="2:2">
      <c r="B5770" s="163"/>
    </row>
    <row r="5771" spans="2:2">
      <c r="B5771" s="163"/>
    </row>
    <row r="5772" spans="2:2">
      <c r="B5772" s="163"/>
    </row>
    <row r="5773" spans="2:2">
      <c r="B5773" s="163"/>
    </row>
    <row r="5774" spans="2:2">
      <c r="B5774" s="163"/>
    </row>
    <row r="5775" spans="2:2">
      <c r="B5775" s="163"/>
    </row>
    <row r="5776" spans="2:2">
      <c r="B5776" s="163"/>
    </row>
    <row r="5777" spans="2:2">
      <c r="B5777" s="163"/>
    </row>
    <row r="5778" spans="2:2">
      <c r="B5778" s="163"/>
    </row>
    <row r="5779" spans="2:2">
      <c r="B5779" s="163"/>
    </row>
    <row r="5780" spans="2:2">
      <c r="B5780" s="163"/>
    </row>
    <row r="5781" spans="2:2">
      <c r="B5781" s="163"/>
    </row>
    <row r="5782" spans="2:2">
      <c r="B5782" s="163"/>
    </row>
    <row r="5783" spans="2:2">
      <c r="B5783" s="163"/>
    </row>
    <row r="5784" spans="2:2">
      <c r="B5784" s="163"/>
    </row>
    <row r="5785" spans="2:2">
      <c r="B5785" s="163"/>
    </row>
    <row r="5786" spans="2:2">
      <c r="B5786" s="163"/>
    </row>
    <row r="5787" spans="2:2">
      <c r="B5787" s="163"/>
    </row>
    <row r="5788" spans="2:2">
      <c r="B5788" s="163"/>
    </row>
    <row r="5789" spans="2:2">
      <c r="B5789" s="163"/>
    </row>
    <row r="5790" spans="2:2">
      <c r="B5790" s="163"/>
    </row>
    <row r="5791" spans="2:2">
      <c r="B5791" s="163"/>
    </row>
    <row r="5792" spans="2:2">
      <c r="B5792" s="163"/>
    </row>
    <row r="5793" spans="2:2">
      <c r="B5793" s="163"/>
    </row>
    <row r="5794" spans="2:2">
      <c r="B5794" s="163"/>
    </row>
    <row r="5795" spans="2:2">
      <c r="B5795" s="163"/>
    </row>
    <row r="5796" spans="2:2">
      <c r="B5796" s="163"/>
    </row>
    <row r="5797" spans="2:2">
      <c r="B5797" s="163"/>
    </row>
    <row r="5798" spans="2:2">
      <c r="B5798" s="163"/>
    </row>
    <row r="5799" spans="2:2">
      <c r="B5799" s="163"/>
    </row>
    <row r="5800" spans="2:2">
      <c r="B5800" s="163"/>
    </row>
    <row r="5801" spans="2:2">
      <c r="B5801" s="163"/>
    </row>
    <row r="5802" spans="2:2">
      <c r="B5802" s="163"/>
    </row>
    <row r="5803" spans="2:2">
      <c r="B5803" s="163"/>
    </row>
    <row r="5804" spans="2:2">
      <c r="B5804" s="163"/>
    </row>
    <row r="5805" spans="2:2">
      <c r="B5805" s="163"/>
    </row>
    <row r="5806" spans="2:2">
      <c r="B5806" s="163"/>
    </row>
    <row r="5807" spans="2:2">
      <c r="B5807" s="163"/>
    </row>
    <row r="5808" spans="2:2">
      <c r="B5808" s="163"/>
    </row>
    <row r="5809" spans="2:2">
      <c r="B5809" s="163"/>
    </row>
    <row r="5810" spans="2:2">
      <c r="B5810" s="163"/>
    </row>
    <row r="5811" spans="2:2">
      <c r="B5811" s="163"/>
    </row>
    <row r="5812" spans="2:2">
      <c r="B5812" s="163"/>
    </row>
    <row r="5813" spans="2:2">
      <c r="B5813" s="163"/>
    </row>
    <row r="5814" spans="2:2">
      <c r="B5814" s="163"/>
    </row>
    <row r="5815" spans="2:2">
      <c r="B5815" s="163"/>
    </row>
    <row r="5816" spans="2:2">
      <c r="B5816" s="163"/>
    </row>
    <row r="5817" spans="2:2">
      <c r="B5817" s="163"/>
    </row>
    <row r="5818" spans="2:2">
      <c r="B5818" s="163"/>
    </row>
    <row r="5819" spans="2:2">
      <c r="B5819" s="163"/>
    </row>
    <row r="5820" spans="2:2">
      <c r="B5820" s="163"/>
    </row>
    <row r="5821" spans="2:2">
      <c r="B5821" s="163"/>
    </row>
    <row r="5822" spans="2:2">
      <c r="B5822" s="163"/>
    </row>
    <row r="5823" spans="2:2">
      <c r="B5823" s="163"/>
    </row>
    <row r="5824" spans="2:2">
      <c r="B5824" s="163"/>
    </row>
    <row r="5825" spans="2:2">
      <c r="B5825" s="163"/>
    </row>
    <row r="5826" spans="2:2">
      <c r="B5826" s="163"/>
    </row>
    <row r="5827" spans="2:2">
      <c r="B5827" s="163"/>
    </row>
    <row r="5828" spans="2:2">
      <c r="B5828" s="163"/>
    </row>
    <row r="5829" spans="2:2">
      <c r="B5829" s="163"/>
    </row>
    <row r="5830" spans="2:2">
      <c r="B5830" s="163"/>
    </row>
    <row r="5831" spans="2:2">
      <c r="B5831" s="163"/>
    </row>
    <row r="5832" spans="2:2">
      <c r="B5832" s="163"/>
    </row>
    <row r="5833" spans="2:2">
      <c r="B5833" s="163"/>
    </row>
    <row r="5834" spans="2:2">
      <c r="B5834" s="163"/>
    </row>
    <row r="5835" spans="2:2">
      <c r="B5835" s="163"/>
    </row>
    <row r="5836" spans="2:2">
      <c r="B5836" s="163"/>
    </row>
    <row r="5837" spans="2:2">
      <c r="B5837" s="163"/>
    </row>
    <row r="5838" spans="2:2">
      <c r="B5838" s="163"/>
    </row>
    <row r="5839" spans="2:2">
      <c r="B5839" s="163"/>
    </row>
    <row r="5840" spans="2:2">
      <c r="B5840" s="163"/>
    </row>
    <row r="5841" spans="2:2">
      <c r="B5841" s="163"/>
    </row>
    <row r="5842" spans="2:2">
      <c r="B5842" s="163"/>
    </row>
    <row r="5843" spans="2:2">
      <c r="B5843" s="163"/>
    </row>
    <row r="5844" spans="2:2">
      <c r="B5844" s="163"/>
    </row>
    <row r="5845" spans="2:2">
      <c r="B5845" s="163"/>
    </row>
    <row r="5846" spans="2:2">
      <c r="B5846" s="163"/>
    </row>
    <row r="5847" spans="2:2">
      <c r="B5847" s="163"/>
    </row>
    <row r="5848" spans="2:2">
      <c r="B5848" s="163"/>
    </row>
    <row r="5849" spans="2:2">
      <c r="B5849" s="163"/>
    </row>
    <row r="5850" spans="2:2">
      <c r="B5850" s="163"/>
    </row>
    <row r="5851" spans="2:2">
      <c r="B5851" s="163"/>
    </row>
    <row r="5852" spans="2:2">
      <c r="B5852" s="163"/>
    </row>
    <row r="5853" spans="2:2">
      <c r="B5853" s="163"/>
    </row>
    <row r="5854" spans="2:2">
      <c r="B5854" s="163"/>
    </row>
    <row r="5855" spans="2:2">
      <c r="B5855" s="163"/>
    </row>
    <row r="5856" spans="2:2">
      <c r="B5856" s="163"/>
    </row>
    <row r="5857" spans="2:2">
      <c r="B5857" s="163"/>
    </row>
    <row r="5858" spans="2:2">
      <c r="B5858" s="163"/>
    </row>
    <row r="5859" spans="2:2">
      <c r="B5859" s="163"/>
    </row>
    <row r="5860" spans="2:2">
      <c r="B5860" s="163"/>
    </row>
    <row r="5861" spans="2:2">
      <c r="B5861" s="163"/>
    </row>
    <row r="5862" spans="2:2">
      <c r="B5862" s="163"/>
    </row>
    <row r="5863" spans="2:2">
      <c r="B5863" s="163"/>
    </row>
    <row r="5864" spans="2:2">
      <c r="B5864" s="163"/>
    </row>
    <row r="5865" spans="2:2">
      <c r="B5865" s="163"/>
    </row>
    <row r="5866" spans="2:2">
      <c r="B5866" s="163"/>
    </row>
    <row r="5867" spans="2:2">
      <c r="B5867" s="163"/>
    </row>
    <row r="5868" spans="2:2">
      <c r="B5868" s="163"/>
    </row>
    <row r="5869" spans="2:2">
      <c r="B5869" s="163"/>
    </row>
    <row r="5870" spans="2:2">
      <c r="B5870" s="163"/>
    </row>
    <row r="5871" spans="2:2">
      <c r="B5871" s="163"/>
    </row>
    <row r="5872" spans="2:2">
      <c r="B5872" s="163"/>
    </row>
    <row r="5873" spans="2:2">
      <c r="B5873" s="163"/>
    </row>
    <row r="5874" spans="2:2">
      <c r="B5874" s="163"/>
    </row>
    <row r="5875" spans="2:2">
      <c r="B5875" s="163"/>
    </row>
    <row r="5876" spans="2:2">
      <c r="B5876" s="163"/>
    </row>
    <row r="5877" spans="2:2">
      <c r="B5877" s="163"/>
    </row>
    <row r="5878" spans="2:2">
      <c r="B5878" s="163"/>
    </row>
    <row r="5879" spans="2:2">
      <c r="B5879" s="163"/>
    </row>
    <row r="5880" spans="2:2">
      <c r="B5880" s="163"/>
    </row>
    <row r="5881" spans="2:2">
      <c r="B5881" s="163"/>
    </row>
    <row r="5882" spans="2:2">
      <c r="B5882" s="163"/>
    </row>
    <row r="5883" spans="2:2">
      <c r="B5883" s="163"/>
    </row>
    <row r="5884" spans="2:2">
      <c r="B5884" s="163"/>
    </row>
    <row r="5885" spans="2:2">
      <c r="B5885" s="163"/>
    </row>
    <row r="5886" spans="2:2">
      <c r="B5886" s="163"/>
    </row>
    <row r="5887" spans="2:2">
      <c r="B5887" s="163"/>
    </row>
    <row r="5888" spans="2:2">
      <c r="B5888" s="163"/>
    </row>
    <row r="5889" spans="2:2">
      <c r="B5889" s="163"/>
    </row>
    <row r="5890" spans="2:2">
      <c r="B5890" s="163"/>
    </row>
    <row r="5891" spans="2:2">
      <c r="B5891" s="163"/>
    </row>
    <row r="5892" spans="2:2">
      <c r="B5892" s="163"/>
    </row>
    <row r="5893" spans="2:2">
      <c r="B5893" s="163"/>
    </row>
    <row r="5894" spans="2:2">
      <c r="B5894" s="163"/>
    </row>
    <row r="5895" spans="2:2">
      <c r="B5895" s="163"/>
    </row>
    <row r="5896" spans="2:2">
      <c r="B5896" s="163"/>
    </row>
    <row r="5897" spans="2:2">
      <c r="B5897" s="163"/>
    </row>
    <row r="5898" spans="2:2">
      <c r="B5898" s="163"/>
    </row>
    <row r="5899" spans="2:2">
      <c r="B5899" s="163"/>
    </row>
    <row r="5900" spans="2:2">
      <c r="B5900" s="163"/>
    </row>
    <row r="5901" spans="2:2">
      <c r="B5901" s="163"/>
    </row>
    <row r="5902" spans="2:2">
      <c r="B5902" s="163"/>
    </row>
    <row r="5903" spans="2:2">
      <c r="B5903" s="163"/>
    </row>
    <row r="5904" spans="2:2">
      <c r="B5904" s="163"/>
    </row>
    <row r="5905" spans="2:2">
      <c r="B5905" s="163"/>
    </row>
    <row r="5906" spans="2:2">
      <c r="B5906" s="163"/>
    </row>
    <row r="5907" spans="2:2">
      <c r="B5907" s="163"/>
    </row>
    <row r="5908" spans="2:2">
      <c r="B5908" s="163"/>
    </row>
    <row r="5909" spans="2:2">
      <c r="B5909" s="163"/>
    </row>
    <row r="5910" spans="2:2">
      <c r="B5910" s="163"/>
    </row>
    <row r="5911" spans="2:2">
      <c r="B5911" s="163"/>
    </row>
    <row r="5912" spans="2:2">
      <c r="B5912" s="163"/>
    </row>
    <row r="5913" spans="2:2">
      <c r="B5913" s="163"/>
    </row>
    <row r="5914" spans="2:2">
      <c r="B5914" s="163"/>
    </row>
    <row r="5915" spans="2:2">
      <c r="B5915" s="163"/>
    </row>
    <row r="5916" spans="2:2">
      <c r="B5916" s="163"/>
    </row>
    <row r="5917" spans="2:2">
      <c r="B5917" s="163"/>
    </row>
    <row r="5918" spans="2:2">
      <c r="B5918" s="163"/>
    </row>
    <row r="5919" spans="2:2">
      <c r="B5919" s="163"/>
    </row>
    <row r="5920" spans="2:2">
      <c r="B5920" s="163"/>
    </row>
    <row r="5921" spans="2:2">
      <c r="B5921" s="163"/>
    </row>
    <row r="5922" spans="2:2">
      <c r="B5922" s="163"/>
    </row>
    <row r="5923" spans="2:2">
      <c r="B5923" s="163"/>
    </row>
    <row r="5924" spans="2:2">
      <c r="B5924" s="163"/>
    </row>
    <row r="5925" spans="2:2">
      <c r="B5925" s="163"/>
    </row>
    <row r="5926" spans="2:2">
      <c r="B5926" s="163"/>
    </row>
    <row r="5927" spans="2:2">
      <c r="B5927" s="163"/>
    </row>
    <row r="5928" spans="2:2">
      <c r="B5928" s="163"/>
    </row>
    <row r="5929" spans="2:2">
      <c r="B5929" s="163"/>
    </row>
    <row r="5930" spans="2:2">
      <c r="B5930" s="163"/>
    </row>
    <row r="5931" spans="2:2">
      <c r="B5931" s="163"/>
    </row>
    <row r="5932" spans="2:2">
      <c r="B5932" s="163"/>
    </row>
    <row r="5933" spans="2:2">
      <c r="B5933" s="163"/>
    </row>
    <row r="5934" spans="2:2">
      <c r="B5934" s="163"/>
    </row>
    <row r="5935" spans="2:2">
      <c r="B5935" s="163"/>
    </row>
    <row r="5936" spans="2:2">
      <c r="B5936" s="163"/>
    </row>
    <row r="5937" spans="2:2">
      <c r="B5937" s="163"/>
    </row>
    <row r="5938" spans="2:2">
      <c r="B5938" s="163"/>
    </row>
    <row r="5939" spans="2:2">
      <c r="B5939" s="163"/>
    </row>
    <row r="5940" spans="2:2">
      <c r="B5940" s="163"/>
    </row>
    <row r="5941" spans="2:2">
      <c r="B5941" s="163"/>
    </row>
    <row r="5942" spans="2:2">
      <c r="B5942" s="163"/>
    </row>
    <row r="5943" spans="2:2">
      <c r="B5943" s="163"/>
    </row>
    <row r="5944" spans="2:2">
      <c r="B5944" s="163"/>
    </row>
    <row r="5945" spans="2:2">
      <c r="B5945" s="163"/>
    </row>
    <row r="5946" spans="2:2">
      <c r="B5946" s="163"/>
    </row>
    <row r="5947" spans="2:2">
      <c r="B5947" s="163"/>
    </row>
    <row r="5948" spans="2:2">
      <c r="B5948" s="163"/>
    </row>
    <row r="5949" spans="2:2">
      <c r="B5949" s="163"/>
    </row>
    <row r="5950" spans="2:2">
      <c r="B5950" s="163"/>
    </row>
    <row r="5951" spans="2:2">
      <c r="B5951" s="163"/>
    </row>
    <row r="5952" spans="2:2">
      <c r="B5952" s="163"/>
    </row>
    <row r="5953" spans="2:2">
      <c r="B5953" s="163"/>
    </row>
    <row r="5954" spans="2:2">
      <c r="B5954" s="163"/>
    </row>
    <row r="5955" spans="2:2">
      <c r="B5955" s="163"/>
    </row>
    <row r="5956" spans="2:2">
      <c r="B5956" s="163"/>
    </row>
    <row r="5957" spans="2:2">
      <c r="B5957" s="163"/>
    </row>
    <row r="5958" spans="2:2">
      <c r="B5958" s="163"/>
    </row>
    <row r="5959" spans="2:2">
      <c r="B5959" s="163"/>
    </row>
    <row r="5960" spans="2:2">
      <c r="B5960" s="163"/>
    </row>
    <row r="5961" spans="2:2">
      <c r="B5961" s="163"/>
    </row>
    <row r="5962" spans="2:2">
      <c r="B5962" s="163"/>
    </row>
    <row r="5963" spans="2:2">
      <c r="B5963" s="163"/>
    </row>
    <row r="5964" spans="2:2">
      <c r="B5964" s="163"/>
    </row>
    <row r="5965" spans="2:2">
      <c r="B5965" s="163"/>
    </row>
    <row r="5966" spans="2:2">
      <c r="B5966" s="163"/>
    </row>
    <row r="5967" spans="2:2">
      <c r="B5967" s="163"/>
    </row>
    <row r="5968" spans="2:2">
      <c r="B5968" s="163"/>
    </row>
    <row r="5969" spans="2:2">
      <c r="B5969" s="163"/>
    </row>
    <row r="5970" spans="2:2">
      <c r="B5970" s="163"/>
    </row>
    <row r="5971" spans="2:2">
      <c r="B5971" s="163"/>
    </row>
    <row r="5972" spans="2:2">
      <c r="B5972" s="163"/>
    </row>
    <row r="5973" spans="2:2">
      <c r="B5973" s="163"/>
    </row>
    <row r="5974" spans="2:2">
      <c r="B5974" s="163"/>
    </row>
    <row r="5975" spans="2:2">
      <c r="B5975" s="163"/>
    </row>
    <row r="5976" spans="2:2">
      <c r="B5976" s="163"/>
    </row>
    <row r="5977" spans="2:2">
      <c r="B5977" s="163"/>
    </row>
    <row r="5978" spans="2:2">
      <c r="B5978" s="163"/>
    </row>
    <row r="5979" spans="2:2">
      <c r="B5979" s="163"/>
    </row>
    <row r="5980" spans="2:2">
      <c r="B5980" s="163"/>
    </row>
    <row r="5981" spans="2:2">
      <c r="B5981" s="163"/>
    </row>
    <row r="5982" spans="2:2">
      <c r="B5982" s="163"/>
    </row>
    <row r="5983" spans="2:2">
      <c r="B5983" s="163"/>
    </row>
    <row r="5984" spans="2:2">
      <c r="B5984" s="163"/>
    </row>
    <row r="5985" spans="2:2">
      <c r="B5985" s="163"/>
    </row>
    <row r="5986" spans="2:2">
      <c r="B5986" s="163"/>
    </row>
    <row r="5987" spans="2:2">
      <c r="B5987" s="163"/>
    </row>
    <row r="5988" spans="2:2">
      <c r="B5988" s="163"/>
    </row>
    <row r="5989" spans="2:2">
      <c r="B5989" s="163"/>
    </row>
    <row r="5990" spans="2:2">
      <c r="B5990" s="163"/>
    </row>
    <row r="5991" spans="2:2">
      <c r="B5991" s="163"/>
    </row>
    <row r="5992" spans="2:2">
      <c r="B5992" s="163"/>
    </row>
    <row r="5993" spans="2:2">
      <c r="B5993" s="163"/>
    </row>
    <row r="5994" spans="2:2">
      <c r="B5994" s="163"/>
    </row>
    <row r="5995" spans="2:2">
      <c r="B5995" s="163"/>
    </row>
    <row r="5996" spans="2:2">
      <c r="B5996" s="163"/>
    </row>
    <row r="5997" spans="2:2">
      <c r="B5997" s="163"/>
    </row>
    <row r="5998" spans="2:2">
      <c r="B5998" s="163"/>
    </row>
    <row r="5999" spans="2:2">
      <c r="B5999" s="163"/>
    </row>
    <row r="6000" spans="2:2">
      <c r="B6000" s="163"/>
    </row>
    <row r="6001" spans="2:2">
      <c r="B6001" s="163"/>
    </row>
    <row r="6002" spans="2:2">
      <c r="B6002" s="163"/>
    </row>
    <row r="6003" spans="2:2">
      <c r="B6003" s="163"/>
    </row>
    <row r="6004" spans="2:2">
      <c r="B6004" s="163"/>
    </row>
    <row r="6005" spans="2:2">
      <c r="B6005" s="163"/>
    </row>
    <row r="6006" spans="2:2">
      <c r="B6006" s="163"/>
    </row>
    <row r="6007" spans="2:2">
      <c r="B6007" s="163"/>
    </row>
    <row r="6008" spans="2:2">
      <c r="B6008" s="163"/>
    </row>
    <row r="6009" spans="2:2">
      <c r="B6009" s="163"/>
    </row>
    <row r="6010" spans="2:2">
      <c r="B6010" s="163"/>
    </row>
    <row r="6011" spans="2:2">
      <c r="B6011" s="163"/>
    </row>
    <row r="6012" spans="2:2">
      <c r="B6012" s="163"/>
    </row>
    <row r="6013" spans="2:2">
      <c r="B6013" s="163"/>
    </row>
    <row r="6014" spans="2:2">
      <c r="B6014" s="163"/>
    </row>
    <row r="6015" spans="2:2">
      <c r="B6015" s="163"/>
    </row>
    <row r="6016" spans="2:2">
      <c r="B6016" s="163"/>
    </row>
    <row r="6017" spans="2:2">
      <c r="B6017" s="163"/>
    </row>
    <row r="6018" spans="2:2">
      <c r="B6018" s="163"/>
    </row>
    <row r="6019" spans="2:2">
      <c r="B6019" s="163"/>
    </row>
    <row r="6020" spans="2:2">
      <c r="B6020" s="163"/>
    </row>
    <row r="6021" spans="2:2">
      <c r="B6021" s="163"/>
    </row>
    <row r="6022" spans="2:2">
      <c r="B6022" s="163"/>
    </row>
    <row r="6023" spans="2:2">
      <c r="B6023" s="163"/>
    </row>
    <row r="6024" spans="2:2">
      <c r="B6024" s="163"/>
    </row>
    <row r="6025" spans="2:2">
      <c r="B6025" s="163"/>
    </row>
    <row r="6026" spans="2:2">
      <c r="B6026" s="163"/>
    </row>
    <row r="6027" spans="2:2">
      <c r="B6027" s="163"/>
    </row>
    <row r="6028" spans="2:2">
      <c r="B6028" s="163"/>
    </row>
    <row r="6029" spans="2:2">
      <c r="B6029" s="163"/>
    </row>
    <row r="6030" spans="2:2">
      <c r="B6030" s="163"/>
    </row>
    <row r="6031" spans="2:2">
      <c r="B6031" s="163"/>
    </row>
    <row r="6032" spans="2:2">
      <c r="B6032" s="163"/>
    </row>
    <row r="6033" spans="2:2">
      <c r="B6033" s="163"/>
    </row>
    <row r="6034" spans="2:2">
      <c r="B6034" s="163"/>
    </row>
    <row r="6035" spans="2:2">
      <c r="B6035" s="163"/>
    </row>
    <row r="6036" spans="2:2">
      <c r="B6036" s="163"/>
    </row>
    <row r="6037" spans="2:2">
      <c r="B6037" s="163"/>
    </row>
    <row r="6038" spans="2:2">
      <c r="B6038" s="163"/>
    </row>
    <row r="6039" spans="2:2">
      <c r="B6039" s="163"/>
    </row>
    <row r="6040" spans="2:2">
      <c r="B6040" s="163"/>
    </row>
    <row r="6041" spans="2:2">
      <c r="B6041" s="163"/>
    </row>
    <row r="6042" spans="2:2">
      <c r="B6042" s="163"/>
    </row>
    <row r="6043" spans="2:2">
      <c r="B6043" s="163"/>
    </row>
    <row r="6044" spans="2:2">
      <c r="B6044" s="163"/>
    </row>
    <row r="6045" spans="2:2">
      <c r="B6045" s="163"/>
    </row>
    <row r="6046" spans="2:2">
      <c r="B6046" s="163"/>
    </row>
    <row r="6047" spans="2:2">
      <c r="B6047" s="163"/>
    </row>
    <row r="6048" spans="2:2">
      <c r="B6048" s="163"/>
    </row>
    <row r="6049" spans="2:2">
      <c r="B6049" s="163"/>
    </row>
    <row r="6050" spans="2:2">
      <c r="B6050" s="163"/>
    </row>
    <row r="6051" spans="2:2">
      <c r="B6051" s="163"/>
    </row>
    <row r="6052" spans="2:2">
      <c r="B6052" s="163"/>
    </row>
    <row r="6053" spans="2:2">
      <c r="B6053" s="163"/>
    </row>
    <row r="6054" spans="2:2">
      <c r="B6054" s="163"/>
    </row>
    <row r="6055" spans="2:2">
      <c r="B6055" s="163"/>
    </row>
    <row r="6056" spans="2:2">
      <c r="B6056" s="163"/>
    </row>
    <row r="6057" spans="2:2">
      <c r="B6057" s="163"/>
    </row>
    <row r="6058" spans="2:2">
      <c r="B6058" s="163"/>
    </row>
    <row r="6059" spans="2:2">
      <c r="B6059" s="163"/>
    </row>
    <row r="6060" spans="2:2">
      <c r="B6060" s="163"/>
    </row>
    <row r="6061" spans="2:2">
      <c r="B6061" s="163"/>
    </row>
    <row r="6062" spans="2:2">
      <c r="B6062" s="163"/>
    </row>
    <row r="6063" spans="2:2">
      <c r="B6063" s="163"/>
    </row>
    <row r="6064" spans="2:2">
      <c r="B6064" s="163"/>
    </row>
    <row r="6065" spans="2:2">
      <c r="B6065" s="163"/>
    </row>
    <row r="6066" spans="2:2">
      <c r="B6066" s="163"/>
    </row>
    <row r="6067" spans="2:2">
      <c r="B6067" s="163"/>
    </row>
    <row r="6068" spans="2:2">
      <c r="B6068" s="163"/>
    </row>
    <row r="6069" spans="2:2">
      <c r="B6069" s="163"/>
    </row>
    <row r="6070" spans="2:2">
      <c r="B6070" s="163"/>
    </row>
    <row r="6071" spans="2:2">
      <c r="B6071" s="163"/>
    </row>
    <row r="6072" spans="2:2">
      <c r="B6072" s="163"/>
    </row>
    <row r="6073" spans="2:2">
      <c r="B6073" s="163"/>
    </row>
    <row r="6074" spans="2:2">
      <c r="B6074" s="163"/>
    </row>
    <row r="6075" spans="2:2">
      <c r="B6075" s="163"/>
    </row>
    <row r="6076" spans="2:2">
      <c r="B6076" s="163"/>
    </row>
    <row r="6077" spans="2:2">
      <c r="B6077" s="163"/>
    </row>
    <row r="6078" spans="2:2">
      <c r="B6078" s="163"/>
    </row>
    <row r="6079" spans="2:2">
      <c r="B6079" s="163"/>
    </row>
    <row r="6080" spans="2:2">
      <c r="B6080" s="163"/>
    </row>
    <row r="6081" spans="2:2">
      <c r="B6081" s="163"/>
    </row>
    <row r="6082" spans="2:2">
      <c r="B6082" s="163"/>
    </row>
    <row r="6083" spans="2:2">
      <c r="B6083" s="163"/>
    </row>
    <row r="6084" spans="2:2">
      <c r="B6084" s="163"/>
    </row>
    <row r="6085" spans="2:2">
      <c r="B6085" s="163"/>
    </row>
    <row r="6086" spans="2:2">
      <c r="B6086" s="163"/>
    </row>
    <row r="6087" spans="2:2">
      <c r="B6087" s="163"/>
    </row>
    <row r="6088" spans="2:2">
      <c r="B6088" s="163"/>
    </row>
    <row r="6089" spans="2:2">
      <c r="B6089" s="163"/>
    </row>
    <row r="6090" spans="2:2">
      <c r="B6090" s="163"/>
    </row>
    <row r="6091" spans="2:2">
      <c r="B6091" s="163"/>
    </row>
    <row r="6092" spans="2:2">
      <c r="B6092" s="163"/>
    </row>
    <row r="6093" spans="2:2">
      <c r="B6093" s="163"/>
    </row>
    <row r="6094" spans="2:2">
      <c r="B6094" s="163"/>
    </row>
    <row r="6095" spans="2:2">
      <c r="B6095" s="163"/>
    </row>
    <row r="6096" spans="2:2">
      <c r="B6096" s="163"/>
    </row>
    <row r="6097" spans="2:2">
      <c r="B6097" s="163"/>
    </row>
    <row r="6098" spans="2:2">
      <c r="B6098" s="163"/>
    </row>
    <row r="6099" spans="2:2">
      <c r="B6099" s="163"/>
    </row>
    <row r="6100" spans="2:2">
      <c r="B6100" s="163"/>
    </row>
    <row r="6101" spans="2:2">
      <c r="B6101" s="163"/>
    </row>
    <row r="6102" spans="2:2">
      <c r="B6102" s="163"/>
    </row>
    <row r="6103" spans="2:2">
      <c r="B6103" s="163"/>
    </row>
    <row r="6104" spans="2:2">
      <c r="B6104" s="163"/>
    </row>
    <row r="6105" spans="2:2">
      <c r="B6105" s="163"/>
    </row>
    <row r="6106" spans="2:2">
      <c r="B6106" s="163"/>
    </row>
    <row r="6107" spans="2:2">
      <c r="B6107" s="163"/>
    </row>
    <row r="6108" spans="2:2">
      <c r="B6108" s="163"/>
    </row>
    <row r="6109" spans="2:2">
      <c r="B6109" s="163"/>
    </row>
    <row r="6110" spans="2:2">
      <c r="B6110" s="163"/>
    </row>
    <row r="6111" spans="2:2">
      <c r="B6111" s="163"/>
    </row>
    <row r="6112" spans="2:2">
      <c r="B6112" s="163"/>
    </row>
    <row r="6113" spans="2:2">
      <c r="B6113" s="163"/>
    </row>
    <row r="6114" spans="2:2">
      <c r="B6114" s="163"/>
    </row>
    <row r="6115" spans="2:2">
      <c r="B6115" s="163"/>
    </row>
    <row r="6116" spans="2:2">
      <c r="B6116" s="163"/>
    </row>
    <row r="6117" spans="2:2">
      <c r="B6117" s="163"/>
    </row>
    <row r="6118" spans="2:2">
      <c r="B6118" s="163"/>
    </row>
    <row r="6119" spans="2:2">
      <c r="B6119" s="163"/>
    </row>
    <row r="6120" spans="2:2">
      <c r="B6120" s="163"/>
    </row>
    <row r="6121" spans="2:2">
      <c r="B6121" s="163"/>
    </row>
    <row r="6122" spans="2:2">
      <c r="B6122" s="163"/>
    </row>
    <row r="6123" spans="2:2">
      <c r="B6123" s="163"/>
    </row>
    <row r="6124" spans="2:2">
      <c r="B6124" s="163"/>
    </row>
    <row r="6125" spans="2:2">
      <c r="B6125" s="163"/>
    </row>
    <row r="6126" spans="2:2">
      <c r="B6126" s="163"/>
    </row>
    <row r="6127" spans="2:2">
      <c r="B6127" s="163"/>
    </row>
    <row r="6128" spans="2:2">
      <c r="B6128" s="163"/>
    </row>
    <row r="6129" spans="2:2">
      <c r="B6129" s="163"/>
    </row>
    <row r="6130" spans="2:2">
      <c r="B6130" s="163"/>
    </row>
    <row r="6131" spans="2:2">
      <c r="B6131" s="163"/>
    </row>
    <row r="6132" spans="2:2">
      <c r="B6132" s="163"/>
    </row>
    <row r="6133" spans="2:2">
      <c r="B6133" s="163"/>
    </row>
    <row r="6134" spans="2:2">
      <c r="B6134" s="163"/>
    </row>
    <row r="6135" spans="2:2">
      <c r="B6135" s="163"/>
    </row>
    <row r="6136" spans="2:2">
      <c r="B6136" s="163"/>
    </row>
    <row r="6137" spans="2:2">
      <c r="B6137" s="163"/>
    </row>
    <row r="6138" spans="2:2">
      <c r="B6138" s="163"/>
    </row>
    <row r="6139" spans="2:2">
      <c r="B6139" s="163"/>
    </row>
    <row r="6140" spans="2:2">
      <c r="B6140" s="163"/>
    </row>
    <row r="6141" spans="2:2">
      <c r="B6141" s="163"/>
    </row>
    <row r="6142" spans="2:2">
      <c r="B6142" s="163"/>
    </row>
    <row r="6143" spans="2:2">
      <c r="B6143" s="163"/>
    </row>
    <row r="6144" spans="2:2">
      <c r="B6144" s="163"/>
    </row>
    <row r="6145" spans="2:2">
      <c r="B6145" s="163"/>
    </row>
    <row r="6146" spans="2:2">
      <c r="B6146" s="163"/>
    </row>
    <row r="6147" spans="2:2">
      <c r="B6147" s="163"/>
    </row>
    <row r="6148" spans="2:2">
      <c r="B6148" s="163"/>
    </row>
    <row r="6149" spans="2:2">
      <c r="B6149" s="163"/>
    </row>
    <row r="6150" spans="2:2">
      <c r="B6150" s="163"/>
    </row>
    <row r="6151" spans="2:2">
      <c r="B6151" s="163"/>
    </row>
    <row r="6152" spans="2:2">
      <c r="B6152" s="163"/>
    </row>
    <row r="6153" spans="2:2">
      <c r="B6153" s="163"/>
    </row>
    <row r="6154" spans="2:2">
      <c r="B6154" s="163"/>
    </row>
    <row r="6155" spans="2:2">
      <c r="B6155" s="163"/>
    </row>
    <row r="6156" spans="2:2">
      <c r="B6156" s="163"/>
    </row>
    <row r="6157" spans="2:2">
      <c r="B6157" s="163"/>
    </row>
    <row r="6158" spans="2:2">
      <c r="B6158" s="163"/>
    </row>
    <row r="6159" spans="2:2">
      <c r="B6159" s="163"/>
    </row>
    <row r="6160" spans="2:2">
      <c r="B6160" s="163"/>
    </row>
    <row r="6161" spans="2:2">
      <c r="B6161" s="163"/>
    </row>
    <row r="6162" spans="2:2">
      <c r="B6162" s="163"/>
    </row>
    <row r="6163" spans="2:2">
      <c r="B6163" s="163"/>
    </row>
    <row r="6164" spans="2:2">
      <c r="B6164" s="163"/>
    </row>
    <row r="6165" spans="2:2">
      <c r="B6165" s="163"/>
    </row>
    <row r="6166" spans="2:2">
      <c r="B6166" s="163"/>
    </row>
    <row r="6167" spans="2:2">
      <c r="B6167" s="163"/>
    </row>
    <row r="6168" spans="2:2">
      <c r="B6168" s="163"/>
    </row>
    <row r="6169" spans="2:2">
      <c r="B6169" s="163"/>
    </row>
    <row r="6170" spans="2:2">
      <c r="B6170" s="163"/>
    </row>
    <row r="6171" spans="2:2">
      <c r="B6171" s="163"/>
    </row>
    <row r="6172" spans="2:2">
      <c r="B6172" s="163"/>
    </row>
    <row r="6173" spans="2:2">
      <c r="B6173" s="163"/>
    </row>
    <row r="6174" spans="2:2">
      <c r="B6174" s="163"/>
    </row>
    <row r="6175" spans="2:2">
      <c r="B6175" s="163"/>
    </row>
    <row r="6176" spans="2:2">
      <c r="B6176" s="163"/>
    </row>
    <row r="6177" spans="2:2">
      <c r="B6177" s="163"/>
    </row>
    <row r="6178" spans="2:2">
      <c r="B6178" s="163"/>
    </row>
    <row r="6179" spans="2:2">
      <c r="B6179" s="163"/>
    </row>
    <row r="6180" spans="2:2">
      <c r="B6180" s="163"/>
    </row>
    <row r="6181" spans="2:2">
      <c r="B6181" s="163"/>
    </row>
    <row r="6182" spans="2:2">
      <c r="B6182" s="163"/>
    </row>
    <row r="6183" spans="2:2">
      <c r="B6183" s="163"/>
    </row>
    <row r="6184" spans="2:2">
      <c r="B6184" s="163"/>
    </row>
    <row r="6185" spans="2:2">
      <c r="B6185" s="163"/>
    </row>
    <row r="6186" spans="2:2">
      <c r="B6186" s="163"/>
    </row>
    <row r="6187" spans="2:2">
      <c r="B6187" s="163"/>
    </row>
    <row r="6188" spans="2:2">
      <c r="B6188" s="163"/>
    </row>
    <row r="6189" spans="2:2">
      <c r="B6189" s="163"/>
    </row>
    <row r="6190" spans="2:2">
      <c r="B6190" s="163"/>
    </row>
    <row r="6191" spans="2:2">
      <c r="B6191" s="163"/>
    </row>
    <row r="6192" spans="2:2">
      <c r="B6192" s="163"/>
    </row>
    <row r="6193" spans="2:2">
      <c r="B6193" s="163"/>
    </row>
    <row r="6194" spans="2:2">
      <c r="B6194" s="163"/>
    </row>
    <row r="6195" spans="2:2">
      <c r="B6195" s="163"/>
    </row>
    <row r="6196" spans="2:2">
      <c r="B6196" s="163"/>
    </row>
    <row r="6197" spans="2:2">
      <c r="B6197" s="163"/>
    </row>
    <row r="6198" spans="2:2">
      <c r="B6198" s="163"/>
    </row>
    <row r="6199" spans="2:2">
      <c r="B6199" s="163"/>
    </row>
    <row r="6200" spans="2:2">
      <c r="B6200" s="163"/>
    </row>
    <row r="6201" spans="2:2">
      <c r="B6201" s="163"/>
    </row>
    <row r="6202" spans="2:2">
      <c r="B6202" s="163"/>
    </row>
    <row r="6203" spans="2:2">
      <c r="B6203" s="163"/>
    </row>
    <row r="6204" spans="2:2">
      <c r="B6204" s="163"/>
    </row>
    <row r="6205" spans="2:2">
      <c r="B6205" s="163"/>
    </row>
    <row r="6206" spans="2:2">
      <c r="B6206" s="163"/>
    </row>
    <row r="6207" spans="2:2">
      <c r="B6207" s="163"/>
    </row>
    <row r="6208" spans="2:2">
      <c r="B6208" s="163"/>
    </row>
    <row r="6209" spans="2:2">
      <c r="B6209" s="163"/>
    </row>
    <row r="6210" spans="2:2">
      <c r="B6210" s="163"/>
    </row>
    <row r="6211" spans="2:2">
      <c r="B6211" s="163"/>
    </row>
    <row r="6212" spans="2:2">
      <c r="B6212" s="163"/>
    </row>
    <row r="6213" spans="2:2">
      <c r="B6213" s="163"/>
    </row>
    <row r="6214" spans="2:2">
      <c r="B6214" s="163"/>
    </row>
    <row r="6215" spans="2:2">
      <c r="B6215" s="163"/>
    </row>
    <row r="6216" spans="2:2">
      <c r="B6216" s="163"/>
    </row>
    <row r="6217" spans="2:2">
      <c r="B6217" s="163"/>
    </row>
    <row r="6218" spans="2:2">
      <c r="B6218" s="163"/>
    </row>
    <row r="6219" spans="2:2">
      <c r="B6219" s="163"/>
    </row>
    <row r="6220" spans="2:2">
      <c r="B6220" s="163"/>
    </row>
    <row r="6221" spans="2:2">
      <c r="B6221" s="163"/>
    </row>
    <row r="6222" spans="2:2">
      <c r="B6222" s="163"/>
    </row>
    <row r="6223" spans="2:2">
      <c r="B6223" s="163"/>
    </row>
    <row r="6224" spans="2:2">
      <c r="B6224" s="163"/>
    </row>
    <row r="6225" spans="2:2">
      <c r="B6225" s="163"/>
    </row>
    <row r="6226" spans="2:2">
      <c r="B6226" s="163"/>
    </row>
    <row r="6227" spans="2:2">
      <c r="B6227" s="163"/>
    </row>
    <row r="6228" spans="2:2">
      <c r="B6228" s="163"/>
    </row>
    <row r="6229" spans="2:2">
      <c r="B6229" s="163"/>
    </row>
    <row r="6230" spans="2:2">
      <c r="B6230" s="163"/>
    </row>
    <row r="6231" spans="2:2">
      <c r="B6231" s="163"/>
    </row>
    <row r="6232" spans="2:2">
      <c r="B6232" s="163"/>
    </row>
    <row r="6233" spans="2:2">
      <c r="B6233" s="163"/>
    </row>
    <row r="6234" spans="2:2">
      <c r="B6234" s="163"/>
    </row>
    <row r="6235" spans="2:2">
      <c r="B6235" s="163"/>
    </row>
    <row r="6236" spans="2:2">
      <c r="B6236" s="163"/>
    </row>
    <row r="6237" spans="2:2">
      <c r="B6237" s="163"/>
    </row>
    <row r="6238" spans="2:2">
      <c r="B6238" s="163"/>
    </row>
    <row r="6239" spans="2:2">
      <c r="B6239" s="163"/>
    </row>
    <row r="6240" spans="2:2">
      <c r="B6240" s="163"/>
    </row>
    <row r="6241" spans="2:2">
      <c r="B6241" s="163"/>
    </row>
    <row r="6242" spans="2:2">
      <c r="B6242" s="163"/>
    </row>
    <row r="6243" spans="2:2">
      <c r="B6243" s="163"/>
    </row>
    <row r="6244" spans="2:2">
      <c r="B6244" s="163"/>
    </row>
    <row r="6245" spans="2:2">
      <c r="B6245" s="163"/>
    </row>
    <row r="6246" spans="2:2">
      <c r="B6246" s="163"/>
    </row>
    <row r="6247" spans="2:2">
      <c r="B6247" s="163"/>
    </row>
    <row r="6248" spans="2:2">
      <c r="B6248" s="163"/>
    </row>
    <row r="6249" spans="2:2">
      <c r="B6249" s="163"/>
    </row>
    <row r="6250" spans="2:2">
      <c r="B6250" s="163"/>
    </row>
    <row r="6251" spans="2:2">
      <c r="B6251" s="163"/>
    </row>
    <row r="6252" spans="2:2">
      <c r="B6252" s="163"/>
    </row>
    <row r="6253" spans="2:2">
      <c r="B6253" s="163"/>
    </row>
    <row r="6254" spans="2:2">
      <c r="B6254" s="163"/>
    </row>
    <row r="6255" spans="2:2">
      <c r="B6255" s="163"/>
    </row>
    <row r="6256" spans="2:2">
      <c r="B6256" s="163"/>
    </row>
    <row r="6257" spans="2:2">
      <c r="B6257" s="163"/>
    </row>
    <row r="6258" spans="2:2">
      <c r="B6258" s="163"/>
    </row>
    <row r="6259" spans="2:2">
      <c r="B6259" s="163"/>
    </row>
    <row r="6260" spans="2:2">
      <c r="B6260" s="163"/>
    </row>
    <row r="6261" spans="2:2">
      <c r="B6261" s="163"/>
    </row>
    <row r="6262" spans="2:2">
      <c r="B6262" s="163"/>
    </row>
    <row r="6263" spans="2:2">
      <c r="B6263" s="163"/>
    </row>
    <row r="6264" spans="2:2">
      <c r="B6264" s="163"/>
    </row>
    <row r="6265" spans="2:2">
      <c r="B6265" s="163"/>
    </row>
    <row r="6266" spans="2:2">
      <c r="B6266" s="163"/>
    </row>
    <row r="6267" spans="2:2">
      <c r="B6267" s="163"/>
    </row>
    <row r="6268" spans="2:2">
      <c r="B6268" s="163"/>
    </row>
    <row r="6269" spans="2:2">
      <c r="B6269" s="163"/>
    </row>
    <row r="6270" spans="2:2">
      <c r="B6270" s="163"/>
    </row>
    <row r="6271" spans="2:2">
      <c r="B6271" s="163"/>
    </row>
    <row r="6272" spans="2:2">
      <c r="B6272" s="163"/>
    </row>
    <row r="6273" spans="2:2">
      <c r="B6273" s="163"/>
    </row>
    <row r="6274" spans="2:2">
      <c r="B6274" s="163"/>
    </row>
    <row r="6275" spans="2:2">
      <c r="B6275" s="163"/>
    </row>
    <row r="6276" spans="2:2">
      <c r="B6276" s="163"/>
    </row>
    <row r="6277" spans="2:2">
      <c r="B6277" s="163"/>
    </row>
    <row r="6278" spans="2:2">
      <c r="B6278" s="163"/>
    </row>
    <row r="6279" spans="2:2">
      <c r="B6279" s="163"/>
    </row>
    <row r="6280" spans="2:2">
      <c r="B6280" s="163"/>
    </row>
    <row r="6281" spans="2:2">
      <c r="B6281" s="163"/>
    </row>
    <row r="6282" spans="2:2">
      <c r="B6282" s="163"/>
    </row>
    <row r="6283" spans="2:2">
      <c r="B6283" s="163"/>
    </row>
    <row r="6284" spans="2:2">
      <c r="B6284" s="163"/>
    </row>
    <row r="6285" spans="2:2">
      <c r="B6285" s="163"/>
    </row>
    <row r="6286" spans="2:2">
      <c r="B6286" s="163"/>
    </row>
    <row r="6287" spans="2:2">
      <c r="B6287" s="163"/>
    </row>
    <row r="6288" spans="2:2">
      <c r="B6288" s="163"/>
    </row>
    <row r="6289" spans="2:2">
      <c r="B6289" s="163"/>
    </row>
    <row r="6290" spans="2:2">
      <c r="B6290" s="163"/>
    </row>
    <row r="6291" spans="2:2">
      <c r="B6291" s="163"/>
    </row>
    <row r="6292" spans="2:2">
      <c r="B6292" s="163"/>
    </row>
    <row r="6293" spans="2:2">
      <c r="B6293" s="163"/>
    </row>
    <row r="6294" spans="2:2">
      <c r="B6294" s="163"/>
    </row>
    <row r="6295" spans="2:2">
      <c r="B6295" s="163"/>
    </row>
    <row r="6296" spans="2:2">
      <c r="B6296" s="163"/>
    </row>
    <row r="6297" spans="2:2">
      <c r="B6297" s="163"/>
    </row>
    <row r="6298" spans="2:2">
      <c r="B6298" s="163"/>
    </row>
    <row r="6299" spans="2:2">
      <c r="B6299" s="163"/>
    </row>
    <row r="6300" spans="2:2">
      <c r="B6300" s="163"/>
    </row>
    <row r="6301" spans="2:2">
      <c r="B6301" s="163"/>
    </row>
    <row r="6302" spans="2:2">
      <c r="B6302" s="163"/>
    </row>
    <row r="6303" spans="2:2">
      <c r="B6303" s="163"/>
    </row>
    <row r="6304" spans="2:2">
      <c r="B6304" s="163"/>
    </row>
    <row r="6305" spans="2:2">
      <c r="B6305" s="163"/>
    </row>
    <row r="6306" spans="2:2">
      <c r="B6306" s="163"/>
    </row>
    <row r="6307" spans="2:2">
      <c r="B6307" s="163"/>
    </row>
    <row r="6308" spans="2:2">
      <c r="B6308" s="163"/>
    </row>
    <row r="6309" spans="2:2">
      <c r="B6309" s="163"/>
    </row>
    <row r="6310" spans="2:2">
      <c r="B6310" s="163"/>
    </row>
    <row r="6311" spans="2:2">
      <c r="B6311" s="163"/>
    </row>
    <row r="6312" spans="2:2">
      <c r="B6312" s="163"/>
    </row>
    <row r="6313" spans="2:2">
      <c r="B6313" s="163"/>
    </row>
    <row r="6314" spans="2:2">
      <c r="B6314" s="163"/>
    </row>
    <row r="6315" spans="2:2">
      <c r="B6315" s="163"/>
    </row>
    <row r="6316" spans="2:2">
      <c r="B6316" s="163"/>
    </row>
    <row r="6317" spans="2:2">
      <c r="B6317" s="163"/>
    </row>
    <row r="6318" spans="2:2">
      <c r="B6318" s="163"/>
    </row>
    <row r="6319" spans="2:2">
      <c r="B6319" s="163"/>
    </row>
    <row r="6320" spans="2:2">
      <c r="B6320" s="163"/>
    </row>
    <row r="6321" spans="2:2">
      <c r="B6321" s="163"/>
    </row>
    <row r="6322" spans="2:2">
      <c r="B6322" s="163"/>
    </row>
    <row r="6323" spans="2:2">
      <c r="B6323" s="163"/>
    </row>
    <row r="6324" spans="2:2">
      <c r="B6324" s="163"/>
    </row>
    <row r="6325" spans="2:2">
      <c r="B6325" s="163"/>
    </row>
    <row r="6326" spans="2:2">
      <c r="B6326" s="163"/>
    </row>
    <row r="6327" spans="2:2">
      <c r="B6327" s="163"/>
    </row>
    <row r="6328" spans="2:2">
      <c r="B6328" s="163"/>
    </row>
    <row r="6329" spans="2:2">
      <c r="B6329" s="163"/>
    </row>
    <row r="6330" spans="2:2">
      <c r="B6330" s="163"/>
    </row>
    <row r="6331" spans="2:2">
      <c r="B6331" s="163"/>
    </row>
    <row r="6332" spans="2:2">
      <c r="B6332" s="163"/>
    </row>
    <row r="6333" spans="2:2">
      <c r="B6333" s="163"/>
    </row>
    <row r="6334" spans="2:2">
      <c r="B6334" s="163"/>
    </row>
    <row r="6335" spans="2:2">
      <c r="B6335" s="163"/>
    </row>
    <row r="6336" spans="2:2">
      <c r="B6336" s="163"/>
    </row>
    <row r="6337" spans="2:2">
      <c r="B6337" s="163"/>
    </row>
    <row r="6338" spans="2:2">
      <c r="B6338" s="163"/>
    </row>
    <row r="6339" spans="2:2">
      <c r="B6339" s="163"/>
    </row>
    <row r="6340" spans="2:2">
      <c r="B6340" s="163"/>
    </row>
    <row r="6341" spans="2:2">
      <c r="B6341" s="163"/>
    </row>
    <row r="6342" spans="2:2">
      <c r="B6342" s="163"/>
    </row>
    <row r="6343" spans="2:2">
      <c r="B6343" s="163"/>
    </row>
    <row r="6344" spans="2:2">
      <c r="B6344" s="163"/>
    </row>
    <row r="6345" spans="2:2">
      <c r="B6345" s="163"/>
    </row>
    <row r="6346" spans="2:2">
      <c r="B6346" s="163"/>
    </row>
    <row r="6347" spans="2:2">
      <c r="B6347" s="163"/>
    </row>
    <row r="6348" spans="2:2">
      <c r="B6348" s="163"/>
    </row>
    <row r="6349" spans="2:2">
      <c r="B6349" s="163"/>
    </row>
    <row r="6350" spans="2:2">
      <c r="B6350" s="163"/>
    </row>
    <row r="6351" spans="2:2">
      <c r="B6351" s="163"/>
    </row>
    <row r="6352" spans="2:2">
      <c r="B6352" s="163"/>
    </row>
    <row r="6353" spans="2:2">
      <c r="B6353" s="163"/>
    </row>
    <row r="6354" spans="2:2">
      <c r="B6354" s="163"/>
    </row>
    <row r="6355" spans="2:2">
      <c r="B6355" s="163"/>
    </row>
    <row r="6356" spans="2:2">
      <c r="B6356" s="163"/>
    </row>
    <row r="6357" spans="2:2">
      <c r="B6357" s="163"/>
    </row>
    <row r="6358" spans="2:2">
      <c r="B6358" s="163"/>
    </row>
    <row r="6359" spans="2:2">
      <c r="B6359" s="163"/>
    </row>
    <row r="6360" spans="2:2">
      <c r="B6360" s="163"/>
    </row>
    <row r="6361" spans="2:2">
      <c r="B6361" s="163"/>
    </row>
    <row r="6362" spans="2:2">
      <c r="B6362" s="163"/>
    </row>
    <row r="6363" spans="2:2">
      <c r="B6363" s="163"/>
    </row>
    <row r="6364" spans="2:2">
      <c r="B6364" s="163"/>
    </row>
    <row r="6365" spans="2:2">
      <c r="B6365" s="163"/>
    </row>
    <row r="6366" spans="2:2">
      <c r="B6366" s="163"/>
    </row>
    <row r="6367" spans="2:2">
      <c r="B6367" s="163"/>
    </row>
    <row r="6368" spans="2:2">
      <c r="B6368" s="163"/>
    </row>
    <row r="6369" spans="2:2">
      <c r="B6369" s="163"/>
    </row>
    <row r="6370" spans="2:2">
      <c r="B6370" s="163"/>
    </row>
    <row r="6371" spans="2:2">
      <c r="B6371" s="163"/>
    </row>
    <row r="6372" spans="2:2">
      <c r="B6372" s="163"/>
    </row>
    <row r="6373" spans="2:2">
      <c r="B6373" s="163"/>
    </row>
    <row r="6374" spans="2:2">
      <c r="B6374" s="163"/>
    </row>
    <row r="6375" spans="2:2">
      <c r="B6375" s="163"/>
    </row>
    <row r="6376" spans="2:2">
      <c r="B6376" s="163"/>
    </row>
    <row r="6377" spans="2:2">
      <c r="B6377" s="163"/>
    </row>
    <row r="6378" spans="2:2">
      <c r="B6378" s="163"/>
    </row>
    <row r="6379" spans="2:2">
      <c r="B6379" s="163"/>
    </row>
    <row r="6380" spans="2:2">
      <c r="B6380" s="163"/>
    </row>
    <row r="6381" spans="2:2">
      <c r="B6381" s="163"/>
    </row>
    <row r="6382" spans="2:2">
      <c r="B6382" s="163"/>
    </row>
    <row r="6383" spans="2:2">
      <c r="B6383" s="163"/>
    </row>
    <row r="6384" spans="2:2">
      <c r="B6384" s="163"/>
    </row>
    <row r="6385" spans="2:2">
      <c r="B6385" s="163"/>
    </row>
    <row r="6386" spans="2:2">
      <c r="B6386" s="163"/>
    </row>
    <row r="6387" spans="2:2">
      <c r="B6387" s="163"/>
    </row>
    <row r="6388" spans="2:2">
      <c r="B6388" s="163"/>
    </row>
    <row r="6389" spans="2:2">
      <c r="B6389" s="163"/>
    </row>
    <row r="6390" spans="2:2">
      <c r="B6390" s="163"/>
    </row>
    <row r="6391" spans="2:2">
      <c r="B6391" s="163"/>
    </row>
    <row r="6392" spans="2:2">
      <c r="B6392" s="163"/>
    </row>
    <row r="6393" spans="2:2">
      <c r="B6393" s="163"/>
    </row>
    <row r="6394" spans="2:2">
      <c r="B6394" s="163"/>
    </row>
    <row r="6395" spans="2:2">
      <c r="B6395" s="163"/>
    </row>
    <row r="6396" spans="2:2">
      <c r="B6396" s="163"/>
    </row>
    <row r="6397" spans="2:2">
      <c r="B6397" s="163"/>
    </row>
    <row r="6398" spans="2:2">
      <c r="B6398" s="163"/>
    </row>
    <row r="6399" spans="2:2">
      <c r="B6399" s="163"/>
    </row>
    <row r="6400" spans="2:2">
      <c r="B6400" s="163"/>
    </row>
    <row r="6401" spans="2:2">
      <c r="B6401" s="163"/>
    </row>
    <row r="6402" spans="2:2">
      <c r="B6402" s="163"/>
    </row>
    <row r="6403" spans="2:2">
      <c r="B6403" s="163"/>
    </row>
    <row r="6404" spans="2:2">
      <c r="B6404" s="163"/>
    </row>
    <row r="6405" spans="2:2">
      <c r="B6405" s="163"/>
    </row>
    <row r="6406" spans="2:2">
      <c r="B6406" s="163"/>
    </row>
    <row r="6407" spans="2:2">
      <c r="B6407" s="163"/>
    </row>
    <row r="6408" spans="2:2">
      <c r="B6408" s="163"/>
    </row>
    <row r="6409" spans="2:2">
      <c r="B6409" s="163"/>
    </row>
    <row r="6410" spans="2:2">
      <c r="B6410" s="163"/>
    </row>
    <row r="6411" spans="2:2">
      <c r="B6411" s="163"/>
    </row>
    <row r="6412" spans="2:2">
      <c r="B6412" s="163"/>
    </row>
    <row r="6413" spans="2:2">
      <c r="B6413" s="163"/>
    </row>
    <row r="6414" spans="2:2">
      <c r="B6414" s="163"/>
    </row>
    <row r="6415" spans="2:2">
      <c r="B6415" s="163"/>
    </row>
    <row r="6416" spans="2:2">
      <c r="B6416" s="163"/>
    </row>
    <row r="6417" spans="2:2">
      <c r="B6417" s="163"/>
    </row>
    <row r="6418" spans="2:2">
      <c r="B6418" s="163"/>
    </row>
    <row r="6419" spans="2:2">
      <c r="B6419" s="163"/>
    </row>
    <row r="6420" spans="2:2">
      <c r="B6420" s="163"/>
    </row>
    <row r="6421" spans="2:2">
      <c r="B6421" s="163"/>
    </row>
    <row r="6422" spans="2:2">
      <c r="B6422" s="163"/>
    </row>
    <row r="6423" spans="2:2">
      <c r="B6423" s="163"/>
    </row>
    <row r="6424" spans="2:2">
      <c r="B6424" s="163"/>
    </row>
    <row r="6425" spans="2:2">
      <c r="B6425" s="163"/>
    </row>
    <row r="6426" spans="2:2">
      <c r="B6426" s="163"/>
    </row>
    <row r="6427" spans="2:2">
      <c r="B6427" s="163"/>
    </row>
    <row r="6428" spans="2:2">
      <c r="B6428" s="163"/>
    </row>
    <row r="6429" spans="2:2">
      <c r="B6429" s="163"/>
    </row>
    <row r="6430" spans="2:2">
      <c r="B6430" s="163"/>
    </row>
    <row r="6431" spans="2:2">
      <c r="B6431" s="163"/>
    </row>
    <row r="6432" spans="2:2">
      <c r="B6432" s="163"/>
    </row>
    <row r="6433" spans="2:2">
      <c r="B6433" s="163"/>
    </row>
    <row r="6434" spans="2:2">
      <c r="B6434" s="163"/>
    </row>
    <row r="6435" spans="2:2">
      <c r="B6435" s="163"/>
    </row>
    <row r="6436" spans="2:2">
      <c r="B6436" s="163"/>
    </row>
    <row r="6437" spans="2:2">
      <c r="B6437" s="163"/>
    </row>
    <row r="6438" spans="2:2">
      <c r="B6438" s="163"/>
    </row>
    <row r="6439" spans="2:2">
      <c r="B6439" s="163"/>
    </row>
    <row r="6440" spans="2:2">
      <c r="B6440" s="163"/>
    </row>
    <row r="6441" spans="2:2">
      <c r="B6441" s="163"/>
    </row>
    <row r="6442" spans="2:2">
      <c r="B6442" s="163"/>
    </row>
    <row r="6443" spans="2:2">
      <c r="B6443" s="163"/>
    </row>
    <row r="6444" spans="2:2">
      <c r="B6444" s="163"/>
    </row>
    <row r="6445" spans="2:2">
      <c r="B6445" s="163"/>
    </row>
    <row r="6446" spans="2:2">
      <c r="B6446" s="163"/>
    </row>
    <row r="6447" spans="2:2">
      <c r="B6447" s="163"/>
    </row>
    <row r="6448" spans="2:2">
      <c r="B6448" s="163"/>
    </row>
    <row r="6449" spans="2:2">
      <c r="B6449" s="163"/>
    </row>
    <row r="6450" spans="2:2">
      <c r="B6450" s="163"/>
    </row>
    <row r="6451" spans="2:2">
      <c r="B6451" s="163"/>
    </row>
    <row r="6452" spans="2:2">
      <c r="B6452" s="163"/>
    </row>
    <row r="6453" spans="2:2">
      <c r="B6453" s="163"/>
    </row>
    <row r="6454" spans="2:2">
      <c r="B6454" s="163"/>
    </row>
    <row r="6455" spans="2:2">
      <c r="B6455" s="163"/>
    </row>
    <row r="6456" spans="2:2">
      <c r="B6456" s="163"/>
    </row>
    <row r="6457" spans="2:2">
      <c r="B6457" s="163"/>
    </row>
    <row r="6458" spans="2:2">
      <c r="B6458" s="163"/>
    </row>
    <row r="6459" spans="2:2">
      <c r="B6459" s="163"/>
    </row>
    <row r="6460" spans="2:2">
      <c r="B6460" s="163"/>
    </row>
    <row r="6461" spans="2:2">
      <c r="B6461" s="163"/>
    </row>
    <row r="6462" spans="2:2">
      <c r="B6462" s="163"/>
    </row>
    <row r="6463" spans="2:2">
      <c r="B6463" s="163"/>
    </row>
    <row r="6464" spans="2:2">
      <c r="B6464" s="163"/>
    </row>
    <row r="6465" spans="2:2">
      <c r="B6465" s="163"/>
    </row>
    <row r="6466" spans="2:2">
      <c r="B6466" s="163"/>
    </row>
    <row r="6467" spans="2:2">
      <c r="B6467" s="163"/>
    </row>
    <row r="6468" spans="2:2">
      <c r="B6468" s="163"/>
    </row>
    <row r="6469" spans="2:2">
      <c r="B6469" s="163"/>
    </row>
    <row r="6470" spans="2:2">
      <c r="B6470" s="163"/>
    </row>
    <row r="6471" spans="2:2">
      <c r="B6471" s="163"/>
    </row>
    <row r="6472" spans="2:2">
      <c r="B6472" s="163"/>
    </row>
    <row r="6473" spans="2:2">
      <c r="B6473" s="163"/>
    </row>
    <row r="6474" spans="2:2">
      <c r="B6474" s="163"/>
    </row>
    <row r="6475" spans="2:2">
      <c r="B6475" s="163"/>
    </row>
    <row r="6476" spans="2:2">
      <c r="B6476" s="163"/>
    </row>
    <row r="6477" spans="2:2">
      <c r="B6477" s="163"/>
    </row>
    <row r="6478" spans="2:2">
      <c r="B6478" s="163"/>
    </row>
    <row r="6479" spans="2:2">
      <c r="B6479" s="163"/>
    </row>
    <row r="6480" spans="2:2">
      <c r="B6480" s="163"/>
    </row>
    <row r="6481" spans="2:2">
      <c r="B6481" s="163"/>
    </row>
    <row r="6482" spans="2:2">
      <c r="B6482" s="163"/>
    </row>
    <row r="6483" spans="2:2">
      <c r="B6483" s="163"/>
    </row>
    <row r="6484" spans="2:2">
      <c r="B6484" s="163"/>
    </row>
    <row r="6485" spans="2:2">
      <c r="B6485" s="163"/>
    </row>
    <row r="6486" spans="2:2">
      <c r="B6486" s="163"/>
    </row>
    <row r="6487" spans="2:2">
      <c r="B6487" s="163"/>
    </row>
    <row r="6488" spans="2:2">
      <c r="B6488" s="163"/>
    </row>
    <row r="6489" spans="2:2">
      <c r="B6489" s="163"/>
    </row>
    <row r="6490" spans="2:2">
      <c r="B6490" s="163"/>
    </row>
    <row r="6491" spans="2:2">
      <c r="B6491" s="163"/>
    </row>
    <row r="6492" spans="2:2">
      <c r="B6492" s="163"/>
    </row>
    <row r="6493" spans="2:2">
      <c r="B6493" s="163"/>
    </row>
    <row r="6494" spans="2:2">
      <c r="B6494" s="163"/>
    </row>
    <row r="6495" spans="2:2">
      <c r="B6495" s="163"/>
    </row>
    <row r="6496" spans="2:2">
      <c r="B6496" s="163"/>
    </row>
    <row r="6497" spans="2:2">
      <c r="B6497" s="163"/>
    </row>
    <row r="6498" spans="2:2">
      <c r="B6498" s="163"/>
    </row>
    <row r="6499" spans="2:2">
      <c r="B6499" s="163"/>
    </row>
    <row r="6500" spans="2:2">
      <c r="B6500" s="163"/>
    </row>
    <row r="6501" spans="2:2">
      <c r="B6501" s="163"/>
    </row>
    <row r="6502" spans="2:2">
      <c r="B6502" s="163"/>
    </row>
    <row r="6503" spans="2:2">
      <c r="B6503" s="163"/>
    </row>
    <row r="6504" spans="2:2">
      <c r="B6504" s="163"/>
    </row>
    <row r="6505" spans="2:2">
      <c r="B6505" s="163"/>
    </row>
    <row r="6506" spans="2:2">
      <c r="B6506" s="163"/>
    </row>
    <row r="6507" spans="2:2">
      <c r="B6507" s="163"/>
    </row>
    <row r="6508" spans="2:2">
      <c r="B6508" s="163"/>
    </row>
    <row r="6509" spans="2:2">
      <c r="B6509" s="163"/>
    </row>
    <row r="6510" spans="2:2">
      <c r="B6510" s="163"/>
    </row>
    <row r="6511" spans="2:2">
      <c r="B6511" s="163"/>
    </row>
    <row r="6512" spans="2:2">
      <c r="B6512" s="163"/>
    </row>
    <row r="6513" spans="2:2">
      <c r="B6513" s="163"/>
    </row>
    <row r="6514" spans="2:2">
      <c r="B6514" s="163"/>
    </row>
    <row r="6515" spans="2:2">
      <c r="B6515" s="163"/>
    </row>
    <row r="6516" spans="2:2">
      <c r="B6516" s="163"/>
    </row>
    <row r="6517" spans="2:2">
      <c r="B6517" s="163"/>
    </row>
    <row r="6518" spans="2:2">
      <c r="B6518" s="163"/>
    </row>
    <row r="6519" spans="2:2">
      <c r="B6519" s="163"/>
    </row>
    <row r="6520" spans="2:2">
      <c r="B6520" s="163"/>
    </row>
    <row r="6521" spans="2:2">
      <c r="B6521" s="163"/>
    </row>
    <row r="6522" spans="2:2">
      <c r="B6522" s="163"/>
    </row>
    <row r="6523" spans="2:2">
      <c r="B6523" s="163"/>
    </row>
    <row r="6524" spans="2:2">
      <c r="B6524" s="163"/>
    </row>
    <row r="6525" spans="2:2">
      <c r="B6525" s="163"/>
    </row>
    <row r="6526" spans="2:2">
      <c r="B6526" s="163"/>
    </row>
    <row r="6527" spans="2:2">
      <c r="B6527" s="163"/>
    </row>
    <row r="6528" spans="2:2">
      <c r="B6528" s="163"/>
    </row>
    <row r="6529" spans="2:2">
      <c r="B6529" s="163"/>
    </row>
    <row r="6530" spans="2:2">
      <c r="B6530" s="163"/>
    </row>
    <row r="6531" spans="2:2">
      <c r="B6531" s="163"/>
    </row>
    <row r="6532" spans="2:2">
      <c r="B6532" s="163"/>
    </row>
    <row r="6533" spans="2:2">
      <c r="B6533" s="163"/>
    </row>
    <row r="6534" spans="2:2">
      <c r="B6534" s="163"/>
    </row>
    <row r="6535" spans="2:2">
      <c r="B6535" s="163"/>
    </row>
    <row r="6536" spans="2:2">
      <c r="B6536" s="163"/>
    </row>
    <row r="6537" spans="2:2">
      <c r="B6537" s="163"/>
    </row>
    <row r="6538" spans="2:2">
      <c r="B6538" s="163"/>
    </row>
    <row r="6539" spans="2:2">
      <c r="B6539" s="163"/>
    </row>
    <row r="6540" spans="2:2">
      <c r="B6540" s="163"/>
    </row>
    <row r="6541" spans="2:2">
      <c r="B6541" s="163"/>
    </row>
    <row r="6542" spans="2:2">
      <c r="B6542" s="163"/>
    </row>
    <row r="6543" spans="2:2">
      <c r="B6543" s="163"/>
    </row>
    <row r="6544" spans="2:2">
      <c r="B6544" s="163"/>
    </row>
    <row r="6545" spans="2:2">
      <c r="B6545" s="163"/>
    </row>
    <row r="6546" spans="2:2">
      <c r="B6546" s="163"/>
    </row>
    <row r="6547" spans="2:2">
      <c r="B6547" s="163"/>
    </row>
    <row r="6548" spans="2:2">
      <c r="B6548" s="163"/>
    </row>
    <row r="6549" spans="2:2">
      <c r="B6549" s="163"/>
    </row>
    <row r="6550" spans="2:2">
      <c r="B6550" s="163"/>
    </row>
    <row r="6551" spans="2:2">
      <c r="B6551" s="163"/>
    </row>
    <row r="6552" spans="2:2">
      <c r="B6552" s="163"/>
    </row>
    <row r="6553" spans="2:2">
      <c r="B6553" s="163"/>
    </row>
    <row r="6554" spans="2:2">
      <c r="B6554" s="163"/>
    </row>
    <row r="6555" spans="2:2">
      <c r="B6555" s="163"/>
    </row>
    <row r="6556" spans="2:2">
      <c r="B6556" s="163"/>
    </row>
    <row r="6557" spans="2:2">
      <c r="B6557" s="163"/>
    </row>
    <row r="6558" spans="2:2">
      <c r="B6558" s="163"/>
    </row>
    <row r="6559" spans="2:2">
      <c r="B6559" s="163"/>
    </row>
    <row r="6560" spans="2:2">
      <c r="B6560" s="163"/>
    </row>
    <row r="6561" spans="2:2">
      <c r="B6561" s="163"/>
    </row>
    <row r="6562" spans="2:2">
      <c r="B6562" s="163"/>
    </row>
    <row r="6563" spans="2:2">
      <c r="B6563" s="163"/>
    </row>
    <row r="6564" spans="2:2">
      <c r="B6564" s="163"/>
    </row>
    <row r="6565" spans="2:2">
      <c r="B6565" s="163"/>
    </row>
    <row r="6566" spans="2:2">
      <c r="B6566" s="163"/>
    </row>
    <row r="6567" spans="2:2">
      <c r="B6567" s="163"/>
    </row>
    <row r="6568" spans="2:2">
      <c r="B6568" s="163"/>
    </row>
    <row r="6569" spans="2:2">
      <c r="B6569" s="163"/>
    </row>
    <row r="6570" spans="2:2">
      <c r="B6570" s="163"/>
    </row>
    <row r="6571" spans="2:2">
      <c r="B6571" s="163"/>
    </row>
    <row r="6572" spans="2:2">
      <c r="B6572" s="163"/>
    </row>
    <row r="6573" spans="2:2">
      <c r="B6573" s="163"/>
    </row>
    <row r="6574" spans="2:2">
      <c r="B6574" s="163"/>
    </row>
    <row r="6575" spans="2:2">
      <c r="B6575" s="163"/>
    </row>
    <row r="6576" spans="2:2">
      <c r="B6576" s="163"/>
    </row>
    <row r="6577" spans="2:2">
      <c r="B6577" s="163"/>
    </row>
    <row r="6578" spans="2:2">
      <c r="B6578" s="163"/>
    </row>
    <row r="6579" spans="2:2">
      <c r="B6579" s="163"/>
    </row>
    <row r="6580" spans="2:2">
      <c r="B6580" s="163"/>
    </row>
    <row r="6581" spans="2:2">
      <c r="B6581" s="163"/>
    </row>
    <row r="6582" spans="2:2">
      <c r="B6582" s="163"/>
    </row>
    <row r="6583" spans="2:2">
      <c r="B6583" s="163"/>
    </row>
    <row r="6584" spans="2:2">
      <c r="B6584" s="163"/>
    </row>
    <row r="6585" spans="2:2">
      <c r="B6585" s="163"/>
    </row>
    <row r="6586" spans="2:2">
      <c r="B6586" s="163"/>
    </row>
    <row r="6587" spans="2:2">
      <c r="B6587" s="163"/>
    </row>
    <row r="6588" spans="2:2">
      <c r="B6588" s="163"/>
    </row>
    <row r="6589" spans="2:2">
      <c r="B6589" s="163"/>
    </row>
    <row r="6590" spans="2:2">
      <c r="B6590" s="163"/>
    </row>
    <row r="6591" spans="2:2">
      <c r="B6591" s="163"/>
    </row>
    <row r="6592" spans="2:2">
      <c r="B6592" s="163"/>
    </row>
    <row r="6593" spans="2:2">
      <c r="B6593" s="163"/>
    </row>
    <row r="6594" spans="2:2">
      <c r="B6594" s="163"/>
    </row>
    <row r="6595" spans="2:2">
      <c r="B6595" s="163"/>
    </row>
    <row r="6596" spans="2:2">
      <c r="B6596" s="163"/>
    </row>
    <row r="6597" spans="2:2">
      <c r="B6597" s="163"/>
    </row>
    <row r="6598" spans="2:2">
      <c r="B6598" s="163"/>
    </row>
    <row r="6599" spans="2:2">
      <c r="B6599" s="163"/>
    </row>
    <row r="6600" spans="2:2">
      <c r="B6600" s="163"/>
    </row>
    <row r="6601" spans="2:2">
      <c r="B6601" s="163"/>
    </row>
    <row r="6602" spans="2:2">
      <c r="B6602" s="163"/>
    </row>
    <row r="6603" spans="2:2">
      <c r="B6603" s="163"/>
    </row>
    <row r="6604" spans="2:2">
      <c r="B6604" s="163"/>
    </row>
    <row r="6605" spans="2:2">
      <c r="B6605" s="163"/>
    </row>
    <row r="6606" spans="2:2">
      <c r="B6606" s="163"/>
    </row>
    <row r="6607" spans="2:2">
      <c r="B6607" s="163"/>
    </row>
    <row r="6608" spans="2:2">
      <c r="B6608" s="163"/>
    </row>
    <row r="6609" spans="2:2">
      <c r="B6609" s="163"/>
    </row>
    <row r="6610" spans="2:2">
      <c r="B6610" s="163"/>
    </row>
    <row r="6611" spans="2:2">
      <c r="B6611" s="163"/>
    </row>
    <row r="6612" spans="2:2">
      <c r="B6612" s="163"/>
    </row>
    <row r="6613" spans="2:2">
      <c r="B6613" s="163"/>
    </row>
    <row r="6614" spans="2:2">
      <c r="B6614" s="163"/>
    </row>
    <row r="6615" spans="2:2">
      <c r="B6615" s="163"/>
    </row>
    <row r="6616" spans="2:2">
      <c r="B6616" s="163"/>
    </row>
    <row r="6617" spans="2:2">
      <c r="B6617" s="163"/>
    </row>
    <row r="6618" spans="2:2">
      <c r="B6618" s="163"/>
    </row>
    <row r="6619" spans="2:2">
      <c r="B6619" s="163"/>
    </row>
    <row r="6620" spans="2:2">
      <c r="B6620" s="163"/>
    </row>
    <row r="6621" spans="2:2">
      <c r="B6621" s="163"/>
    </row>
    <row r="6622" spans="2:2">
      <c r="B6622" s="163"/>
    </row>
    <row r="6623" spans="2:2">
      <c r="B6623" s="163"/>
    </row>
    <row r="6624" spans="2:2">
      <c r="B6624" s="163"/>
    </row>
    <row r="6625" spans="2:2">
      <c r="B6625" s="163"/>
    </row>
    <row r="6626" spans="2:2">
      <c r="B6626" s="163"/>
    </row>
    <row r="6627" spans="2:2">
      <c r="B6627" s="163"/>
    </row>
    <row r="6628" spans="2:2">
      <c r="B6628" s="163"/>
    </row>
    <row r="6629" spans="2:2">
      <c r="B6629" s="163"/>
    </row>
    <row r="6630" spans="2:2">
      <c r="B6630" s="163"/>
    </row>
    <row r="6631" spans="2:2">
      <c r="B6631" s="163"/>
    </row>
    <row r="6632" spans="2:2">
      <c r="B6632" s="163"/>
    </row>
    <row r="6633" spans="2:2">
      <c r="B6633" s="163"/>
    </row>
    <row r="6634" spans="2:2">
      <c r="B6634" s="163"/>
    </row>
    <row r="6635" spans="2:2">
      <c r="B6635" s="163"/>
    </row>
    <row r="6636" spans="2:2">
      <c r="B6636" s="163"/>
    </row>
    <row r="6637" spans="2:2">
      <c r="B6637" s="163"/>
    </row>
    <row r="6638" spans="2:2">
      <c r="B6638" s="163"/>
    </row>
    <row r="6639" spans="2:2">
      <c r="B6639" s="163"/>
    </row>
    <row r="6640" spans="2:2">
      <c r="B6640" s="163"/>
    </row>
    <row r="6641" spans="2:2">
      <c r="B6641" s="163"/>
    </row>
    <row r="6642" spans="2:2">
      <c r="B6642" s="163"/>
    </row>
    <row r="6643" spans="2:2">
      <c r="B6643" s="163"/>
    </row>
    <row r="6644" spans="2:2">
      <c r="B6644" s="163"/>
    </row>
    <row r="6645" spans="2:2">
      <c r="B6645" s="163"/>
    </row>
    <row r="6646" spans="2:2">
      <c r="B6646" s="163"/>
    </row>
    <row r="6647" spans="2:2">
      <c r="B6647" s="163"/>
    </row>
    <row r="6648" spans="2:2">
      <c r="B6648" s="163"/>
    </row>
    <row r="6649" spans="2:2">
      <c r="B6649" s="163"/>
    </row>
    <row r="6650" spans="2:2">
      <c r="B6650" s="163"/>
    </row>
    <row r="6651" spans="2:2">
      <c r="B6651" s="163"/>
    </row>
    <row r="6652" spans="2:2">
      <c r="B6652" s="163"/>
    </row>
    <row r="6653" spans="2:2">
      <c r="B6653" s="163"/>
    </row>
    <row r="6654" spans="2:2">
      <c r="B6654" s="163"/>
    </row>
    <row r="6655" spans="2:2">
      <c r="B6655" s="163"/>
    </row>
    <row r="6656" spans="2:2">
      <c r="B6656" s="163"/>
    </row>
    <row r="6657" spans="2:2">
      <c r="B6657" s="163"/>
    </row>
    <row r="6658" spans="2:2">
      <c r="B6658" s="163"/>
    </row>
    <row r="6659" spans="2:2">
      <c r="B6659" s="163"/>
    </row>
    <row r="6660" spans="2:2">
      <c r="B6660" s="163"/>
    </row>
    <row r="6661" spans="2:2">
      <c r="B6661" s="163"/>
    </row>
    <row r="6662" spans="2:2">
      <c r="B6662" s="163"/>
    </row>
    <row r="6663" spans="2:2">
      <c r="B6663" s="163"/>
    </row>
    <row r="6664" spans="2:2">
      <c r="B6664" s="163"/>
    </row>
    <row r="6665" spans="2:2">
      <c r="B6665" s="163"/>
    </row>
    <row r="6666" spans="2:2">
      <c r="B6666" s="163"/>
    </row>
    <row r="6667" spans="2:2">
      <c r="B6667" s="163"/>
    </row>
    <row r="6668" spans="2:2">
      <c r="B6668" s="163"/>
    </row>
    <row r="6669" spans="2:2">
      <c r="B6669" s="163"/>
    </row>
    <row r="6670" spans="2:2">
      <c r="B6670" s="163"/>
    </row>
    <row r="6671" spans="2:2">
      <c r="B6671" s="163"/>
    </row>
    <row r="6672" spans="2:2">
      <c r="B6672" s="163"/>
    </row>
    <row r="6673" spans="2:2">
      <c r="B6673" s="163"/>
    </row>
    <row r="6674" spans="2:2">
      <c r="B6674" s="163"/>
    </row>
    <row r="6675" spans="2:2">
      <c r="B6675" s="163"/>
    </row>
    <row r="6676" spans="2:2">
      <c r="B6676" s="163"/>
    </row>
    <row r="6677" spans="2:2">
      <c r="B6677" s="163"/>
    </row>
    <row r="6678" spans="2:2">
      <c r="B6678" s="163"/>
    </row>
    <row r="6679" spans="2:2">
      <c r="B6679" s="163"/>
    </row>
    <row r="6680" spans="2:2">
      <c r="B6680" s="163"/>
    </row>
    <row r="6681" spans="2:2">
      <c r="B6681" s="163"/>
    </row>
    <row r="6682" spans="2:2">
      <c r="B6682" s="163"/>
    </row>
    <row r="6683" spans="2:2">
      <c r="B6683" s="163"/>
    </row>
    <row r="6684" spans="2:2">
      <c r="B6684" s="163"/>
    </row>
    <row r="6685" spans="2:2">
      <c r="B6685" s="163"/>
    </row>
    <row r="6686" spans="2:2">
      <c r="B6686" s="163"/>
    </row>
    <row r="6687" spans="2:2">
      <c r="B6687" s="163"/>
    </row>
    <row r="6688" spans="2:2">
      <c r="B6688" s="163"/>
    </row>
    <row r="6689" spans="2:2">
      <c r="B6689" s="163"/>
    </row>
    <row r="6690" spans="2:2">
      <c r="B6690" s="163"/>
    </row>
    <row r="6691" spans="2:2">
      <c r="B6691" s="163"/>
    </row>
    <row r="6692" spans="2:2">
      <c r="B6692" s="163"/>
    </row>
    <row r="6693" spans="2:2">
      <c r="B6693" s="163"/>
    </row>
    <row r="6694" spans="2:2">
      <c r="B6694" s="163"/>
    </row>
    <row r="6695" spans="2:2">
      <c r="B6695" s="163"/>
    </row>
    <row r="6696" spans="2:2">
      <c r="B6696" s="163"/>
    </row>
    <row r="6697" spans="2:2">
      <c r="B6697" s="163"/>
    </row>
    <row r="6698" spans="2:2">
      <c r="B6698" s="163"/>
    </row>
    <row r="6699" spans="2:2">
      <c r="B6699" s="163"/>
    </row>
    <row r="6700" spans="2:2">
      <c r="B6700" s="163"/>
    </row>
    <row r="6701" spans="2:2">
      <c r="B6701" s="163"/>
    </row>
    <row r="6702" spans="2:2">
      <c r="B6702" s="163"/>
    </row>
    <row r="6703" spans="2:2">
      <c r="B6703" s="163"/>
    </row>
    <row r="6704" spans="2:2">
      <c r="B6704" s="163"/>
    </row>
    <row r="6705" spans="2:2">
      <c r="B6705" s="163"/>
    </row>
    <row r="6706" spans="2:2">
      <c r="B6706" s="163"/>
    </row>
    <row r="6707" spans="2:2">
      <c r="B6707" s="163"/>
    </row>
    <row r="6708" spans="2:2">
      <c r="B6708" s="163"/>
    </row>
    <row r="6709" spans="2:2">
      <c r="B6709" s="163"/>
    </row>
    <row r="6710" spans="2:2">
      <c r="B6710" s="163"/>
    </row>
    <row r="6711" spans="2:2">
      <c r="B6711" s="163"/>
    </row>
    <row r="6712" spans="2:2">
      <c r="B6712" s="163"/>
    </row>
    <row r="6713" spans="2:2">
      <c r="B6713" s="163"/>
    </row>
    <row r="6714" spans="2:2">
      <c r="B6714" s="163"/>
    </row>
    <row r="6715" spans="2:2">
      <c r="B6715" s="163"/>
    </row>
    <row r="6716" spans="2:2">
      <c r="B6716" s="163"/>
    </row>
    <row r="6717" spans="2:2">
      <c r="B6717" s="163"/>
    </row>
    <row r="6718" spans="2:2">
      <c r="B6718" s="163"/>
    </row>
    <row r="6719" spans="2:2">
      <c r="B6719" s="163"/>
    </row>
    <row r="6720" spans="2:2">
      <c r="B6720" s="163"/>
    </row>
    <row r="6721" spans="2:2">
      <c r="B6721" s="163"/>
    </row>
    <row r="6722" spans="2:2">
      <c r="B6722" s="163"/>
    </row>
    <row r="6723" spans="2:2">
      <c r="B6723" s="163"/>
    </row>
    <row r="6724" spans="2:2">
      <c r="B6724" s="163"/>
    </row>
    <row r="6725" spans="2:2">
      <c r="B6725" s="163"/>
    </row>
    <row r="6726" spans="2:2">
      <c r="B6726" s="163"/>
    </row>
    <row r="6727" spans="2:2">
      <c r="B6727" s="163"/>
    </row>
    <row r="6728" spans="2:2">
      <c r="B6728" s="163"/>
    </row>
    <row r="6729" spans="2:2">
      <c r="B6729" s="163"/>
    </row>
    <row r="6730" spans="2:2">
      <c r="B6730" s="163"/>
    </row>
    <row r="6731" spans="2:2">
      <c r="B6731" s="163"/>
    </row>
    <row r="6732" spans="2:2">
      <c r="B6732" s="163"/>
    </row>
    <row r="6733" spans="2:2">
      <c r="B6733" s="163"/>
    </row>
    <row r="6734" spans="2:2">
      <c r="B6734" s="163"/>
    </row>
    <row r="6735" spans="2:2">
      <c r="B6735" s="163"/>
    </row>
    <row r="6736" spans="2:2">
      <c r="B6736" s="163"/>
    </row>
    <row r="6737" spans="2:2">
      <c r="B6737" s="163"/>
    </row>
    <row r="6738" spans="2:2">
      <c r="B6738" s="163"/>
    </row>
    <row r="6739" spans="2:2">
      <c r="B6739" s="163"/>
    </row>
    <row r="6740" spans="2:2">
      <c r="B6740" s="163"/>
    </row>
    <row r="6741" spans="2:2">
      <c r="B6741" s="163"/>
    </row>
    <row r="6742" spans="2:2">
      <c r="B6742" s="163"/>
    </row>
    <row r="6743" spans="2:2">
      <c r="B6743" s="163"/>
    </row>
    <row r="6744" spans="2:2">
      <c r="B6744" s="163"/>
    </row>
    <row r="6745" spans="2:2">
      <c r="B6745" s="163"/>
    </row>
    <row r="6746" spans="2:2">
      <c r="B6746" s="163"/>
    </row>
    <row r="6747" spans="2:2">
      <c r="B6747" s="163"/>
    </row>
    <row r="6748" spans="2:2">
      <c r="B6748" s="163"/>
    </row>
    <row r="6749" spans="2:2">
      <c r="B6749" s="163"/>
    </row>
    <row r="6750" spans="2:2">
      <c r="B6750" s="163"/>
    </row>
    <row r="6751" spans="2:2">
      <c r="B6751" s="163"/>
    </row>
    <row r="6752" spans="2:2">
      <c r="B6752" s="163"/>
    </row>
    <row r="6753" spans="2:2">
      <c r="B6753" s="163"/>
    </row>
    <row r="6754" spans="2:2">
      <c r="B6754" s="163"/>
    </row>
    <row r="6755" spans="2:2">
      <c r="B6755" s="163"/>
    </row>
    <row r="6756" spans="2:2">
      <c r="B6756" s="163"/>
    </row>
    <row r="6757" spans="2:2">
      <c r="B6757" s="163"/>
    </row>
    <row r="6758" spans="2:2">
      <c r="B6758" s="163"/>
    </row>
    <row r="6759" spans="2:2">
      <c r="B6759" s="163"/>
    </row>
    <row r="6760" spans="2:2">
      <c r="B6760" s="163"/>
    </row>
    <row r="6761" spans="2:2">
      <c r="B6761" s="163"/>
    </row>
    <row r="6762" spans="2:2">
      <c r="B6762" s="163"/>
    </row>
    <row r="6763" spans="2:2">
      <c r="B6763" s="163"/>
    </row>
    <row r="6764" spans="2:2">
      <c r="B6764" s="163"/>
    </row>
    <row r="6765" spans="2:2">
      <c r="B6765" s="163"/>
    </row>
    <row r="6766" spans="2:2">
      <c r="B6766" s="163"/>
    </row>
    <row r="6767" spans="2:2">
      <c r="B6767" s="163"/>
    </row>
    <row r="6768" spans="2:2">
      <c r="B6768" s="163"/>
    </row>
    <row r="6769" spans="2:2">
      <c r="B6769" s="163"/>
    </row>
    <row r="6770" spans="2:2">
      <c r="B6770" s="163"/>
    </row>
    <row r="6771" spans="2:2">
      <c r="B6771" s="163"/>
    </row>
    <row r="6772" spans="2:2">
      <c r="B6772" s="163"/>
    </row>
    <row r="6773" spans="2:2">
      <c r="B6773" s="163"/>
    </row>
    <row r="6774" spans="2:2">
      <c r="B6774" s="163"/>
    </row>
    <row r="6775" spans="2:2">
      <c r="B6775" s="163"/>
    </row>
    <row r="6776" spans="2:2">
      <c r="B6776" s="163"/>
    </row>
    <row r="6777" spans="2:2">
      <c r="B6777" s="163"/>
    </row>
    <row r="6778" spans="2:2">
      <c r="B6778" s="163"/>
    </row>
    <row r="6779" spans="2:2">
      <c r="B6779" s="163"/>
    </row>
    <row r="6780" spans="2:2">
      <c r="B6780" s="163"/>
    </row>
    <row r="6781" spans="2:2">
      <c r="B6781" s="163"/>
    </row>
    <row r="6782" spans="2:2">
      <c r="B6782" s="163"/>
    </row>
    <row r="6783" spans="2:2">
      <c r="B6783" s="163"/>
    </row>
    <row r="6784" spans="2:2">
      <c r="B6784" s="163"/>
    </row>
    <row r="6785" spans="2:2">
      <c r="B6785" s="163"/>
    </row>
    <row r="6786" spans="2:2">
      <c r="B6786" s="163"/>
    </row>
    <row r="6787" spans="2:2">
      <c r="B6787" s="163"/>
    </row>
    <row r="6788" spans="2:2">
      <c r="B6788" s="163"/>
    </row>
    <row r="6789" spans="2:2">
      <c r="B6789" s="163"/>
    </row>
    <row r="6790" spans="2:2">
      <c r="B6790" s="163"/>
    </row>
    <row r="6791" spans="2:2">
      <c r="B6791" s="163"/>
    </row>
    <row r="6792" spans="2:2">
      <c r="B6792" s="163"/>
    </row>
    <row r="6793" spans="2:2">
      <c r="B6793" s="163"/>
    </row>
    <row r="6794" spans="2:2">
      <c r="B6794" s="163"/>
    </row>
    <row r="6795" spans="2:2">
      <c r="B6795" s="163"/>
    </row>
    <row r="6796" spans="2:2">
      <c r="B6796" s="163"/>
    </row>
    <row r="6797" spans="2:2">
      <c r="B6797" s="163"/>
    </row>
    <row r="6798" spans="2:2">
      <c r="B6798" s="163"/>
    </row>
    <row r="6799" spans="2:2">
      <c r="B6799" s="163"/>
    </row>
    <row r="6800" spans="2:2">
      <c r="B6800" s="163"/>
    </row>
    <row r="6801" spans="2:2">
      <c r="B6801" s="163"/>
    </row>
    <row r="6802" spans="2:2">
      <c r="B6802" s="163"/>
    </row>
    <row r="6803" spans="2:2">
      <c r="B6803" s="163"/>
    </row>
    <row r="6804" spans="2:2">
      <c r="B6804" s="163"/>
    </row>
    <row r="6805" spans="2:2">
      <c r="B6805" s="163"/>
    </row>
    <row r="6806" spans="2:2">
      <c r="B6806" s="163"/>
    </row>
    <row r="6807" spans="2:2">
      <c r="B6807" s="163"/>
    </row>
    <row r="6808" spans="2:2">
      <c r="B6808" s="163"/>
    </row>
    <row r="6809" spans="2:2">
      <c r="B6809" s="163"/>
    </row>
    <row r="6810" spans="2:2">
      <c r="B6810" s="163"/>
    </row>
    <row r="6811" spans="2:2">
      <c r="B6811" s="163"/>
    </row>
    <row r="6812" spans="2:2">
      <c r="B6812" s="163"/>
    </row>
    <row r="6813" spans="2:2">
      <c r="B6813" s="163"/>
    </row>
    <row r="6814" spans="2:2">
      <c r="B6814" s="163"/>
    </row>
    <row r="6815" spans="2:2">
      <c r="B6815" s="163"/>
    </row>
    <row r="6816" spans="2:2">
      <c r="B6816" s="163"/>
    </row>
    <row r="6817" spans="2:2">
      <c r="B6817" s="163"/>
    </row>
    <row r="6818" spans="2:2">
      <c r="B6818" s="163"/>
    </row>
    <row r="6819" spans="2:2">
      <c r="B6819" s="163"/>
    </row>
    <row r="6820" spans="2:2">
      <c r="B6820" s="163"/>
    </row>
    <row r="6821" spans="2:2">
      <c r="B6821" s="163"/>
    </row>
    <row r="6822" spans="2:2">
      <c r="B6822" s="163"/>
    </row>
    <row r="6823" spans="2:2">
      <c r="B6823" s="163"/>
    </row>
    <row r="6824" spans="2:2">
      <c r="B6824" s="163"/>
    </row>
    <row r="6825" spans="2:2">
      <c r="B6825" s="163"/>
    </row>
    <row r="6826" spans="2:2">
      <c r="B6826" s="163"/>
    </row>
    <row r="6827" spans="2:2">
      <c r="B6827" s="163"/>
    </row>
    <row r="6828" spans="2:2">
      <c r="B6828" s="163"/>
    </row>
    <row r="6829" spans="2:2">
      <c r="B6829" s="163"/>
    </row>
    <row r="6830" spans="2:2">
      <c r="B6830" s="163"/>
    </row>
    <row r="6831" spans="2:2">
      <c r="B6831" s="163"/>
    </row>
    <row r="6832" spans="2:2">
      <c r="B6832" s="163"/>
    </row>
    <row r="6833" spans="2:2">
      <c r="B6833" s="163"/>
    </row>
    <row r="6834" spans="2:2">
      <c r="B6834" s="163"/>
    </row>
    <row r="6835" spans="2:2">
      <c r="B6835" s="163"/>
    </row>
    <row r="6836" spans="2:2">
      <c r="B6836" s="163"/>
    </row>
    <row r="6837" spans="2:2">
      <c r="B6837" s="163"/>
    </row>
    <row r="6838" spans="2:2">
      <c r="B6838" s="163"/>
    </row>
    <row r="6839" spans="2:2">
      <c r="B6839" s="163"/>
    </row>
    <row r="6840" spans="2:2">
      <c r="B6840" s="163"/>
    </row>
    <row r="6841" spans="2:2">
      <c r="B6841" s="163"/>
    </row>
    <row r="6842" spans="2:2">
      <c r="B6842" s="163"/>
    </row>
    <row r="6843" spans="2:2">
      <c r="B6843" s="163"/>
    </row>
    <row r="6844" spans="2:2">
      <c r="B6844" s="163"/>
    </row>
    <row r="6845" spans="2:2">
      <c r="B6845" s="163"/>
    </row>
    <row r="6846" spans="2:2">
      <c r="B6846" s="163"/>
    </row>
    <row r="6847" spans="2:2">
      <c r="B6847" s="163"/>
    </row>
    <row r="6848" spans="2:2">
      <c r="B6848" s="163"/>
    </row>
    <row r="6849" spans="2:2">
      <c r="B6849" s="163"/>
    </row>
    <row r="6850" spans="2:2">
      <c r="B6850" s="163"/>
    </row>
    <row r="6851" spans="2:2">
      <c r="B6851" s="163"/>
    </row>
    <row r="6852" spans="2:2">
      <c r="B6852" s="163"/>
    </row>
    <row r="6853" spans="2:2">
      <c r="B6853" s="163"/>
    </row>
    <row r="6854" spans="2:2">
      <c r="B6854" s="163"/>
    </row>
    <row r="6855" spans="2:2">
      <c r="B6855" s="163"/>
    </row>
    <row r="6856" spans="2:2">
      <c r="B6856" s="163"/>
    </row>
    <row r="6857" spans="2:2">
      <c r="B6857" s="163"/>
    </row>
    <row r="6858" spans="2:2">
      <c r="B6858" s="163"/>
    </row>
    <row r="6859" spans="2:2">
      <c r="B6859" s="163"/>
    </row>
    <row r="6860" spans="2:2">
      <c r="B6860" s="163"/>
    </row>
    <row r="6861" spans="2:2">
      <c r="B6861" s="163"/>
    </row>
    <row r="6862" spans="2:2">
      <c r="B6862" s="163"/>
    </row>
    <row r="6863" spans="2:2">
      <c r="B6863" s="163"/>
    </row>
    <row r="6864" spans="2:2">
      <c r="B6864" s="163"/>
    </row>
    <row r="6865" spans="2:2">
      <c r="B6865" s="163"/>
    </row>
    <row r="6866" spans="2:2">
      <c r="B6866" s="163"/>
    </row>
    <row r="6867" spans="2:2">
      <c r="B6867" s="163"/>
    </row>
    <row r="6868" spans="2:2">
      <c r="B6868" s="163"/>
    </row>
    <row r="6869" spans="2:2">
      <c r="B6869" s="163"/>
    </row>
    <row r="6870" spans="2:2">
      <c r="B6870" s="163"/>
    </row>
    <row r="6871" spans="2:2">
      <c r="B6871" s="163"/>
    </row>
    <row r="6872" spans="2:2">
      <c r="B6872" s="163"/>
    </row>
    <row r="6873" spans="2:2">
      <c r="B6873" s="163"/>
    </row>
    <row r="6874" spans="2:2">
      <c r="B6874" s="163"/>
    </row>
    <row r="6875" spans="2:2">
      <c r="B6875" s="163"/>
    </row>
    <row r="6876" spans="2:2">
      <c r="B6876" s="163"/>
    </row>
    <row r="6877" spans="2:2">
      <c r="B6877" s="163"/>
    </row>
    <row r="6878" spans="2:2">
      <c r="B6878" s="163"/>
    </row>
    <row r="6879" spans="2:2">
      <c r="B6879" s="163"/>
    </row>
    <row r="6880" spans="2:2">
      <c r="B6880" s="163"/>
    </row>
    <row r="6881" spans="2:2">
      <c r="B6881" s="163"/>
    </row>
    <row r="6882" spans="2:2">
      <c r="B6882" s="163"/>
    </row>
    <row r="6883" spans="2:2">
      <c r="B6883" s="163"/>
    </row>
    <row r="6884" spans="2:2">
      <c r="B6884" s="163"/>
    </row>
    <row r="6885" spans="2:2">
      <c r="B6885" s="163"/>
    </row>
    <row r="6886" spans="2:2">
      <c r="B6886" s="163"/>
    </row>
    <row r="6887" spans="2:2">
      <c r="B6887" s="163"/>
    </row>
    <row r="6888" spans="2:2">
      <c r="B6888" s="163"/>
    </row>
    <row r="6889" spans="2:2">
      <c r="B6889" s="163"/>
    </row>
    <row r="6890" spans="2:2">
      <c r="B6890" s="163"/>
    </row>
    <row r="6891" spans="2:2">
      <c r="B6891" s="163"/>
    </row>
    <row r="6892" spans="2:2">
      <c r="B6892" s="163"/>
    </row>
    <row r="6893" spans="2:2">
      <c r="B6893" s="163"/>
    </row>
    <row r="6894" spans="2:2">
      <c r="B6894" s="163"/>
    </row>
    <row r="6895" spans="2:2">
      <c r="B6895" s="163"/>
    </row>
    <row r="6896" spans="2:2">
      <c r="B6896" s="163"/>
    </row>
    <row r="6897" spans="2:2">
      <c r="B6897" s="163"/>
    </row>
    <row r="6898" spans="2:2">
      <c r="B6898" s="163"/>
    </row>
    <row r="6899" spans="2:2">
      <c r="B6899" s="163"/>
    </row>
    <row r="6900" spans="2:2">
      <c r="B6900" s="163"/>
    </row>
    <row r="6901" spans="2:2">
      <c r="B6901" s="163"/>
    </row>
    <row r="6902" spans="2:2">
      <c r="B6902" s="163"/>
    </row>
    <row r="6903" spans="2:2">
      <c r="B6903" s="163"/>
    </row>
    <row r="6904" spans="2:2">
      <c r="B6904" s="163"/>
    </row>
    <row r="6905" spans="2:2">
      <c r="B6905" s="163"/>
    </row>
    <row r="6906" spans="2:2">
      <c r="B6906" s="163"/>
    </row>
    <row r="6907" spans="2:2">
      <c r="B6907" s="163"/>
    </row>
    <row r="6908" spans="2:2">
      <c r="B6908" s="163"/>
    </row>
    <row r="6909" spans="2:2">
      <c r="B6909" s="163"/>
    </row>
    <row r="6910" spans="2:2">
      <c r="B6910" s="163"/>
    </row>
    <row r="6911" spans="2:2">
      <c r="B6911" s="163"/>
    </row>
    <row r="6912" spans="2:2">
      <c r="B6912" s="163"/>
    </row>
    <row r="6913" spans="2:2">
      <c r="B6913" s="163"/>
    </row>
    <row r="6914" spans="2:2">
      <c r="B6914" s="163"/>
    </row>
    <row r="6915" spans="2:2">
      <c r="B6915" s="163"/>
    </row>
    <row r="6916" spans="2:2">
      <c r="B6916" s="163"/>
    </row>
    <row r="6917" spans="2:2">
      <c r="B6917" s="163"/>
    </row>
    <row r="6918" spans="2:2">
      <c r="B6918" s="163"/>
    </row>
    <row r="6919" spans="2:2">
      <c r="B6919" s="163"/>
    </row>
    <row r="6920" spans="2:2">
      <c r="B6920" s="163"/>
    </row>
    <row r="6921" spans="2:2">
      <c r="B6921" s="163"/>
    </row>
    <row r="6922" spans="2:2">
      <c r="B6922" s="163"/>
    </row>
    <row r="6923" spans="2:2">
      <c r="B6923" s="163"/>
    </row>
    <row r="6924" spans="2:2">
      <c r="B6924" s="163"/>
    </row>
    <row r="6925" spans="2:2">
      <c r="B6925" s="163"/>
    </row>
    <row r="6926" spans="2:2">
      <c r="B6926" s="163"/>
    </row>
    <row r="6927" spans="2:2">
      <c r="B6927" s="163"/>
    </row>
    <row r="6928" spans="2:2">
      <c r="B6928" s="163"/>
    </row>
    <row r="6929" spans="2:2">
      <c r="B6929" s="163"/>
    </row>
    <row r="6930" spans="2:2">
      <c r="B6930" s="163"/>
    </row>
    <row r="6931" spans="2:2">
      <c r="B6931" s="163"/>
    </row>
    <row r="6932" spans="2:2">
      <c r="B6932" s="163"/>
    </row>
    <row r="6933" spans="2:2">
      <c r="B6933" s="163"/>
    </row>
    <row r="6934" spans="2:2">
      <c r="B6934" s="163"/>
    </row>
    <row r="6935" spans="2:2">
      <c r="B6935" s="163"/>
    </row>
    <row r="6936" spans="2:2">
      <c r="B6936" s="163"/>
    </row>
    <row r="6937" spans="2:2">
      <c r="B6937" s="163"/>
    </row>
    <row r="6938" spans="2:2">
      <c r="B6938" s="163"/>
    </row>
    <row r="6939" spans="2:2">
      <c r="B6939" s="163"/>
    </row>
    <row r="6940" spans="2:2">
      <c r="B6940" s="163"/>
    </row>
    <row r="6941" spans="2:2">
      <c r="B6941" s="163"/>
    </row>
    <row r="6942" spans="2:2">
      <c r="B6942" s="163"/>
    </row>
    <row r="6943" spans="2:2">
      <c r="B6943" s="163"/>
    </row>
    <row r="6944" spans="2:2">
      <c r="B6944" s="163"/>
    </row>
    <row r="6945" spans="2:2">
      <c r="B6945" s="163"/>
    </row>
    <row r="6946" spans="2:2">
      <c r="B6946" s="163"/>
    </row>
    <row r="6947" spans="2:2">
      <c r="B6947" s="163"/>
    </row>
    <row r="6948" spans="2:2">
      <c r="B6948" s="163"/>
    </row>
    <row r="6949" spans="2:2">
      <c r="B6949" s="163"/>
    </row>
    <row r="6950" spans="2:2">
      <c r="B6950" s="163"/>
    </row>
    <row r="6951" spans="2:2">
      <c r="B6951" s="163"/>
    </row>
    <row r="6952" spans="2:2">
      <c r="B6952" s="163"/>
    </row>
    <row r="6953" spans="2:2">
      <c r="B6953" s="163"/>
    </row>
    <row r="6954" spans="2:2">
      <c r="B6954" s="163"/>
    </row>
    <row r="6955" spans="2:2">
      <c r="B6955" s="163"/>
    </row>
    <row r="6956" spans="2:2">
      <c r="B6956" s="163"/>
    </row>
    <row r="6957" spans="2:2">
      <c r="B6957" s="163"/>
    </row>
    <row r="6958" spans="2:2">
      <c r="B6958" s="163"/>
    </row>
    <row r="6959" spans="2:2">
      <c r="B6959" s="163"/>
    </row>
    <row r="6960" spans="2:2">
      <c r="B6960" s="163"/>
    </row>
    <row r="6961" spans="2:2">
      <c r="B6961" s="163"/>
    </row>
    <row r="6962" spans="2:2">
      <c r="B6962" s="163"/>
    </row>
    <row r="6963" spans="2:2">
      <c r="B6963" s="163"/>
    </row>
    <row r="6964" spans="2:2">
      <c r="B6964" s="163"/>
    </row>
    <row r="6965" spans="2:2">
      <c r="B6965" s="163"/>
    </row>
    <row r="6966" spans="2:2">
      <c r="B6966" s="163"/>
    </row>
    <row r="6967" spans="2:2">
      <c r="B6967" s="163"/>
    </row>
    <row r="6968" spans="2:2">
      <c r="B6968" s="163"/>
    </row>
    <row r="6969" spans="2:2">
      <c r="B6969" s="163"/>
    </row>
    <row r="6970" spans="2:2">
      <c r="B6970" s="163"/>
    </row>
    <row r="6971" spans="2:2">
      <c r="B6971" s="163"/>
    </row>
    <row r="6972" spans="2:2">
      <c r="B6972" s="163"/>
    </row>
    <row r="6973" spans="2:2">
      <c r="B6973" s="163"/>
    </row>
    <row r="6974" spans="2:2">
      <c r="B6974" s="163"/>
    </row>
    <row r="6975" spans="2:2">
      <c r="B6975" s="163"/>
    </row>
    <row r="6976" spans="2:2">
      <c r="B6976" s="163"/>
    </row>
    <row r="6977" spans="2:2">
      <c r="B6977" s="163"/>
    </row>
    <row r="6978" spans="2:2">
      <c r="B6978" s="163"/>
    </row>
    <row r="6979" spans="2:2">
      <c r="B6979" s="163"/>
    </row>
    <row r="6980" spans="2:2">
      <c r="B6980" s="163"/>
    </row>
    <row r="6981" spans="2:2">
      <c r="B6981" s="163"/>
    </row>
    <row r="6982" spans="2:2">
      <c r="B6982" s="163"/>
    </row>
    <row r="6983" spans="2:2">
      <c r="B6983" s="163"/>
    </row>
    <row r="6984" spans="2:2">
      <c r="B6984" s="163"/>
    </row>
    <row r="6985" spans="2:2">
      <c r="B6985" s="163"/>
    </row>
    <row r="6986" spans="2:2">
      <c r="B6986" s="163"/>
    </row>
    <row r="6987" spans="2:2">
      <c r="B6987" s="163"/>
    </row>
    <row r="6988" spans="2:2">
      <c r="B6988" s="163"/>
    </row>
    <row r="6989" spans="2:2">
      <c r="B6989" s="163"/>
    </row>
    <row r="6990" spans="2:2">
      <c r="B6990" s="163"/>
    </row>
    <row r="6991" spans="2:2">
      <c r="B6991" s="163"/>
    </row>
    <row r="6992" spans="2:2">
      <c r="B6992" s="163"/>
    </row>
    <row r="6993" spans="2:2">
      <c r="B6993" s="163"/>
    </row>
    <row r="6994" spans="2:2">
      <c r="B6994" s="163"/>
    </row>
    <row r="6995" spans="2:2">
      <c r="B6995" s="163"/>
    </row>
    <row r="6996" spans="2:2">
      <c r="B6996" s="163"/>
    </row>
    <row r="6997" spans="2:2">
      <c r="B6997" s="163"/>
    </row>
    <row r="6998" spans="2:2">
      <c r="B6998" s="163"/>
    </row>
    <row r="6999" spans="2:2">
      <c r="B6999" s="163"/>
    </row>
    <row r="7000" spans="2:2">
      <c r="B7000" s="163"/>
    </row>
    <row r="7001" spans="2:2">
      <c r="B7001" s="163"/>
    </row>
    <row r="7002" spans="2:2">
      <c r="B7002" s="163"/>
    </row>
    <row r="7003" spans="2:2">
      <c r="B7003" s="163"/>
    </row>
    <row r="7004" spans="2:2">
      <c r="B7004" s="163"/>
    </row>
    <row r="7005" spans="2:2">
      <c r="B7005" s="163"/>
    </row>
    <row r="7006" spans="2:2">
      <c r="B7006" s="163"/>
    </row>
    <row r="7007" spans="2:2">
      <c r="B7007" s="163"/>
    </row>
    <row r="7008" spans="2:2">
      <c r="B7008" s="163"/>
    </row>
    <row r="7009" spans="2:2">
      <c r="B7009" s="163"/>
    </row>
    <row r="7010" spans="2:2">
      <c r="B7010" s="163"/>
    </row>
    <row r="7011" spans="2:2">
      <c r="B7011" s="163"/>
    </row>
    <row r="7012" spans="2:2">
      <c r="B7012" s="163"/>
    </row>
    <row r="7013" spans="2:2">
      <c r="B7013" s="163"/>
    </row>
    <row r="7014" spans="2:2">
      <c r="B7014" s="163"/>
    </row>
    <row r="7015" spans="2:2">
      <c r="B7015" s="163"/>
    </row>
    <row r="7016" spans="2:2">
      <c r="B7016" s="163"/>
    </row>
    <row r="7017" spans="2:2">
      <c r="B7017" s="163"/>
    </row>
    <row r="7018" spans="2:2">
      <c r="B7018" s="163"/>
    </row>
    <row r="7019" spans="2:2">
      <c r="B7019" s="163"/>
    </row>
    <row r="7020" spans="2:2">
      <c r="B7020" s="163"/>
    </row>
    <row r="7021" spans="2:2">
      <c r="B7021" s="163"/>
    </row>
    <row r="7022" spans="2:2">
      <c r="B7022" s="163"/>
    </row>
    <row r="7023" spans="2:2">
      <c r="B7023" s="163"/>
    </row>
    <row r="7024" spans="2:2">
      <c r="B7024" s="163"/>
    </row>
    <row r="7025" spans="2:2">
      <c r="B7025" s="163"/>
    </row>
    <row r="7026" spans="2:2">
      <c r="B7026" s="163"/>
    </row>
    <row r="7027" spans="2:2">
      <c r="B7027" s="163"/>
    </row>
    <row r="7028" spans="2:2">
      <c r="B7028" s="163"/>
    </row>
    <row r="7029" spans="2:2">
      <c r="B7029" s="163"/>
    </row>
    <row r="7030" spans="2:2">
      <c r="B7030" s="163"/>
    </row>
    <row r="7031" spans="2:2">
      <c r="B7031" s="163"/>
    </row>
    <row r="7032" spans="2:2">
      <c r="B7032" s="163"/>
    </row>
    <row r="7033" spans="2:2">
      <c r="B7033" s="163"/>
    </row>
    <row r="7034" spans="2:2">
      <c r="B7034" s="163"/>
    </row>
    <row r="7035" spans="2:2">
      <c r="B7035" s="163"/>
    </row>
    <row r="7036" spans="2:2">
      <c r="B7036" s="163"/>
    </row>
    <row r="7037" spans="2:2">
      <c r="B7037" s="163"/>
    </row>
    <row r="7038" spans="2:2">
      <c r="B7038" s="163"/>
    </row>
    <row r="7039" spans="2:2">
      <c r="B7039" s="163"/>
    </row>
    <row r="7040" spans="2:2">
      <c r="B7040" s="163"/>
    </row>
    <row r="7041" spans="2:2">
      <c r="B7041" s="163"/>
    </row>
    <row r="7042" spans="2:2">
      <c r="B7042" s="163"/>
    </row>
    <row r="7043" spans="2:2">
      <c r="B7043" s="163"/>
    </row>
    <row r="7044" spans="2:2">
      <c r="B7044" s="163"/>
    </row>
    <row r="7045" spans="2:2">
      <c r="B7045" s="163"/>
    </row>
    <row r="7046" spans="2:2">
      <c r="B7046" s="163"/>
    </row>
    <row r="7047" spans="2:2">
      <c r="B7047" s="163"/>
    </row>
    <row r="7048" spans="2:2">
      <c r="B7048" s="163"/>
    </row>
    <row r="7049" spans="2:2">
      <c r="B7049" s="163"/>
    </row>
    <row r="7050" spans="2:2">
      <c r="B7050" s="163"/>
    </row>
    <row r="7051" spans="2:2">
      <c r="B7051" s="163"/>
    </row>
    <row r="7052" spans="2:2">
      <c r="B7052" s="163"/>
    </row>
    <row r="7053" spans="2:2">
      <c r="B7053" s="163"/>
    </row>
    <row r="7054" spans="2:2">
      <c r="B7054" s="163"/>
    </row>
    <row r="7055" spans="2:2">
      <c r="B7055" s="163"/>
    </row>
    <row r="7056" spans="2:2">
      <c r="B7056" s="163"/>
    </row>
    <row r="7057" spans="2:2">
      <c r="B7057" s="163"/>
    </row>
    <row r="7058" spans="2:2">
      <c r="B7058" s="163"/>
    </row>
    <row r="7059" spans="2:2">
      <c r="B7059" s="163"/>
    </row>
    <row r="7060" spans="2:2">
      <c r="B7060" s="163"/>
    </row>
    <row r="7061" spans="2:2">
      <c r="B7061" s="163"/>
    </row>
    <row r="7062" spans="2:2">
      <c r="B7062" s="163"/>
    </row>
    <row r="7063" spans="2:2">
      <c r="B7063" s="163"/>
    </row>
    <row r="7064" spans="2:2">
      <c r="B7064" s="163"/>
    </row>
    <row r="7065" spans="2:2">
      <c r="B7065" s="163"/>
    </row>
    <row r="7066" spans="2:2">
      <c r="B7066" s="163"/>
    </row>
    <row r="7067" spans="2:2">
      <c r="B7067" s="163"/>
    </row>
    <row r="7068" spans="2:2">
      <c r="B7068" s="163"/>
    </row>
    <row r="7069" spans="2:2">
      <c r="B7069" s="163"/>
    </row>
    <row r="7070" spans="2:2">
      <c r="B7070" s="163"/>
    </row>
    <row r="7071" spans="2:2">
      <c r="B7071" s="163"/>
    </row>
    <row r="7072" spans="2:2">
      <c r="B7072" s="163"/>
    </row>
    <row r="7073" spans="2:2">
      <c r="B7073" s="163"/>
    </row>
    <row r="7074" spans="2:2">
      <c r="B7074" s="163"/>
    </row>
    <row r="7075" spans="2:2">
      <c r="B7075" s="163"/>
    </row>
    <row r="7076" spans="2:2">
      <c r="B7076" s="163"/>
    </row>
    <row r="7077" spans="2:2">
      <c r="B7077" s="163"/>
    </row>
    <row r="7078" spans="2:2">
      <c r="B7078" s="163"/>
    </row>
    <row r="7079" spans="2:2">
      <c r="B7079" s="163"/>
    </row>
    <row r="7080" spans="2:2">
      <c r="B7080" s="163"/>
    </row>
    <row r="7081" spans="2:2">
      <c r="B7081" s="163"/>
    </row>
    <row r="7082" spans="2:2">
      <c r="B7082" s="163"/>
    </row>
    <row r="7083" spans="2:2">
      <c r="B7083" s="163"/>
    </row>
    <row r="7084" spans="2:2">
      <c r="B7084" s="163"/>
    </row>
    <row r="7085" spans="2:2">
      <c r="B7085" s="163"/>
    </row>
    <row r="7086" spans="2:2">
      <c r="B7086" s="163"/>
    </row>
    <row r="7087" spans="2:2">
      <c r="B7087" s="163"/>
    </row>
    <row r="7088" spans="2:2">
      <c r="B7088" s="163"/>
    </row>
    <row r="7089" spans="2:2">
      <c r="B7089" s="163"/>
    </row>
    <row r="7090" spans="2:2">
      <c r="B7090" s="163"/>
    </row>
    <row r="7091" spans="2:2">
      <c r="B7091" s="163"/>
    </row>
    <row r="7092" spans="2:2">
      <c r="B7092" s="163"/>
    </row>
    <row r="7093" spans="2:2">
      <c r="B7093" s="163"/>
    </row>
    <row r="7094" spans="2:2">
      <c r="B7094" s="163"/>
    </row>
    <row r="7095" spans="2:2">
      <c r="B7095" s="163"/>
    </row>
    <row r="7096" spans="2:2">
      <c r="B7096" s="163"/>
    </row>
    <row r="7097" spans="2:2">
      <c r="B7097" s="163"/>
    </row>
    <row r="7098" spans="2:2">
      <c r="B7098" s="163"/>
    </row>
    <row r="7099" spans="2:2">
      <c r="B7099" s="163"/>
    </row>
    <row r="7100" spans="2:2">
      <c r="B7100" s="163"/>
    </row>
    <row r="7101" spans="2:2">
      <c r="B7101" s="163"/>
    </row>
    <row r="7102" spans="2:2">
      <c r="B7102" s="163"/>
    </row>
    <row r="7103" spans="2:2">
      <c r="B7103" s="163"/>
    </row>
    <row r="7104" spans="2:2">
      <c r="B7104" s="163"/>
    </row>
    <row r="7105" spans="2:2">
      <c r="B7105" s="163"/>
    </row>
    <row r="7106" spans="2:2">
      <c r="B7106" s="163"/>
    </row>
    <row r="7107" spans="2:2">
      <c r="B7107" s="163"/>
    </row>
    <row r="7108" spans="2:2">
      <c r="B7108" s="163"/>
    </row>
    <row r="7109" spans="2:2">
      <c r="B7109" s="163"/>
    </row>
    <row r="7110" spans="2:2">
      <c r="B7110" s="163"/>
    </row>
    <row r="7111" spans="2:2">
      <c r="B7111" s="163"/>
    </row>
    <row r="7112" spans="2:2">
      <c r="B7112" s="163"/>
    </row>
    <row r="7113" spans="2:2">
      <c r="B7113" s="163"/>
    </row>
    <row r="7114" spans="2:2">
      <c r="B7114" s="163"/>
    </row>
    <row r="7115" spans="2:2">
      <c r="B7115" s="163"/>
    </row>
    <row r="7116" spans="2:2">
      <c r="B7116" s="163"/>
    </row>
    <row r="7117" spans="2:2">
      <c r="B7117" s="163"/>
    </row>
    <row r="7118" spans="2:2">
      <c r="B7118" s="163"/>
    </row>
    <row r="7119" spans="2:2">
      <c r="B7119" s="163"/>
    </row>
    <row r="7120" spans="2:2">
      <c r="B7120" s="163"/>
    </row>
    <row r="7121" spans="2:2">
      <c r="B7121" s="163"/>
    </row>
    <row r="7122" spans="2:2">
      <c r="B7122" s="163"/>
    </row>
    <row r="7123" spans="2:2">
      <c r="B7123" s="163"/>
    </row>
    <row r="7124" spans="2:2">
      <c r="B7124" s="163"/>
    </row>
    <row r="7125" spans="2:2">
      <c r="B7125" s="163"/>
    </row>
    <row r="7126" spans="2:2">
      <c r="B7126" s="163"/>
    </row>
    <row r="7127" spans="2:2">
      <c r="B7127" s="163"/>
    </row>
    <row r="7128" spans="2:2">
      <c r="B7128" s="163"/>
    </row>
    <row r="7129" spans="2:2">
      <c r="B7129" s="163"/>
    </row>
    <row r="7130" spans="2:2">
      <c r="B7130" s="163"/>
    </row>
    <row r="7131" spans="2:2">
      <c r="B7131" s="163"/>
    </row>
    <row r="7132" spans="2:2">
      <c r="B7132" s="163"/>
    </row>
    <row r="7133" spans="2:2">
      <c r="B7133" s="163"/>
    </row>
    <row r="7134" spans="2:2">
      <c r="B7134" s="163"/>
    </row>
    <row r="7135" spans="2:2">
      <c r="B7135" s="163"/>
    </row>
    <row r="7136" spans="2:2">
      <c r="B7136" s="163"/>
    </row>
    <row r="7137" spans="2:2">
      <c r="B7137" s="163"/>
    </row>
    <row r="7138" spans="2:2">
      <c r="B7138" s="163"/>
    </row>
    <row r="7139" spans="2:2">
      <c r="B7139" s="163"/>
    </row>
    <row r="7140" spans="2:2">
      <c r="B7140" s="163"/>
    </row>
    <row r="7141" spans="2:2">
      <c r="B7141" s="163"/>
    </row>
    <row r="7142" spans="2:2">
      <c r="B7142" s="163"/>
    </row>
    <row r="7143" spans="2:2">
      <c r="B7143" s="163"/>
    </row>
    <row r="7144" spans="2:2">
      <c r="B7144" s="163"/>
    </row>
    <row r="7145" spans="2:2">
      <c r="B7145" s="163"/>
    </row>
    <row r="7146" spans="2:2">
      <c r="B7146" s="163"/>
    </row>
    <row r="7147" spans="2:2">
      <c r="B7147" s="163"/>
    </row>
    <row r="7148" spans="2:2">
      <c r="B7148" s="163"/>
    </row>
    <row r="7149" spans="2:2">
      <c r="B7149" s="163"/>
    </row>
    <row r="7150" spans="2:2">
      <c r="B7150" s="163"/>
    </row>
    <row r="7151" spans="2:2">
      <c r="B7151" s="163"/>
    </row>
    <row r="7152" spans="2:2">
      <c r="B7152" s="163"/>
    </row>
    <row r="7153" spans="2:2">
      <c r="B7153" s="163"/>
    </row>
    <row r="7154" spans="2:2">
      <c r="B7154" s="163"/>
    </row>
    <row r="7155" spans="2:2">
      <c r="B7155" s="163"/>
    </row>
    <row r="7156" spans="2:2">
      <c r="B7156" s="163"/>
    </row>
    <row r="7157" spans="2:2">
      <c r="B7157" s="163"/>
    </row>
    <row r="7158" spans="2:2">
      <c r="B7158" s="163"/>
    </row>
    <row r="7159" spans="2:2">
      <c r="B7159" s="163"/>
    </row>
    <row r="7160" spans="2:2">
      <c r="B7160" s="163"/>
    </row>
    <row r="7161" spans="2:2">
      <c r="B7161" s="163"/>
    </row>
    <row r="7162" spans="2:2">
      <c r="B7162" s="163"/>
    </row>
    <row r="7163" spans="2:2">
      <c r="B7163" s="163"/>
    </row>
    <row r="7164" spans="2:2">
      <c r="B7164" s="163"/>
    </row>
    <row r="7165" spans="2:2">
      <c r="B7165" s="163"/>
    </row>
    <row r="7166" spans="2:2">
      <c r="B7166" s="163"/>
    </row>
    <row r="7167" spans="2:2">
      <c r="B7167" s="163"/>
    </row>
    <row r="7168" spans="2:2">
      <c r="B7168" s="163"/>
    </row>
    <row r="7169" spans="2:2">
      <c r="B7169" s="163"/>
    </row>
    <row r="7170" spans="2:2">
      <c r="B7170" s="163"/>
    </row>
    <row r="7171" spans="2:2">
      <c r="B7171" s="163"/>
    </row>
    <row r="7172" spans="2:2">
      <c r="B7172" s="163"/>
    </row>
    <row r="7173" spans="2:2">
      <c r="B7173" s="163"/>
    </row>
    <row r="7174" spans="2:2">
      <c r="B7174" s="163"/>
    </row>
    <row r="7175" spans="2:2">
      <c r="B7175" s="163"/>
    </row>
    <row r="7176" spans="2:2">
      <c r="B7176" s="163"/>
    </row>
    <row r="7177" spans="2:2">
      <c r="B7177" s="163"/>
    </row>
    <row r="7178" spans="2:2">
      <c r="B7178" s="163"/>
    </row>
    <row r="7179" spans="2:2">
      <c r="B7179" s="163"/>
    </row>
    <row r="7180" spans="2:2">
      <c r="B7180" s="163"/>
    </row>
    <row r="7181" spans="2:2">
      <c r="B7181" s="163"/>
    </row>
    <row r="7182" spans="2:2">
      <c r="B7182" s="163"/>
    </row>
    <row r="7183" spans="2:2">
      <c r="B7183" s="163"/>
    </row>
    <row r="7184" spans="2:2">
      <c r="B7184" s="163"/>
    </row>
    <row r="7185" spans="2:2">
      <c r="B7185" s="163"/>
    </row>
    <row r="7186" spans="2:2">
      <c r="B7186" s="163"/>
    </row>
    <row r="7187" spans="2:2">
      <c r="B7187" s="163"/>
    </row>
    <row r="7188" spans="2:2">
      <c r="B7188" s="163"/>
    </row>
    <row r="7189" spans="2:2">
      <c r="B7189" s="163"/>
    </row>
    <row r="7190" spans="2:2">
      <c r="B7190" s="163"/>
    </row>
    <row r="7191" spans="2:2">
      <c r="B7191" s="163"/>
    </row>
    <row r="7192" spans="2:2">
      <c r="B7192" s="163"/>
    </row>
    <row r="7193" spans="2:2">
      <c r="B7193" s="163"/>
    </row>
    <row r="7194" spans="2:2">
      <c r="B7194" s="163"/>
    </row>
    <row r="7195" spans="2:2">
      <c r="B7195" s="163"/>
    </row>
    <row r="7196" spans="2:2">
      <c r="B7196" s="163"/>
    </row>
    <row r="7197" spans="2:2">
      <c r="B7197" s="163"/>
    </row>
    <row r="7198" spans="2:2">
      <c r="B7198" s="163"/>
    </row>
    <row r="7199" spans="2:2">
      <c r="B7199" s="163"/>
    </row>
    <row r="7200" spans="2:2">
      <c r="B7200" s="163"/>
    </row>
    <row r="7201" spans="2:2">
      <c r="B7201" s="163"/>
    </row>
    <row r="7202" spans="2:2">
      <c r="B7202" s="163"/>
    </row>
    <row r="7203" spans="2:2">
      <c r="B7203" s="163"/>
    </row>
    <row r="7204" spans="2:2">
      <c r="B7204" s="163"/>
    </row>
    <row r="7205" spans="2:2">
      <c r="B7205" s="163"/>
    </row>
    <row r="7206" spans="2:2">
      <c r="B7206" s="163"/>
    </row>
    <row r="7207" spans="2:2">
      <c r="B7207" s="163"/>
    </row>
    <row r="7208" spans="2:2">
      <c r="B7208" s="163"/>
    </row>
    <row r="7209" spans="2:2">
      <c r="B7209" s="163"/>
    </row>
    <row r="7210" spans="2:2">
      <c r="B7210" s="163"/>
    </row>
    <row r="7211" spans="2:2">
      <c r="B7211" s="163"/>
    </row>
    <row r="7212" spans="2:2">
      <c r="B7212" s="163"/>
    </row>
    <row r="7213" spans="2:2">
      <c r="B7213" s="163"/>
    </row>
    <row r="7214" spans="2:2">
      <c r="B7214" s="163"/>
    </row>
    <row r="7215" spans="2:2">
      <c r="B7215" s="163"/>
    </row>
    <row r="7216" spans="2:2">
      <c r="B7216" s="163"/>
    </row>
    <row r="7217" spans="2:2">
      <c r="B7217" s="163"/>
    </row>
    <row r="7218" spans="2:2">
      <c r="B7218" s="163"/>
    </row>
    <row r="7219" spans="2:2">
      <c r="B7219" s="163"/>
    </row>
    <row r="7220" spans="2:2">
      <c r="B7220" s="163"/>
    </row>
    <row r="7221" spans="2:2">
      <c r="B7221" s="163"/>
    </row>
    <row r="7222" spans="2:2">
      <c r="B7222" s="163"/>
    </row>
    <row r="7223" spans="2:2">
      <c r="B7223" s="163"/>
    </row>
    <row r="7224" spans="2:2">
      <c r="B7224" s="163"/>
    </row>
    <row r="7225" spans="2:2">
      <c r="B7225" s="163"/>
    </row>
    <row r="7226" spans="2:2">
      <c r="B7226" s="163"/>
    </row>
    <row r="7227" spans="2:2">
      <c r="B7227" s="163"/>
    </row>
    <row r="7228" spans="2:2">
      <c r="B7228" s="163"/>
    </row>
    <row r="7229" spans="2:2">
      <c r="B7229" s="163"/>
    </row>
    <row r="7230" spans="2:2">
      <c r="B7230" s="163"/>
    </row>
    <row r="7231" spans="2:2">
      <c r="B7231" s="163"/>
    </row>
    <row r="7232" spans="2:2">
      <c r="B7232" s="163"/>
    </row>
    <row r="7233" spans="2:2">
      <c r="B7233" s="163"/>
    </row>
    <row r="7234" spans="2:2">
      <c r="B7234" s="163"/>
    </row>
    <row r="7235" spans="2:2">
      <c r="B7235" s="163"/>
    </row>
    <row r="7236" spans="2:2">
      <c r="B7236" s="163"/>
    </row>
    <row r="7237" spans="2:2">
      <c r="B7237" s="163"/>
    </row>
    <row r="7238" spans="2:2">
      <c r="B7238" s="163"/>
    </row>
    <row r="7239" spans="2:2">
      <c r="B7239" s="163"/>
    </row>
    <row r="7240" spans="2:2">
      <c r="B7240" s="163"/>
    </row>
    <row r="7241" spans="2:2">
      <c r="B7241" s="163"/>
    </row>
    <row r="7242" spans="2:2">
      <c r="B7242" s="163"/>
    </row>
    <row r="7243" spans="2:2">
      <c r="B7243" s="163"/>
    </row>
    <row r="7244" spans="2:2">
      <c r="B7244" s="163"/>
    </row>
    <row r="7245" spans="2:2">
      <c r="B7245" s="163"/>
    </row>
    <row r="7246" spans="2:2">
      <c r="B7246" s="163"/>
    </row>
    <row r="7247" spans="2:2">
      <c r="B7247" s="163"/>
    </row>
    <row r="7248" spans="2:2">
      <c r="B7248" s="163"/>
    </row>
    <row r="7249" spans="2:2">
      <c r="B7249" s="163"/>
    </row>
    <row r="7250" spans="2:2">
      <c r="B7250" s="163"/>
    </row>
    <row r="7251" spans="2:2">
      <c r="B7251" s="163"/>
    </row>
    <row r="7252" spans="2:2">
      <c r="B7252" s="163"/>
    </row>
    <row r="7253" spans="2:2">
      <c r="B7253" s="163"/>
    </row>
    <row r="7254" spans="2:2">
      <c r="B7254" s="163"/>
    </row>
    <row r="7255" spans="2:2">
      <c r="B7255" s="163"/>
    </row>
    <row r="7256" spans="2:2">
      <c r="B7256" s="163"/>
    </row>
    <row r="7257" spans="2:2">
      <c r="B7257" s="163"/>
    </row>
    <row r="7258" spans="2:2">
      <c r="B7258" s="163"/>
    </row>
    <row r="7259" spans="2:2">
      <c r="B7259" s="163"/>
    </row>
    <row r="7260" spans="2:2">
      <c r="B7260" s="163"/>
    </row>
    <row r="7261" spans="2:2">
      <c r="B7261" s="163"/>
    </row>
    <row r="7262" spans="2:2">
      <c r="B7262" s="163"/>
    </row>
    <row r="7263" spans="2:2">
      <c r="B7263" s="163"/>
    </row>
    <row r="7264" spans="2:2">
      <c r="B7264" s="163"/>
    </row>
    <row r="7265" spans="2:2">
      <c r="B7265" s="163"/>
    </row>
    <row r="7266" spans="2:2">
      <c r="B7266" s="163"/>
    </row>
    <row r="7267" spans="2:2">
      <c r="B7267" s="163"/>
    </row>
    <row r="7268" spans="2:2">
      <c r="B7268" s="163"/>
    </row>
    <row r="7269" spans="2:2">
      <c r="B7269" s="163"/>
    </row>
    <row r="7270" spans="2:2">
      <c r="B7270" s="163"/>
    </row>
    <row r="7271" spans="2:2">
      <c r="B7271" s="163"/>
    </row>
    <row r="7272" spans="2:2">
      <c r="B7272" s="163"/>
    </row>
    <row r="7273" spans="2:2">
      <c r="B7273" s="163"/>
    </row>
    <row r="7274" spans="2:2">
      <c r="B7274" s="163"/>
    </row>
    <row r="7275" spans="2:2">
      <c r="B7275" s="163"/>
    </row>
    <row r="7276" spans="2:2">
      <c r="B7276" s="163"/>
    </row>
    <row r="7277" spans="2:2">
      <c r="B7277" s="163"/>
    </row>
    <row r="7278" spans="2:2">
      <c r="B7278" s="163"/>
    </row>
    <row r="7279" spans="2:2">
      <c r="B7279" s="163"/>
    </row>
    <row r="7280" spans="2:2">
      <c r="B7280" s="163"/>
    </row>
    <row r="7281" spans="2:2">
      <c r="B7281" s="163"/>
    </row>
    <row r="7282" spans="2:2">
      <c r="B7282" s="163"/>
    </row>
    <row r="7283" spans="2:2">
      <c r="B7283" s="163"/>
    </row>
    <row r="7284" spans="2:2">
      <c r="B7284" s="163"/>
    </row>
    <row r="7285" spans="2:2">
      <c r="B7285" s="163"/>
    </row>
    <row r="7286" spans="2:2">
      <c r="B7286" s="163"/>
    </row>
    <row r="7287" spans="2:2">
      <c r="B7287" s="163"/>
    </row>
    <row r="7288" spans="2:2">
      <c r="B7288" s="163"/>
    </row>
    <row r="7289" spans="2:2">
      <c r="B7289" s="163"/>
    </row>
    <row r="7290" spans="2:2">
      <c r="B7290" s="163"/>
    </row>
    <row r="7291" spans="2:2">
      <c r="B7291" s="163"/>
    </row>
    <row r="7292" spans="2:2">
      <c r="B7292" s="163"/>
    </row>
    <row r="7293" spans="2:2">
      <c r="B7293" s="163"/>
    </row>
    <row r="7294" spans="2:2">
      <c r="B7294" s="163"/>
    </row>
    <row r="7295" spans="2:2">
      <c r="B7295" s="163"/>
    </row>
    <row r="7296" spans="2:2">
      <c r="B7296" s="163"/>
    </row>
    <row r="7297" spans="2:2">
      <c r="B7297" s="163"/>
    </row>
    <row r="7298" spans="2:2">
      <c r="B7298" s="163"/>
    </row>
    <row r="7299" spans="2:2">
      <c r="B7299" s="163"/>
    </row>
    <row r="7300" spans="2:2">
      <c r="B7300" s="163"/>
    </row>
    <row r="7301" spans="2:2">
      <c r="B7301" s="163"/>
    </row>
    <row r="7302" spans="2:2">
      <c r="B7302" s="163"/>
    </row>
    <row r="7303" spans="2:2">
      <c r="B7303" s="163"/>
    </row>
    <row r="7304" spans="2:2">
      <c r="B7304" s="163"/>
    </row>
    <row r="7305" spans="2:2">
      <c r="B7305" s="163"/>
    </row>
    <row r="7306" spans="2:2">
      <c r="B7306" s="163"/>
    </row>
    <row r="7307" spans="2:2">
      <c r="B7307" s="163"/>
    </row>
    <row r="7308" spans="2:2">
      <c r="B7308" s="163"/>
    </row>
    <row r="7309" spans="2:2">
      <c r="B7309" s="163"/>
    </row>
    <row r="7310" spans="2:2">
      <c r="B7310" s="163"/>
    </row>
    <row r="7311" spans="2:2">
      <c r="B7311" s="163"/>
    </row>
    <row r="7312" spans="2:2">
      <c r="B7312" s="163"/>
    </row>
    <row r="7313" spans="2:2">
      <c r="B7313" s="163"/>
    </row>
    <row r="7314" spans="2:2">
      <c r="B7314" s="163"/>
    </row>
    <row r="7315" spans="2:2">
      <c r="B7315" s="163"/>
    </row>
    <row r="7316" spans="2:2">
      <c r="B7316" s="163"/>
    </row>
    <row r="7317" spans="2:2">
      <c r="B7317" s="163"/>
    </row>
    <row r="7318" spans="2:2">
      <c r="B7318" s="163"/>
    </row>
    <row r="7319" spans="2:2">
      <c r="B7319" s="163"/>
    </row>
    <row r="7320" spans="2:2">
      <c r="B7320" s="163"/>
    </row>
    <row r="7321" spans="2:2">
      <c r="B7321" s="163"/>
    </row>
    <row r="7322" spans="2:2">
      <c r="B7322" s="163"/>
    </row>
    <row r="7323" spans="2:2">
      <c r="B7323" s="163"/>
    </row>
    <row r="7324" spans="2:2">
      <c r="B7324" s="163"/>
    </row>
    <row r="7325" spans="2:2">
      <c r="B7325" s="163"/>
    </row>
    <row r="7326" spans="2:2">
      <c r="B7326" s="163"/>
    </row>
    <row r="7327" spans="2:2">
      <c r="B7327" s="163"/>
    </row>
    <row r="7328" spans="2:2">
      <c r="B7328" s="163"/>
    </row>
    <row r="7329" spans="2:2">
      <c r="B7329" s="163"/>
    </row>
    <row r="7330" spans="2:2">
      <c r="B7330" s="163"/>
    </row>
    <row r="7331" spans="2:2">
      <c r="B7331" s="163"/>
    </row>
    <row r="7332" spans="2:2">
      <c r="B7332" s="163"/>
    </row>
    <row r="7333" spans="2:2">
      <c r="B7333" s="163"/>
    </row>
    <row r="7334" spans="2:2">
      <c r="B7334" s="163"/>
    </row>
    <row r="7335" spans="2:2">
      <c r="B7335" s="163"/>
    </row>
    <row r="7336" spans="2:2">
      <c r="B7336" s="163"/>
    </row>
    <row r="7337" spans="2:2">
      <c r="B7337" s="163"/>
    </row>
    <row r="7338" spans="2:2">
      <c r="B7338" s="163"/>
    </row>
    <row r="7339" spans="2:2">
      <c r="B7339" s="163"/>
    </row>
    <row r="7340" spans="2:2">
      <c r="B7340" s="163"/>
    </row>
    <row r="7341" spans="2:2">
      <c r="B7341" s="163"/>
    </row>
    <row r="7342" spans="2:2">
      <c r="B7342" s="163"/>
    </row>
    <row r="7343" spans="2:2">
      <c r="B7343" s="163"/>
    </row>
    <row r="7344" spans="2:2">
      <c r="B7344" s="163"/>
    </row>
    <row r="7345" spans="2:2">
      <c r="B7345" s="163"/>
    </row>
    <row r="7346" spans="2:2">
      <c r="B7346" s="163"/>
    </row>
    <row r="7347" spans="2:2">
      <c r="B7347" s="163"/>
    </row>
    <row r="7348" spans="2:2">
      <c r="B7348" s="163"/>
    </row>
    <row r="7349" spans="2:2">
      <c r="B7349" s="163"/>
    </row>
    <row r="7350" spans="2:2">
      <c r="B7350" s="163"/>
    </row>
    <row r="7351" spans="2:2">
      <c r="B7351" s="163"/>
    </row>
    <row r="7352" spans="2:2">
      <c r="B7352" s="163"/>
    </row>
    <row r="7353" spans="2:2">
      <c r="B7353" s="163"/>
    </row>
    <row r="7354" spans="2:2">
      <c r="B7354" s="163"/>
    </row>
    <row r="7355" spans="2:2">
      <c r="B7355" s="163"/>
    </row>
    <row r="7356" spans="2:2">
      <c r="B7356" s="163"/>
    </row>
    <row r="7357" spans="2:2">
      <c r="B7357" s="163"/>
    </row>
    <row r="7358" spans="2:2">
      <c r="B7358" s="163"/>
    </row>
    <row r="7359" spans="2:2">
      <c r="B7359" s="163"/>
    </row>
    <row r="7360" spans="2:2">
      <c r="B7360" s="163"/>
    </row>
    <row r="7361" spans="2:2">
      <c r="B7361" s="163"/>
    </row>
    <row r="7362" spans="2:2">
      <c r="B7362" s="163"/>
    </row>
    <row r="7363" spans="2:2">
      <c r="B7363" s="163"/>
    </row>
    <row r="7364" spans="2:2">
      <c r="B7364" s="163"/>
    </row>
    <row r="7365" spans="2:2">
      <c r="B7365" s="163"/>
    </row>
    <row r="7366" spans="2:2">
      <c r="B7366" s="163"/>
    </row>
    <row r="7367" spans="2:2">
      <c r="B7367" s="163"/>
    </row>
    <row r="7368" spans="2:2">
      <c r="B7368" s="163"/>
    </row>
    <row r="7369" spans="2:2">
      <c r="B7369" s="163"/>
    </row>
    <row r="7370" spans="2:2">
      <c r="B7370" s="163"/>
    </row>
    <row r="7371" spans="2:2">
      <c r="B7371" s="163"/>
    </row>
    <row r="7372" spans="2:2">
      <c r="B7372" s="163"/>
    </row>
    <row r="7373" spans="2:2">
      <c r="B7373" s="163"/>
    </row>
    <row r="7374" spans="2:2">
      <c r="B7374" s="163"/>
    </row>
    <row r="7375" spans="2:2">
      <c r="B7375" s="163"/>
    </row>
    <row r="7376" spans="2:2">
      <c r="B7376" s="163"/>
    </row>
    <row r="7377" spans="2:2">
      <c r="B7377" s="163"/>
    </row>
    <row r="7378" spans="2:2">
      <c r="B7378" s="163"/>
    </row>
    <row r="7379" spans="2:2">
      <c r="B7379" s="163"/>
    </row>
    <row r="7380" spans="2:2">
      <c r="B7380" s="163"/>
    </row>
    <row r="7381" spans="2:2">
      <c r="B7381" s="163"/>
    </row>
    <row r="7382" spans="2:2">
      <c r="B7382" s="163"/>
    </row>
    <row r="7383" spans="2:2">
      <c r="B7383" s="163"/>
    </row>
    <row r="7384" spans="2:2">
      <c r="B7384" s="163"/>
    </row>
    <row r="7385" spans="2:2">
      <c r="B7385" s="163"/>
    </row>
    <row r="7386" spans="2:2">
      <c r="B7386" s="163"/>
    </row>
    <row r="7387" spans="2:2">
      <c r="B7387" s="163"/>
    </row>
    <row r="7388" spans="2:2">
      <c r="B7388" s="163"/>
    </row>
    <row r="7389" spans="2:2">
      <c r="B7389" s="163"/>
    </row>
    <row r="7390" spans="2:2">
      <c r="B7390" s="163"/>
    </row>
    <row r="7391" spans="2:2">
      <c r="B7391" s="163"/>
    </row>
    <row r="7392" spans="2:2">
      <c r="B7392" s="163"/>
    </row>
    <row r="7393" spans="2:2">
      <c r="B7393" s="163"/>
    </row>
    <row r="7394" spans="2:2">
      <c r="B7394" s="163"/>
    </row>
    <row r="7395" spans="2:2">
      <c r="B7395" s="163"/>
    </row>
    <row r="7396" spans="2:2">
      <c r="B7396" s="163"/>
    </row>
    <row r="7397" spans="2:2">
      <c r="B7397" s="163"/>
    </row>
    <row r="7398" spans="2:2">
      <c r="B7398" s="163"/>
    </row>
    <row r="7399" spans="2:2">
      <c r="B7399" s="163"/>
    </row>
    <row r="7400" spans="2:2">
      <c r="B7400" s="163"/>
    </row>
    <row r="7401" spans="2:2">
      <c r="B7401" s="163"/>
    </row>
    <row r="7402" spans="2:2">
      <c r="B7402" s="163"/>
    </row>
    <row r="7403" spans="2:2">
      <c r="B7403" s="163"/>
    </row>
    <row r="7404" spans="2:2">
      <c r="B7404" s="163"/>
    </row>
    <row r="7405" spans="2:2">
      <c r="B7405" s="163"/>
    </row>
    <row r="7406" spans="2:2">
      <c r="B7406" s="163"/>
    </row>
    <row r="7407" spans="2:2">
      <c r="B7407" s="163"/>
    </row>
    <row r="7408" spans="2:2">
      <c r="B7408" s="163"/>
    </row>
    <row r="7409" spans="2:2">
      <c r="B7409" s="163"/>
    </row>
    <row r="7410" spans="2:2">
      <c r="B7410" s="163"/>
    </row>
    <row r="7411" spans="2:2">
      <c r="B7411" s="163"/>
    </row>
    <row r="7412" spans="2:2">
      <c r="B7412" s="163"/>
    </row>
    <row r="7413" spans="2:2">
      <c r="B7413" s="163"/>
    </row>
    <row r="7414" spans="2:2">
      <c r="B7414" s="163"/>
    </row>
    <row r="7415" spans="2:2">
      <c r="B7415" s="163"/>
    </row>
    <row r="7416" spans="2:2">
      <c r="B7416" s="163"/>
    </row>
    <row r="7417" spans="2:2">
      <c r="B7417" s="163"/>
    </row>
    <row r="7418" spans="2:2">
      <c r="B7418" s="163"/>
    </row>
    <row r="7419" spans="2:2">
      <c r="B7419" s="163"/>
    </row>
    <row r="7420" spans="2:2">
      <c r="B7420" s="163"/>
    </row>
    <row r="7421" spans="2:2">
      <c r="B7421" s="163"/>
    </row>
    <row r="7422" spans="2:2">
      <c r="B7422" s="163"/>
    </row>
    <row r="7423" spans="2:2">
      <c r="B7423" s="163"/>
    </row>
    <row r="7424" spans="2:2">
      <c r="B7424" s="163"/>
    </row>
    <row r="7425" spans="2:2">
      <c r="B7425" s="163"/>
    </row>
    <row r="7426" spans="2:2">
      <c r="B7426" s="163"/>
    </row>
    <row r="7427" spans="2:2">
      <c r="B7427" s="163"/>
    </row>
    <row r="7428" spans="2:2">
      <c r="B7428" s="163"/>
    </row>
    <row r="7429" spans="2:2">
      <c r="B7429" s="163"/>
    </row>
    <row r="7430" spans="2:2">
      <c r="B7430" s="163"/>
    </row>
    <row r="7431" spans="2:2">
      <c r="B7431" s="163"/>
    </row>
    <row r="7432" spans="2:2">
      <c r="B7432" s="163"/>
    </row>
    <row r="7433" spans="2:2">
      <c r="B7433" s="163"/>
    </row>
    <row r="7434" spans="2:2">
      <c r="B7434" s="163"/>
    </row>
    <row r="7435" spans="2:2">
      <c r="B7435" s="163"/>
    </row>
    <row r="7436" spans="2:2">
      <c r="B7436" s="163"/>
    </row>
    <row r="7437" spans="2:2">
      <c r="B7437" s="163"/>
    </row>
    <row r="7438" spans="2:2">
      <c r="B7438" s="163"/>
    </row>
    <row r="7439" spans="2:2">
      <c r="B7439" s="163"/>
    </row>
    <row r="7440" spans="2:2">
      <c r="B7440" s="163"/>
    </row>
    <row r="7441" spans="2:2">
      <c r="B7441" s="163"/>
    </row>
    <row r="7442" spans="2:2">
      <c r="B7442" s="163"/>
    </row>
    <row r="7443" spans="2:2">
      <c r="B7443" s="163"/>
    </row>
    <row r="7444" spans="2:2">
      <c r="B7444" s="163"/>
    </row>
    <row r="7445" spans="2:2">
      <c r="B7445" s="163"/>
    </row>
    <row r="7446" spans="2:2">
      <c r="B7446" s="163"/>
    </row>
    <row r="7447" spans="2:2">
      <c r="B7447" s="163"/>
    </row>
    <row r="7448" spans="2:2">
      <c r="B7448" s="163"/>
    </row>
    <row r="7449" spans="2:2">
      <c r="B7449" s="163"/>
    </row>
    <row r="7450" spans="2:2">
      <c r="B7450" s="163"/>
    </row>
    <row r="7451" spans="2:2">
      <c r="B7451" s="163"/>
    </row>
    <row r="7452" spans="2:2">
      <c r="B7452" s="163"/>
    </row>
    <row r="7453" spans="2:2">
      <c r="B7453" s="163"/>
    </row>
    <row r="7454" spans="2:2">
      <c r="B7454" s="163"/>
    </row>
    <row r="7455" spans="2:2">
      <c r="B7455" s="163"/>
    </row>
    <row r="7456" spans="2:2">
      <c r="B7456" s="163"/>
    </row>
    <row r="7457" spans="2:2">
      <c r="B7457" s="163"/>
    </row>
    <row r="7458" spans="2:2">
      <c r="B7458" s="163"/>
    </row>
    <row r="7459" spans="2:2">
      <c r="B7459" s="163"/>
    </row>
    <row r="7460" spans="2:2">
      <c r="B7460" s="163"/>
    </row>
    <row r="7461" spans="2:2">
      <c r="B7461" s="163"/>
    </row>
    <row r="7462" spans="2:2">
      <c r="B7462" s="163"/>
    </row>
    <row r="7463" spans="2:2">
      <c r="B7463" s="163"/>
    </row>
    <row r="7464" spans="2:2">
      <c r="B7464" s="163"/>
    </row>
    <row r="7465" spans="2:2">
      <c r="B7465" s="163"/>
    </row>
    <row r="7466" spans="2:2">
      <c r="B7466" s="163"/>
    </row>
    <row r="7467" spans="2:2">
      <c r="B7467" s="163"/>
    </row>
    <row r="7468" spans="2:2">
      <c r="B7468" s="163"/>
    </row>
    <row r="7469" spans="2:2">
      <c r="B7469" s="163"/>
    </row>
    <row r="7470" spans="2:2">
      <c r="B7470" s="163"/>
    </row>
    <row r="7471" spans="2:2">
      <c r="B7471" s="163"/>
    </row>
    <row r="7472" spans="2:2">
      <c r="B7472" s="163"/>
    </row>
    <row r="7473" spans="2:2">
      <c r="B7473" s="163"/>
    </row>
    <row r="7474" spans="2:2">
      <c r="B7474" s="163"/>
    </row>
    <row r="7475" spans="2:2">
      <c r="B7475" s="163"/>
    </row>
    <row r="7476" spans="2:2">
      <c r="B7476" s="163"/>
    </row>
    <row r="7477" spans="2:2">
      <c r="B7477" s="163"/>
    </row>
    <row r="7478" spans="2:2">
      <c r="B7478" s="163"/>
    </row>
    <row r="7479" spans="2:2">
      <c r="B7479" s="163"/>
    </row>
    <row r="7480" spans="2:2">
      <c r="B7480" s="163"/>
    </row>
    <row r="7481" spans="2:2">
      <c r="B7481" s="163"/>
    </row>
    <row r="7482" spans="2:2">
      <c r="B7482" s="163"/>
    </row>
    <row r="7483" spans="2:2">
      <c r="B7483" s="163"/>
    </row>
    <row r="7484" spans="2:2">
      <c r="B7484" s="163"/>
    </row>
    <row r="7485" spans="2:2">
      <c r="B7485" s="163"/>
    </row>
    <row r="7486" spans="2:2">
      <c r="B7486" s="163"/>
    </row>
    <row r="7487" spans="2:2">
      <c r="B7487" s="163"/>
    </row>
    <row r="7488" spans="2:2">
      <c r="B7488" s="163"/>
    </row>
    <row r="7489" spans="2:2">
      <c r="B7489" s="163"/>
    </row>
    <row r="7490" spans="2:2">
      <c r="B7490" s="163"/>
    </row>
    <row r="7491" spans="2:2">
      <c r="B7491" s="163"/>
    </row>
    <row r="7492" spans="2:2">
      <c r="B7492" s="163"/>
    </row>
    <row r="7493" spans="2:2">
      <c r="B7493" s="163"/>
    </row>
    <row r="7494" spans="2:2">
      <c r="B7494" s="163"/>
    </row>
    <row r="7495" spans="2:2">
      <c r="B7495" s="163"/>
    </row>
    <row r="7496" spans="2:2">
      <c r="B7496" s="163"/>
    </row>
    <row r="7497" spans="2:2">
      <c r="B7497" s="163"/>
    </row>
    <row r="7498" spans="2:2">
      <c r="B7498" s="163"/>
    </row>
    <row r="7499" spans="2:2">
      <c r="B7499" s="163"/>
    </row>
    <row r="7500" spans="2:2">
      <c r="B7500" s="163"/>
    </row>
    <row r="7501" spans="2:2">
      <c r="B7501" s="163"/>
    </row>
    <row r="7502" spans="2:2">
      <c r="B7502" s="163"/>
    </row>
    <row r="7503" spans="2:2">
      <c r="B7503" s="163"/>
    </row>
    <row r="7504" spans="2:2">
      <c r="B7504" s="163"/>
    </row>
    <row r="7505" spans="2:2">
      <c r="B7505" s="163"/>
    </row>
    <row r="7506" spans="2:2">
      <c r="B7506" s="163"/>
    </row>
    <row r="7507" spans="2:2">
      <c r="B7507" s="163"/>
    </row>
    <row r="7508" spans="2:2">
      <c r="B7508" s="163"/>
    </row>
    <row r="7509" spans="2:2">
      <c r="B7509" s="163"/>
    </row>
    <row r="7510" spans="2:2">
      <c r="B7510" s="163"/>
    </row>
    <row r="7511" spans="2:2">
      <c r="B7511" s="163"/>
    </row>
    <row r="7512" spans="2:2">
      <c r="B7512" s="163"/>
    </row>
    <row r="7513" spans="2:2">
      <c r="B7513" s="163"/>
    </row>
    <row r="7514" spans="2:2">
      <c r="B7514" s="163"/>
    </row>
    <row r="7515" spans="2:2">
      <c r="B7515" s="163"/>
    </row>
    <row r="7516" spans="2:2">
      <c r="B7516" s="163"/>
    </row>
    <row r="7517" spans="2:2">
      <c r="B7517" s="163"/>
    </row>
    <row r="7518" spans="2:2">
      <c r="B7518" s="163"/>
    </row>
    <row r="7519" spans="2:2">
      <c r="B7519" s="163"/>
    </row>
    <row r="7520" spans="2:2">
      <c r="B7520" s="163"/>
    </row>
    <row r="7521" spans="2:2">
      <c r="B7521" s="163"/>
    </row>
    <row r="7522" spans="2:2">
      <c r="B7522" s="163"/>
    </row>
    <row r="7523" spans="2:2">
      <c r="B7523" s="163"/>
    </row>
    <row r="7524" spans="2:2">
      <c r="B7524" s="163"/>
    </row>
    <row r="7525" spans="2:2">
      <c r="B7525" s="163"/>
    </row>
    <row r="7526" spans="2:2">
      <c r="B7526" s="163"/>
    </row>
    <row r="7527" spans="2:2">
      <c r="B7527" s="163"/>
    </row>
    <row r="7528" spans="2:2">
      <c r="B7528" s="163"/>
    </row>
    <row r="7529" spans="2:2">
      <c r="B7529" s="163"/>
    </row>
    <row r="7530" spans="2:2">
      <c r="B7530" s="163"/>
    </row>
    <row r="7531" spans="2:2">
      <c r="B7531" s="163"/>
    </row>
    <row r="7532" spans="2:2">
      <c r="B7532" s="163"/>
    </row>
    <row r="7533" spans="2:2">
      <c r="B7533" s="163"/>
    </row>
    <row r="7534" spans="2:2">
      <c r="B7534" s="163"/>
    </row>
    <row r="7535" spans="2:2">
      <c r="B7535" s="163"/>
    </row>
    <row r="7536" spans="2:2">
      <c r="B7536" s="163"/>
    </row>
    <row r="7537" spans="2:2">
      <c r="B7537" s="163"/>
    </row>
    <row r="7538" spans="2:2">
      <c r="B7538" s="163"/>
    </row>
    <row r="7539" spans="2:2">
      <c r="B7539" s="163"/>
    </row>
    <row r="7540" spans="2:2">
      <c r="B7540" s="163"/>
    </row>
    <row r="7541" spans="2:2">
      <c r="B7541" s="163"/>
    </row>
    <row r="7542" spans="2:2">
      <c r="B7542" s="163"/>
    </row>
    <row r="7543" spans="2:2">
      <c r="B7543" s="163"/>
    </row>
    <row r="7544" spans="2:2">
      <c r="B7544" s="163"/>
    </row>
    <row r="7545" spans="2:2">
      <c r="B7545" s="163"/>
    </row>
    <row r="7546" spans="2:2">
      <c r="B7546" s="163"/>
    </row>
    <row r="7547" spans="2:2">
      <c r="B7547" s="163"/>
    </row>
    <row r="7548" spans="2:2">
      <c r="B7548" s="163"/>
    </row>
    <row r="7549" spans="2:2">
      <c r="B7549" s="163"/>
    </row>
    <row r="7550" spans="2:2">
      <c r="B7550" s="163"/>
    </row>
    <row r="7551" spans="2:2">
      <c r="B7551" s="163"/>
    </row>
    <row r="7552" spans="2:2">
      <c r="B7552" s="163"/>
    </row>
    <row r="7553" spans="2:2">
      <c r="B7553" s="163"/>
    </row>
    <row r="7554" spans="2:2">
      <c r="B7554" s="163"/>
    </row>
    <row r="7555" spans="2:2">
      <c r="B7555" s="163"/>
    </row>
    <row r="7556" spans="2:2">
      <c r="B7556" s="163"/>
    </row>
    <row r="7557" spans="2:2">
      <c r="B7557" s="163"/>
    </row>
    <row r="7558" spans="2:2">
      <c r="B7558" s="163"/>
    </row>
    <row r="7559" spans="2:2">
      <c r="B7559" s="163"/>
    </row>
    <row r="7560" spans="2:2">
      <c r="B7560" s="163"/>
    </row>
    <row r="7561" spans="2:2">
      <c r="B7561" s="163"/>
    </row>
    <row r="7562" spans="2:2">
      <c r="B7562" s="163"/>
    </row>
    <row r="7563" spans="2:2">
      <c r="B7563" s="163"/>
    </row>
    <row r="7564" spans="2:2">
      <c r="B7564" s="163"/>
    </row>
    <row r="7565" spans="2:2">
      <c r="B7565" s="163"/>
    </row>
    <row r="7566" spans="2:2">
      <c r="B7566" s="163"/>
    </row>
    <row r="7567" spans="2:2">
      <c r="B7567" s="163"/>
    </row>
    <row r="7568" spans="2:2">
      <c r="B7568" s="163"/>
    </row>
    <row r="7569" spans="2:2">
      <c r="B7569" s="163"/>
    </row>
    <row r="7570" spans="2:2">
      <c r="B7570" s="163"/>
    </row>
    <row r="7571" spans="2:2">
      <c r="B7571" s="163"/>
    </row>
    <row r="7572" spans="2:2">
      <c r="B7572" s="163"/>
    </row>
    <row r="7573" spans="2:2">
      <c r="B7573" s="163"/>
    </row>
    <row r="7574" spans="2:2">
      <c r="B7574" s="163"/>
    </row>
    <row r="7575" spans="2:2">
      <c r="B7575" s="163"/>
    </row>
    <row r="7576" spans="2:2">
      <c r="B7576" s="163"/>
    </row>
    <row r="7577" spans="2:2">
      <c r="B7577" s="163"/>
    </row>
    <row r="7578" spans="2:2">
      <c r="B7578" s="163"/>
    </row>
    <row r="7579" spans="2:2">
      <c r="B7579" s="163"/>
    </row>
    <row r="7580" spans="2:2">
      <c r="B7580" s="163"/>
    </row>
    <row r="7581" spans="2:2">
      <c r="B7581" s="163"/>
    </row>
    <row r="7582" spans="2:2">
      <c r="B7582" s="163"/>
    </row>
    <row r="7583" spans="2:2">
      <c r="B7583" s="163"/>
    </row>
    <row r="7584" spans="2:2">
      <c r="B7584" s="163"/>
    </row>
    <row r="7585" spans="2:2">
      <c r="B7585" s="163"/>
    </row>
    <row r="7586" spans="2:2">
      <c r="B7586" s="163"/>
    </row>
    <row r="7587" spans="2:2">
      <c r="B7587" s="163"/>
    </row>
    <row r="7588" spans="2:2">
      <c r="B7588" s="163"/>
    </row>
    <row r="7589" spans="2:2">
      <c r="B7589" s="163"/>
    </row>
    <row r="7590" spans="2:2">
      <c r="B7590" s="163"/>
    </row>
    <row r="7591" spans="2:2">
      <c r="B7591" s="163"/>
    </row>
    <row r="7592" spans="2:2">
      <c r="B7592" s="163"/>
    </row>
    <row r="7593" spans="2:2">
      <c r="B7593" s="163"/>
    </row>
    <row r="7594" spans="2:2">
      <c r="B7594" s="163"/>
    </row>
    <row r="7595" spans="2:2">
      <c r="B7595" s="163"/>
    </row>
    <row r="7596" spans="2:2">
      <c r="B7596" s="163"/>
    </row>
    <row r="7597" spans="2:2">
      <c r="B7597" s="163"/>
    </row>
    <row r="7598" spans="2:2">
      <c r="B7598" s="163"/>
    </row>
    <row r="7599" spans="2:2">
      <c r="B7599" s="163"/>
    </row>
    <row r="7600" spans="2:2">
      <c r="B7600" s="163"/>
    </row>
    <row r="7601" spans="2:2">
      <c r="B7601" s="163"/>
    </row>
    <row r="7602" spans="2:2">
      <c r="B7602" s="163"/>
    </row>
    <row r="7603" spans="2:2">
      <c r="B7603" s="163"/>
    </row>
    <row r="7604" spans="2:2">
      <c r="B7604" s="163"/>
    </row>
    <row r="7605" spans="2:2">
      <c r="B7605" s="163"/>
    </row>
    <row r="7606" spans="2:2">
      <c r="B7606" s="163"/>
    </row>
    <row r="7607" spans="2:2">
      <c r="B7607" s="163"/>
    </row>
    <row r="7608" spans="2:2">
      <c r="B7608" s="163"/>
    </row>
    <row r="7609" spans="2:2">
      <c r="B7609" s="163"/>
    </row>
    <row r="7610" spans="2:2">
      <c r="B7610" s="163"/>
    </row>
    <row r="7611" spans="2:2">
      <c r="B7611" s="163"/>
    </row>
    <row r="7612" spans="2:2">
      <c r="B7612" s="163"/>
    </row>
    <row r="7613" spans="2:2">
      <c r="B7613" s="163"/>
    </row>
    <row r="7614" spans="2:2">
      <c r="B7614" s="163"/>
    </row>
    <row r="7615" spans="2:2">
      <c r="B7615" s="163"/>
    </row>
    <row r="7616" spans="2:2">
      <c r="B7616" s="163"/>
    </row>
    <row r="7617" spans="2:2">
      <c r="B7617" s="163"/>
    </row>
    <row r="7618" spans="2:2">
      <c r="B7618" s="163"/>
    </row>
    <row r="7619" spans="2:2">
      <c r="B7619" s="163"/>
    </row>
    <row r="7620" spans="2:2">
      <c r="B7620" s="163"/>
    </row>
    <row r="7621" spans="2:2">
      <c r="B7621" s="163"/>
    </row>
    <row r="7622" spans="2:2">
      <c r="B7622" s="163"/>
    </row>
    <row r="7623" spans="2:2">
      <c r="B7623" s="163"/>
    </row>
    <row r="7624" spans="2:2">
      <c r="B7624" s="163"/>
    </row>
    <row r="7625" spans="2:2">
      <c r="B7625" s="163"/>
    </row>
    <row r="7626" spans="2:2">
      <c r="B7626" s="163"/>
    </row>
    <row r="7627" spans="2:2">
      <c r="B7627" s="163"/>
    </row>
    <row r="7628" spans="2:2">
      <c r="B7628" s="163"/>
    </row>
    <row r="7629" spans="2:2">
      <c r="B7629" s="163"/>
    </row>
    <row r="7630" spans="2:2">
      <c r="B7630" s="163"/>
    </row>
    <row r="7631" spans="2:2">
      <c r="B7631" s="163"/>
    </row>
    <row r="7632" spans="2:2">
      <c r="B7632" s="163"/>
    </row>
    <row r="7633" spans="2:2">
      <c r="B7633" s="163"/>
    </row>
    <row r="7634" spans="2:2">
      <c r="B7634" s="163"/>
    </row>
    <row r="7635" spans="2:2">
      <c r="B7635" s="163"/>
    </row>
    <row r="7636" spans="2:2">
      <c r="B7636" s="163"/>
    </row>
    <row r="7637" spans="2:2">
      <c r="B7637" s="163"/>
    </row>
    <row r="7638" spans="2:2">
      <c r="B7638" s="163"/>
    </row>
    <row r="7639" spans="2:2">
      <c r="B7639" s="163"/>
    </row>
    <row r="7640" spans="2:2">
      <c r="B7640" s="163"/>
    </row>
    <row r="7641" spans="2:2">
      <c r="B7641" s="163"/>
    </row>
    <row r="7642" spans="2:2">
      <c r="B7642" s="163"/>
    </row>
    <row r="7643" spans="2:2">
      <c r="B7643" s="163"/>
    </row>
    <row r="7644" spans="2:2">
      <c r="B7644" s="163"/>
    </row>
    <row r="7645" spans="2:2">
      <c r="B7645" s="163"/>
    </row>
    <row r="7646" spans="2:2">
      <c r="B7646" s="163"/>
    </row>
    <row r="7647" spans="2:2">
      <c r="B7647" s="163"/>
    </row>
    <row r="7648" spans="2:2">
      <c r="B7648" s="163"/>
    </row>
    <row r="7649" spans="2:2">
      <c r="B7649" s="163"/>
    </row>
    <row r="7650" spans="2:2">
      <c r="B7650" s="163"/>
    </row>
    <row r="7651" spans="2:2">
      <c r="B7651" s="163"/>
    </row>
    <row r="7652" spans="2:2">
      <c r="B7652" s="163"/>
    </row>
    <row r="7653" spans="2:2">
      <c r="B7653" s="163"/>
    </row>
    <row r="7654" spans="2:2">
      <c r="B7654" s="163"/>
    </row>
    <row r="7655" spans="2:2">
      <c r="B7655" s="163"/>
    </row>
    <row r="7656" spans="2:2">
      <c r="B7656" s="163"/>
    </row>
    <row r="7657" spans="2:2">
      <c r="B7657" s="163"/>
    </row>
    <row r="7658" spans="2:2">
      <c r="B7658" s="163"/>
    </row>
    <row r="7659" spans="2:2">
      <c r="B7659" s="163"/>
    </row>
    <row r="7660" spans="2:2">
      <c r="B7660" s="163"/>
    </row>
    <row r="7661" spans="2:2">
      <c r="B7661" s="163"/>
    </row>
    <row r="7662" spans="2:2">
      <c r="B7662" s="163"/>
    </row>
    <row r="7663" spans="2:2">
      <c r="B7663" s="163"/>
    </row>
    <row r="7664" spans="2:2">
      <c r="B7664" s="163"/>
    </row>
    <row r="7665" spans="2:2">
      <c r="B7665" s="163"/>
    </row>
    <row r="7666" spans="2:2">
      <c r="B7666" s="163"/>
    </row>
    <row r="7667" spans="2:2">
      <c r="B7667" s="163"/>
    </row>
    <row r="7668" spans="2:2">
      <c r="B7668" s="163"/>
    </row>
    <row r="7669" spans="2:2">
      <c r="B7669" s="163"/>
    </row>
    <row r="7670" spans="2:2">
      <c r="B7670" s="163"/>
    </row>
    <row r="7671" spans="2:2">
      <c r="B7671" s="163"/>
    </row>
    <row r="7672" spans="2:2">
      <c r="B7672" s="163"/>
    </row>
    <row r="7673" spans="2:2">
      <c r="B7673" s="163"/>
    </row>
    <row r="7674" spans="2:2">
      <c r="B7674" s="163"/>
    </row>
    <row r="7675" spans="2:2">
      <c r="B7675" s="163"/>
    </row>
    <row r="7676" spans="2:2">
      <c r="B7676" s="163"/>
    </row>
    <row r="7677" spans="2:2">
      <c r="B7677" s="163"/>
    </row>
    <row r="7678" spans="2:2">
      <c r="B7678" s="163"/>
    </row>
    <row r="7679" spans="2:2">
      <c r="B7679" s="163"/>
    </row>
    <row r="7680" spans="2:2">
      <c r="B7680" s="163"/>
    </row>
    <row r="7681" spans="2:2">
      <c r="B7681" s="163"/>
    </row>
    <row r="7682" spans="2:2">
      <c r="B7682" s="163"/>
    </row>
    <row r="7683" spans="2:2">
      <c r="B7683" s="163"/>
    </row>
    <row r="7684" spans="2:2">
      <c r="B7684" s="163"/>
    </row>
    <row r="7685" spans="2:2">
      <c r="B7685" s="163"/>
    </row>
    <row r="7686" spans="2:2">
      <c r="B7686" s="163"/>
    </row>
    <row r="7687" spans="2:2">
      <c r="B7687" s="163"/>
    </row>
    <row r="7688" spans="2:2">
      <c r="B7688" s="163"/>
    </row>
    <row r="7689" spans="2:2">
      <c r="B7689" s="163"/>
    </row>
    <row r="7690" spans="2:2">
      <c r="B7690" s="163"/>
    </row>
    <row r="7691" spans="2:2">
      <c r="B7691" s="163"/>
    </row>
    <row r="7692" spans="2:2">
      <c r="B7692" s="163"/>
    </row>
    <row r="7693" spans="2:2">
      <c r="B7693" s="163"/>
    </row>
    <row r="7694" spans="2:2">
      <c r="B7694" s="163"/>
    </row>
    <row r="7695" spans="2:2">
      <c r="B7695" s="163"/>
    </row>
    <row r="7696" spans="2:2">
      <c r="B7696" s="163"/>
    </row>
    <row r="7697" spans="2:2">
      <c r="B7697" s="163"/>
    </row>
    <row r="7698" spans="2:2">
      <c r="B7698" s="163"/>
    </row>
    <row r="7699" spans="2:2">
      <c r="B7699" s="163"/>
    </row>
    <row r="7700" spans="2:2">
      <c r="B7700" s="163"/>
    </row>
    <row r="7701" spans="2:2">
      <c r="B7701" s="163"/>
    </row>
    <row r="7702" spans="2:2">
      <c r="B7702" s="163"/>
    </row>
    <row r="7703" spans="2:2">
      <c r="B7703" s="163"/>
    </row>
    <row r="7704" spans="2:2">
      <c r="B7704" s="163"/>
    </row>
    <row r="7705" spans="2:2">
      <c r="B7705" s="163"/>
    </row>
    <row r="7706" spans="2:2">
      <c r="B7706" s="163"/>
    </row>
    <row r="7707" spans="2:2">
      <c r="B7707" s="163"/>
    </row>
    <row r="7708" spans="2:2">
      <c r="B7708" s="163"/>
    </row>
    <row r="7709" spans="2:2">
      <c r="B7709" s="163"/>
    </row>
    <row r="7710" spans="2:2">
      <c r="B7710" s="163"/>
    </row>
    <row r="7711" spans="2:2">
      <c r="B7711" s="163"/>
    </row>
    <row r="7712" spans="2:2">
      <c r="B7712" s="163"/>
    </row>
    <row r="7713" spans="2:2">
      <c r="B7713" s="163"/>
    </row>
    <row r="7714" spans="2:2">
      <c r="B7714" s="163"/>
    </row>
    <row r="7715" spans="2:2">
      <c r="B7715" s="163"/>
    </row>
    <row r="7716" spans="2:2">
      <c r="B7716" s="163"/>
    </row>
    <row r="7717" spans="2:2">
      <c r="B7717" s="163"/>
    </row>
    <row r="7718" spans="2:2">
      <c r="B7718" s="163"/>
    </row>
    <row r="7719" spans="2:2">
      <c r="B7719" s="163"/>
    </row>
    <row r="7720" spans="2:2">
      <c r="B7720" s="163"/>
    </row>
    <row r="7721" spans="2:2">
      <c r="B7721" s="163"/>
    </row>
    <row r="7722" spans="2:2">
      <c r="B7722" s="163"/>
    </row>
    <row r="7723" spans="2:2">
      <c r="B7723" s="163"/>
    </row>
    <row r="7724" spans="2:2">
      <c r="B7724" s="163"/>
    </row>
    <row r="7725" spans="2:2">
      <c r="B7725" s="163"/>
    </row>
    <row r="7726" spans="2:2">
      <c r="B7726" s="163"/>
    </row>
    <row r="7727" spans="2:2">
      <c r="B7727" s="163"/>
    </row>
    <row r="7728" spans="2:2">
      <c r="B7728" s="163"/>
    </row>
    <row r="7729" spans="2:2">
      <c r="B7729" s="163"/>
    </row>
    <row r="7730" spans="2:2">
      <c r="B7730" s="163"/>
    </row>
    <row r="7731" spans="2:2">
      <c r="B7731" s="163"/>
    </row>
    <row r="7732" spans="2:2">
      <c r="B7732" s="163"/>
    </row>
    <row r="7733" spans="2:2">
      <c r="B7733" s="163"/>
    </row>
    <row r="7734" spans="2:2">
      <c r="B7734" s="163"/>
    </row>
    <row r="7735" spans="2:2">
      <c r="B7735" s="163"/>
    </row>
    <row r="7736" spans="2:2">
      <c r="B7736" s="163"/>
    </row>
    <row r="7737" spans="2:2">
      <c r="B7737" s="163"/>
    </row>
    <row r="7738" spans="2:2">
      <c r="B7738" s="163"/>
    </row>
    <row r="7739" spans="2:2">
      <c r="B7739" s="163"/>
    </row>
    <row r="7740" spans="2:2">
      <c r="B7740" s="163"/>
    </row>
    <row r="7741" spans="2:2">
      <c r="B7741" s="163"/>
    </row>
    <row r="7742" spans="2:2">
      <c r="B7742" s="163"/>
    </row>
    <row r="7743" spans="2:2">
      <c r="B7743" s="163"/>
    </row>
    <row r="7744" spans="2:2">
      <c r="B7744" s="163"/>
    </row>
    <row r="7745" spans="2:2">
      <c r="B7745" s="163"/>
    </row>
    <row r="7746" spans="2:2">
      <c r="B7746" s="163"/>
    </row>
    <row r="7747" spans="2:2">
      <c r="B7747" s="163"/>
    </row>
    <row r="7748" spans="2:2">
      <c r="B7748" s="163"/>
    </row>
    <row r="7749" spans="2:2">
      <c r="B7749" s="163"/>
    </row>
    <row r="7750" spans="2:2">
      <c r="B7750" s="163"/>
    </row>
    <row r="7751" spans="2:2">
      <c r="B7751" s="163"/>
    </row>
    <row r="7752" spans="2:2">
      <c r="B7752" s="163"/>
    </row>
    <row r="7753" spans="2:2">
      <c r="B7753" s="163"/>
    </row>
    <row r="7754" spans="2:2">
      <c r="B7754" s="163"/>
    </row>
    <row r="7755" spans="2:2">
      <c r="B7755" s="163"/>
    </row>
    <row r="7756" spans="2:2">
      <c r="B7756" s="163"/>
    </row>
    <row r="7757" spans="2:2">
      <c r="B7757" s="163"/>
    </row>
    <row r="7758" spans="2:2">
      <c r="B7758" s="163"/>
    </row>
    <row r="7759" spans="2:2">
      <c r="B7759" s="163"/>
    </row>
    <row r="7760" spans="2:2">
      <c r="B7760" s="163"/>
    </row>
    <row r="7761" spans="2:2">
      <c r="B7761" s="163"/>
    </row>
    <row r="7762" spans="2:2">
      <c r="B7762" s="163"/>
    </row>
    <row r="7763" spans="2:2">
      <c r="B7763" s="163"/>
    </row>
    <row r="7764" spans="2:2">
      <c r="B7764" s="163"/>
    </row>
    <row r="7765" spans="2:2">
      <c r="B7765" s="163"/>
    </row>
    <row r="7766" spans="2:2">
      <c r="B7766" s="163"/>
    </row>
    <row r="7767" spans="2:2">
      <c r="B7767" s="163"/>
    </row>
    <row r="7768" spans="2:2">
      <c r="B7768" s="163"/>
    </row>
    <row r="7769" spans="2:2">
      <c r="B7769" s="163"/>
    </row>
    <row r="7770" spans="2:2">
      <c r="B7770" s="163"/>
    </row>
    <row r="7771" spans="2:2">
      <c r="B7771" s="163"/>
    </row>
    <row r="7772" spans="2:2">
      <c r="B7772" s="163"/>
    </row>
    <row r="7773" spans="2:2">
      <c r="B7773" s="163"/>
    </row>
    <row r="7774" spans="2:2">
      <c r="B7774" s="163"/>
    </row>
    <row r="7775" spans="2:2">
      <c r="B7775" s="163"/>
    </row>
    <row r="7776" spans="2:2">
      <c r="B7776" s="163"/>
    </row>
    <row r="7777" spans="2:2">
      <c r="B7777" s="163"/>
    </row>
    <row r="7778" spans="2:2">
      <c r="B7778" s="163"/>
    </row>
    <row r="7779" spans="2:2">
      <c r="B7779" s="163"/>
    </row>
    <row r="7780" spans="2:2">
      <c r="B7780" s="163"/>
    </row>
    <row r="7781" spans="2:2">
      <c r="B7781" s="163"/>
    </row>
    <row r="7782" spans="2:2">
      <c r="B7782" s="163"/>
    </row>
    <row r="7783" spans="2:2">
      <c r="B7783" s="163"/>
    </row>
    <row r="7784" spans="2:2">
      <c r="B7784" s="163"/>
    </row>
    <row r="7785" spans="2:2">
      <c r="B7785" s="163"/>
    </row>
    <row r="7786" spans="2:2">
      <c r="B7786" s="163"/>
    </row>
    <row r="7787" spans="2:2">
      <c r="B7787" s="163"/>
    </row>
    <row r="7788" spans="2:2">
      <c r="B7788" s="163"/>
    </row>
    <row r="7789" spans="2:2">
      <c r="B7789" s="163"/>
    </row>
    <row r="7790" spans="2:2">
      <c r="B7790" s="163"/>
    </row>
    <row r="7791" spans="2:2">
      <c r="B7791" s="163"/>
    </row>
    <row r="7792" spans="2:2">
      <c r="B7792" s="163"/>
    </row>
    <row r="7793" spans="2:2">
      <c r="B7793" s="163"/>
    </row>
    <row r="7794" spans="2:2">
      <c r="B7794" s="163"/>
    </row>
    <row r="7795" spans="2:2">
      <c r="B7795" s="163"/>
    </row>
    <row r="7796" spans="2:2">
      <c r="B7796" s="163"/>
    </row>
    <row r="7797" spans="2:2">
      <c r="B7797" s="163"/>
    </row>
    <row r="7798" spans="2:2">
      <c r="B7798" s="163"/>
    </row>
    <row r="7799" spans="2:2">
      <c r="B7799" s="163"/>
    </row>
    <row r="7800" spans="2:2">
      <c r="B7800" s="163"/>
    </row>
    <row r="7801" spans="2:2">
      <c r="B7801" s="163"/>
    </row>
    <row r="7802" spans="2:2">
      <c r="B7802" s="163"/>
    </row>
    <row r="7803" spans="2:2">
      <c r="B7803" s="163"/>
    </row>
    <row r="7804" spans="2:2">
      <c r="B7804" s="163"/>
    </row>
    <row r="7805" spans="2:2">
      <c r="B7805" s="163"/>
    </row>
    <row r="7806" spans="2:2">
      <c r="B7806" s="163"/>
    </row>
    <row r="7807" spans="2:2">
      <c r="B7807" s="163"/>
    </row>
    <row r="7808" spans="2:2">
      <c r="B7808" s="163"/>
    </row>
    <row r="7809" spans="2:2">
      <c r="B7809" s="163"/>
    </row>
    <row r="7810" spans="2:2">
      <c r="B7810" s="163"/>
    </row>
    <row r="7811" spans="2:2">
      <c r="B7811" s="163"/>
    </row>
    <row r="7812" spans="2:2">
      <c r="B7812" s="163"/>
    </row>
    <row r="7813" spans="2:2">
      <c r="B7813" s="163"/>
    </row>
    <row r="7814" spans="2:2">
      <c r="B7814" s="163"/>
    </row>
    <row r="7815" spans="2:2">
      <c r="B7815" s="163"/>
    </row>
    <row r="7816" spans="2:2">
      <c r="B7816" s="163"/>
    </row>
    <row r="7817" spans="2:2">
      <c r="B7817" s="163"/>
    </row>
    <row r="7818" spans="2:2">
      <c r="B7818" s="163"/>
    </row>
    <row r="7819" spans="2:2">
      <c r="B7819" s="163"/>
    </row>
    <row r="7820" spans="2:2">
      <c r="B7820" s="163"/>
    </row>
    <row r="7821" spans="2:2">
      <c r="B7821" s="163"/>
    </row>
    <row r="7822" spans="2:2">
      <c r="B7822" s="163"/>
    </row>
    <row r="7823" spans="2:2">
      <c r="B7823" s="163"/>
    </row>
    <row r="7824" spans="2:2">
      <c r="B7824" s="163"/>
    </row>
    <row r="7825" spans="2:2">
      <c r="B7825" s="163"/>
    </row>
    <row r="7826" spans="2:2">
      <c r="B7826" s="163"/>
    </row>
    <row r="7827" spans="2:2">
      <c r="B7827" s="163"/>
    </row>
    <row r="7828" spans="2:2">
      <c r="B7828" s="163"/>
    </row>
    <row r="7829" spans="2:2">
      <c r="B7829" s="163"/>
    </row>
    <row r="7830" spans="2:2">
      <c r="B7830" s="163"/>
    </row>
    <row r="7831" spans="2:2">
      <c r="B7831" s="163"/>
    </row>
    <row r="7832" spans="2:2">
      <c r="B7832" s="163"/>
    </row>
    <row r="7833" spans="2:2">
      <c r="B7833" s="163"/>
    </row>
    <row r="7834" spans="2:2">
      <c r="B7834" s="163"/>
    </row>
    <row r="7835" spans="2:2">
      <c r="B7835" s="163"/>
    </row>
    <row r="7836" spans="2:2">
      <c r="B7836" s="163"/>
    </row>
    <row r="7837" spans="2:2">
      <c r="B7837" s="163"/>
    </row>
    <row r="7838" spans="2:2">
      <c r="B7838" s="163"/>
    </row>
    <row r="7839" spans="2:2">
      <c r="B7839" s="163"/>
    </row>
    <row r="7840" spans="2:2">
      <c r="B7840" s="163"/>
    </row>
    <row r="7841" spans="2:2">
      <c r="B7841" s="163"/>
    </row>
    <row r="7842" spans="2:2">
      <c r="B7842" s="163"/>
    </row>
    <row r="7843" spans="2:2">
      <c r="B7843" s="163"/>
    </row>
    <row r="7844" spans="2:2">
      <c r="B7844" s="163"/>
    </row>
    <row r="7845" spans="2:2">
      <c r="B7845" s="163"/>
    </row>
    <row r="7846" spans="2:2">
      <c r="B7846" s="163"/>
    </row>
    <row r="7847" spans="2:2">
      <c r="B7847" s="163"/>
    </row>
    <row r="7848" spans="2:2">
      <c r="B7848" s="163"/>
    </row>
    <row r="7849" spans="2:2">
      <c r="B7849" s="163"/>
    </row>
    <row r="7850" spans="2:2">
      <c r="B7850" s="163"/>
    </row>
    <row r="7851" spans="2:2">
      <c r="B7851" s="163"/>
    </row>
    <row r="7852" spans="2:2">
      <c r="B7852" s="163"/>
    </row>
    <row r="7853" spans="2:2">
      <c r="B7853" s="163"/>
    </row>
    <row r="7854" spans="2:2">
      <c r="B7854" s="163"/>
    </row>
    <row r="7855" spans="2:2">
      <c r="B7855" s="163"/>
    </row>
    <row r="7856" spans="2:2">
      <c r="B7856" s="163"/>
    </row>
    <row r="7857" spans="2:2">
      <c r="B7857" s="163"/>
    </row>
    <row r="7858" spans="2:2">
      <c r="B7858" s="163"/>
    </row>
    <row r="7859" spans="2:2">
      <c r="B7859" s="163"/>
    </row>
    <row r="7860" spans="2:2">
      <c r="B7860" s="163"/>
    </row>
    <row r="7861" spans="2:2">
      <c r="B7861" s="163"/>
    </row>
    <row r="7862" spans="2:2">
      <c r="B7862" s="163"/>
    </row>
    <row r="7863" spans="2:2">
      <c r="B7863" s="163"/>
    </row>
    <row r="7864" spans="2:2">
      <c r="B7864" s="163"/>
    </row>
    <row r="7865" spans="2:2">
      <c r="B7865" s="163"/>
    </row>
    <row r="7866" spans="2:2">
      <c r="B7866" s="163"/>
    </row>
    <row r="7867" spans="2:2">
      <c r="B7867" s="163"/>
    </row>
    <row r="7868" spans="2:2">
      <c r="B7868" s="163"/>
    </row>
    <row r="7869" spans="2:2">
      <c r="B7869" s="163"/>
    </row>
    <row r="7870" spans="2:2">
      <c r="B7870" s="163"/>
    </row>
    <row r="7871" spans="2:2">
      <c r="B7871" s="163"/>
    </row>
    <row r="7872" spans="2:2">
      <c r="B7872" s="163"/>
    </row>
    <row r="7873" spans="2:2">
      <c r="B7873" s="163"/>
    </row>
    <row r="7874" spans="2:2">
      <c r="B7874" s="163"/>
    </row>
    <row r="7875" spans="2:2">
      <c r="B7875" s="163"/>
    </row>
    <row r="7876" spans="2:2">
      <c r="B7876" s="163"/>
    </row>
    <row r="7877" spans="2:2">
      <c r="B7877" s="163"/>
    </row>
    <row r="7878" spans="2:2">
      <c r="B7878" s="163"/>
    </row>
    <row r="7879" spans="2:2">
      <c r="B7879" s="163"/>
    </row>
    <row r="7880" spans="2:2">
      <c r="B7880" s="163"/>
    </row>
    <row r="7881" spans="2:2">
      <c r="B7881" s="163"/>
    </row>
    <row r="7882" spans="2:2">
      <c r="B7882" s="163"/>
    </row>
    <row r="7883" spans="2:2">
      <c r="B7883" s="163"/>
    </row>
    <row r="7884" spans="2:2">
      <c r="B7884" s="163"/>
    </row>
    <row r="7885" spans="2:2">
      <c r="B7885" s="163"/>
    </row>
    <row r="7886" spans="2:2">
      <c r="B7886" s="163"/>
    </row>
    <row r="7887" spans="2:2">
      <c r="B7887" s="163"/>
    </row>
    <row r="7888" spans="2:2">
      <c r="B7888" s="163"/>
    </row>
    <row r="7889" spans="2:2">
      <c r="B7889" s="163"/>
    </row>
    <row r="7890" spans="2:2">
      <c r="B7890" s="163"/>
    </row>
    <row r="7891" spans="2:2">
      <c r="B7891" s="163"/>
    </row>
    <row r="7892" spans="2:2">
      <c r="B7892" s="163"/>
    </row>
    <row r="7893" spans="2:2">
      <c r="B7893" s="163"/>
    </row>
    <row r="7894" spans="2:2">
      <c r="B7894" s="163"/>
    </row>
    <row r="7895" spans="2:2">
      <c r="B7895" s="163"/>
    </row>
    <row r="7896" spans="2:2">
      <c r="B7896" s="163"/>
    </row>
    <row r="7897" spans="2:2">
      <c r="B7897" s="163"/>
    </row>
    <row r="7898" spans="2:2">
      <c r="B7898" s="163"/>
    </row>
    <row r="7899" spans="2:2">
      <c r="B7899" s="163"/>
    </row>
    <row r="7900" spans="2:2">
      <c r="B7900" s="163"/>
    </row>
    <row r="7901" spans="2:2">
      <c r="B7901" s="163"/>
    </row>
    <row r="7902" spans="2:2">
      <c r="B7902" s="163"/>
    </row>
    <row r="7903" spans="2:2">
      <c r="B7903" s="163"/>
    </row>
    <row r="7904" spans="2:2">
      <c r="B7904" s="163"/>
    </row>
    <row r="7905" spans="2:2">
      <c r="B7905" s="163"/>
    </row>
    <row r="7906" spans="2:2">
      <c r="B7906" s="163"/>
    </row>
    <row r="7907" spans="2:2">
      <c r="B7907" s="163"/>
    </row>
    <row r="7908" spans="2:2">
      <c r="B7908" s="163"/>
    </row>
    <row r="7909" spans="2:2">
      <c r="B7909" s="163"/>
    </row>
    <row r="7910" spans="2:2">
      <c r="B7910" s="163"/>
    </row>
    <row r="7911" spans="2:2">
      <c r="B7911" s="163"/>
    </row>
    <row r="7912" spans="2:2">
      <c r="B7912" s="163"/>
    </row>
    <row r="7913" spans="2:2">
      <c r="B7913" s="163"/>
    </row>
    <row r="7914" spans="2:2">
      <c r="B7914" s="163"/>
    </row>
    <row r="7915" spans="2:2">
      <c r="B7915" s="163"/>
    </row>
    <row r="7916" spans="2:2">
      <c r="B7916" s="163"/>
    </row>
    <row r="7917" spans="2:2">
      <c r="B7917" s="163"/>
    </row>
    <row r="7918" spans="2:2">
      <c r="B7918" s="163"/>
    </row>
    <row r="7919" spans="2:2">
      <c r="B7919" s="163"/>
    </row>
    <row r="7920" spans="2:2">
      <c r="B7920" s="163"/>
    </row>
    <row r="7921" spans="2:2">
      <c r="B7921" s="163"/>
    </row>
    <row r="7922" spans="2:2">
      <c r="B7922" s="163"/>
    </row>
    <row r="7923" spans="2:2">
      <c r="B7923" s="163"/>
    </row>
    <row r="7924" spans="2:2">
      <c r="B7924" s="163"/>
    </row>
    <row r="7925" spans="2:2">
      <c r="B7925" s="163"/>
    </row>
    <row r="7926" spans="2:2">
      <c r="B7926" s="163"/>
    </row>
    <row r="7927" spans="2:2">
      <c r="B7927" s="163"/>
    </row>
    <row r="7928" spans="2:2">
      <c r="B7928" s="163"/>
    </row>
    <row r="7929" spans="2:2">
      <c r="B7929" s="163"/>
    </row>
    <row r="7930" spans="2:2">
      <c r="B7930" s="163"/>
    </row>
    <row r="7931" spans="2:2">
      <c r="B7931" s="163"/>
    </row>
    <row r="7932" spans="2:2">
      <c r="B7932" s="163"/>
    </row>
    <row r="7933" spans="2:2">
      <c r="B7933" s="163"/>
    </row>
    <row r="7934" spans="2:2">
      <c r="B7934" s="163"/>
    </row>
    <row r="7935" spans="2:2">
      <c r="B7935" s="163"/>
    </row>
    <row r="7936" spans="2:2">
      <c r="B7936" s="163"/>
    </row>
    <row r="7937" spans="2:2">
      <c r="B7937" s="163"/>
    </row>
    <row r="7938" spans="2:2">
      <c r="B7938" s="163"/>
    </row>
    <row r="7939" spans="2:2">
      <c r="B7939" s="163"/>
    </row>
    <row r="7940" spans="2:2">
      <c r="B7940" s="163"/>
    </row>
    <row r="7941" spans="2:2">
      <c r="B7941" s="163"/>
    </row>
    <row r="7942" spans="2:2">
      <c r="B7942" s="163"/>
    </row>
    <row r="7943" spans="2:2">
      <c r="B7943" s="163"/>
    </row>
    <row r="7944" spans="2:2">
      <c r="B7944" s="163"/>
    </row>
    <row r="7945" spans="2:2">
      <c r="B7945" s="163"/>
    </row>
    <row r="7946" spans="2:2">
      <c r="B7946" s="163"/>
    </row>
    <row r="7947" spans="2:2">
      <c r="B7947" s="163"/>
    </row>
    <row r="7948" spans="2:2">
      <c r="B7948" s="163"/>
    </row>
    <row r="7949" spans="2:2">
      <c r="B7949" s="163"/>
    </row>
    <row r="7950" spans="2:2">
      <c r="B7950" s="163"/>
    </row>
    <row r="7951" spans="2:2">
      <c r="B7951" s="163"/>
    </row>
    <row r="7952" spans="2:2">
      <c r="B7952" s="163"/>
    </row>
    <row r="7953" spans="2:2">
      <c r="B7953" s="163"/>
    </row>
    <row r="7954" spans="2:2">
      <c r="B7954" s="163"/>
    </row>
    <row r="7955" spans="2:2">
      <c r="B7955" s="163"/>
    </row>
    <row r="7956" spans="2:2">
      <c r="B7956" s="163"/>
    </row>
    <row r="7957" spans="2:2">
      <c r="B7957" s="163"/>
    </row>
    <row r="7958" spans="2:2">
      <c r="B7958" s="163"/>
    </row>
    <row r="7959" spans="2:2">
      <c r="B7959" s="163"/>
    </row>
    <row r="7960" spans="2:2">
      <c r="B7960" s="163"/>
    </row>
    <row r="7961" spans="2:2">
      <c r="B7961" s="163"/>
    </row>
    <row r="7962" spans="2:2">
      <c r="B7962" s="163"/>
    </row>
    <row r="7963" spans="2:2">
      <c r="B7963" s="163"/>
    </row>
    <row r="7964" spans="2:2">
      <c r="B7964" s="163"/>
    </row>
    <row r="7965" spans="2:2">
      <c r="B7965" s="163"/>
    </row>
    <row r="7966" spans="2:2">
      <c r="B7966" s="163"/>
    </row>
    <row r="7967" spans="2:2">
      <c r="B7967" s="163"/>
    </row>
    <row r="7968" spans="2:2">
      <c r="B7968" s="163"/>
    </row>
    <row r="7969" spans="2:2">
      <c r="B7969" s="163"/>
    </row>
    <row r="7970" spans="2:2">
      <c r="B7970" s="163"/>
    </row>
    <row r="7971" spans="2:2">
      <c r="B7971" s="163"/>
    </row>
    <row r="7972" spans="2:2">
      <c r="B7972" s="163"/>
    </row>
    <row r="7973" spans="2:2">
      <c r="B7973" s="163"/>
    </row>
    <row r="7974" spans="2:2">
      <c r="B7974" s="163"/>
    </row>
    <row r="7975" spans="2:2">
      <c r="B7975" s="163"/>
    </row>
    <row r="7976" spans="2:2">
      <c r="B7976" s="163"/>
    </row>
    <row r="7977" spans="2:2">
      <c r="B7977" s="163"/>
    </row>
    <row r="7978" spans="2:2">
      <c r="B7978" s="163"/>
    </row>
    <row r="7979" spans="2:2">
      <c r="B7979" s="163"/>
    </row>
    <row r="7980" spans="2:2">
      <c r="B7980" s="163"/>
    </row>
    <row r="7981" spans="2:2">
      <c r="B7981" s="163"/>
    </row>
    <row r="7982" spans="2:2">
      <c r="B7982" s="163"/>
    </row>
    <row r="7983" spans="2:2">
      <c r="B7983" s="163"/>
    </row>
    <row r="7984" spans="2:2">
      <c r="B7984" s="163"/>
    </row>
    <row r="7985" spans="2:2">
      <c r="B7985" s="163"/>
    </row>
    <row r="7986" spans="2:2">
      <c r="B7986" s="163"/>
    </row>
    <row r="7987" spans="2:2">
      <c r="B7987" s="163"/>
    </row>
    <row r="7988" spans="2:2">
      <c r="B7988" s="163"/>
    </row>
    <row r="7989" spans="2:2">
      <c r="B7989" s="163"/>
    </row>
    <row r="7990" spans="2:2">
      <c r="B7990" s="163"/>
    </row>
    <row r="7991" spans="2:2">
      <c r="B7991" s="163"/>
    </row>
    <row r="7992" spans="2:2">
      <c r="B7992" s="163"/>
    </row>
    <row r="7993" spans="2:2">
      <c r="B7993" s="163"/>
    </row>
    <row r="7994" spans="2:2">
      <c r="B7994" s="163"/>
    </row>
    <row r="7995" spans="2:2">
      <c r="B7995" s="163"/>
    </row>
    <row r="7996" spans="2:2">
      <c r="B7996" s="163"/>
    </row>
    <row r="7997" spans="2:2">
      <c r="B7997" s="163"/>
    </row>
    <row r="7998" spans="2:2">
      <c r="B7998" s="163"/>
    </row>
    <row r="7999" spans="2:2">
      <c r="B7999" s="163"/>
    </row>
    <row r="8000" spans="2:2">
      <c r="B8000" s="163"/>
    </row>
    <row r="8001" spans="2:2">
      <c r="B8001" s="163"/>
    </row>
    <row r="8002" spans="2:2">
      <c r="B8002" s="163"/>
    </row>
    <row r="8003" spans="2:2">
      <c r="B8003" s="163"/>
    </row>
    <row r="8004" spans="2:2">
      <c r="B8004" s="163"/>
    </row>
    <row r="8005" spans="2:2">
      <c r="B8005" s="163"/>
    </row>
    <row r="8006" spans="2:2">
      <c r="B8006" s="163"/>
    </row>
    <row r="8007" spans="2:2">
      <c r="B8007" s="163"/>
    </row>
    <row r="8008" spans="2:2">
      <c r="B8008" s="163"/>
    </row>
    <row r="8009" spans="2:2">
      <c r="B8009" s="163"/>
    </row>
    <row r="8010" spans="2:2">
      <c r="B8010" s="163"/>
    </row>
    <row r="8011" spans="2:2">
      <c r="B8011" s="163"/>
    </row>
    <row r="8012" spans="2:2">
      <c r="B8012" s="163"/>
    </row>
    <row r="8013" spans="2:2">
      <c r="B8013" s="163"/>
    </row>
    <row r="8014" spans="2:2">
      <c r="B8014" s="163"/>
    </row>
    <row r="8015" spans="2:2">
      <c r="B8015" s="163"/>
    </row>
    <row r="8016" spans="2:2">
      <c r="B8016" s="163"/>
    </row>
    <row r="8017" spans="2:2">
      <c r="B8017" s="163"/>
    </row>
    <row r="8018" spans="2:2">
      <c r="B8018" s="163"/>
    </row>
    <row r="8019" spans="2:2">
      <c r="B8019" s="163"/>
    </row>
    <row r="8020" spans="2:2">
      <c r="B8020" s="163"/>
    </row>
    <row r="8021" spans="2:2">
      <c r="B8021" s="163"/>
    </row>
    <row r="8022" spans="2:2">
      <c r="B8022" s="163"/>
    </row>
    <row r="8023" spans="2:2">
      <c r="B8023" s="163"/>
    </row>
    <row r="8024" spans="2:2">
      <c r="B8024" s="163"/>
    </row>
    <row r="8025" spans="2:2">
      <c r="B8025" s="163"/>
    </row>
    <row r="8026" spans="2:2">
      <c r="B8026" s="163"/>
    </row>
    <row r="8027" spans="2:2">
      <c r="B8027" s="163"/>
    </row>
    <row r="8028" spans="2:2">
      <c r="B8028" s="163"/>
    </row>
    <row r="8029" spans="2:2">
      <c r="B8029" s="163"/>
    </row>
    <row r="8030" spans="2:2">
      <c r="B8030" s="163"/>
    </row>
    <row r="8031" spans="2:2">
      <c r="B8031" s="163"/>
    </row>
    <row r="8032" spans="2:2">
      <c r="B8032" s="163"/>
    </row>
    <row r="8033" spans="2:2">
      <c r="B8033" s="163"/>
    </row>
    <row r="8034" spans="2:2">
      <c r="B8034" s="163"/>
    </row>
    <row r="8035" spans="2:2">
      <c r="B8035" s="163"/>
    </row>
    <row r="8036" spans="2:2">
      <c r="B8036" s="163"/>
    </row>
    <row r="8037" spans="2:2">
      <c r="B8037" s="163"/>
    </row>
    <row r="8038" spans="2:2">
      <c r="B8038" s="163"/>
    </row>
    <row r="8039" spans="2:2">
      <c r="B8039" s="163"/>
    </row>
    <row r="8040" spans="2:2">
      <c r="B8040" s="163"/>
    </row>
    <row r="8041" spans="2:2">
      <c r="B8041" s="163"/>
    </row>
    <row r="8042" spans="2:2">
      <c r="B8042" s="163"/>
    </row>
    <row r="8043" spans="2:2">
      <c r="B8043" s="163"/>
    </row>
    <row r="8044" spans="2:2">
      <c r="B8044" s="163"/>
    </row>
    <row r="8045" spans="2:2">
      <c r="B8045" s="163"/>
    </row>
    <row r="8046" spans="2:2">
      <c r="B8046" s="163"/>
    </row>
    <row r="8047" spans="2:2">
      <c r="B8047" s="163"/>
    </row>
    <row r="8048" spans="2:2">
      <c r="B8048" s="163"/>
    </row>
    <row r="8049" spans="2:2">
      <c r="B8049" s="163"/>
    </row>
    <row r="8050" spans="2:2">
      <c r="B8050" s="163"/>
    </row>
    <row r="8051" spans="2:2">
      <c r="B8051" s="163"/>
    </row>
    <row r="8052" spans="2:2">
      <c r="B8052" s="163"/>
    </row>
    <row r="8053" spans="2:2">
      <c r="B8053" s="163"/>
    </row>
    <row r="8054" spans="2:2">
      <c r="B8054" s="163"/>
    </row>
    <row r="8055" spans="2:2">
      <c r="B8055" s="163"/>
    </row>
    <row r="8056" spans="2:2">
      <c r="B8056" s="163"/>
    </row>
    <row r="8057" spans="2:2">
      <c r="B8057" s="163"/>
    </row>
    <row r="8058" spans="2:2">
      <c r="B8058" s="163"/>
    </row>
    <row r="8059" spans="2:2">
      <c r="B8059" s="163"/>
    </row>
    <row r="8060" spans="2:2">
      <c r="B8060" s="163"/>
    </row>
    <row r="8061" spans="2:2">
      <c r="B8061" s="163"/>
    </row>
    <row r="8062" spans="2:2">
      <c r="B8062" s="163"/>
    </row>
    <row r="8063" spans="2:2">
      <c r="B8063" s="163"/>
    </row>
    <row r="8064" spans="2:2">
      <c r="B8064" s="163"/>
    </row>
    <row r="8065" spans="2:2">
      <c r="B8065" s="163"/>
    </row>
    <row r="8066" spans="2:2">
      <c r="B8066" s="163"/>
    </row>
    <row r="8067" spans="2:2">
      <c r="B8067" s="163"/>
    </row>
    <row r="8068" spans="2:2">
      <c r="B8068" s="163"/>
    </row>
    <row r="8069" spans="2:2">
      <c r="B8069" s="163"/>
    </row>
    <row r="8070" spans="2:2">
      <c r="B8070" s="163"/>
    </row>
    <row r="8071" spans="2:2">
      <c r="B8071" s="163"/>
    </row>
    <row r="8072" spans="2:2">
      <c r="B8072" s="163"/>
    </row>
    <row r="8073" spans="2:2">
      <c r="B8073" s="163"/>
    </row>
    <row r="8074" spans="2:2">
      <c r="B8074" s="163"/>
    </row>
    <row r="8075" spans="2:2">
      <c r="B8075" s="163"/>
    </row>
    <row r="8076" spans="2:2">
      <c r="B8076" s="163"/>
    </row>
    <row r="8077" spans="2:2">
      <c r="B8077" s="163"/>
    </row>
    <row r="8078" spans="2:2">
      <c r="B8078" s="163"/>
    </row>
    <row r="8079" spans="2:2">
      <c r="B8079" s="163"/>
    </row>
    <row r="8080" spans="2:2">
      <c r="B8080" s="163"/>
    </row>
    <row r="8081" spans="2:2">
      <c r="B8081" s="163"/>
    </row>
    <row r="8082" spans="2:2">
      <c r="B8082" s="163"/>
    </row>
    <row r="8083" spans="2:2">
      <c r="B8083" s="163"/>
    </row>
    <row r="8084" spans="2:2">
      <c r="B8084" s="163"/>
    </row>
    <row r="8085" spans="2:2">
      <c r="B8085" s="163"/>
    </row>
    <row r="8086" spans="2:2">
      <c r="B8086" s="163"/>
    </row>
    <row r="8087" spans="2:2">
      <c r="B8087" s="163"/>
    </row>
    <row r="8088" spans="2:2">
      <c r="B8088" s="163"/>
    </row>
    <row r="8089" spans="2:2">
      <c r="B8089" s="163"/>
    </row>
    <row r="8090" spans="2:2">
      <c r="B8090" s="163"/>
    </row>
    <row r="8091" spans="2:2">
      <c r="B8091" s="163"/>
    </row>
    <row r="8092" spans="2:2">
      <c r="B8092" s="163"/>
    </row>
    <row r="8093" spans="2:2">
      <c r="B8093" s="163"/>
    </row>
    <row r="8094" spans="2:2">
      <c r="B8094" s="163"/>
    </row>
    <row r="8095" spans="2:2">
      <c r="B8095" s="163"/>
    </row>
    <row r="8096" spans="2:2">
      <c r="B8096" s="163"/>
    </row>
    <row r="8097" spans="2:2">
      <c r="B8097" s="163"/>
    </row>
    <row r="8098" spans="2:2">
      <c r="B8098" s="163"/>
    </row>
    <row r="8099" spans="2:2">
      <c r="B8099" s="163"/>
    </row>
    <row r="8100" spans="2:2">
      <c r="B8100" s="163"/>
    </row>
    <row r="8101" spans="2:2">
      <c r="B8101" s="163"/>
    </row>
    <row r="8102" spans="2:2">
      <c r="B8102" s="163"/>
    </row>
    <row r="8103" spans="2:2">
      <c r="B8103" s="163"/>
    </row>
    <row r="8104" spans="2:2">
      <c r="B8104" s="163"/>
    </row>
    <row r="8105" spans="2:2">
      <c r="B8105" s="163"/>
    </row>
    <row r="8106" spans="2:2">
      <c r="B8106" s="163"/>
    </row>
    <row r="8107" spans="2:2">
      <c r="B8107" s="163"/>
    </row>
    <row r="8108" spans="2:2">
      <c r="B8108" s="163"/>
    </row>
    <row r="8109" spans="2:2">
      <c r="B8109" s="163"/>
    </row>
    <row r="8110" spans="2:2">
      <c r="B8110" s="163"/>
    </row>
    <row r="8111" spans="2:2">
      <c r="B8111" s="163"/>
    </row>
    <row r="8112" spans="2:2">
      <c r="B8112" s="163"/>
    </row>
    <row r="8113" spans="2:2">
      <c r="B8113" s="163"/>
    </row>
    <row r="8114" spans="2:2">
      <c r="B8114" s="163"/>
    </row>
    <row r="8115" spans="2:2">
      <c r="B8115" s="163"/>
    </row>
    <row r="8116" spans="2:2">
      <c r="B8116" s="163"/>
    </row>
    <row r="8117" spans="2:2">
      <c r="B8117" s="163"/>
    </row>
    <row r="8118" spans="2:2">
      <c r="B8118" s="163"/>
    </row>
    <row r="8119" spans="2:2">
      <c r="B8119" s="163"/>
    </row>
    <row r="8120" spans="2:2">
      <c r="B8120" s="163"/>
    </row>
    <row r="8121" spans="2:2">
      <c r="B8121" s="163"/>
    </row>
    <row r="8122" spans="2:2">
      <c r="B8122" s="163"/>
    </row>
    <row r="8123" spans="2:2">
      <c r="B8123" s="163"/>
    </row>
    <row r="8124" spans="2:2">
      <c r="B8124" s="163"/>
    </row>
    <row r="8125" spans="2:2">
      <c r="B8125" s="163"/>
    </row>
    <row r="8126" spans="2:2">
      <c r="B8126" s="163"/>
    </row>
    <row r="8127" spans="2:2">
      <c r="B8127" s="163"/>
    </row>
    <row r="8128" spans="2:2">
      <c r="B8128" s="163"/>
    </row>
    <row r="8129" spans="2:2">
      <c r="B8129" s="163"/>
    </row>
    <row r="8130" spans="2:2">
      <c r="B8130" s="163"/>
    </row>
    <row r="8131" spans="2:2">
      <c r="B8131" s="163"/>
    </row>
    <row r="8132" spans="2:2">
      <c r="B8132" s="163"/>
    </row>
    <row r="8133" spans="2:2">
      <c r="B8133" s="163"/>
    </row>
    <row r="8134" spans="2:2">
      <c r="B8134" s="163"/>
    </row>
    <row r="8135" spans="2:2">
      <c r="B8135" s="163"/>
    </row>
    <row r="8136" spans="2:2">
      <c r="B8136" s="163"/>
    </row>
    <row r="8137" spans="2:2">
      <c r="B8137" s="163"/>
    </row>
    <row r="8138" spans="2:2">
      <c r="B8138" s="163"/>
    </row>
    <row r="8139" spans="2:2">
      <c r="B8139" s="163"/>
    </row>
    <row r="8140" spans="2:2">
      <c r="B8140" s="163"/>
    </row>
    <row r="8141" spans="2:2">
      <c r="B8141" s="163"/>
    </row>
    <row r="8142" spans="2:2">
      <c r="B8142" s="163"/>
    </row>
    <row r="8143" spans="2:2">
      <c r="B8143" s="163"/>
    </row>
    <row r="8144" spans="2:2">
      <c r="B8144" s="163"/>
    </row>
    <row r="8145" spans="2:2">
      <c r="B8145" s="163"/>
    </row>
    <row r="8146" spans="2:2">
      <c r="B8146" s="163"/>
    </row>
    <row r="8147" spans="2:2">
      <c r="B8147" s="163"/>
    </row>
    <row r="8148" spans="2:2">
      <c r="B8148" s="163"/>
    </row>
    <row r="8149" spans="2:2">
      <c r="B8149" s="163"/>
    </row>
    <row r="8150" spans="2:2">
      <c r="B8150" s="163"/>
    </row>
    <row r="8151" spans="2:2">
      <c r="B8151" s="163"/>
    </row>
    <row r="8152" spans="2:2">
      <c r="B8152" s="163"/>
    </row>
    <row r="8153" spans="2:2">
      <c r="B8153" s="163"/>
    </row>
    <row r="8154" spans="2:2">
      <c r="B8154" s="163"/>
    </row>
    <row r="8155" spans="2:2">
      <c r="B8155" s="163"/>
    </row>
    <row r="8156" spans="2:2">
      <c r="B8156" s="163"/>
    </row>
    <row r="8157" spans="2:2">
      <c r="B8157" s="163"/>
    </row>
    <row r="8158" spans="2:2">
      <c r="B8158" s="163"/>
    </row>
    <row r="8159" spans="2:2">
      <c r="B8159" s="163"/>
    </row>
    <row r="8160" spans="2:2">
      <c r="B8160" s="163"/>
    </row>
    <row r="8161" spans="2:2">
      <c r="B8161" s="163"/>
    </row>
    <row r="8162" spans="2:2">
      <c r="B8162" s="163"/>
    </row>
    <row r="8163" spans="2:2">
      <c r="B8163" s="163"/>
    </row>
    <row r="8164" spans="2:2">
      <c r="B8164" s="163"/>
    </row>
    <row r="8165" spans="2:2">
      <c r="B8165" s="163"/>
    </row>
    <row r="8166" spans="2:2">
      <c r="B8166" s="163"/>
    </row>
    <row r="8167" spans="2:2">
      <c r="B8167" s="163"/>
    </row>
    <row r="8168" spans="2:2">
      <c r="B8168" s="163"/>
    </row>
    <row r="8169" spans="2:2">
      <c r="B8169" s="163"/>
    </row>
    <row r="8170" spans="2:2">
      <c r="B8170" s="163"/>
    </row>
    <row r="8171" spans="2:2">
      <c r="B8171" s="163"/>
    </row>
    <row r="8172" spans="2:2">
      <c r="B8172" s="163"/>
    </row>
    <row r="8173" spans="2:2">
      <c r="B8173" s="163"/>
    </row>
    <row r="8174" spans="2:2">
      <c r="B8174" s="163"/>
    </row>
    <row r="8175" spans="2:2">
      <c r="B8175" s="163"/>
    </row>
    <row r="8176" spans="2:2">
      <c r="B8176" s="163"/>
    </row>
    <row r="8177" spans="2:2">
      <c r="B8177" s="163"/>
    </row>
    <row r="8178" spans="2:2">
      <c r="B8178" s="163"/>
    </row>
    <row r="8179" spans="2:2">
      <c r="B8179" s="163"/>
    </row>
    <row r="8180" spans="2:2">
      <c r="B8180" s="163"/>
    </row>
    <row r="8181" spans="2:2">
      <c r="B8181" s="163"/>
    </row>
    <row r="8182" spans="2:2">
      <c r="B8182" s="163"/>
    </row>
    <row r="8183" spans="2:2">
      <c r="B8183" s="163"/>
    </row>
    <row r="8184" spans="2:2">
      <c r="B8184" s="163"/>
    </row>
    <row r="8185" spans="2:2">
      <c r="B8185" s="163"/>
    </row>
    <row r="8186" spans="2:2">
      <c r="B8186" s="163"/>
    </row>
    <row r="8187" spans="2:2">
      <c r="B8187" s="163"/>
    </row>
    <row r="8188" spans="2:2">
      <c r="B8188" s="163"/>
    </row>
    <row r="8189" spans="2:2">
      <c r="B8189" s="163"/>
    </row>
    <row r="8190" spans="2:2">
      <c r="B8190" s="163"/>
    </row>
    <row r="8191" spans="2:2">
      <c r="B8191" s="163"/>
    </row>
    <row r="8192" spans="2:2">
      <c r="B8192" s="163"/>
    </row>
    <row r="8193" spans="2:2">
      <c r="B8193" s="163"/>
    </row>
    <row r="8194" spans="2:2">
      <c r="B8194" s="163"/>
    </row>
    <row r="8195" spans="2:2">
      <c r="B8195" s="163"/>
    </row>
    <row r="8196" spans="2:2">
      <c r="B8196" s="163"/>
    </row>
    <row r="8197" spans="2:2">
      <c r="B8197" s="163"/>
    </row>
    <row r="8198" spans="2:2">
      <c r="B8198" s="163"/>
    </row>
    <row r="8199" spans="2:2">
      <c r="B8199" s="163"/>
    </row>
    <row r="8200" spans="2:2">
      <c r="B8200" s="163"/>
    </row>
    <row r="8201" spans="2:2">
      <c r="B8201" s="163"/>
    </row>
    <row r="8202" spans="2:2">
      <c r="B8202" s="163"/>
    </row>
    <row r="8203" spans="2:2">
      <c r="B8203" s="163"/>
    </row>
    <row r="8204" spans="2:2">
      <c r="B8204" s="163"/>
    </row>
    <row r="8205" spans="2:2">
      <c r="B8205" s="163"/>
    </row>
    <row r="8206" spans="2:2">
      <c r="B8206" s="163"/>
    </row>
    <row r="8207" spans="2:2">
      <c r="B8207" s="163"/>
    </row>
    <row r="8208" spans="2:2">
      <c r="B8208" s="163"/>
    </row>
    <row r="8209" spans="2:2">
      <c r="B8209" s="163"/>
    </row>
    <row r="8210" spans="2:2">
      <c r="B8210" s="163"/>
    </row>
    <row r="8211" spans="2:2">
      <c r="B8211" s="163"/>
    </row>
    <row r="8212" spans="2:2">
      <c r="B8212" s="163"/>
    </row>
    <row r="8213" spans="2:2">
      <c r="B8213" s="163"/>
    </row>
    <row r="8214" spans="2:2">
      <c r="B8214" s="163"/>
    </row>
    <row r="8215" spans="2:2">
      <c r="B8215" s="163"/>
    </row>
    <row r="8216" spans="2:2">
      <c r="B8216" s="163"/>
    </row>
    <row r="8217" spans="2:2">
      <c r="B8217" s="163"/>
    </row>
    <row r="8218" spans="2:2">
      <c r="B8218" s="163"/>
    </row>
    <row r="8219" spans="2:2">
      <c r="B8219" s="163"/>
    </row>
    <row r="8220" spans="2:2">
      <c r="B8220" s="163"/>
    </row>
    <row r="8221" spans="2:2">
      <c r="B8221" s="163"/>
    </row>
    <row r="8222" spans="2:2">
      <c r="B8222" s="163"/>
    </row>
    <row r="8223" spans="2:2">
      <c r="B8223" s="163"/>
    </row>
    <row r="8224" spans="2:2">
      <c r="B8224" s="163"/>
    </row>
    <row r="8225" spans="2:2">
      <c r="B8225" s="163"/>
    </row>
    <row r="8226" spans="2:2">
      <c r="B8226" s="163"/>
    </row>
    <row r="8227" spans="2:2">
      <c r="B8227" s="163"/>
    </row>
    <row r="8228" spans="2:2">
      <c r="B8228" s="163"/>
    </row>
    <row r="8229" spans="2:2">
      <c r="B8229" s="163"/>
    </row>
    <row r="8230" spans="2:2">
      <c r="B8230" s="163"/>
    </row>
    <row r="8231" spans="2:2">
      <c r="B8231" s="163"/>
    </row>
    <row r="8232" spans="2:2">
      <c r="B8232" s="163"/>
    </row>
    <row r="8233" spans="2:2">
      <c r="B8233" s="163"/>
    </row>
    <row r="8234" spans="2:2">
      <c r="B8234" s="163"/>
    </row>
    <row r="8235" spans="2:2">
      <c r="B8235" s="163"/>
    </row>
    <row r="8236" spans="2:2">
      <c r="B8236" s="163"/>
    </row>
    <row r="8237" spans="2:2">
      <c r="B8237" s="163"/>
    </row>
    <row r="8238" spans="2:2">
      <c r="B8238" s="163"/>
    </row>
    <row r="8239" spans="2:2">
      <c r="B8239" s="163"/>
    </row>
    <row r="8240" spans="2:2">
      <c r="B8240" s="163"/>
    </row>
    <row r="8241" spans="2:2">
      <c r="B8241" s="163"/>
    </row>
    <row r="8242" spans="2:2">
      <c r="B8242" s="163"/>
    </row>
    <row r="8243" spans="2:2">
      <c r="B8243" s="163"/>
    </row>
    <row r="8244" spans="2:2">
      <c r="B8244" s="163"/>
    </row>
    <row r="8245" spans="2:2">
      <c r="B8245" s="163"/>
    </row>
    <row r="8246" spans="2:2">
      <c r="B8246" s="163"/>
    </row>
    <row r="8247" spans="2:2">
      <c r="B8247" s="163"/>
    </row>
    <row r="8248" spans="2:2">
      <c r="B8248" s="163"/>
    </row>
    <row r="8249" spans="2:2">
      <c r="B8249" s="163"/>
    </row>
    <row r="8250" spans="2:2">
      <c r="B8250" s="163"/>
    </row>
    <row r="8251" spans="2:2">
      <c r="B8251" s="163"/>
    </row>
    <row r="8252" spans="2:2">
      <c r="B8252" s="163"/>
    </row>
    <row r="8253" spans="2:2">
      <c r="B8253" s="163"/>
    </row>
    <row r="8254" spans="2:2">
      <c r="B8254" s="163"/>
    </row>
    <row r="8255" spans="2:2">
      <c r="B8255" s="163"/>
    </row>
    <row r="8256" spans="2:2">
      <c r="B8256" s="163"/>
    </row>
    <row r="8257" spans="2:2">
      <c r="B8257" s="163"/>
    </row>
    <row r="8258" spans="2:2">
      <c r="B8258" s="163"/>
    </row>
    <row r="8259" spans="2:2">
      <c r="B8259" s="163"/>
    </row>
    <row r="8260" spans="2:2">
      <c r="B8260" s="163"/>
    </row>
    <row r="8261" spans="2:2">
      <c r="B8261" s="163"/>
    </row>
    <row r="8262" spans="2:2">
      <c r="B8262" s="163"/>
    </row>
    <row r="8263" spans="2:2">
      <c r="B8263" s="163"/>
    </row>
    <row r="8264" spans="2:2">
      <c r="B8264" s="163"/>
    </row>
    <row r="8265" spans="2:2">
      <c r="B8265" s="163"/>
    </row>
    <row r="8266" spans="2:2">
      <c r="B8266" s="163"/>
    </row>
    <row r="8267" spans="2:2">
      <c r="B8267" s="163"/>
    </row>
    <row r="8268" spans="2:2">
      <c r="B8268" s="163"/>
    </row>
    <row r="8269" spans="2:2">
      <c r="B8269" s="163"/>
    </row>
    <row r="8270" spans="2:2">
      <c r="B8270" s="163"/>
    </row>
    <row r="8271" spans="2:2">
      <c r="B8271" s="163"/>
    </row>
    <row r="8272" spans="2:2">
      <c r="B8272" s="163"/>
    </row>
    <row r="8273" spans="2:2">
      <c r="B8273" s="163"/>
    </row>
    <row r="8274" spans="2:2">
      <c r="B8274" s="163"/>
    </row>
    <row r="8275" spans="2:2">
      <c r="B8275" s="163"/>
    </row>
    <row r="8276" spans="2:2">
      <c r="B8276" s="163"/>
    </row>
    <row r="8277" spans="2:2">
      <c r="B8277" s="163"/>
    </row>
    <row r="8278" spans="2:2">
      <c r="B8278" s="163"/>
    </row>
    <row r="8279" spans="2:2">
      <c r="B8279" s="163"/>
    </row>
    <row r="8280" spans="2:2">
      <c r="B8280" s="163"/>
    </row>
    <row r="8281" spans="2:2">
      <c r="B8281" s="163"/>
    </row>
    <row r="8282" spans="2:2">
      <c r="B8282" s="163"/>
    </row>
    <row r="8283" spans="2:2">
      <c r="B8283" s="163"/>
    </row>
    <row r="8284" spans="2:2">
      <c r="B8284" s="163"/>
    </row>
    <row r="8285" spans="2:2">
      <c r="B8285" s="163"/>
    </row>
    <row r="8286" spans="2:2">
      <c r="B8286" s="163"/>
    </row>
    <row r="8287" spans="2:2">
      <c r="B8287" s="163"/>
    </row>
    <row r="8288" spans="2:2">
      <c r="B8288" s="163"/>
    </row>
    <row r="8289" spans="2:2">
      <c r="B8289" s="163"/>
    </row>
    <row r="8290" spans="2:2">
      <c r="B8290" s="163"/>
    </row>
    <row r="8291" spans="2:2">
      <c r="B8291" s="163"/>
    </row>
    <row r="8292" spans="2:2">
      <c r="B8292" s="163"/>
    </row>
    <row r="8293" spans="2:2">
      <c r="B8293" s="163"/>
    </row>
    <row r="8294" spans="2:2">
      <c r="B8294" s="163"/>
    </row>
    <row r="8295" spans="2:2">
      <c r="B8295" s="163"/>
    </row>
    <row r="8296" spans="2:2">
      <c r="B8296" s="163"/>
    </row>
    <row r="8297" spans="2:2">
      <c r="B8297" s="163"/>
    </row>
    <row r="8298" spans="2:2">
      <c r="B8298" s="163"/>
    </row>
    <row r="8299" spans="2:2">
      <c r="B8299" s="163"/>
    </row>
    <row r="8300" spans="2:2">
      <c r="B8300" s="163"/>
    </row>
    <row r="8301" spans="2:2">
      <c r="B8301" s="163"/>
    </row>
    <row r="8302" spans="2:2">
      <c r="B8302" s="163"/>
    </row>
    <row r="8303" spans="2:2">
      <c r="B8303" s="163"/>
    </row>
    <row r="8304" spans="2:2">
      <c r="B8304" s="163"/>
    </row>
    <row r="8305" spans="2:2">
      <c r="B8305" s="163"/>
    </row>
    <row r="8306" spans="2:2">
      <c r="B8306" s="163"/>
    </row>
    <row r="8307" spans="2:2">
      <c r="B8307" s="163"/>
    </row>
    <row r="8308" spans="2:2">
      <c r="B8308" s="163"/>
    </row>
    <row r="8309" spans="2:2">
      <c r="B8309" s="163"/>
    </row>
    <row r="8310" spans="2:2">
      <c r="B8310" s="163"/>
    </row>
    <row r="8311" spans="2:2">
      <c r="B8311" s="163"/>
    </row>
    <row r="8312" spans="2:2">
      <c r="B8312" s="163"/>
    </row>
    <row r="8313" spans="2:2">
      <c r="B8313" s="163"/>
    </row>
    <row r="8314" spans="2:2">
      <c r="B8314" s="163"/>
    </row>
    <row r="8315" spans="2:2">
      <c r="B8315" s="163"/>
    </row>
    <row r="8316" spans="2:2">
      <c r="B8316" s="163"/>
    </row>
    <row r="8317" spans="2:2">
      <c r="B8317" s="163"/>
    </row>
    <row r="8318" spans="2:2">
      <c r="B8318" s="163"/>
    </row>
    <row r="8319" spans="2:2">
      <c r="B8319" s="163"/>
    </row>
    <row r="8320" spans="2:2">
      <c r="B8320" s="163"/>
    </row>
    <row r="8321" spans="2:2">
      <c r="B8321" s="163"/>
    </row>
    <row r="8322" spans="2:2">
      <c r="B8322" s="163"/>
    </row>
    <row r="8323" spans="2:2">
      <c r="B8323" s="163"/>
    </row>
    <row r="8324" spans="2:2">
      <c r="B8324" s="163"/>
    </row>
    <row r="8325" spans="2:2">
      <c r="B8325" s="163"/>
    </row>
    <row r="8326" spans="2:2">
      <c r="B8326" s="163"/>
    </row>
    <row r="8327" spans="2:2">
      <c r="B8327" s="163"/>
    </row>
    <row r="8328" spans="2:2">
      <c r="B8328" s="163"/>
    </row>
    <row r="8329" spans="2:2">
      <c r="B8329" s="163"/>
    </row>
    <row r="8330" spans="2:2">
      <c r="B8330" s="163"/>
    </row>
    <row r="8331" spans="2:2">
      <c r="B8331" s="163"/>
    </row>
    <row r="8332" spans="2:2">
      <c r="B8332" s="163"/>
    </row>
    <row r="8333" spans="2:2">
      <c r="B8333" s="163"/>
    </row>
    <row r="8334" spans="2:2">
      <c r="B8334" s="163"/>
    </row>
    <row r="8335" spans="2:2">
      <c r="B8335" s="163"/>
    </row>
    <row r="8336" spans="2:2">
      <c r="B8336" s="163"/>
    </row>
    <row r="8337" spans="2:2">
      <c r="B8337" s="163"/>
    </row>
    <row r="8338" spans="2:2">
      <c r="B8338" s="163"/>
    </row>
    <row r="8339" spans="2:2">
      <c r="B8339" s="163"/>
    </row>
    <row r="8340" spans="2:2">
      <c r="B8340" s="163"/>
    </row>
    <row r="8341" spans="2:2">
      <c r="B8341" s="163"/>
    </row>
    <row r="8342" spans="2:2">
      <c r="B8342" s="163"/>
    </row>
    <row r="8343" spans="2:2">
      <c r="B8343" s="163"/>
    </row>
    <row r="8344" spans="2:2">
      <c r="B8344" s="163"/>
    </row>
    <row r="8345" spans="2:2">
      <c r="B8345" s="163"/>
    </row>
    <row r="8346" spans="2:2">
      <c r="B8346" s="163"/>
    </row>
    <row r="8347" spans="2:2">
      <c r="B8347" s="163"/>
    </row>
    <row r="8348" spans="2:2">
      <c r="B8348" s="163"/>
    </row>
    <row r="8349" spans="2:2">
      <c r="B8349" s="163"/>
    </row>
    <row r="8350" spans="2:2">
      <c r="B8350" s="163"/>
    </row>
    <row r="8351" spans="2:2">
      <c r="B8351" s="163"/>
    </row>
    <row r="8352" spans="2:2">
      <c r="B8352" s="163"/>
    </row>
    <row r="8353" spans="2:2">
      <c r="B8353" s="163"/>
    </row>
    <row r="8354" spans="2:2">
      <c r="B8354" s="163"/>
    </row>
    <row r="8355" spans="2:2">
      <c r="B8355" s="163"/>
    </row>
    <row r="8356" spans="2:2">
      <c r="B8356" s="163"/>
    </row>
    <row r="8357" spans="2:2">
      <c r="B8357" s="163"/>
    </row>
    <row r="8358" spans="2:2">
      <c r="B8358" s="163"/>
    </row>
    <row r="8359" spans="2:2">
      <c r="B8359" s="163"/>
    </row>
    <row r="8360" spans="2:2">
      <c r="B8360" s="163"/>
    </row>
    <row r="8361" spans="2:2">
      <c r="B8361" s="163"/>
    </row>
    <row r="8362" spans="2:2">
      <c r="B8362" s="163"/>
    </row>
    <row r="8363" spans="2:2">
      <c r="B8363" s="163"/>
    </row>
    <row r="8364" spans="2:2">
      <c r="B8364" s="163"/>
    </row>
    <row r="8365" spans="2:2">
      <c r="B8365" s="163"/>
    </row>
    <row r="8366" spans="2:2">
      <c r="B8366" s="163"/>
    </row>
    <row r="8367" spans="2:2">
      <c r="B8367" s="163"/>
    </row>
    <row r="8368" spans="2:2">
      <c r="B8368" s="163"/>
    </row>
    <row r="8369" spans="2:2">
      <c r="B8369" s="163"/>
    </row>
    <row r="8370" spans="2:2">
      <c r="B8370" s="163"/>
    </row>
    <row r="8371" spans="2:2">
      <c r="B8371" s="163"/>
    </row>
    <row r="8372" spans="2:2">
      <c r="B8372" s="163"/>
    </row>
    <row r="8373" spans="2:2">
      <c r="B8373" s="163"/>
    </row>
    <row r="8374" spans="2:2">
      <c r="B8374" s="163"/>
    </row>
    <row r="8375" spans="2:2">
      <c r="B8375" s="163"/>
    </row>
    <row r="8376" spans="2:2">
      <c r="B8376" s="163"/>
    </row>
    <row r="8377" spans="2:2">
      <c r="B8377" s="163"/>
    </row>
    <row r="8378" spans="2:2">
      <c r="B8378" s="163"/>
    </row>
    <row r="8379" spans="2:2">
      <c r="B8379" s="163"/>
    </row>
    <row r="8380" spans="2:2">
      <c r="B8380" s="163"/>
    </row>
    <row r="8381" spans="2:2">
      <c r="B8381" s="163"/>
    </row>
    <row r="8382" spans="2:2">
      <c r="B8382" s="163"/>
    </row>
    <row r="8383" spans="2:2">
      <c r="B8383" s="163"/>
    </row>
    <row r="8384" spans="2:2">
      <c r="B8384" s="163"/>
    </row>
    <row r="8385" spans="2:2">
      <c r="B8385" s="163"/>
    </row>
    <row r="8386" spans="2:2">
      <c r="B8386" s="163"/>
    </row>
    <row r="8387" spans="2:2">
      <c r="B8387" s="163"/>
    </row>
    <row r="8388" spans="2:2">
      <c r="B8388" s="163"/>
    </row>
    <row r="8389" spans="2:2">
      <c r="B8389" s="163"/>
    </row>
    <row r="8390" spans="2:2">
      <c r="B8390" s="163"/>
    </row>
    <row r="8391" spans="2:2">
      <c r="B8391" s="163"/>
    </row>
    <row r="8392" spans="2:2">
      <c r="B8392" s="163"/>
    </row>
    <row r="8393" spans="2:2">
      <c r="B8393" s="163"/>
    </row>
    <row r="8394" spans="2:2">
      <c r="B8394" s="163"/>
    </row>
    <row r="8395" spans="2:2">
      <c r="B8395" s="163"/>
    </row>
    <row r="8396" spans="2:2">
      <c r="B8396" s="163"/>
    </row>
    <row r="8397" spans="2:2">
      <c r="B8397" s="163"/>
    </row>
    <row r="8398" spans="2:2">
      <c r="B8398" s="163"/>
    </row>
    <row r="8399" spans="2:2">
      <c r="B8399" s="163"/>
    </row>
    <row r="8400" spans="2:2">
      <c r="B8400" s="163"/>
    </row>
    <row r="8401" spans="2:2">
      <c r="B8401" s="163"/>
    </row>
    <row r="8402" spans="2:2">
      <c r="B8402" s="163"/>
    </row>
    <row r="8403" spans="2:2">
      <c r="B8403" s="163"/>
    </row>
    <row r="8404" spans="2:2">
      <c r="B8404" s="163"/>
    </row>
    <row r="8405" spans="2:2">
      <c r="B8405" s="163"/>
    </row>
    <row r="8406" spans="2:2">
      <c r="B8406" s="163"/>
    </row>
    <row r="8407" spans="2:2">
      <c r="B8407" s="163"/>
    </row>
    <row r="8408" spans="2:2">
      <c r="B8408" s="163"/>
    </row>
    <row r="8409" spans="2:2">
      <c r="B8409" s="163"/>
    </row>
    <row r="8410" spans="2:2">
      <c r="B8410" s="163"/>
    </row>
    <row r="8411" spans="2:2">
      <c r="B8411" s="163"/>
    </row>
    <row r="8412" spans="2:2">
      <c r="B8412" s="163"/>
    </row>
    <row r="8413" spans="2:2">
      <c r="B8413" s="163"/>
    </row>
    <row r="8414" spans="2:2">
      <c r="B8414" s="163"/>
    </row>
    <row r="8415" spans="2:2">
      <c r="B8415" s="163"/>
    </row>
    <row r="8416" spans="2:2">
      <c r="B8416" s="163"/>
    </row>
    <row r="8417" spans="2:2">
      <c r="B8417" s="163"/>
    </row>
    <row r="8418" spans="2:2">
      <c r="B8418" s="163"/>
    </row>
    <row r="8419" spans="2:2">
      <c r="B8419" s="163"/>
    </row>
    <row r="8420" spans="2:2">
      <c r="B8420" s="163"/>
    </row>
    <row r="8421" spans="2:2">
      <c r="B8421" s="163"/>
    </row>
    <row r="8422" spans="2:2">
      <c r="B8422" s="163"/>
    </row>
    <row r="8423" spans="2:2">
      <c r="B8423" s="163"/>
    </row>
    <row r="8424" spans="2:2">
      <c r="B8424" s="163"/>
    </row>
    <row r="8425" spans="2:2">
      <c r="B8425" s="163"/>
    </row>
    <row r="8426" spans="2:2">
      <c r="B8426" s="163"/>
    </row>
    <row r="8427" spans="2:2">
      <c r="B8427" s="163"/>
    </row>
    <row r="8428" spans="2:2">
      <c r="B8428" s="163"/>
    </row>
    <row r="8429" spans="2:2">
      <c r="B8429" s="163"/>
    </row>
    <row r="8430" spans="2:2">
      <c r="B8430" s="163"/>
    </row>
    <row r="8431" spans="2:2">
      <c r="B8431" s="163"/>
    </row>
    <row r="8432" spans="2:2">
      <c r="B8432" s="163"/>
    </row>
    <row r="8433" spans="2:2">
      <c r="B8433" s="163"/>
    </row>
    <row r="8434" spans="2:2">
      <c r="B8434" s="163"/>
    </row>
    <row r="8435" spans="2:2">
      <c r="B8435" s="163"/>
    </row>
    <row r="8436" spans="2:2">
      <c r="B8436" s="163"/>
    </row>
    <row r="8437" spans="2:2">
      <c r="B8437" s="163"/>
    </row>
    <row r="8438" spans="2:2">
      <c r="B8438" s="163"/>
    </row>
    <row r="8439" spans="2:2">
      <c r="B8439" s="163"/>
    </row>
    <row r="8440" spans="2:2">
      <c r="B8440" s="163"/>
    </row>
    <row r="8441" spans="2:2">
      <c r="B8441" s="163"/>
    </row>
    <row r="8442" spans="2:2">
      <c r="B8442" s="163"/>
    </row>
    <row r="8443" spans="2:2">
      <c r="B8443" s="163"/>
    </row>
    <row r="8444" spans="2:2">
      <c r="B8444" s="163"/>
    </row>
    <row r="8445" spans="2:2">
      <c r="B8445" s="163"/>
    </row>
    <row r="8446" spans="2:2">
      <c r="B8446" s="163"/>
    </row>
    <row r="8447" spans="2:2">
      <c r="B8447" s="163"/>
    </row>
    <row r="8448" spans="2:2">
      <c r="B8448" s="163"/>
    </row>
    <row r="8449" spans="2:2">
      <c r="B8449" s="163"/>
    </row>
    <row r="8450" spans="2:2">
      <c r="B8450" s="163"/>
    </row>
    <row r="8451" spans="2:2">
      <c r="B8451" s="163"/>
    </row>
    <row r="8452" spans="2:2">
      <c r="B8452" s="163"/>
    </row>
    <row r="8453" spans="2:2">
      <c r="B8453" s="163"/>
    </row>
    <row r="8454" spans="2:2">
      <c r="B8454" s="163"/>
    </row>
    <row r="8455" spans="2:2">
      <c r="B8455" s="163"/>
    </row>
    <row r="8456" spans="2:2">
      <c r="B8456" s="163"/>
    </row>
    <row r="8457" spans="2:2">
      <c r="B8457" s="163"/>
    </row>
    <row r="8458" spans="2:2">
      <c r="B8458" s="163"/>
    </row>
    <row r="8459" spans="2:2">
      <c r="B8459" s="163"/>
    </row>
    <row r="8460" spans="2:2">
      <c r="B8460" s="163"/>
    </row>
    <row r="8461" spans="2:2">
      <c r="B8461" s="163"/>
    </row>
    <row r="8462" spans="2:2">
      <c r="B8462" s="163"/>
    </row>
    <row r="8463" spans="2:2">
      <c r="B8463" s="163"/>
    </row>
    <row r="8464" spans="2:2">
      <c r="B8464" s="163"/>
    </row>
    <row r="8465" spans="2:2">
      <c r="B8465" s="163"/>
    </row>
    <row r="8466" spans="2:2">
      <c r="B8466" s="163"/>
    </row>
    <row r="8467" spans="2:2">
      <c r="B8467" s="163"/>
    </row>
    <row r="8468" spans="2:2">
      <c r="B8468" s="163"/>
    </row>
    <row r="8469" spans="2:2">
      <c r="B8469" s="163"/>
    </row>
    <row r="8470" spans="2:2">
      <c r="B8470" s="163"/>
    </row>
    <row r="8471" spans="2:2">
      <c r="B8471" s="163"/>
    </row>
    <row r="8472" spans="2:2">
      <c r="B8472" s="163"/>
    </row>
    <row r="8473" spans="2:2">
      <c r="B8473" s="163"/>
    </row>
    <row r="8474" spans="2:2">
      <c r="B8474" s="163"/>
    </row>
    <row r="8475" spans="2:2">
      <c r="B8475" s="163"/>
    </row>
    <row r="8476" spans="2:2">
      <c r="B8476" s="163"/>
    </row>
    <row r="8477" spans="2:2">
      <c r="B8477" s="163"/>
    </row>
    <row r="8478" spans="2:2">
      <c r="B8478" s="163"/>
    </row>
    <row r="8479" spans="2:2">
      <c r="B8479" s="163"/>
    </row>
    <row r="8480" spans="2:2">
      <c r="B8480" s="163"/>
    </row>
    <row r="8481" spans="2:2">
      <c r="B8481" s="163"/>
    </row>
    <row r="8482" spans="2:2">
      <c r="B8482" s="163"/>
    </row>
    <row r="8483" spans="2:2">
      <c r="B8483" s="163"/>
    </row>
    <row r="8484" spans="2:2">
      <c r="B8484" s="163"/>
    </row>
    <row r="8485" spans="2:2">
      <c r="B8485" s="163"/>
    </row>
    <row r="8486" spans="2:2">
      <c r="B8486" s="163"/>
    </row>
    <row r="8487" spans="2:2">
      <c r="B8487" s="163"/>
    </row>
    <row r="8488" spans="2:2">
      <c r="B8488" s="163"/>
    </row>
    <row r="8489" spans="2:2">
      <c r="B8489" s="163"/>
    </row>
    <row r="8490" spans="2:2">
      <c r="B8490" s="163"/>
    </row>
    <row r="8491" spans="2:2">
      <c r="B8491" s="163"/>
    </row>
    <row r="8492" spans="2:2">
      <c r="B8492" s="163"/>
    </row>
    <row r="8493" spans="2:2">
      <c r="B8493" s="163"/>
    </row>
    <row r="8494" spans="2:2">
      <c r="B8494" s="163"/>
    </row>
    <row r="8495" spans="2:2">
      <c r="B8495" s="163"/>
    </row>
    <row r="8496" spans="2:2">
      <c r="B8496" s="163"/>
    </row>
    <row r="8497" spans="2:2">
      <c r="B8497" s="163"/>
    </row>
    <row r="8498" spans="2:2">
      <c r="B8498" s="163"/>
    </row>
    <row r="8499" spans="2:2">
      <c r="B8499" s="163"/>
    </row>
    <row r="8500" spans="2:2">
      <c r="B8500" s="163"/>
    </row>
    <row r="8501" spans="2:2">
      <c r="B8501" s="163"/>
    </row>
    <row r="8502" spans="2:2">
      <c r="B8502" s="163"/>
    </row>
    <row r="8503" spans="2:2">
      <c r="B8503" s="163"/>
    </row>
    <row r="8504" spans="2:2">
      <c r="B8504" s="163"/>
    </row>
    <row r="8505" spans="2:2">
      <c r="B8505" s="163"/>
    </row>
    <row r="8506" spans="2:2">
      <c r="B8506" s="163"/>
    </row>
    <row r="8507" spans="2:2">
      <c r="B8507" s="163"/>
    </row>
    <row r="8508" spans="2:2">
      <c r="B8508" s="163"/>
    </row>
    <row r="8509" spans="2:2">
      <c r="B8509" s="163"/>
    </row>
    <row r="8510" spans="2:2">
      <c r="B8510" s="163"/>
    </row>
    <row r="8511" spans="2:2">
      <c r="B8511" s="163"/>
    </row>
    <row r="8512" spans="2:2">
      <c r="B8512" s="163"/>
    </row>
    <row r="8513" spans="2:2">
      <c r="B8513" s="163"/>
    </row>
    <row r="8514" spans="2:2">
      <c r="B8514" s="163"/>
    </row>
    <row r="8515" spans="2:2">
      <c r="B8515" s="163"/>
    </row>
    <row r="8516" spans="2:2">
      <c r="B8516" s="163"/>
    </row>
    <row r="8517" spans="2:2">
      <c r="B8517" s="163"/>
    </row>
    <row r="8518" spans="2:2">
      <c r="B8518" s="163"/>
    </row>
    <row r="8519" spans="2:2">
      <c r="B8519" s="163"/>
    </row>
    <row r="8520" spans="2:2">
      <c r="B8520" s="163"/>
    </row>
    <row r="8521" spans="2:2">
      <c r="B8521" s="163"/>
    </row>
    <row r="8522" spans="2:2">
      <c r="B8522" s="163"/>
    </row>
    <row r="8523" spans="2:2">
      <c r="B8523" s="163"/>
    </row>
    <row r="8524" spans="2:2">
      <c r="B8524" s="163"/>
    </row>
    <row r="8525" spans="2:2">
      <c r="B8525" s="163"/>
    </row>
    <row r="8526" spans="2:2">
      <c r="B8526" s="163"/>
    </row>
    <row r="8527" spans="2:2">
      <c r="B8527" s="163"/>
    </row>
    <row r="8528" spans="2:2">
      <c r="B8528" s="163"/>
    </row>
    <row r="8529" spans="2:2">
      <c r="B8529" s="163"/>
    </row>
    <row r="8530" spans="2:2">
      <c r="B8530" s="163"/>
    </row>
    <row r="8531" spans="2:2">
      <c r="B8531" s="163"/>
    </row>
    <row r="8532" spans="2:2">
      <c r="B8532" s="163"/>
    </row>
    <row r="8533" spans="2:2">
      <c r="B8533" s="163"/>
    </row>
    <row r="8534" spans="2:2">
      <c r="B8534" s="163"/>
    </row>
    <row r="8535" spans="2:2">
      <c r="B8535" s="163"/>
    </row>
    <row r="8536" spans="2:2">
      <c r="B8536" s="163"/>
    </row>
    <row r="8537" spans="2:2">
      <c r="B8537" s="163"/>
    </row>
    <row r="8538" spans="2:2">
      <c r="B8538" s="163"/>
    </row>
    <row r="8539" spans="2:2">
      <c r="B8539" s="163"/>
    </row>
    <row r="8540" spans="2:2">
      <c r="B8540" s="163"/>
    </row>
    <row r="8541" spans="2:2">
      <c r="B8541" s="163"/>
    </row>
    <row r="8542" spans="2:2">
      <c r="B8542" s="163"/>
    </row>
    <row r="8543" spans="2:2">
      <c r="B8543" s="163"/>
    </row>
    <row r="8544" spans="2:2">
      <c r="B8544" s="163"/>
    </row>
    <row r="8545" spans="2:2">
      <c r="B8545" s="163"/>
    </row>
    <row r="8546" spans="2:2">
      <c r="B8546" s="163"/>
    </row>
    <row r="8547" spans="2:2">
      <c r="B8547" s="163"/>
    </row>
    <row r="8548" spans="2:2">
      <c r="B8548" s="163"/>
    </row>
    <row r="8549" spans="2:2">
      <c r="B8549" s="163"/>
    </row>
    <row r="8550" spans="2:2">
      <c r="B8550" s="163"/>
    </row>
    <row r="8551" spans="2:2">
      <c r="B8551" s="163"/>
    </row>
    <row r="8552" spans="2:2">
      <c r="B8552" s="163"/>
    </row>
    <row r="8553" spans="2:2">
      <c r="B8553" s="163"/>
    </row>
    <row r="8554" spans="2:2">
      <c r="B8554" s="163"/>
    </row>
    <row r="8555" spans="2:2">
      <c r="B8555" s="163"/>
    </row>
    <row r="8556" spans="2:2">
      <c r="B8556" s="163"/>
    </row>
    <row r="8557" spans="2:2">
      <c r="B8557" s="163"/>
    </row>
    <row r="8558" spans="2:2">
      <c r="B8558" s="163"/>
    </row>
    <row r="8559" spans="2:2">
      <c r="B8559" s="163"/>
    </row>
    <row r="8560" spans="2:2">
      <c r="B8560" s="163"/>
    </row>
    <row r="8561" spans="2:2">
      <c r="B8561" s="163"/>
    </row>
    <row r="8562" spans="2:2">
      <c r="B8562" s="163"/>
    </row>
    <row r="8563" spans="2:2">
      <c r="B8563" s="163"/>
    </row>
    <row r="8564" spans="2:2">
      <c r="B8564" s="163"/>
    </row>
    <row r="8565" spans="2:2">
      <c r="B8565" s="163"/>
    </row>
    <row r="8566" spans="2:2">
      <c r="B8566" s="163"/>
    </row>
    <row r="8567" spans="2:2">
      <c r="B8567" s="163"/>
    </row>
    <row r="8568" spans="2:2">
      <c r="B8568" s="163"/>
    </row>
    <row r="8569" spans="2:2">
      <c r="B8569" s="163"/>
    </row>
    <row r="8570" spans="2:2">
      <c r="B8570" s="163"/>
    </row>
    <row r="8571" spans="2:2">
      <c r="B8571" s="163"/>
    </row>
    <row r="8572" spans="2:2">
      <c r="B8572" s="163"/>
    </row>
    <row r="8573" spans="2:2">
      <c r="B8573" s="163"/>
    </row>
    <row r="8574" spans="2:2">
      <c r="B8574" s="163"/>
    </row>
    <row r="8575" spans="2:2">
      <c r="B8575" s="163"/>
    </row>
    <row r="8576" spans="2:2">
      <c r="B8576" s="163"/>
    </row>
    <row r="8577" spans="2:2">
      <c r="B8577" s="163"/>
    </row>
    <row r="8578" spans="2:2">
      <c r="B8578" s="163"/>
    </row>
    <row r="8579" spans="2:2">
      <c r="B8579" s="163"/>
    </row>
    <row r="8580" spans="2:2">
      <c r="B8580" s="163"/>
    </row>
    <row r="8581" spans="2:2">
      <c r="B8581" s="163"/>
    </row>
    <row r="8582" spans="2:2">
      <c r="B8582" s="163"/>
    </row>
    <row r="8583" spans="2:2">
      <c r="B8583" s="163"/>
    </row>
    <row r="8584" spans="2:2">
      <c r="B8584" s="163"/>
    </row>
    <row r="8585" spans="2:2">
      <c r="B8585" s="163"/>
    </row>
    <row r="8586" spans="2:2">
      <c r="B8586" s="163"/>
    </row>
    <row r="8587" spans="2:2">
      <c r="B8587" s="163"/>
    </row>
    <row r="8588" spans="2:2">
      <c r="B8588" s="163"/>
    </row>
    <row r="8589" spans="2:2">
      <c r="B8589" s="163"/>
    </row>
    <row r="8590" spans="2:2">
      <c r="B8590" s="163"/>
    </row>
    <row r="8591" spans="2:2">
      <c r="B8591" s="163"/>
    </row>
    <row r="8592" spans="2:2">
      <c r="B8592" s="163"/>
    </row>
    <row r="8593" spans="2:2">
      <c r="B8593" s="163"/>
    </row>
    <row r="8594" spans="2:2">
      <c r="B8594" s="163"/>
    </row>
    <row r="8595" spans="2:2">
      <c r="B8595" s="163"/>
    </row>
    <row r="8596" spans="2:2">
      <c r="B8596" s="163"/>
    </row>
    <row r="8597" spans="2:2">
      <c r="B8597" s="163"/>
    </row>
    <row r="8598" spans="2:2">
      <c r="B8598" s="163"/>
    </row>
    <row r="8599" spans="2:2">
      <c r="B8599" s="163"/>
    </row>
    <row r="8600" spans="2:2">
      <c r="B8600" s="163"/>
    </row>
    <row r="8601" spans="2:2">
      <c r="B8601" s="163"/>
    </row>
    <row r="8602" spans="2:2">
      <c r="B8602" s="163"/>
    </row>
    <row r="8603" spans="2:2">
      <c r="B8603" s="163"/>
    </row>
    <row r="8604" spans="2:2">
      <c r="B8604" s="163"/>
    </row>
    <row r="8605" spans="2:2">
      <c r="B8605" s="163"/>
    </row>
    <row r="8606" spans="2:2">
      <c r="B8606" s="163"/>
    </row>
    <row r="8607" spans="2:2">
      <c r="B8607" s="163"/>
    </row>
    <row r="8608" spans="2:2">
      <c r="B8608" s="163"/>
    </row>
    <row r="8609" spans="2:2">
      <c r="B8609" s="163"/>
    </row>
    <row r="8610" spans="2:2">
      <c r="B8610" s="163"/>
    </row>
    <row r="8611" spans="2:2">
      <c r="B8611" s="163"/>
    </row>
    <row r="8612" spans="2:2">
      <c r="B8612" s="163"/>
    </row>
    <row r="8613" spans="2:2">
      <c r="B8613" s="163"/>
    </row>
    <row r="8614" spans="2:2">
      <c r="B8614" s="163"/>
    </row>
    <row r="8615" spans="2:2">
      <c r="B8615" s="163"/>
    </row>
    <row r="8616" spans="2:2">
      <c r="B8616" s="163"/>
    </row>
    <row r="8617" spans="2:2">
      <c r="B8617" s="163"/>
    </row>
    <row r="8618" spans="2:2">
      <c r="B8618" s="163"/>
    </row>
    <row r="8619" spans="2:2">
      <c r="B8619" s="163"/>
    </row>
    <row r="8620" spans="2:2">
      <c r="B8620" s="163"/>
    </row>
    <row r="8621" spans="2:2">
      <c r="B8621" s="163"/>
    </row>
    <row r="8622" spans="2:2">
      <c r="B8622" s="163"/>
    </row>
    <row r="8623" spans="2:2">
      <c r="B8623" s="163"/>
    </row>
    <row r="8624" spans="2:2">
      <c r="B8624" s="163"/>
    </row>
    <row r="8625" spans="2:2">
      <c r="B8625" s="163"/>
    </row>
    <row r="8626" spans="2:2">
      <c r="B8626" s="163"/>
    </row>
    <row r="8627" spans="2:2">
      <c r="B8627" s="163"/>
    </row>
    <row r="8628" spans="2:2">
      <c r="B8628" s="163"/>
    </row>
    <row r="8629" spans="2:2">
      <c r="B8629" s="163"/>
    </row>
    <row r="8630" spans="2:2">
      <c r="B8630" s="163"/>
    </row>
    <row r="8631" spans="2:2">
      <c r="B8631" s="163"/>
    </row>
    <row r="8632" spans="2:2">
      <c r="B8632" s="163"/>
    </row>
    <row r="8633" spans="2:2">
      <c r="B8633" s="163"/>
    </row>
    <row r="8634" spans="2:2">
      <c r="B8634" s="163"/>
    </row>
    <row r="8635" spans="2:2">
      <c r="B8635" s="163"/>
    </row>
    <row r="8636" spans="2:2">
      <c r="B8636" s="163"/>
    </row>
    <row r="8637" spans="2:2">
      <c r="B8637" s="163"/>
    </row>
    <row r="8638" spans="2:2">
      <c r="B8638" s="163"/>
    </row>
    <row r="8639" spans="2:2">
      <c r="B8639" s="163"/>
    </row>
    <row r="8640" spans="2:2">
      <c r="B8640" s="163"/>
    </row>
    <row r="8641" spans="2:2">
      <c r="B8641" s="163"/>
    </row>
    <row r="8642" spans="2:2">
      <c r="B8642" s="163"/>
    </row>
    <row r="8643" spans="2:2">
      <c r="B8643" s="163"/>
    </row>
    <row r="8644" spans="2:2">
      <c r="B8644" s="163"/>
    </row>
    <row r="8645" spans="2:2">
      <c r="B8645" s="163"/>
    </row>
    <row r="8646" spans="2:2">
      <c r="B8646" s="163"/>
    </row>
    <row r="8647" spans="2:2">
      <c r="B8647" s="163"/>
    </row>
    <row r="8648" spans="2:2">
      <c r="B8648" s="163"/>
    </row>
    <row r="8649" spans="2:2">
      <c r="B8649" s="163"/>
    </row>
    <row r="8650" spans="2:2">
      <c r="B8650" s="163"/>
    </row>
    <row r="8651" spans="2:2">
      <c r="B8651" s="163"/>
    </row>
    <row r="8652" spans="2:2">
      <c r="B8652" s="163"/>
    </row>
    <row r="8653" spans="2:2">
      <c r="B8653" s="163"/>
    </row>
    <row r="8654" spans="2:2">
      <c r="B8654" s="163"/>
    </row>
    <row r="8655" spans="2:2">
      <c r="B8655" s="163"/>
    </row>
    <row r="8656" spans="2:2">
      <c r="B8656" s="163"/>
    </row>
    <row r="8657" spans="2:2">
      <c r="B8657" s="163"/>
    </row>
    <row r="8658" spans="2:2">
      <c r="B8658" s="163"/>
    </row>
    <row r="8659" spans="2:2">
      <c r="B8659" s="163"/>
    </row>
    <row r="8660" spans="2:2">
      <c r="B8660" s="163"/>
    </row>
    <row r="8661" spans="2:2">
      <c r="B8661" s="163"/>
    </row>
    <row r="8662" spans="2:2">
      <c r="B8662" s="163"/>
    </row>
    <row r="8663" spans="2:2">
      <c r="B8663" s="163"/>
    </row>
    <row r="8664" spans="2:2">
      <c r="B8664" s="163"/>
    </row>
    <row r="8665" spans="2:2">
      <c r="B8665" s="163"/>
    </row>
    <row r="8666" spans="2:2">
      <c r="B8666" s="163"/>
    </row>
    <row r="8667" spans="2:2">
      <c r="B8667" s="163"/>
    </row>
    <row r="8668" spans="2:2">
      <c r="B8668" s="163"/>
    </row>
    <row r="8669" spans="2:2">
      <c r="B8669" s="163"/>
    </row>
    <row r="8670" spans="2:2">
      <c r="B8670" s="163"/>
    </row>
    <row r="8671" spans="2:2">
      <c r="B8671" s="163"/>
    </row>
    <row r="8672" spans="2:2">
      <c r="B8672" s="163"/>
    </row>
    <row r="8673" spans="2:2">
      <c r="B8673" s="163"/>
    </row>
    <row r="8674" spans="2:2">
      <c r="B8674" s="163"/>
    </row>
    <row r="8675" spans="2:2">
      <c r="B8675" s="163"/>
    </row>
    <row r="8676" spans="2:2">
      <c r="B8676" s="163"/>
    </row>
    <row r="8677" spans="2:2">
      <c r="B8677" s="163"/>
    </row>
    <row r="8678" spans="2:2">
      <c r="B8678" s="163"/>
    </row>
    <row r="8679" spans="2:2">
      <c r="B8679" s="163"/>
    </row>
    <row r="8680" spans="2:2">
      <c r="B8680" s="163"/>
    </row>
    <row r="8681" spans="2:2">
      <c r="B8681" s="163"/>
    </row>
    <row r="8682" spans="2:2">
      <c r="B8682" s="163"/>
    </row>
    <row r="8683" spans="2:2">
      <c r="B8683" s="163"/>
    </row>
    <row r="8684" spans="2:2">
      <c r="B8684" s="163"/>
    </row>
    <row r="8685" spans="2:2">
      <c r="B8685" s="163"/>
    </row>
    <row r="8686" spans="2:2">
      <c r="B8686" s="163"/>
    </row>
    <row r="8687" spans="2:2">
      <c r="B8687" s="163"/>
    </row>
    <row r="8688" spans="2:2">
      <c r="B8688" s="163"/>
    </row>
    <row r="8689" spans="2:2">
      <c r="B8689" s="163"/>
    </row>
    <row r="8690" spans="2:2">
      <c r="B8690" s="163"/>
    </row>
    <row r="8691" spans="2:2">
      <c r="B8691" s="163"/>
    </row>
    <row r="8692" spans="2:2">
      <c r="B8692" s="163"/>
    </row>
    <row r="8693" spans="2:2">
      <c r="B8693" s="163"/>
    </row>
    <row r="8694" spans="2:2">
      <c r="B8694" s="163"/>
    </row>
    <row r="8695" spans="2:2">
      <c r="B8695" s="163"/>
    </row>
    <row r="8696" spans="2:2">
      <c r="B8696" s="163"/>
    </row>
    <row r="8697" spans="2:2">
      <c r="B8697" s="163"/>
    </row>
    <row r="8698" spans="2:2">
      <c r="B8698" s="163"/>
    </row>
    <row r="8699" spans="2:2">
      <c r="B8699" s="163"/>
    </row>
    <row r="8700" spans="2:2">
      <c r="B8700" s="163"/>
    </row>
    <row r="8701" spans="2:2">
      <c r="B8701" s="163"/>
    </row>
    <row r="8702" spans="2:2">
      <c r="B8702" s="163"/>
    </row>
    <row r="8703" spans="2:2">
      <c r="B8703" s="163"/>
    </row>
    <row r="8704" spans="2:2">
      <c r="B8704" s="163"/>
    </row>
    <row r="8705" spans="2:2">
      <c r="B8705" s="163"/>
    </row>
    <row r="8706" spans="2:2">
      <c r="B8706" s="163"/>
    </row>
    <row r="8707" spans="2:2">
      <c r="B8707" s="163"/>
    </row>
    <row r="8708" spans="2:2">
      <c r="B8708" s="163"/>
    </row>
    <row r="8709" spans="2:2">
      <c r="B8709" s="163"/>
    </row>
    <row r="8710" spans="2:2">
      <c r="B8710" s="163"/>
    </row>
    <row r="8711" spans="2:2">
      <c r="B8711" s="163"/>
    </row>
    <row r="8712" spans="2:2">
      <c r="B8712" s="163"/>
    </row>
    <row r="8713" spans="2:2">
      <c r="B8713" s="163"/>
    </row>
    <row r="8714" spans="2:2">
      <c r="B8714" s="163"/>
    </row>
    <row r="8715" spans="2:2">
      <c r="B8715" s="163"/>
    </row>
    <row r="8716" spans="2:2">
      <c r="B8716" s="163"/>
    </row>
    <row r="8717" spans="2:2">
      <c r="B8717" s="163"/>
    </row>
    <row r="8718" spans="2:2">
      <c r="B8718" s="163"/>
    </row>
    <row r="8719" spans="2:2">
      <c r="B8719" s="163"/>
    </row>
    <row r="8720" spans="2:2">
      <c r="B8720" s="163"/>
    </row>
    <row r="8721" spans="2:2">
      <c r="B8721" s="163"/>
    </row>
    <row r="8722" spans="2:2">
      <c r="B8722" s="163"/>
    </row>
    <row r="8723" spans="2:2">
      <c r="B8723" s="163"/>
    </row>
    <row r="8724" spans="2:2">
      <c r="B8724" s="163"/>
    </row>
    <row r="8725" spans="2:2">
      <c r="B8725" s="163"/>
    </row>
    <row r="8726" spans="2:2">
      <c r="B8726" s="163"/>
    </row>
    <row r="8727" spans="2:2">
      <c r="B8727" s="163"/>
    </row>
    <row r="8728" spans="2:2">
      <c r="B8728" s="163"/>
    </row>
    <row r="8729" spans="2:2">
      <c r="B8729" s="163"/>
    </row>
    <row r="8730" spans="2:2">
      <c r="B8730" s="163"/>
    </row>
    <row r="8731" spans="2:2">
      <c r="B8731" s="163"/>
    </row>
    <row r="8732" spans="2:2">
      <c r="B8732" s="163"/>
    </row>
    <row r="8733" spans="2:2">
      <c r="B8733" s="163"/>
    </row>
    <row r="8734" spans="2:2">
      <c r="B8734" s="163"/>
    </row>
    <row r="8735" spans="2:2">
      <c r="B8735" s="163"/>
    </row>
    <row r="8736" spans="2:2">
      <c r="B8736" s="163"/>
    </row>
    <row r="8737" spans="2:2">
      <c r="B8737" s="163"/>
    </row>
    <row r="8738" spans="2:2">
      <c r="B8738" s="163"/>
    </row>
    <row r="8739" spans="2:2">
      <c r="B8739" s="163"/>
    </row>
    <row r="8740" spans="2:2">
      <c r="B8740" s="163"/>
    </row>
    <row r="8741" spans="2:2">
      <c r="B8741" s="163"/>
    </row>
    <row r="8742" spans="2:2">
      <c r="B8742" s="163"/>
    </row>
    <row r="8743" spans="2:2">
      <c r="B8743" s="163"/>
    </row>
    <row r="8744" spans="2:2">
      <c r="B8744" s="163"/>
    </row>
    <row r="8745" spans="2:2">
      <c r="B8745" s="163"/>
    </row>
    <row r="8746" spans="2:2">
      <c r="B8746" s="163"/>
    </row>
    <row r="8747" spans="2:2">
      <c r="B8747" s="163"/>
    </row>
    <row r="8748" spans="2:2">
      <c r="B8748" s="163"/>
    </row>
    <row r="8749" spans="2:2">
      <c r="B8749" s="163"/>
    </row>
    <row r="8750" spans="2:2">
      <c r="B8750" s="163"/>
    </row>
    <row r="8751" spans="2:2">
      <c r="B8751" s="163"/>
    </row>
    <row r="8752" spans="2:2">
      <c r="B8752" s="163"/>
    </row>
    <row r="8753" spans="2:2">
      <c r="B8753" s="163"/>
    </row>
    <row r="8754" spans="2:2">
      <c r="B8754" s="163"/>
    </row>
    <row r="8755" spans="2:2">
      <c r="B8755" s="163"/>
    </row>
    <row r="8756" spans="2:2">
      <c r="B8756" s="163"/>
    </row>
    <row r="8757" spans="2:2">
      <c r="B8757" s="163"/>
    </row>
    <row r="8758" spans="2:2">
      <c r="B8758" s="163"/>
    </row>
    <row r="8759" spans="2:2">
      <c r="B8759" s="163"/>
    </row>
    <row r="8760" spans="2:2">
      <c r="B8760" s="163"/>
    </row>
    <row r="8761" spans="2:2">
      <c r="B8761" s="163"/>
    </row>
    <row r="8762" spans="2:2">
      <c r="B8762" s="163"/>
    </row>
    <row r="8763" spans="2:2">
      <c r="B8763" s="163"/>
    </row>
    <row r="8764" spans="2:2">
      <c r="B8764" s="163"/>
    </row>
    <row r="8765" spans="2:2">
      <c r="B8765" s="163"/>
    </row>
    <row r="8766" spans="2:2">
      <c r="B8766" s="163"/>
    </row>
    <row r="8767" spans="2:2">
      <c r="B8767" s="163"/>
    </row>
    <row r="8768" spans="2:2">
      <c r="B8768" s="163"/>
    </row>
    <row r="8769" spans="2:2">
      <c r="B8769" s="163"/>
    </row>
    <row r="8770" spans="2:2">
      <c r="B8770" s="163"/>
    </row>
    <row r="8771" spans="2:2">
      <c r="B8771" s="163"/>
    </row>
    <row r="8772" spans="2:2">
      <c r="B8772" s="163"/>
    </row>
    <row r="8773" spans="2:2">
      <c r="B8773" s="163"/>
    </row>
    <row r="8774" spans="2:2">
      <c r="B8774" s="163"/>
    </row>
    <row r="8775" spans="2:2">
      <c r="B8775" s="163"/>
    </row>
    <row r="8776" spans="2:2">
      <c r="B8776" s="163"/>
    </row>
    <row r="8777" spans="2:2">
      <c r="B8777" s="163"/>
    </row>
    <row r="8778" spans="2:2">
      <c r="B8778" s="163"/>
    </row>
    <row r="8779" spans="2:2">
      <c r="B8779" s="163"/>
    </row>
    <row r="8780" spans="2:2">
      <c r="B8780" s="163"/>
    </row>
    <row r="8781" spans="2:2">
      <c r="B8781" s="163"/>
    </row>
    <row r="8782" spans="2:2">
      <c r="B8782" s="163"/>
    </row>
    <row r="8783" spans="2:2">
      <c r="B8783" s="163"/>
    </row>
    <row r="8784" spans="2:2">
      <c r="B8784" s="163"/>
    </row>
    <row r="8785" spans="2:2">
      <c r="B8785" s="163"/>
    </row>
    <row r="8786" spans="2:2">
      <c r="B8786" s="163"/>
    </row>
    <row r="8787" spans="2:2">
      <c r="B8787" s="163"/>
    </row>
    <row r="8788" spans="2:2">
      <c r="B8788" s="163"/>
    </row>
    <row r="8789" spans="2:2">
      <c r="B8789" s="163"/>
    </row>
    <row r="8790" spans="2:2">
      <c r="B8790" s="163"/>
    </row>
    <row r="8791" spans="2:2">
      <c r="B8791" s="163"/>
    </row>
    <row r="8792" spans="2:2">
      <c r="B8792" s="163"/>
    </row>
    <row r="8793" spans="2:2">
      <c r="B8793" s="163"/>
    </row>
    <row r="8794" spans="2:2">
      <c r="B8794" s="163"/>
    </row>
    <row r="8795" spans="2:2">
      <c r="B8795" s="163"/>
    </row>
    <row r="8796" spans="2:2">
      <c r="B8796" s="163"/>
    </row>
    <row r="8797" spans="2:2">
      <c r="B8797" s="163"/>
    </row>
    <row r="8798" spans="2:2">
      <c r="B8798" s="163"/>
    </row>
    <row r="8799" spans="2:2">
      <c r="B8799" s="163"/>
    </row>
    <row r="8800" spans="2:2">
      <c r="B8800" s="163"/>
    </row>
    <row r="8801" spans="2:2">
      <c r="B8801" s="163"/>
    </row>
    <row r="8802" spans="2:2">
      <c r="B8802" s="163"/>
    </row>
    <row r="8803" spans="2:2">
      <c r="B8803" s="163"/>
    </row>
    <row r="8804" spans="2:2">
      <c r="B8804" s="163"/>
    </row>
    <row r="8805" spans="2:2">
      <c r="B8805" s="163"/>
    </row>
    <row r="8806" spans="2:2">
      <c r="B8806" s="163"/>
    </row>
    <row r="8807" spans="2:2">
      <c r="B8807" s="163"/>
    </row>
    <row r="8808" spans="2:2">
      <c r="B8808" s="163"/>
    </row>
    <row r="8809" spans="2:2">
      <c r="B8809" s="163"/>
    </row>
    <row r="8810" spans="2:2">
      <c r="B8810" s="163"/>
    </row>
    <row r="8811" spans="2:2">
      <c r="B8811" s="163"/>
    </row>
    <row r="8812" spans="2:2">
      <c r="B8812" s="163"/>
    </row>
    <row r="8813" spans="2:2">
      <c r="B8813" s="163"/>
    </row>
    <row r="8814" spans="2:2">
      <c r="B8814" s="163"/>
    </row>
    <row r="8815" spans="2:2">
      <c r="B8815" s="163"/>
    </row>
    <row r="8816" spans="2:2">
      <c r="B8816" s="163"/>
    </row>
    <row r="8817" spans="2:2">
      <c r="B8817" s="163"/>
    </row>
    <row r="8818" spans="2:2">
      <c r="B8818" s="163"/>
    </row>
    <row r="8819" spans="2:2">
      <c r="B8819" s="163"/>
    </row>
    <row r="8820" spans="2:2">
      <c r="B8820" s="163"/>
    </row>
    <row r="8821" spans="2:2">
      <c r="B8821" s="163"/>
    </row>
    <row r="8822" spans="2:2">
      <c r="B8822" s="163"/>
    </row>
    <row r="8823" spans="2:2">
      <c r="B8823" s="163"/>
    </row>
    <row r="8824" spans="2:2">
      <c r="B8824" s="163"/>
    </row>
    <row r="8825" spans="2:2">
      <c r="B8825" s="163"/>
    </row>
    <row r="8826" spans="2:2">
      <c r="B8826" s="163"/>
    </row>
    <row r="8827" spans="2:2">
      <c r="B8827" s="163"/>
    </row>
    <row r="8828" spans="2:2">
      <c r="B8828" s="163"/>
    </row>
    <row r="8829" spans="2:2">
      <c r="B8829" s="163"/>
    </row>
    <row r="8830" spans="2:2">
      <c r="B8830" s="163"/>
    </row>
    <row r="8831" spans="2:2">
      <c r="B8831" s="163"/>
    </row>
    <row r="8832" spans="2:2">
      <c r="B8832" s="163"/>
    </row>
    <row r="8833" spans="2:2">
      <c r="B8833" s="163"/>
    </row>
    <row r="8834" spans="2:2">
      <c r="B8834" s="163"/>
    </row>
    <row r="8835" spans="2:2">
      <c r="B8835" s="163"/>
    </row>
    <row r="8836" spans="2:2">
      <c r="B8836" s="163"/>
    </row>
    <row r="8837" spans="2:2">
      <c r="B8837" s="163"/>
    </row>
    <row r="8838" spans="2:2">
      <c r="B8838" s="163"/>
    </row>
    <row r="8839" spans="2:2">
      <c r="B8839" s="163"/>
    </row>
    <row r="8840" spans="2:2">
      <c r="B8840" s="163"/>
    </row>
    <row r="8841" spans="2:2">
      <c r="B8841" s="163"/>
    </row>
    <row r="8842" spans="2:2">
      <c r="B8842" s="163"/>
    </row>
    <row r="8843" spans="2:2">
      <c r="B8843" s="163"/>
    </row>
    <row r="8844" spans="2:2">
      <c r="B8844" s="163"/>
    </row>
    <row r="8845" spans="2:2">
      <c r="B8845" s="163"/>
    </row>
    <row r="8846" spans="2:2">
      <c r="B8846" s="163"/>
    </row>
    <row r="8847" spans="2:2">
      <c r="B8847" s="163"/>
    </row>
    <row r="8848" spans="2:2">
      <c r="B8848" s="163"/>
    </row>
    <row r="8849" spans="2:2">
      <c r="B8849" s="163"/>
    </row>
    <row r="8850" spans="2:2">
      <c r="B8850" s="163"/>
    </row>
    <row r="8851" spans="2:2">
      <c r="B8851" s="163"/>
    </row>
    <row r="8852" spans="2:2">
      <c r="B8852" s="163"/>
    </row>
    <row r="8853" spans="2:2">
      <c r="B8853" s="163"/>
    </row>
    <row r="8854" spans="2:2">
      <c r="B8854" s="163"/>
    </row>
    <row r="8855" spans="2:2">
      <c r="B8855" s="163"/>
    </row>
    <row r="8856" spans="2:2">
      <c r="B8856" s="163"/>
    </row>
    <row r="8857" spans="2:2">
      <c r="B8857" s="163"/>
    </row>
    <row r="8858" spans="2:2">
      <c r="B8858" s="163"/>
    </row>
    <row r="8859" spans="2:2">
      <c r="B8859" s="163"/>
    </row>
    <row r="8860" spans="2:2">
      <c r="B8860" s="163"/>
    </row>
    <row r="8861" spans="2:2">
      <c r="B8861" s="163"/>
    </row>
    <row r="8862" spans="2:2">
      <c r="B8862" s="163"/>
    </row>
    <row r="8863" spans="2:2">
      <c r="B8863" s="163"/>
    </row>
    <row r="8864" spans="2:2">
      <c r="B8864" s="163"/>
    </row>
    <row r="8865" spans="2:2">
      <c r="B8865" s="163"/>
    </row>
    <row r="8866" spans="2:2">
      <c r="B8866" s="163"/>
    </row>
    <row r="8867" spans="2:2">
      <c r="B8867" s="163"/>
    </row>
    <row r="8868" spans="2:2">
      <c r="B8868" s="163"/>
    </row>
    <row r="8869" spans="2:2">
      <c r="B8869" s="163"/>
    </row>
    <row r="8870" spans="2:2">
      <c r="B8870" s="163"/>
    </row>
    <row r="8871" spans="2:2">
      <c r="B8871" s="163"/>
    </row>
    <row r="8872" spans="2:2">
      <c r="B8872" s="163"/>
    </row>
    <row r="8873" spans="2:2">
      <c r="B8873" s="163"/>
    </row>
    <row r="8874" spans="2:2">
      <c r="B8874" s="163"/>
    </row>
    <row r="8875" spans="2:2">
      <c r="B8875" s="163"/>
    </row>
    <row r="8876" spans="2:2">
      <c r="B8876" s="163"/>
    </row>
    <row r="8877" spans="2:2">
      <c r="B8877" s="163"/>
    </row>
    <row r="8878" spans="2:2">
      <c r="B8878" s="163"/>
    </row>
    <row r="8879" spans="2:2">
      <c r="B8879" s="163"/>
    </row>
    <row r="8880" spans="2:2">
      <c r="B8880" s="163"/>
    </row>
    <row r="8881" spans="2:2">
      <c r="B8881" s="163"/>
    </row>
    <row r="8882" spans="2:2">
      <c r="B8882" s="163"/>
    </row>
    <row r="8883" spans="2:2">
      <c r="B8883" s="163"/>
    </row>
    <row r="8884" spans="2:2">
      <c r="B8884" s="163"/>
    </row>
    <row r="8885" spans="2:2">
      <c r="B8885" s="163"/>
    </row>
    <row r="8886" spans="2:2">
      <c r="B8886" s="163"/>
    </row>
    <row r="8887" spans="2:2">
      <c r="B8887" s="163"/>
    </row>
    <row r="8888" spans="2:2">
      <c r="B8888" s="163"/>
    </row>
    <row r="8889" spans="2:2">
      <c r="B8889" s="163"/>
    </row>
    <row r="8890" spans="2:2">
      <c r="B8890" s="163"/>
    </row>
    <row r="8891" spans="2:2">
      <c r="B8891" s="163"/>
    </row>
    <row r="8892" spans="2:2">
      <c r="B8892" s="163"/>
    </row>
    <row r="8893" spans="2:2">
      <c r="B8893" s="163"/>
    </row>
    <row r="8894" spans="2:2">
      <c r="B8894" s="163"/>
    </row>
    <row r="8895" spans="2:2">
      <c r="B8895" s="163"/>
    </row>
    <row r="8896" spans="2:2">
      <c r="B8896" s="163"/>
    </row>
    <row r="8897" spans="2:2">
      <c r="B8897" s="163"/>
    </row>
    <row r="8898" spans="2:2">
      <c r="B8898" s="163"/>
    </row>
    <row r="8899" spans="2:2">
      <c r="B8899" s="163"/>
    </row>
    <row r="8900" spans="2:2">
      <c r="B8900" s="163"/>
    </row>
    <row r="8901" spans="2:2">
      <c r="B8901" s="163"/>
    </row>
    <row r="8902" spans="2:2">
      <c r="B8902" s="163"/>
    </row>
    <row r="8903" spans="2:2">
      <c r="B8903" s="163"/>
    </row>
    <row r="8904" spans="2:2">
      <c r="B8904" s="163"/>
    </row>
    <row r="8905" spans="2:2">
      <c r="B8905" s="163"/>
    </row>
    <row r="8906" spans="2:2">
      <c r="B8906" s="163"/>
    </row>
    <row r="8907" spans="2:2">
      <c r="B8907" s="163"/>
    </row>
    <row r="8908" spans="2:2">
      <c r="B8908" s="163"/>
    </row>
    <row r="8909" spans="2:2">
      <c r="B8909" s="163"/>
    </row>
    <row r="8910" spans="2:2">
      <c r="B8910" s="163"/>
    </row>
    <row r="8911" spans="2:2">
      <c r="B8911" s="163"/>
    </row>
    <row r="8912" spans="2:2">
      <c r="B8912" s="163"/>
    </row>
    <row r="8913" spans="2:2">
      <c r="B8913" s="163"/>
    </row>
    <row r="8914" spans="2:2">
      <c r="B8914" s="163"/>
    </row>
    <row r="8915" spans="2:2">
      <c r="B8915" s="163"/>
    </row>
    <row r="8916" spans="2:2">
      <c r="B8916" s="163"/>
    </row>
    <row r="8917" spans="2:2">
      <c r="B8917" s="163"/>
    </row>
    <row r="8918" spans="2:2">
      <c r="B8918" s="163"/>
    </row>
    <row r="8919" spans="2:2">
      <c r="B8919" s="163"/>
    </row>
    <row r="8920" spans="2:2">
      <c r="B8920" s="163"/>
    </row>
    <row r="8921" spans="2:2">
      <c r="B8921" s="163"/>
    </row>
    <row r="8922" spans="2:2">
      <c r="B8922" s="163"/>
    </row>
    <row r="8923" spans="2:2">
      <c r="B8923" s="163"/>
    </row>
    <row r="8924" spans="2:2">
      <c r="B8924" s="163"/>
    </row>
    <row r="8925" spans="2:2">
      <c r="B8925" s="163"/>
    </row>
    <row r="8926" spans="2:2">
      <c r="B8926" s="163"/>
    </row>
    <row r="8927" spans="2:2">
      <c r="B8927" s="163"/>
    </row>
    <row r="8928" spans="2:2">
      <c r="B8928" s="163"/>
    </row>
    <row r="8929" spans="2:2">
      <c r="B8929" s="163"/>
    </row>
    <row r="8930" spans="2:2">
      <c r="B8930" s="163"/>
    </row>
    <row r="8931" spans="2:2">
      <c r="B8931" s="163"/>
    </row>
    <row r="8932" spans="2:2">
      <c r="B8932" s="163"/>
    </row>
    <row r="8933" spans="2:2">
      <c r="B8933" s="163"/>
    </row>
    <row r="8934" spans="2:2">
      <c r="B8934" s="163"/>
    </row>
    <row r="8935" spans="2:2">
      <c r="B8935" s="163"/>
    </row>
    <row r="8936" spans="2:2">
      <c r="B8936" s="163"/>
    </row>
    <row r="8937" spans="2:2">
      <c r="B8937" s="163"/>
    </row>
    <row r="8938" spans="2:2">
      <c r="B8938" s="163"/>
    </row>
    <row r="8939" spans="2:2">
      <c r="B8939" s="163"/>
    </row>
    <row r="8940" spans="2:2">
      <c r="B8940" s="163"/>
    </row>
    <row r="8941" spans="2:2">
      <c r="B8941" s="163"/>
    </row>
    <row r="8942" spans="2:2">
      <c r="B8942" s="163"/>
    </row>
    <row r="8943" spans="2:2">
      <c r="B8943" s="163"/>
    </row>
    <row r="8944" spans="2:2">
      <c r="B8944" s="163"/>
    </row>
    <row r="8945" spans="2:2">
      <c r="B8945" s="163"/>
    </row>
    <row r="8946" spans="2:2">
      <c r="B8946" s="163"/>
    </row>
    <row r="8947" spans="2:2">
      <c r="B8947" s="163"/>
    </row>
    <row r="8948" spans="2:2">
      <c r="B8948" s="163"/>
    </row>
    <row r="8949" spans="2:2">
      <c r="B8949" s="163"/>
    </row>
    <row r="8950" spans="2:2">
      <c r="B8950" s="163"/>
    </row>
    <row r="8951" spans="2:2">
      <c r="B8951" s="163"/>
    </row>
    <row r="8952" spans="2:2">
      <c r="B8952" s="163"/>
    </row>
    <row r="8953" spans="2:2">
      <c r="B8953" s="163"/>
    </row>
    <row r="8954" spans="2:2">
      <c r="B8954" s="163"/>
    </row>
    <row r="8955" spans="2:2">
      <c r="B8955" s="163"/>
    </row>
    <row r="8956" spans="2:2">
      <c r="B8956" s="163"/>
    </row>
    <row r="8957" spans="2:2">
      <c r="B8957" s="163"/>
    </row>
    <row r="8958" spans="2:2">
      <c r="B8958" s="163"/>
    </row>
    <row r="8959" spans="2:2">
      <c r="B8959" s="163"/>
    </row>
    <row r="8960" spans="2:2">
      <c r="B8960" s="163"/>
    </row>
    <row r="8961" spans="2:2">
      <c r="B8961" s="163"/>
    </row>
    <row r="8962" spans="2:2">
      <c r="B8962" s="163"/>
    </row>
    <row r="8963" spans="2:2">
      <c r="B8963" s="163"/>
    </row>
    <row r="8964" spans="2:2">
      <c r="B8964" s="163"/>
    </row>
    <row r="8965" spans="2:2">
      <c r="B8965" s="163"/>
    </row>
    <row r="8966" spans="2:2">
      <c r="B8966" s="163"/>
    </row>
    <row r="8967" spans="2:2">
      <c r="B8967" s="163"/>
    </row>
    <row r="8968" spans="2:2">
      <c r="B8968" s="163"/>
    </row>
    <row r="8969" spans="2:2">
      <c r="B8969" s="163"/>
    </row>
    <row r="8970" spans="2:2">
      <c r="B8970" s="163"/>
    </row>
    <row r="8971" spans="2:2">
      <c r="B8971" s="163"/>
    </row>
    <row r="8972" spans="2:2">
      <c r="B8972" s="163"/>
    </row>
    <row r="8973" spans="2:2">
      <c r="B8973" s="163"/>
    </row>
    <row r="8974" spans="2:2">
      <c r="B8974" s="163"/>
    </row>
    <row r="8975" spans="2:2">
      <c r="B8975" s="163"/>
    </row>
    <row r="8976" spans="2:2">
      <c r="B8976" s="163"/>
    </row>
    <row r="8977" spans="2:2">
      <c r="B8977" s="163"/>
    </row>
    <row r="8978" spans="2:2">
      <c r="B8978" s="163"/>
    </row>
    <row r="8979" spans="2:2">
      <c r="B8979" s="163"/>
    </row>
    <row r="8980" spans="2:2">
      <c r="B8980" s="163"/>
    </row>
    <row r="8981" spans="2:2">
      <c r="B8981" s="163"/>
    </row>
    <row r="8982" spans="2:2">
      <c r="B8982" s="163"/>
    </row>
    <row r="8983" spans="2:2">
      <c r="B8983" s="163"/>
    </row>
    <row r="8984" spans="2:2">
      <c r="B8984" s="163"/>
    </row>
    <row r="8985" spans="2:2">
      <c r="B8985" s="163"/>
    </row>
    <row r="8986" spans="2:2">
      <c r="B8986" s="163"/>
    </row>
    <row r="8987" spans="2:2">
      <c r="B8987" s="163"/>
    </row>
    <row r="8988" spans="2:2">
      <c r="B8988" s="163"/>
    </row>
    <row r="8989" spans="2:2">
      <c r="B8989" s="163"/>
    </row>
    <row r="8990" spans="2:2">
      <c r="B8990" s="163"/>
    </row>
    <row r="8991" spans="2:2">
      <c r="B8991" s="163"/>
    </row>
    <row r="8992" spans="2:2">
      <c r="B8992" s="163"/>
    </row>
    <row r="8993" spans="2:2">
      <c r="B8993" s="163"/>
    </row>
    <row r="8994" spans="2:2">
      <c r="B8994" s="163"/>
    </row>
    <row r="8995" spans="2:2">
      <c r="B8995" s="163"/>
    </row>
    <row r="8996" spans="2:2">
      <c r="B8996" s="163"/>
    </row>
    <row r="8997" spans="2:2">
      <c r="B8997" s="163"/>
    </row>
    <row r="8998" spans="2:2">
      <c r="B8998" s="163"/>
    </row>
    <row r="8999" spans="2:2">
      <c r="B8999" s="163"/>
    </row>
    <row r="9000" spans="2:2">
      <c r="B9000" s="163"/>
    </row>
    <row r="9001" spans="2:2">
      <c r="B9001" s="163"/>
    </row>
    <row r="9002" spans="2:2">
      <c r="B9002" s="163"/>
    </row>
    <row r="9003" spans="2:2">
      <c r="B9003" s="163"/>
    </row>
    <row r="9004" spans="2:2">
      <c r="B9004" s="163"/>
    </row>
    <row r="9005" spans="2:2">
      <c r="B9005" s="163"/>
    </row>
    <row r="9006" spans="2:2">
      <c r="B9006" s="163"/>
    </row>
    <row r="9007" spans="2:2">
      <c r="B9007" s="163"/>
    </row>
    <row r="9008" spans="2:2">
      <c r="B9008" s="163"/>
    </row>
    <row r="9009" spans="2:2">
      <c r="B9009" s="163"/>
    </row>
    <row r="9010" spans="2:2">
      <c r="B9010" s="163"/>
    </row>
    <row r="9011" spans="2:2">
      <c r="B9011" s="163"/>
    </row>
    <row r="9012" spans="2:2">
      <c r="B9012" s="163"/>
    </row>
    <row r="9013" spans="2:2">
      <c r="B9013" s="163"/>
    </row>
    <row r="9014" spans="2:2">
      <c r="B9014" s="163"/>
    </row>
    <row r="9015" spans="2:2">
      <c r="B9015" s="163"/>
    </row>
    <row r="9016" spans="2:2">
      <c r="B9016" s="163"/>
    </row>
    <row r="9017" spans="2:2">
      <c r="B9017" s="163"/>
    </row>
    <row r="9018" spans="2:2">
      <c r="B9018" s="163"/>
    </row>
    <row r="9019" spans="2:2">
      <c r="B9019" s="163"/>
    </row>
    <row r="9020" spans="2:2">
      <c r="B9020" s="163"/>
    </row>
    <row r="9021" spans="2:2">
      <c r="B9021" s="163"/>
    </row>
    <row r="9022" spans="2:2">
      <c r="B9022" s="163"/>
    </row>
    <row r="9023" spans="2:2">
      <c r="B9023" s="163"/>
    </row>
    <row r="9024" spans="2:2">
      <c r="B9024" s="163"/>
    </row>
    <row r="9025" spans="2:2">
      <c r="B9025" s="163"/>
    </row>
    <row r="9026" spans="2:2">
      <c r="B9026" s="163"/>
    </row>
    <row r="9027" spans="2:2">
      <c r="B9027" s="163"/>
    </row>
    <row r="9028" spans="2:2">
      <c r="B9028" s="163"/>
    </row>
    <row r="9029" spans="2:2">
      <c r="B9029" s="163"/>
    </row>
    <row r="9030" spans="2:2">
      <c r="B9030" s="163"/>
    </row>
    <row r="9031" spans="2:2">
      <c r="B9031" s="163"/>
    </row>
    <row r="9032" spans="2:2">
      <c r="B9032" s="163"/>
    </row>
    <row r="9033" spans="2:2">
      <c r="B9033" s="163"/>
    </row>
    <row r="9034" spans="2:2">
      <c r="B9034" s="163"/>
    </row>
    <row r="9035" spans="2:2">
      <c r="B9035" s="163"/>
    </row>
    <row r="9036" spans="2:2">
      <c r="B9036" s="163"/>
    </row>
    <row r="9037" spans="2:2">
      <c r="B9037" s="163"/>
    </row>
    <row r="9038" spans="2:2">
      <c r="B9038" s="163"/>
    </row>
    <row r="9039" spans="2:2">
      <c r="B9039" s="163"/>
    </row>
    <row r="9040" spans="2:2">
      <c r="B9040" s="163"/>
    </row>
    <row r="9041" spans="2:2">
      <c r="B9041" s="163"/>
    </row>
    <row r="9042" spans="2:2">
      <c r="B9042" s="163"/>
    </row>
    <row r="9043" spans="2:2">
      <c r="B9043" s="163"/>
    </row>
    <row r="9044" spans="2:2">
      <c r="B9044" s="163"/>
    </row>
    <row r="9045" spans="2:2">
      <c r="B9045" s="163"/>
    </row>
    <row r="9046" spans="2:2">
      <c r="B9046" s="163"/>
    </row>
    <row r="9047" spans="2:2">
      <c r="B9047" s="163"/>
    </row>
    <row r="9048" spans="2:2">
      <c r="B9048" s="163"/>
    </row>
    <row r="9049" spans="2:2">
      <c r="B9049" s="163"/>
    </row>
    <row r="9050" spans="2:2">
      <c r="B9050" s="163"/>
    </row>
    <row r="9051" spans="2:2">
      <c r="B9051" s="163"/>
    </row>
    <row r="9052" spans="2:2">
      <c r="B9052" s="163"/>
    </row>
    <row r="9053" spans="2:2">
      <c r="B9053" s="163"/>
    </row>
    <row r="9054" spans="2:2">
      <c r="B9054" s="163"/>
    </row>
    <row r="9055" spans="2:2">
      <c r="B9055" s="163"/>
    </row>
    <row r="9056" spans="2:2">
      <c r="B9056" s="163"/>
    </row>
    <row r="9057" spans="2:2">
      <c r="B9057" s="163"/>
    </row>
    <row r="9058" spans="2:2">
      <c r="B9058" s="163"/>
    </row>
    <row r="9059" spans="2:2">
      <c r="B9059" s="163"/>
    </row>
    <row r="9060" spans="2:2">
      <c r="B9060" s="163"/>
    </row>
    <row r="9061" spans="2:2">
      <c r="B9061" s="163"/>
    </row>
    <row r="9062" spans="2:2">
      <c r="B9062" s="163"/>
    </row>
    <row r="9063" spans="2:2">
      <c r="B9063" s="163"/>
    </row>
    <row r="9064" spans="2:2">
      <c r="B9064" s="163"/>
    </row>
    <row r="9065" spans="2:2">
      <c r="B9065" s="163"/>
    </row>
    <row r="9066" spans="2:2">
      <c r="B9066" s="163"/>
    </row>
    <row r="9067" spans="2:2">
      <c r="B9067" s="163"/>
    </row>
    <row r="9068" spans="2:2">
      <c r="B9068" s="163"/>
    </row>
    <row r="9069" spans="2:2">
      <c r="B9069" s="163"/>
    </row>
    <row r="9070" spans="2:2">
      <c r="B9070" s="163"/>
    </row>
    <row r="9071" spans="2:2">
      <c r="B9071" s="163"/>
    </row>
    <row r="9072" spans="2:2">
      <c r="B9072" s="163"/>
    </row>
    <row r="9073" spans="2:2">
      <c r="B9073" s="163"/>
    </row>
    <row r="9074" spans="2:2">
      <c r="B9074" s="163"/>
    </row>
    <row r="9075" spans="2:2">
      <c r="B9075" s="163"/>
    </row>
    <row r="9076" spans="2:2">
      <c r="B9076" s="163"/>
    </row>
    <row r="9077" spans="2:2">
      <c r="B9077" s="163"/>
    </row>
    <row r="9078" spans="2:2">
      <c r="B9078" s="163"/>
    </row>
    <row r="9079" spans="2:2">
      <c r="B9079" s="163"/>
    </row>
    <row r="9080" spans="2:2">
      <c r="B9080" s="163"/>
    </row>
    <row r="9081" spans="2:2">
      <c r="B9081" s="163"/>
    </row>
    <row r="9082" spans="2:2">
      <c r="B9082" s="163"/>
    </row>
    <row r="9083" spans="2:2">
      <c r="B9083" s="163"/>
    </row>
    <row r="9084" spans="2:2">
      <c r="B9084" s="163"/>
    </row>
    <row r="9085" spans="2:2">
      <c r="B9085" s="163"/>
    </row>
    <row r="9086" spans="2:2">
      <c r="B9086" s="163"/>
    </row>
    <row r="9087" spans="2:2">
      <c r="B9087" s="163"/>
    </row>
    <row r="9088" spans="2:2">
      <c r="B9088" s="163"/>
    </row>
    <row r="9089" spans="2:2">
      <c r="B9089" s="163"/>
    </row>
    <row r="9090" spans="2:2">
      <c r="B9090" s="163"/>
    </row>
    <row r="9091" spans="2:2">
      <c r="B9091" s="163"/>
    </row>
    <row r="9092" spans="2:2">
      <c r="B9092" s="163"/>
    </row>
    <row r="9093" spans="2:2">
      <c r="B9093" s="163"/>
    </row>
    <row r="9094" spans="2:2">
      <c r="B9094" s="163"/>
    </row>
    <row r="9095" spans="2:2">
      <c r="B9095" s="163"/>
    </row>
    <row r="9096" spans="2:2">
      <c r="B9096" s="163"/>
    </row>
    <row r="9097" spans="2:2">
      <c r="B9097" s="163"/>
    </row>
    <row r="9098" spans="2:2">
      <c r="B9098" s="163"/>
    </row>
    <row r="9099" spans="2:2">
      <c r="B9099" s="163"/>
    </row>
    <row r="9100" spans="2:2">
      <c r="B9100" s="163"/>
    </row>
    <row r="9101" spans="2:2">
      <c r="B9101" s="163"/>
    </row>
    <row r="9102" spans="2:2">
      <c r="B9102" s="163"/>
    </row>
    <row r="9103" spans="2:2">
      <c r="B9103" s="163"/>
    </row>
    <row r="9104" spans="2:2">
      <c r="B9104" s="163"/>
    </row>
    <row r="9105" spans="2:2">
      <c r="B9105" s="163"/>
    </row>
    <row r="9106" spans="2:2">
      <c r="B9106" s="163"/>
    </row>
    <row r="9107" spans="2:2">
      <c r="B9107" s="163"/>
    </row>
    <row r="9108" spans="2:2">
      <c r="B9108" s="163"/>
    </row>
    <row r="9109" spans="2:2">
      <c r="B9109" s="163"/>
    </row>
    <row r="9110" spans="2:2">
      <c r="B9110" s="163"/>
    </row>
    <row r="9111" spans="2:2">
      <c r="B9111" s="163"/>
    </row>
    <row r="9112" spans="2:2">
      <c r="B9112" s="163"/>
    </row>
    <row r="9113" spans="2:2">
      <c r="B9113" s="163"/>
    </row>
    <row r="9114" spans="2:2">
      <c r="B9114" s="163"/>
    </row>
    <row r="9115" spans="2:2">
      <c r="B9115" s="163"/>
    </row>
    <row r="9116" spans="2:2">
      <c r="B9116" s="163"/>
    </row>
    <row r="9117" spans="2:2">
      <c r="B9117" s="163"/>
    </row>
    <row r="9118" spans="2:2">
      <c r="B9118" s="163"/>
    </row>
    <row r="9119" spans="2:2">
      <c r="B9119" s="163"/>
    </row>
    <row r="9120" spans="2:2">
      <c r="B9120" s="163"/>
    </row>
    <row r="9121" spans="2:2">
      <c r="B9121" s="163"/>
    </row>
    <row r="9122" spans="2:2">
      <c r="B9122" s="163"/>
    </row>
    <row r="9123" spans="2:2">
      <c r="B9123" s="163"/>
    </row>
    <row r="9124" spans="2:2">
      <c r="B9124" s="163"/>
    </row>
    <row r="9125" spans="2:2">
      <c r="B9125" s="163"/>
    </row>
    <row r="9126" spans="2:2">
      <c r="B9126" s="163"/>
    </row>
    <row r="9127" spans="2:2">
      <c r="B9127" s="163"/>
    </row>
    <row r="9128" spans="2:2">
      <c r="B9128" s="163"/>
    </row>
    <row r="9129" spans="2:2">
      <c r="B9129" s="163"/>
    </row>
    <row r="9130" spans="2:2">
      <c r="B9130" s="163"/>
    </row>
    <row r="9131" spans="2:2">
      <c r="B9131" s="163"/>
    </row>
    <row r="9132" spans="2:2">
      <c r="B9132" s="163"/>
    </row>
    <row r="9133" spans="2:2">
      <c r="B9133" s="163"/>
    </row>
    <row r="9134" spans="2:2">
      <c r="B9134" s="163"/>
    </row>
    <row r="9135" spans="2:2">
      <c r="B9135" s="163"/>
    </row>
    <row r="9136" spans="2:2">
      <c r="B9136" s="163"/>
    </row>
    <row r="9137" spans="2:2">
      <c r="B9137" s="163"/>
    </row>
    <row r="9138" spans="2:2">
      <c r="B9138" s="163"/>
    </row>
    <row r="9139" spans="2:2">
      <c r="B9139" s="163"/>
    </row>
    <row r="9140" spans="2:2">
      <c r="B9140" s="163"/>
    </row>
    <row r="9141" spans="2:2">
      <c r="B9141" s="163"/>
    </row>
    <row r="9142" spans="2:2">
      <c r="B9142" s="163"/>
    </row>
    <row r="9143" spans="2:2">
      <c r="B9143" s="163"/>
    </row>
    <row r="9144" spans="2:2">
      <c r="B9144" s="163"/>
    </row>
    <row r="9145" spans="2:2">
      <c r="B9145" s="163"/>
    </row>
    <row r="9146" spans="2:2">
      <c r="B9146" s="163"/>
    </row>
    <row r="9147" spans="2:2">
      <c r="B9147" s="163"/>
    </row>
    <row r="9148" spans="2:2">
      <c r="B9148" s="163"/>
    </row>
    <row r="9149" spans="2:2">
      <c r="B9149" s="163"/>
    </row>
    <row r="9150" spans="2:2">
      <c r="B9150" s="163"/>
    </row>
    <row r="9151" spans="2:2">
      <c r="B9151" s="163"/>
    </row>
    <row r="9152" spans="2:2">
      <c r="B9152" s="163"/>
    </row>
    <row r="9153" spans="2:2">
      <c r="B9153" s="163"/>
    </row>
    <row r="9154" spans="2:2">
      <c r="B9154" s="163"/>
    </row>
    <row r="9155" spans="2:2">
      <c r="B9155" s="163"/>
    </row>
    <row r="9156" spans="2:2">
      <c r="B9156" s="163"/>
    </row>
    <row r="9157" spans="2:2">
      <c r="B9157" s="163"/>
    </row>
    <row r="9158" spans="2:2">
      <c r="B9158" s="163"/>
    </row>
    <row r="9159" spans="2:2">
      <c r="B9159" s="163"/>
    </row>
    <row r="9160" spans="2:2">
      <c r="B9160" s="163"/>
    </row>
    <row r="9161" spans="2:2">
      <c r="B9161" s="163"/>
    </row>
    <row r="9162" spans="2:2">
      <c r="B9162" s="163"/>
    </row>
    <row r="9163" spans="2:2">
      <c r="B9163" s="163"/>
    </row>
    <row r="9164" spans="2:2">
      <c r="B9164" s="163"/>
    </row>
    <row r="9165" spans="2:2">
      <c r="B9165" s="163"/>
    </row>
    <row r="9166" spans="2:2">
      <c r="B9166" s="163"/>
    </row>
    <row r="9167" spans="2:2">
      <c r="B9167" s="163"/>
    </row>
    <row r="9168" spans="2:2">
      <c r="B9168" s="163"/>
    </row>
    <row r="9169" spans="2:2">
      <c r="B9169" s="163"/>
    </row>
    <row r="9170" spans="2:2">
      <c r="B9170" s="163"/>
    </row>
    <row r="9171" spans="2:2">
      <c r="B9171" s="163"/>
    </row>
    <row r="9172" spans="2:2">
      <c r="B9172" s="163"/>
    </row>
    <row r="9173" spans="2:2">
      <c r="B9173" s="163"/>
    </row>
    <row r="9174" spans="2:2">
      <c r="B9174" s="163"/>
    </row>
    <row r="9175" spans="2:2">
      <c r="B9175" s="163"/>
    </row>
    <row r="9176" spans="2:2">
      <c r="B9176" s="163"/>
    </row>
    <row r="9177" spans="2:2">
      <c r="B9177" s="163"/>
    </row>
    <row r="9178" spans="2:2">
      <c r="B9178" s="163"/>
    </row>
    <row r="9179" spans="2:2">
      <c r="B9179" s="163"/>
    </row>
    <row r="9180" spans="2:2">
      <c r="B9180" s="163"/>
    </row>
    <row r="9181" spans="2:2">
      <c r="B9181" s="163"/>
    </row>
    <row r="9182" spans="2:2">
      <c r="B9182" s="163"/>
    </row>
    <row r="9183" spans="2:2">
      <c r="B9183" s="163"/>
    </row>
    <row r="9184" spans="2:2">
      <c r="B9184" s="163"/>
    </row>
    <row r="9185" spans="2:2">
      <c r="B9185" s="163"/>
    </row>
    <row r="9186" spans="2:2">
      <c r="B9186" s="163"/>
    </row>
    <row r="9187" spans="2:2">
      <c r="B9187" s="163"/>
    </row>
    <row r="9188" spans="2:2">
      <c r="B9188" s="163"/>
    </row>
    <row r="9189" spans="2:2">
      <c r="B9189" s="163"/>
    </row>
    <row r="9190" spans="2:2">
      <c r="B9190" s="163"/>
    </row>
    <row r="9191" spans="2:2">
      <c r="B9191" s="163"/>
    </row>
    <row r="9192" spans="2:2">
      <c r="B9192" s="163"/>
    </row>
    <row r="9193" spans="2:2">
      <c r="B9193" s="163"/>
    </row>
    <row r="9194" spans="2:2">
      <c r="B9194" s="163"/>
    </row>
    <row r="9195" spans="2:2">
      <c r="B9195" s="163"/>
    </row>
    <row r="9196" spans="2:2">
      <c r="B9196" s="163"/>
    </row>
    <row r="9197" spans="2:2">
      <c r="B9197" s="163"/>
    </row>
    <row r="9198" spans="2:2">
      <c r="B9198" s="163"/>
    </row>
    <row r="9199" spans="2:2">
      <c r="B9199" s="163"/>
    </row>
    <row r="9200" spans="2:2">
      <c r="B9200" s="163"/>
    </row>
    <row r="9201" spans="2:2">
      <c r="B9201" s="163"/>
    </row>
    <row r="9202" spans="2:2">
      <c r="B9202" s="163"/>
    </row>
    <row r="9203" spans="2:2">
      <c r="B9203" s="163"/>
    </row>
    <row r="9204" spans="2:2">
      <c r="B9204" s="163"/>
    </row>
    <row r="9205" spans="2:2">
      <c r="B9205" s="163"/>
    </row>
    <row r="9206" spans="2:2">
      <c r="B9206" s="163"/>
    </row>
    <row r="9207" spans="2:2">
      <c r="B9207" s="163"/>
    </row>
    <row r="9208" spans="2:2">
      <c r="B9208" s="163"/>
    </row>
    <row r="9209" spans="2:2">
      <c r="B9209" s="163"/>
    </row>
    <row r="9210" spans="2:2">
      <c r="B9210" s="163"/>
    </row>
    <row r="9211" spans="2:2">
      <c r="B9211" s="163"/>
    </row>
    <row r="9212" spans="2:2">
      <c r="B9212" s="163"/>
    </row>
    <row r="9213" spans="2:2">
      <c r="B9213" s="163"/>
    </row>
    <row r="9214" spans="2:2">
      <c r="B9214" s="163"/>
    </row>
    <row r="9215" spans="2:2">
      <c r="B9215" s="163"/>
    </row>
    <row r="9216" spans="2:2">
      <c r="B9216" s="163"/>
    </row>
    <row r="9217" spans="2:2">
      <c r="B9217" s="163"/>
    </row>
    <row r="9218" spans="2:2">
      <c r="B9218" s="163"/>
    </row>
    <row r="9219" spans="2:2">
      <c r="B9219" s="163"/>
    </row>
    <row r="9220" spans="2:2">
      <c r="B9220" s="163"/>
    </row>
    <row r="9221" spans="2:2">
      <c r="B9221" s="163"/>
    </row>
    <row r="9222" spans="2:2">
      <c r="B9222" s="163"/>
    </row>
    <row r="9223" spans="2:2">
      <c r="B9223" s="163"/>
    </row>
    <row r="9224" spans="2:2">
      <c r="B9224" s="163"/>
    </row>
    <row r="9225" spans="2:2">
      <c r="B9225" s="163"/>
    </row>
    <row r="9226" spans="2:2">
      <c r="B9226" s="163"/>
    </row>
    <row r="9227" spans="2:2">
      <c r="B9227" s="163"/>
    </row>
    <row r="9228" spans="2:2">
      <c r="B9228" s="163"/>
    </row>
    <row r="9229" spans="2:2">
      <c r="B9229" s="163"/>
    </row>
    <row r="9230" spans="2:2">
      <c r="B9230" s="163"/>
    </row>
    <row r="9231" spans="2:2">
      <c r="B9231" s="163"/>
    </row>
    <row r="9232" spans="2:2">
      <c r="B9232" s="163"/>
    </row>
    <row r="9233" spans="2:2">
      <c r="B9233" s="163"/>
    </row>
    <row r="9234" spans="2:2">
      <c r="B9234" s="163"/>
    </row>
    <row r="9235" spans="2:2">
      <c r="B9235" s="163"/>
    </row>
    <row r="9236" spans="2:2">
      <c r="B9236" s="163"/>
    </row>
    <row r="9237" spans="2:2">
      <c r="B9237" s="163"/>
    </row>
    <row r="9238" spans="2:2">
      <c r="B9238" s="163"/>
    </row>
    <row r="9239" spans="2:2">
      <c r="B9239" s="163"/>
    </row>
    <row r="9240" spans="2:2">
      <c r="B9240" s="163"/>
    </row>
    <row r="9241" spans="2:2">
      <c r="B9241" s="163"/>
    </row>
    <row r="9242" spans="2:2">
      <c r="B9242" s="163"/>
    </row>
    <row r="9243" spans="2:2">
      <c r="B9243" s="163"/>
    </row>
    <row r="9244" spans="2:2">
      <c r="B9244" s="163"/>
    </row>
    <row r="9245" spans="2:2">
      <c r="B9245" s="163"/>
    </row>
    <row r="9246" spans="2:2">
      <c r="B9246" s="163"/>
    </row>
    <row r="9247" spans="2:2">
      <c r="B9247" s="163"/>
    </row>
    <row r="9248" spans="2:2">
      <c r="B9248" s="163"/>
    </row>
    <row r="9249" spans="2:2">
      <c r="B9249" s="163"/>
    </row>
    <row r="9250" spans="2:2">
      <c r="B9250" s="163"/>
    </row>
    <row r="9251" spans="2:2">
      <c r="B9251" s="163"/>
    </row>
    <row r="9252" spans="2:2">
      <c r="B9252" s="163"/>
    </row>
    <row r="9253" spans="2:2">
      <c r="B9253" s="163"/>
    </row>
    <row r="9254" spans="2:2">
      <c r="B9254" s="163"/>
    </row>
    <row r="9255" spans="2:2">
      <c r="B9255" s="163"/>
    </row>
    <row r="9256" spans="2:2">
      <c r="B9256" s="163"/>
    </row>
    <row r="9257" spans="2:2">
      <c r="B9257" s="163"/>
    </row>
    <row r="9258" spans="2:2">
      <c r="B9258" s="163"/>
    </row>
    <row r="9259" spans="2:2">
      <c r="B9259" s="163"/>
    </row>
    <row r="9260" spans="2:2">
      <c r="B9260" s="163"/>
    </row>
    <row r="9261" spans="2:2">
      <c r="B9261" s="163"/>
    </row>
    <row r="9262" spans="2:2">
      <c r="B9262" s="163"/>
    </row>
    <row r="9263" spans="2:2">
      <c r="B9263" s="163"/>
    </row>
    <row r="9264" spans="2:2">
      <c r="B9264" s="163"/>
    </row>
    <row r="9265" spans="2:2">
      <c r="B9265" s="163"/>
    </row>
    <row r="9266" spans="2:2">
      <c r="B9266" s="163"/>
    </row>
    <row r="9267" spans="2:2">
      <c r="B9267" s="163"/>
    </row>
    <row r="9268" spans="2:2">
      <c r="B9268" s="163"/>
    </row>
    <row r="9269" spans="2:2">
      <c r="B9269" s="163"/>
    </row>
    <row r="9270" spans="2:2">
      <c r="B9270" s="163"/>
    </row>
    <row r="9271" spans="2:2">
      <c r="B9271" s="163"/>
    </row>
    <row r="9272" spans="2:2">
      <c r="B9272" s="163"/>
    </row>
    <row r="9273" spans="2:2">
      <c r="B9273" s="163"/>
    </row>
    <row r="9274" spans="2:2">
      <c r="B9274" s="163"/>
    </row>
    <row r="9275" spans="2:2">
      <c r="B9275" s="163"/>
    </row>
    <row r="9276" spans="2:2">
      <c r="B9276" s="163"/>
    </row>
    <row r="9277" spans="2:2">
      <c r="B9277" s="163"/>
    </row>
    <row r="9278" spans="2:2">
      <c r="B9278" s="163"/>
    </row>
    <row r="9279" spans="2:2">
      <c r="B9279" s="163"/>
    </row>
    <row r="9280" spans="2:2">
      <c r="B9280" s="163"/>
    </row>
    <row r="9281" spans="2:2">
      <c r="B9281" s="163"/>
    </row>
    <row r="9282" spans="2:2">
      <c r="B9282" s="163"/>
    </row>
    <row r="9283" spans="2:2">
      <c r="B9283" s="163"/>
    </row>
    <row r="9284" spans="2:2">
      <c r="B9284" s="163"/>
    </row>
    <row r="9285" spans="2:2">
      <c r="B9285" s="163"/>
    </row>
    <row r="9286" spans="2:2">
      <c r="B9286" s="163"/>
    </row>
    <row r="9287" spans="2:2">
      <c r="B9287" s="163"/>
    </row>
    <row r="9288" spans="2:2">
      <c r="B9288" s="163"/>
    </row>
    <row r="9289" spans="2:2">
      <c r="B9289" s="163"/>
    </row>
    <row r="9290" spans="2:2">
      <c r="B9290" s="163"/>
    </row>
    <row r="9291" spans="2:2">
      <c r="B9291" s="163"/>
    </row>
    <row r="9292" spans="2:2">
      <c r="B9292" s="163"/>
    </row>
    <row r="9293" spans="2:2">
      <c r="B9293" s="163"/>
    </row>
    <row r="9294" spans="2:2">
      <c r="B9294" s="163"/>
    </row>
    <row r="9295" spans="2:2">
      <c r="B9295" s="163"/>
    </row>
    <row r="9296" spans="2:2">
      <c r="B9296" s="163"/>
    </row>
    <row r="9297" spans="2:2">
      <c r="B9297" s="163"/>
    </row>
    <row r="9298" spans="2:2">
      <c r="B9298" s="163"/>
    </row>
    <row r="9299" spans="2:2">
      <c r="B9299" s="163"/>
    </row>
    <row r="9300" spans="2:2">
      <c r="B9300" s="163"/>
    </row>
    <row r="9301" spans="2:2">
      <c r="B9301" s="163"/>
    </row>
    <row r="9302" spans="2:2">
      <c r="B9302" s="163"/>
    </row>
    <row r="9303" spans="2:2">
      <c r="B9303" s="163"/>
    </row>
    <row r="9304" spans="2:2">
      <c r="B9304" s="163"/>
    </row>
    <row r="9305" spans="2:2">
      <c r="B9305" s="163"/>
    </row>
    <row r="9306" spans="2:2">
      <c r="B9306" s="163"/>
    </row>
    <row r="9307" spans="2:2">
      <c r="B9307" s="163"/>
    </row>
    <row r="9308" spans="2:2">
      <c r="B9308" s="163"/>
    </row>
    <row r="9309" spans="2:2">
      <c r="B9309" s="163"/>
    </row>
    <row r="9310" spans="2:2">
      <c r="B9310" s="163"/>
    </row>
    <row r="9311" spans="2:2">
      <c r="B9311" s="163"/>
    </row>
    <row r="9312" spans="2:2">
      <c r="B9312" s="163"/>
    </row>
    <row r="9313" spans="2:2">
      <c r="B9313" s="163"/>
    </row>
    <row r="9314" spans="2:2">
      <c r="B9314" s="163"/>
    </row>
    <row r="9315" spans="2:2">
      <c r="B9315" s="163"/>
    </row>
    <row r="9316" spans="2:2">
      <c r="B9316" s="163"/>
    </row>
    <row r="9317" spans="2:2">
      <c r="B9317" s="163"/>
    </row>
    <row r="9318" spans="2:2">
      <c r="B9318" s="163"/>
    </row>
    <row r="9319" spans="2:2">
      <c r="B9319" s="163"/>
    </row>
    <row r="9320" spans="2:2">
      <c r="B9320" s="163"/>
    </row>
    <row r="9321" spans="2:2">
      <c r="B9321" s="163"/>
    </row>
    <row r="9322" spans="2:2">
      <c r="B9322" s="163"/>
    </row>
    <row r="9323" spans="2:2">
      <c r="B9323" s="163"/>
    </row>
    <row r="9324" spans="2:2">
      <c r="B9324" s="163"/>
    </row>
    <row r="9325" spans="2:2">
      <c r="B9325" s="163"/>
    </row>
    <row r="9326" spans="2:2">
      <c r="B9326" s="163"/>
    </row>
    <row r="9327" spans="2:2">
      <c r="B9327" s="163"/>
    </row>
    <row r="9328" spans="2:2">
      <c r="B9328" s="163"/>
    </row>
    <row r="9329" spans="2:2">
      <c r="B9329" s="163"/>
    </row>
    <row r="9330" spans="2:2">
      <c r="B9330" s="163"/>
    </row>
    <row r="9331" spans="2:2">
      <c r="B9331" s="163"/>
    </row>
    <row r="9332" spans="2:2">
      <c r="B9332" s="163"/>
    </row>
    <row r="9333" spans="2:2">
      <c r="B9333" s="163"/>
    </row>
    <row r="9334" spans="2:2">
      <c r="B9334" s="163"/>
    </row>
    <row r="9335" spans="2:2">
      <c r="B9335" s="163"/>
    </row>
    <row r="9336" spans="2:2">
      <c r="B9336" s="163"/>
    </row>
    <row r="9337" spans="2:2">
      <c r="B9337" s="163"/>
    </row>
    <row r="9338" spans="2:2">
      <c r="B9338" s="163"/>
    </row>
    <row r="9339" spans="2:2">
      <c r="B9339" s="163"/>
    </row>
    <row r="9340" spans="2:2">
      <c r="B9340" s="163"/>
    </row>
    <row r="9341" spans="2:2">
      <c r="B9341" s="163"/>
    </row>
    <row r="9342" spans="2:2">
      <c r="B9342" s="163"/>
    </row>
    <row r="9343" spans="2:2">
      <c r="B9343" s="163"/>
    </row>
    <row r="9344" spans="2:2">
      <c r="B9344" s="163"/>
    </row>
    <row r="9345" spans="2:2">
      <c r="B9345" s="163"/>
    </row>
    <row r="9346" spans="2:2">
      <c r="B9346" s="163"/>
    </row>
    <row r="9347" spans="2:2">
      <c r="B9347" s="163"/>
    </row>
    <row r="9348" spans="2:2">
      <c r="B9348" s="163"/>
    </row>
    <row r="9349" spans="2:2">
      <c r="B9349" s="163"/>
    </row>
    <row r="9350" spans="2:2">
      <c r="B9350" s="163"/>
    </row>
    <row r="9351" spans="2:2">
      <c r="B9351" s="163"/>
    </row>
    <row r="9352" spans="2:2">
      <c r="B9352" s="163"/>
    </row>
    <row r="9353" spans="2:2">
      <c r="B9353" s="163"/>
    </row>
    <row r="9354" spans="2:2">
      <c r="B9354" s="163"/>
    </row>
    <row r="9355" spans="2:2">
      <c r="B9355" s="163"/>
    </row>
    <row r="9356" spans="2:2">
      <c r="B9356" s="163"/>
    </row>
    <row r="9357" spans="2:2">
      <c r="B9357" s="163"/>
    </row>
    <row r="9358" spans="2:2">
      <c r="B9358" s="163"/>
    </row>
    <row r="9359" spans="2:2">
      <c r="B9359" s="163"/>
    </row>
    <row r="9360" spans="2:2">
      <c r="B9360" s="163"/>
    </row>
    <row r="9361" spans="2:2">
      <c r="B9361" s="163"/>
    </row>
    <row r="9362" spans="2:2">
      <c r="B9362" s="163"/>
    </row>
    <row r="9363" spans="2:2">
      <c r="B9363" s="163"/>
    </row>
    <row r="9364" spans="2:2">
      <c r="B9364" s="163"/>
    </row>
    <row r="9365" spans="2:2">
      <c r="B9365" s="163"/>
    </row>
    <row r="9366" spans="2:2">
      <c r="B9366" s="163"/>
    </row>
    <row r="9367" spans="2:2">
      <c r="B9367" s="163"/>
    </row>
    <row r="9368" spans="2:2">
      <c r="B9368" s="163"/>
    </row>
    <row r="9369" spans="2:2">
      <c r="B9369" s="163"/>
    </row>
    <row r="9370" spans="2:2">
      <c r="B9370" s="163"/>
    </row>
    <row r="9371" spans="2:2">
      <c r="B9371" s="163"/>
    </row>
    <row r="9372" spans="2:2">
      <c r="B9372" s="163"/>
    </row>
    <row r="9373" spans="2:2">
      <c r="B9373" s="163"/>
    </row>
    <row r="9374" spans="2:2">
      <c r="B9374" s="163"/>
    </row>
    <row r="9375" spans="2:2">
      <c r="B9375" s="163"/>
    </row>
    <row r="9376" spans="2:2">
      <c r="B9376" s="163"/>
    </row>
    <row r="9377" spans="2:2">
      <c r="B9377" s="163"/>
    </row>
    <row r="9378" spans="2:2">
      <c r="B9378" s="163"/>
    </row>
    <row r="9379" spans="2:2">
      <c r="B9379" s="163"/>
    </row>
    <row r="9380" spans="2:2">
      <c r="B9380" s="163"/>
    </row>
    <row r="9381" spans="2:2">
      <c r="B9381" s="163"/>
    </row>
    <row r="9382" spans="2:2">
      <c r="B9382" s="163"/>
    </row>
    <row r="9383" spans="2:2">
      <c r="B9383" s="163"/>
    </row>
    <row r="9384" spans="2:2">
      <c r="B9384" s="163"/>
    </row>
    <row r="9385" spans="2:2">
      <c r="B9385" s="163"/>
    </row>
    <row r="9386" spans="2:2">
      <c r="B9386" s="163"/>
    </row>
    <row r="9387" spans="2:2">
      <c r="B9387" s="163"/>
    </row>
    <row r="9388" spans="2:2">
      <c r="B9388" s="163"/>
    </row>
    <row r="9389" spans="2:2">
      <c r="B9389" s="163"/>
    </row>
    <row r="9390" spans="2:2">
      <c r="B9390" s="163"/>
    </row>
    <row r="9391" spans="2:2">
      <c r="B9391" s="163"/>
    </row>
    <row r="9392" spans="2:2">
      <c r="B9392" s="163"/>
    </row>
    <row r="9393" spans="2:2">
      <c r="B9393" s="163"/>
    </row>
    <row r="9394" spans="2:2">
      <c r="B9394" s="163"/>
    </row>
    <row r="9395" spans="2:2">
      <c r="B9395" s="163"/>
    </row>
    <row r="9396" spans="2:2">
      <c r="B9396" s="163"/>
    </row>
    <row r="9397" spans="2:2">
      <c r="B9397" s="163"/>
    </row>
    <row r="9398" spans="2:2">
      <c r="B9398" s="163"/>
    </row>
    <row r="9399" spans="2:2">
      <c r="B9399" s="163"/>
    </row>
    <row r="9400" spans="2:2">
      <c r="B9400" s="163"/>
    </row>
    <row r="9401" spans="2:2">
      <c r="B9401" s="163"/>
    </row>
    <row r="9402" spans="2:2">
      <c r="B9402" s="163"/>
    </row>
    <row r="9403" spans="2:2">
      <c r="B9403" s="163"/>
    </row>
    <row r="9404" spans="2:2">
      <c r="B9404" s="163"/>
    </row>
    <row r="9405" spans="2:2">
      <c r="B9405" s="163"/>
    </row>
    <row r="9406" spans="2:2">
      <c r="B9406" s="163"/>
    </row>
    <row r="9407" spans="2:2">
      <c r="B9407" s="163"/>
    </row>
    <row r="9408" spans="2:2">
      <c r="B9408" s="163"/>
    </row>
    <row r="9409" spans="2:2">
      <c r="B9409" s="163"/>
    </row>
    <row r="9410" spans="2:2">
      <c r="B9410" s="163"/>
    </row>
    <row r="9411" spans="2:2">
      <c r="B9411" s="163"/>
    </row>
    <row r="9412" spans="2:2">
      <c r="B9412" s="163"/>
    </row>
    <row r="9413" spans="2:2">
      <c r="B9413" s="163"/>
    </row>
    <row r="9414" spans="2:2">
      <c r="B9414" s="163"/>
    </row>
    <row r="9415" spans="2:2">
      <c r="B9415" s="163"/>
    </row>
    <row r="9416" spans="2:2">
      <c r="B9416" s="163"/>
    </row>
    <row r="9417" spans="2:2">
      <c r="B9417" s="163"/>
    </row>
    <row r="9418" spans="2:2">
      <c r="B9418" s="163"/>
    </row>
    <row r="9419" spans="2:2">
      <c r="B9419" s="163"/>
    </row>
    <row r="9420" spans="2:2">
      <c r="B9420" s="163"/>
    </row>
    <row r="9421" spans="2:2">
      <c r="B9421" s="163"/>
    </row>
    <row r="9422" spans="2:2">
      <c r="B9422" s="163"/>
    </row>
    <row r="9423" spans="2:2">
      <c r="B9423" s="163"/>
    </row>
    <row r="9424" spans="2:2">
      <c r="B9424" s="163"/>
    </row>
    <row r="9425" spans="2:2">
      <c r="B9425" s="163"/>
    </row>
    <row r="9426" spans="2:2">
      <c r="B9426" s="163"/>
    </row>
    <row r="9427" spans="2:2">
      <c r="B9427" s="163"/>
    </row>
    <row r="9428" spans="2:2">
      <c r="B9428" s="163"/>
    </row>
    <row r="9429" spans="2:2">
      <c r="B9429" s="163"/>
    </row>
    <row r="9430" spans="2:2">
      <c r="B9430" s="163"/>
    </row>
    <row r="9431" spans="2:2">
      <c r="B9431" s="163"/>
    </row>
    <row r="9432" spans="2:2">
      <c r="B9432" s="163"/>
    </row>
    <row r="9433" spans="2:2">
      <c r="B9433" s="163"/>
    </row>
    <row r="9434" spans="2:2">
      <c r="B9434" s="163"/>
    </row>
    <row r="9435" spans="2:2">
      <c r="B9435" s="163"/>
    </row>
    <row r="9436" spans="2:2">
      <c r="B9436" s="163"/>
    </row>
    <row r="9437" spans="2:2">
      <c r="B9437" s="163"/>
    </row>
    <row r="9438" spans="2:2">
      <c r="B9438" s="163"/>
    </row>
    <row r="9439" spans="2:2">
      <c r="B9439" s="163"/>
    </row>
    <row r="9440" spans="2:2">
      <c r="B9440" s="163"/>
    </row>
    <row r="9441" spans="2:2">
      <c r="B9441" s="163"/>
    </row>
    <row r="9442" spans="2:2">
      <c r="B9442" s="163"/>
    </row>
    <row r="9443" spans="2:2">
      <c r="B9443" s="163"/>
    </row>
    <row r="9444" spans="2:2">
      <c r="B9444" s="163"/>
    </row>
    <row r="9445" spans="2:2">
      <c r="B9445" s="163"/>
    </row>
    <row r="9446" spans="2:2">
      <c r="B9446" s="163"/>
    </row>
    <row r="9447" spans="2:2">
      <c r="B9447" s="163"/>
    </row>
    <row r="9448" spans="2:2">
      <c r="B9448" s="163"/>
    </row>
    <row r="9449" spans="2:2">
      <c r="B9449" s="163"/>
    </row>
    <row r="9450" spans="2:2">
      <c r="B9450" s="163"/>
    </row>
    <row r="9451" spans="2:2">
      <c r="B9451" s="163"/>
    </row>
    <row r="9452" spans="2:2">
      <c r="B9452" s="163"/>
    </row>
    <row r="9453" spans="2:2">
      <c r="B9453" s="163"/>
    </row>
    <row r="9454" spans="2:2">
      <c r="B9454" s="163"/>
    </row>
    <row r="9455" spans="2:2">
      <c r="B9455" s="163"/>
    </row>
    <row r="9456" spans="2:2">
      <c r="B9456" s="163"/>
    </row>
    <row r="9457" spans="2:2">
      <c r="B9457" s="163"/>
    </row>
    <row r="9458" spans="2:2">
      <c r="B9458" s="163"/>
    </row>
    <row r="9459" spans="2:2">
      <c r="B9459" s="163"/>
    </row>
    <row r="9460" spans="2:2">
      <c r="B9460" s="163"/>
    </row>
    <row r="9461" spans="2:2">
      <c r="B9461" s="163"/>
    </row>
    <row r="9462" spans="2:2">
      <c r="B9462" s="163"/>
    </row>
    <row r="9463" spans="2:2">
      <c r="B9463" s="163"/>
    </row>
    <row r="9464" spans="2:2">
      <c r="B9464" s="163"/>
    </row>
    <row r="9465" spans="2:2">
      <c r="B9465" s="163"/>
    </row>
    <row r="9466" spans="2:2">
      <c r="B9466" s="163"/>
    </row>
    <row r="9467" spans="2:2">
      <c r="B9467" s="163"/>
    </row>
    <row r="9468" spans="2:2">
      <c r="B9468" s="163"/>
    </row>
    <row r="9469" spans="2:2">
      <c r="B9469" s="163"/>
    </row>
    <row r="9470" spans="2:2">
      <c r="B9470" s="163"/>
    </row>
    <row r="9471" spans="2:2">
      <c r="B9471" s="163"/>
    </row>
    <row r="9472" spans="2:2">
      <c r="B9472" s="163"/>
    </row>
    <row r="9473" spans="2:2">
      <c r="B9473" s="163"/>
    </row>
    <row r="9474" spans="2:2">
      <c r="B9474" s="163"/>
    </row>
    <row r="9475" spans="2:2">
      <c r="B9475" s="163"/>
    </row>
    <row r="9476" spans="2:2">
      <c r="B9476" s="163"/>
    </row>
    <row r="9477" spans="2:2">
      <c r="B9477" s="163"/>
    </row>
    <row r="9478" spans="2:2">
      <c r="B9478" s="163"/>
    </row>
    <row r="9479" spans="2:2">
      <c r="B9479" s="163"/>
    </row>
    <row r="9480" spans="2:2">
      <c r="B9480" s="163"/>
    </row>
    <row r="9481" spans="2:2">
      <c r="B9481" s="163"/>
    </row>
    <row r="9482" spans="2:2">
      <c r="B9482" s="163"/>
    </row>
    <row r="9483" spans="2:2">
      <c r="B9483" s="163"/>
    </row>
    <row r="9484" spans="2:2">
      <c r="B9484" s="163"/>
    </row>
    <row r="9485" spans="2:2">
      <c r="B9485" s="163"/>
    </row>
    <row r="9486" spans="2:2">
      <c r="B9486" s="163"/>
    </row>
    <row r="9487" spans="2:2">
      <c r="B9487" s="163"/>
    </row>
    <row r="9488" spans="2:2">
      <c r="B9488" s="163"/>
    </row>
    <row r="9489" spans="2:2">
      <c r="B9489" s="163"/>
    </row>
    <row r="9490" spans="2:2">
      <c r="B9490" s="163"/>
    </row>
    <row r="9491" spans="2:2">
      <c r="B9491" s="163"/>
    </row>
    <row r="9492" spans="2:2">
      <c r="B9492" s="163"/>
    </row>
    <row r="9493" spans="2:2">
      <c r="B9493" s="163"/>
    </row>
    <row r="9494" spans="2:2">
      <c r="B9494" s="163"/>
    </row>
    <row r="9495" spans="2:2">
      <c r="B9495" s="163"/>
    </row>
    <row r="9496" spans="2:2">
      <c r="B9496" s="163"/>
    </row>
    <row r="9497" spans="2:2">
      <c r="B9497" s="163"/>
    </row>
    <row r="9498" spans="2:2">
      <c r="B9498" s="163"/>
    </row>
    <row r="9499" spans="2:2">
      <c r="B9499" s="163"/>
    </row>
    <row r="9500" spans="2:2">
      <c r="B9500" s="163"/>
    </row>
    <row r="9501" spans="2:2">
      <c r="B9501" s="163"/>
    </row>
    <row r="9502" spans="2:2">
      <c r="B9502" s="163"/>
    </row>
    <row r="9503" spans="2:2">
      <c r="B9503" s="163"/>
    </row>
    <row r="9504" spans="2:2">
      <c r="B9504" s="163"/>
    </row>
    <row r="9505" spans="2:2">
      <c r="B9505" s="163"/>
    </row>
    <row r="9506" spans="2:2">
      <c r="B9506" s="163"/>
    </row>
    <row r="9507" spans="2:2">
      <c r="B9507" s="163"/>
    </row>
    <row r="9508" spans="2:2">
      <c r="B9508" s="163"/>
    </row>
    <row r="9509" spans="2:2">
      <c r="B9509" s="163"/>
    </row>
    <row r="9510" spans="2:2">
      <c r="B9510" s="163"/>
    </row>
    <row r="9511" spans="2:2">
      <c r="B9511" s="163"/>
    </row>
    <row r="9512" spans="2:2">
      <c r="B9512" s="163"/>
    </row>
    <row r="9513" spans="2:2">
      <c r="B9513" s="163"/>
    </row>
    <row r="9514" spans="2:2">
      <c r="B9514" s="163"/>
    </row>
    <row r="9515" spans="2:2">
      <c r="B9515" s="163"/>
    </row>
    <row r="9516" spans="2:2">
      <c r="B9516" s="163"/>
    </row>
    <row r="9517" spans="2:2">
      <c r="B9517" s="163"/>
    </row>
    <row r="9518" spans="2:2">
      <c r="B9518" s="163"/>
    </row>
    <row r="9519" spans="2:2">
      <c r="B9519" s="163"/>
    </row>
    <row r="9520" spans="2:2">
      <c r="B9520" s="163"/>
    </row>
    <row r="9521" spans="2:2">
      <c r="B9521" s="163"/>
    </row>
    <row r="9522" spans="2:2">
      <c r="B9522" s="163"/>
    </row>
    <row r="9523" spans="2:2">
      <c r="B9523" s="163"/>
    </row>
    <row r="9524" spans="2:2">
      <c r="B9524" s="163"/>
    </row>
    <row r="9525" spans="2:2">
      <c r="B9525" s="163"/>
    </row>
    <row r="9526" spans="2:2">
      <c r="B9526" s="163"/>
    </row>
    <row r="9527" spans="2:2">
      <c r="B9527" s="163"/>
    </row>
    <row r="9528" spans="2:2">
      <c r="B9528" s="163"/>
    </row>
    <row r="9529" spans="2:2">
      <c r="B9529" s="163"/>
    </row>
    <row r="9530" spans="2:2">
      <c r="B9530" s="163"/>
    </row>
    <row r="9531" spans="2:2">
      <c r="B9531" s="163"/>
    </row>
    <row r="9532" spans="2:2">
      <c r="B9532" s="163"/>
    </row>
    <row r="9533" spans="2:2">
      <c r="B9533" s="163"/>
    </row>
    <row r="9534" spans="2:2">
      <c r="B9534" s="163"/>
    </row>
    <row r="9535" spans="2:2">
      <c r="B9535" s="163"/>
    </row>
    <row r="9536" spans="2:2">
      <c r="B9536" s="163"/>
    </row>
    <row r="9537" spans="2:2">
      <c r="B9537" s="163"/>
    </row>
    <row r="9538" spans="2:2">
      <c r="B9538" s="163"/>
    </row>
    <row r="9539" spans="2:2">
      <c r="B9539" s="163"/>
    </row>
    <row r="9540" spans="2:2">
      <c r="B9540" s="163"/>
    </row>
    <row r="9541" spans="2:2">
      <c r="B9541" s="163"/>
    </row>
    <row r="9542" spans="2:2">
      <c r="B9542" s="163"/>
    </row>
    <row r="9543" spans="2:2">
      <c r="B9543" s="163"/>
    </row>
    <row r="9544" spans="2:2">
      <c r="B9544" s="163"/>
    </row>
    <row r="9545" spans="2:2">
      <c r="B9545" s="163"/>
    </row>
    <row r="9546" spans="2:2">
      <c r="B9546" s="163"/>
    </row>
    <row r="9547" spans="2:2">
      <c r="B9547" s="163"/>
    </row>
    <row r="9548" spans="2:2">
      <c r="B9548" s="163"/>
    </row>
    <row r="9549" spans="2:2">
      <c r="B9549" s="163"/>
    </row>
    <row r="9550" spans="2:2">
      <c r="B9550" s="163"/>
    </row>
    <row r="9551" spans="2:2">
      <c r="B9551" s="163"/>
    </row>
    <row r="9552" spans="2:2">
      <c r="B9552" s="163"/>
    </row>
    <row r="9553" spans="2:2">
      <c r="B9553" s="163"/>
    </row>
    <row r="9554" spans="2:2">
      <c r="B9554" s="163"/>
    </row>
    <row r="9555" spans="2:2">
      <c r="B9555" s="163"/>
    </row>
    <row r="9556" spans="2:2">
      <c r="B9556" s="163"/>
    </row>
    <row r="9557" spans="2:2">
      <c r="B9557" s="163"/>
    </row>
    <row r="9558" spans="2:2">
      <c r="B9558" s="163"/>
    </row>
    <row r="9559" spans="2:2">
      <c r="B9559" s="163"/>
    </row>
    <row r="9560" spans="2:2">
      <c r="B9560" s="163"/>
    </row>
    <row r="9561" spans="2:2">
      <c r="B9561" s="163"/>
    </row>
    <row r="9562" spans="2:2">
      <c r="B9562" s="163"/>
    </row>
    <row r="9563" spans="2:2">
      <c r="B9563" s="163"/>
    </row>
    <row r="9564" spans="2:2">
      <c r="B9564" s="163"/>
    </row>
    <row r="9565" spans="2:2">
      <c r="B9565" s="163"/>
    </row>
    <row r="9566" spans="2:2">
      <c r="B9566" s="163"/>
    </row>
    <row r="9567" spans="2:2">
      <c r="B9567" s="163"/>
    </row>
    <row r="9568" spans="2:2">
      <c r="B9568" s="163"/>
    </row>
    <row r="9569" spans="2:2">
      <c r="B9569" s="163"/>
    </row>
    <row r="9570" spans="2:2">
      <c r="B9570" s="163"/>
    </row>
    <row r="9571" spans="2:2">
      <c r="B9571" s="163"/>
    </row>
    <row r="9572" spans="2:2">
      <c r="B9572" s="163"/>
    </row>
    <row r="9573" spans="2:2">
      <c r="B9573" s="163"/>
    </row>
    <row r="9574" spans="2:2">
      <c r="B9574" s="163"/>
    </row>
    <row r="9575" spans="2:2">
      <c r="B9575" s="163"/>
    </row>
    <row r="9576" spans="2:2">
      <c r="B9576" s="163"/>
    </row>
    <row r="9577" spans="2:2">
      <c r="B9577" s="163"/>
    </row>
    <row r="9578" spans="2:2">
      <c r="B9578" s="163"/>
    </row>
    <row r="9579" spans="2:2">
      <c r="B9579" s="163"/>
    </row>
    <row r="9580" spans="2:2">
      <c r="B9580" s="163"/>
    </row>
    <row r="9581" spans="2:2">
      <c r="B9581" s="163"/>
    </row>
    <row r="9582" spans="2:2">
      <c r="B9582" s="163"/>
    </row>
    <row r="9583" spans="2:2">
      <c r="B9583" s="163"/>
    </row>
    <row r="9584" spans="2:2">
      <c r="B9584" s="163"/>
    </row>
    <row r="9585" spans="2:2">
      <c r="B9585" s="163"/>
    </row>
    <row r="9586" spans="2:2">
      <c r="B9586" s="163"/>
    </row>
    <row r="9587" spans="2:2">
      <c r="B9587" s="163"/>
    </row>
    <row r="9588" spans="2:2">
      <c r="B9588" s="163"/>
    </row>
    <row r="9589" spans="2:2">
      <c r="B9589" s="163"/>
    </row>
    <row r="9590" spans="2:2">
      <c r="B9590" s="163"/>
    </row>
    <row r="9591" spans="2:2">
      <c r="B9591" s="163"/>
    </row>
    <row r="9592" spans="2:2">
      <c r="B9592" s="163"/>
    </row>
    <row r="9593" spans="2:2">
      <c r="B9593" s="163"/>
    </row>
    <row r="9594" spans="2:2">
      <c r="B9594" s="163"/>
    </row>
    <row r="9595" spans="2:2">
      <c r="B9595" s="163"/>
    </row>
    <row r="9596" spans="2:2">
      <c r="B9596" s="163"/>
    </row>
    <row r="9597" spans="2:2">
      <c r="B9597" s="163"/>
    </row>
    <row r="9598" spans="2:2">
      <c r="B9598" s="163"/>
    </row>
    <row r="9599" spans="2:2">
      <c r="B9599" s="163"/>
    </row>
    <row r="9600" spans="2:2">
      <c r="B9600" s="163"/>
    </row>
    <row r="9601" spans="2:2">
      <c r="B9601" s="163"/>
    </row>
    <row r="9602" spans="2:2">
      <c r="B9602" s="163"/>
    </row>
    <row r="9603" spans="2:2">
      <c r="B9603" s="163"/>
    </row>
    <row r="9604" spans="2:2">
      <c r="B9604" s="163"/>
    </row>
    <row r="9605" spans="2:2">
      <c r="B9605" s="163"/>
    </row>
    <row r="9606" spans="2:2">
      <c r="B9606" s="163"/>
    </row>
    <row r="9607" spans="2:2">
      <c r="B9607" s="163"/>
    </row>
    <row r="9608" spans="2:2">
      <c r="B9608" s="163"/>
    </row>
    <row r="9609" spans="2:2">
      <c r="B9609" s="163"/>
    </row>
    <row r="9610" spans="2:2">
      <c r="B9610" s="163"/>
    </row>
    <row r="9611" spans="2:2">
      <c r="B9611" s="163"/>
    </row>
    <row r="9612" spans="2:2">
      <c r="B9612" s="163"/>
    </row>
    <row r="9613" spans="2:2">
      <c r="B9613" s="163"/>
    </row>
    <row r="9614" spans="2:2">
      <c r="B9614" s="163"/>
    </row>
    <row r="9615" spans="2:2">
      <c r="B9615" s="163"/>
    </row>
    <row r="9616" spans="2:2">
      <c r="B9616" s="163"/>
    </row>
    <row r="9617" spans="2:2">
      <c r="B9617" s="163"/>
    </row>
    <row r="9618" spans="2:2">
      <c r="B9618" s="163"/>
    </row>
    <row r="9619" spans="2:2">
      <c r="B9619" s="163"/>
    </row>
    <row r="9620" spans="2:2">
      <c r="B9620" s="163"/>
    </row>
    <row r="9621" spans="2:2">
      <c r="B9621" s="163"/>
    </row>
    <row r="9622" spans="2:2">
      <c r="B9622" s="163"/>
    </row>
    <row r="9623" spans="2:2">
      <c r="B9623" s="163"/>
    </row>
    <row r="9624" spans="2:2">
      <c r="B9624" s="163"/>
    </row>
    <row r="9625" spans="2:2">
      <c r="B9625" s="163"/>
    </row>
    <row r="9626" spans="2:2">
      <c r="B9626" s="163"/>
    </row>
    <row r="9627" spans="2:2">
      <c r="B9627" s="163"/>
    </row>
    <row r="9628" spans="2:2">
      <c r="B9628" s="163"/>
    </row>
    <row r="9629" spans="2:2">
      <c r="B9629" s="163"/>
    </row>
    <row r="9630" spans="2:2">
      <c r="B9630" s="163"/>
    </row>
    <row r="9631" spans="2:2">
      <c r="B9631" s="163"/>
    </row>
    <row r="9632" spans="2:2">
      <c r="B9632" s="163"/>
    </row>
    <row r="9633" spans="2:2">
      <c r="B9633" s="163"/>
    </row>
    <row r="9634" spans="2:2">
      <c r="B9634" s="163"/>
    </row>
    <row r="9635" spans="2:2">
      <c r="B9635" s="163"/>
    </row>
    <row r="9636" spans="2:2">
      <c r="B9636" s="163"/>
    </row>
    <row r="9637" spans="2:2">
      <c r="B9637" s="163"/>
    </row>
    <row r="9638" spans="2:2">
      <c r="B9638" s="163"/>
    </row>
    <row r="9639" spans="2:2">
      <c r="B9639" s="163"/>
    </row>
    <row r="9640" spans="2:2">
      <c r="B9640" s="163"/>
    </row>
    <row r="9641" spans="2:2">
      <c r="B9641" s="163"/>
    </row>
    <row r="9642" spans="2:2">
      <c r="B9642" s="163"/>
    </row>
    <row r="9643" spans="2:2">
      <c r="B9643" s="163"/>
    </row>
    <row r="9644" spans="2:2">
      <c r="B9644" s="163"/>
    </row>
    <row r="9645" spans="2:2">
      <c r="B9645" s="163"/>
    </row>
    <row r="9646" spans="2:2">
      <c r="B9646" s="163"/>
    </row>
    <row r="9647" spans="2:2">
      <c r="B9647" s="163"/>
    </row>
    <row r="9648" spans="2:2">
      <c r="B9648" s="163"/>
    </row>
    <row r="9649" spans="2:2">
      <c r="B9649" s="163"/>
    </row>
    <row r="9650" spans="2:2">
      <c r="B9650" s="163"/>
    </row>
    <row r="9651" spans="2:2">
      <c r="B9651" s="163"/>
    </row>
    <row r="9652" spans="2:2">
      <c r="B9652" s="163"/>
    </row>
    <row r="9653" spans="2:2">
      <c r="B9653" s="163"/>
    </row>
    <row r="9654" spans="2:2">
      <c r="B9654" s="163"/>
    </row>
    <row r="9655" spans="2:2">
      <c r="B9655" s="163"/>
    </row>
    <row r="9656" spans="2:2">
      <c r="B9656" s="163"/>
    </row>
    <row r="9657" spans="2:2">
      <c r="B9657" s="163"/>
    </row>
    <row r="9658" spans="2:2">
      <c r="B9658" s="163"/>
    </row>
    <row r="9659" spans="2:2">
      <c r="B9659" s="163"/>
    </row>
    <row r="9660" spans="2:2">
      <c r="B9660" s="163"/>
    </row>
    <row r="9661" spans="2:2">
      <c r="B9661" s="163"/>
    </row>
    <row r="9662" spans="2:2">
      <c r="B9662" s="163"/>
    </row>
    <row r="9663" spans="2:2">
      <c r="B9663" s="163"/>
    </row>
    <row r="9664" spans="2:2">
      <c r="B9664" s="163"/>
    </row>
    <row r="9665" spans="2:2">
      <c r="B9665" s="163"/>
    </row>
    <row r="9666" spans="2:2">
      <c r="B9666" s="163"/>
    </row>
    <row r="9667" spans="2:2">
      <c r="B9667" s="163"/>
    </row>
    <row r="9668" spans="2:2">
      <c r="B9668" s="163"/>
    </row>
    <row r="9669" spans="2:2">
      <c r="B9669" s="163"/>
    </row>
    <row r="9670" spans="2:2">
      <c r="B9670" s="163"/>
    </row>
    <row r="9671" spans="2:2">
      <c r="B9671" s="163"/>
    </row>
    <row r="9672" spans="2:2">
      <c r="B9672" s="163"/>
    </row>
    <row r="9673" spans="2:2">
      <c r="B9673" s="163"/>
    </row>
    <row r="9674" spans="2:2">
      <c r="B9674" s="163"/>
    </row>
    <row r="9675" spans="2:2">
      <c r="B9675" s="163"/>
    </row>
    <row r="9676" spans="2:2">
      <c r="B9676" s="163"/>
    </row>
    <row r="9677" spans="2:2">
      <c r="B9677" s="163"/>
    </row>
    <row r="9678" spans="2:2">
      <c r="B9678" s="163"/>
    </row>
    <row r="9679" spans="2:2">
      <c r="B9679" s="163"/>
    </row>
    <row r="9680" spans="2:2">
      <c r="B9680" s="163"/>
    </row>
    <row r="9681" spans="2:2">
      <c r="B9681" s="163"/>
    </row>
    <row r="9682" spans="2:2">
      <c r="B9682" s="163"/>
    </row>
    <row r="9683" spans="2:2">
      <c r="B9683" s="163"/>
    </row>
    <row r="9684" spans="2:2">
      <c r="B9684" s="163"/>
    </row>
    <row r="9685" spans="2:2">
      <c r="B9685" s="163"/>
    </row>
    <row r="9686" spans="2:2">
      <c r="B9686" s="163"/>
    </row>
    <row r="9687" spans="2:2">
      <c r="B9687" s="163"/>
    </row>
    <row r="9688" spans="2:2">
      <c r="B9688" s="163"/>
    </row>
    <row r="9689" spans="2:2">
      <c r="B9689" s="163"/>
    </row>
    <row r="9690" spans="2:2">
      <c r="B9690" s="163"/>
    </row>
    <row r="9691" spans="2:2">
      <c r="B9691" s="163"/>
    </row>
    <row r="9692" spans="2:2">
      <c r="B9692" s="163"/>
    </row>
    <row r="9693" spans="2:2">
      <c r="B9693" s="163"/>
    </row>
    <row r="9694" spans="2:2">
      <c r="B9694" s="163"/>
    </row>
    <row r="9695" spans="2:2">
      <c r="B9695" s="163"/>
    </row>
    <row r="9696" spans="2:2">
      <c r="B9696" s="163"/>
    </row>
    <row r="9697" spans="2:2">
      <c r="B9697" s="163"/>
    </row>
    <row r="9698" spans="2:2">
      <c r="B9698" s="163"/>
    </row>
    <row r="9699" spans="2:2">
      <c r="B9699" s="163"/>
    </row>
    <row r="9700" spans="2:2">
      <c r="B9700" s="163"/>
    </row>
    <row r="9701" spans="2:2">
      <c r="B9701" s="163"/>
    </row>
    <row r="9702" spans="2:2">
      <c r="B9702" s="163"/>
    </row>
    <row r="9703" spans="2:2">
      <c r="B9703" s="163"/>
    </row>
    <row r="9704" spans="2:2">
      <c r="B9704" s="163"/>
    </row>
    <row r="9705" spans="2:2">
      <c r="B9705" s="163"/>
    </row>
    <row r="9706" spans="2:2">
      <c r="B9706" s="163"/>
    </row>
    <row r="9707" spans="2:2">
      <c r="B9707" s="163"/>
    </row>
    <row r="9708" spans="2:2">
      <c r="B9708" s="163"/>
    </row>
    <row r="9709" spans="2:2">
      <c r="B9709" s="163"/>
    </row>
    <row r="9710" spans="2:2">
      <c r="B9710" s="163"/>
    </row>
    <row r="9711" spans="2:2">
      <c r="B9711" s="163"/>
    </row>
    <row r="9712" spans="2:2">
      <c r="B9712" s="163"/>
    </row>
    <row r="9713" spans="2:2">
      <c r="B9713" s="163"/>
    </row>
    <row r="9714" spans="2:2">
      <c r="B9714" s="163"/>
    </row>
    <row r="9715" spans="2:2">
      <c r="B9715" s="163"/>
    </row>
    <row r="9716" spans="2:2">
      <c r="B9716" s="163"/>
    </row>
    <row r="9717" spans="2:2">
      <c r="B9717" s="163"/>
    </row>
    <row r="9718" spans="2:2">
      <c r="B9718" s="163"/>
    </row>
    <row r="9719" spans="2:2">
      <c r="B9719" s="163"/>
    </row>
    <row r="9720" spans="2:2">
      <c r="B9720" s="163"/>
    </row>
    <row r="9721" spans="2:2">
      <c r="B9721" s="163"/>
    </row>
    <row r="9722" spans="2:2">
      <c r="B9722" s="163"/>
    </row>
    <row r="9723" spans="2:2">
      <c r="B9723" s="163"/>
    </row>
    <row r="9724" spans="2:2">
      <c r="B9724" s="163"/>
    </row>
    <row r="9725" spans="2:2">
      <c r="B9725" s="163"/>
    </row>
    <row r="9726" spans="2:2">
      <c r="B9726" s="163"/>
    </row>
    <row r="9727" spans="2:2">
      <c r="B9727" s="163"/>
    </row>
    <row r="9728" spans="2:2">
      <c r="B9728" s="163"/>
    </row>
    <row r="9729" spans="2:2">
      <c r="B9729" s="163"/>
    </row>
    <row r="9730" spans="2:2">
      <c r="B9730" s="163"/>
    </row>
    <row r="9731" spans="2:2">
      <c r="B9731" s="163"/>
    </row>
    <row r="9732" spans="2:2">
      <c r="B9732" s="163"/>
    </row>
    <row r="9733" spans="2:2">
      <c r="B9733" s="163"/>
    </row>
    <row r="9734" spans="2:2">
      <c r="B9734" s="163"/>
    </row>
    <row r="9735" spans="2:2">
      <c r="B9735" s="163"/>
    </row>
    <row r="9736" spans="2:2">
      <c r="B9736" s="163"/>
    </row>
    <row r="9737" spans="2:2">
      <c r="B9737" s="163"/>
    </row>
    <row r="9738" spans="2:2">
      <c r="B9738" s="163"/>
    </row>
    <row r="9739" spans="2:2">
      <c r="B9739" s="163"/>
    </row>
    <row r="9740" spans="2:2">
      <c r="B9740" s="163"/>
    </row>
    <row r="9741" spans="2:2">
      <c r="B9741" s="163"/>
    </row>
    <row r="9742" spans="2:2">
      <c r="B9742" s="163"/>
    </row>
    <row r="9743" spans="2:2">
      <c r="B9743" s="163"/>
    </row>
    <row r="9744" spans="2:2">
      <c r="B9744" s="163"/>
    </row>
    <row r="9745" spans="2:2">
      <c r="B9745" s="163"/>
    </row>
    <row r="9746" spans="2:2">
      <c r="B9746" s="163"/>
    </row>
    <row r="9747" spans="2:2">
      <c r="B9747" s="163"/>
    </row>
    <row r="9748" spans="2:2">
      <c r="B9748" s="163"/>
    </row>
    <row r="9749" spans="2:2">
      <c r="B9749" s="163"/>
    </row>
    <row r="9750" spans="2:2">
      <c r="B9750" s="163"/>
    </row>
    <row r="9751" spans="2:2">
      <c r="B9751" s="163"/>
    </row>
    <row r="9752" spans="2:2">
      <c r="B9752" s="163"/>
    </row>
    <row r="9753" spans="2:2">
      <c r="B9753" s="163"/>
    </row>
    <row r="9754" spans="2:2">
      <c r="B9754" s="163"/>
    </row>
    <row r="9755" spans="2:2">
      <c r="B9755" s="163"/>
    </row>
    <row r="9756" spans="2:2">
      <c r="B9756" s="163"/>
    </row>
    <row r="9757" spans="2:2">
      <c r="B9757" s="163"/>
    </row>
    <row r="9758" spans="2:2">
      <c r="B9758" s="163"/>
    </row>
    <row r="9759" spans="2:2">
      <c r="B9759" s="163"/>
    </row>
    <row r="9760" spans="2:2">
      <c r="B9760" s="163"/>
    </row>
    <row r="9761" spans="2:2">
      <c r="B9761" s="163"/>
    </row>
    <row r="9762" spans="2:2">
      <c r="B9762" s="163"/>
    </row>
    <row r="9763" spans="2:2">
      <c r="B9763" s="163"/>
    </row>
    <row r="9764" spans="2:2">
      <c r="B9764" s="163"/>
    </row>
    <row r="9765" spans="2:2">
      <c r="B9765" s="163"/>
    </row>
    <row r="9766" spans="2:2">
      <c r="B9766" s="163"/>
    </row>
    <row r="9767" spans="2:2">
      <c r="B9767" s="163"/>
    </row>
    <row r="9768" spans="2:2">
      <c r="B9768" s="163"/>
    </row>
    <row r="9769" spans="2:2">
      <c r="B9769" s="163"/>
    </row>
    <row r="9770" spans="2:2">
      <c r="B9770" s="163"/>
    </row>
    <row r="9771" spans="2:2">
      <c r="B9771" s="163"/>
    </row>
    <row r="9772" spans="2:2">
      <c r="B9772" s="163"/>
    </row>
    <row r="9773" spans="2:2">
      <c r="B9773" s="163"/>
    </row>
    <row r="9774" spans="2:2">
      <c r="B9774" s="163"/>
    </row>
    <row r="9775" spans="2:2">
      <c r="B9775" s="163"/>
    </row>
    <row r="9776" spans="2:2">
      <c r="B9776" s="163"/>
    </row>
    <row r="9777" spans="2:2">
      <c r="B9777" s="163"/>
    </row>
    <row r="9778" spans="2:2">
      <c r="B9778" s="163"/>
    </row>
    <row r="9779" spans="2:2">
      <c r="B9779" s="163"/>
    </row>
    <row r="9780" spans="2:2">
      <c r="B9780" s="163"/>
    </row>
    <row r="9781" spans="2:2">
      <c r="B9781" s="163"/>
    </row>
    <row r="9782" spans="2:2">
      <c r="B9782" s="163"/>
    </row>
    <row r="9783" spans="2:2">
      <c r="B9783" s="163"/>
    </row>
    <row r="9784" spans="2:2">
      <c r="B9784" s="163"/>
    </row>
    <row r="9785" spans="2:2">
      <c r="B9785" s="163"/>
    </row>
    <row r="9786" spans="2:2">
      <c r="B9786" s="163"/>
    </row>
    <row r="9787" spans="2:2">
      <c r="B9787" s="163"/>
    </row>
    <row r="9788" spans="2:2">
      <c r="B9788" s="163"/>
    </row>
    <row r="9789" spans="2:2">
      <c r="B9789" s="163"/>
    </row>
    <row r="9790" spans="2:2">
      <c r="B9790" s="163"/>
    </row>
    <row r="9791" spans="2:2">
      <c r="B9791" s="163"/>
    </row>
    <row r="9792" spans="2:2">
      <c r="B9792" s="163"/>
    </row>
    <row r="9793" spans="2:2">
      <c r="B9793" s="163"/>
    </row>
    <row r="9794" spans="2:2">
      <c r="B9794" s="163"/>
    </row>
    <row r="9795" spans="2:2">
      <c r="B9795" s="163"/>
    </row>
    <row r="9796" spans="2:2">
      <c r="B9796" s="163"/>
    </row>
    <row r="9797" spans="2:2">
      <c r="B9797" s="163"/>
    </row>
    <row r="9798" spans="2:2">
      <c r="B9798" s="163"/>
    </row>
    <row r="9799" spans="2:2">
      <c r="B9799" s="163"/>
    </row>
    <row r="9800" spans="2:2">
      <c r="B9800" s="163"/>
    </row>
    <row r="9801" spans="2:2">
      <c r="B9801" s="163"/>
    </row>
    <row r="9802" spans="2:2">
      <c r="B9802" s="163"/>
    </row>
    <row r="9803" spans="2:2">
      <c r="B9803" s="163"/>
    </row>
    <row r="9804" spans="2:2">
      <c r="B9804" s="163"/>
    </row>
    <row r="9805" spans="2:2">
      <c r="B9805" s="163"/>
    </row>
    <row r="9806" spans="2:2">
      <c r="B9806" s="163"/>
    </row>
    <row r="9807" spans="2:2">
      <c r="B9807" s="163"/>
    </row>
    <row r="9808" spans="2:2">
      <c r="B9808" s="163"/>
    </row>
    <row r="9809" spans="2:2">
      <c r="B9809" s="163"/>
    </row>
    <row r="9810" spans="2:2">
      <c r="B9810" s="163"/>
    </row>
    <row r="9811" spans="2:2">
      <c r="B9811" s="163"/>
    </row>
    <row r="9812" spans="2:2">
      <c r="B9812" s="163"/>
    </row>
    <row r="9813" spans="2:2">
      <c r="B9813" s="163"/>
    </row>
    <row r="9814" spans="2:2">
      <c r="B9814" s="163"/>
    </row>
    <row r="9815" spans="2:2">
      <c r="B9815" s="163"/>
    </row>
    <row r="9816" spans="2:2">
      <c r="B9816" s="163"/>
    </row>
    <row r="9817" spans="2:2">
      <c r="B9817" s="163"/>
    </row>
    <row r="9818" spans="2:2">
      <c r="B9818" s="163"/>
    </row>
    <row r="9819" spans="2:2">
      <c r="B9819" s="163"/>
    </row>
    <row r="9820" spans="2:2">
      <c r="B9820" s="163"/>
    </row>
    <row r="9821" spans="2:2">
      <c r="B9821" s="163"/>
    </row>
    <row r="9822" spans="2:2">
      <c r="B9822" s="163"/>
    </row>
    <row r="9823" spans="2:2">
      <c r="B9823" s="163"/>
    </row>
    <row r="9824" spans="2:2">
      <c r="B9824" s="163"/>
    </row>
    <row r="9825" spans="2:2">
      <c r="B9825" s="163"/>
    </row>
    <row r="9826" spans="2:2">
      <c r="B9826" s="163"/>
    </row>
    <row r="9827" spans="2:2">
      <c r="B9827" s="163"/>
    </row>
    <row r="9828" spans="2:2">
      <c r="B9828" s="163"/>
    </row>
    <row r="9829" spans="2:2">
      <c r="B9829" s="163"/>
    </row>
    <row r="9830" spans="2:2">
      <c r="B9830" s="163"/>
    </row>
    <row r="9831" spans="2:2">
      <c r="B9831" s="163"/>
    </row>
    <row r="9832" spans="2:2">
      <c r="B9832" s="163"/>
    </row>
    <row r="9833" spans="2:2">
      <c r="B9833" s="163"/>
    </row>
    <row r="9834" spans="2:2">
      <c r="B9834" s="163"/>
    </row>
    <row r="9835" spans="2:2">
      <c r="B9835" s="163"/>
    </row>
    <row r="9836" spans="2:2">
      <c r="B9836" s="163"/>
    </row>
    <row r="9837" spans="2:2">
      <c r="B9837" s="163"/>
    </row>
    <row r="9838" spans="2:2">
      <c r="B9838" s="163"/>
    </row>
    <row r="9839" spans="2:2">
      <c r="B9839" s="163"/>
    </row>
    <row r="9840" spans="2:2">
      <c r="B9840" s="163"/>
    </row>
    <row r="9841" spans="2:2">
      <c r="B9841" s="163"/>
    </row>
    <row r="9842" spans="2:2">
      <c r="B9842" s="163"/>
    </row>
    <row r="9843" spans="2:2">
      <c r="B9843" s="163"/>
    </row>
    <row r="9844" spans="2:2">
      <c r="B9844" s="163"/>
    </row>
    <row r="9845" spans="2:2">
      <c r="B9845" s="163"/>
    </row>
    <row r="9846" spans="2:2">
      <c r="B9846" s="163"/>
    </row>
    <row r="9847" spans="2:2">
      <c r="B9847" s="163"/>
    </row>
    <row r="9848" spans="2:2">
      <c r="B9848" s="163"/>
    </row>
    <row r="9849" spans="2:2">
      <c r="B9849" s="163"/>
    </row>
    <row r="9850" spans="2:2">
      <c r="B9850" s="163"/>
    </row>
    <row r="9851" spans="2:2">
      <c r="B9851" s="163"/>
    </row>
    <row r="9852" spans="2:2">
      <c r="B9852" s="163"/>
    </row>
    <row r="9853" spans="2:2">
      <c r="B9853" s="163"/>
    </row>
    <row r="9854" spans="2:2">
      <c r="B9854" s="163"/>
    </row>
    <row r="9855" spans="2:2">
      <c r="B9855" s="163"/>
    </row>
    <row r="9856" spans="2:2">
      <c r="B9856" s="163"/>
    </row>
    <row r="9857" spans="2:2">
      <c r="B9857" s="163"/>
    </row>
    <row r="9858" spans="2:2">
      <c r="B9858" s="163"/>
    </row>
    <row r="9859" spans="2:2">
      <c r="B9859" s="163"/>
    </row>
    <row r="9860" spans="2:2">
      <c r="B9860" s="163"/>
    </row>
    <row r="9861" spans="2:2">
      <c r="B9861" s="163"/>
    </row>
    <row r="9862" spans="2:2">
      <c r="B9862" s="163"/>
    </row>
    <row r="9863" spans="2:2">
      <c r="B9863" s="163"/>
    </row>
    <row r="9864" spans="2:2">
      <c r="B9864" s="163"/>
    </row>
    <row r="9865" spans="2:2">
      <c r="B9865" s="163"/>
    </row>
    <row r="9866" spans="2:2">
      <c r="B9866" s="163"/>
    </row>
    <row r="9867" spans="2:2">
      <c r="B9867" s="163"/>
    </row>
    <row r="9868" spans="2:2">
      <c r="B9868" s="163"/>
    </row>
    <row r="9869" spans="2:2">
      <c r="B9869" s="163"/>
    </row>
    <row r="9870" spans="2:2">
      <c r="B9870" s="163"/>
    </row>
    <row r="9871" spans="2:2">
      <c r="B9871" s="163"/>
    </row>
    <row r="9872" spans="2:2">
      <c r="B9872" s="163"/>
    </row>
    <row r="9873" spans="2:2">
      <c r="B9873" s="163"/>
    </row>
    <row r="9874" spans="2:2">
      <c r="B9874" s="163"/>
    </row>
    <row r="9875" spans="2:2">
      <c r="B9875" s="163"/>
    </row>
    <row r="9876" spans="2:2">
      <c r="B9876" s="163"/>
    </row>
    <row r="9877" spans="2:2">
      <c r="B9877" s="163"/>
    </row>
    <row r="9878" spans="2:2">
      <c r="B9878" s="163"/>
    </row>
    <row r="9879" spans="2:2">
      <c r="B9879" s="163"/>
    </row>
    <row r="9880" spans="2:2">
      <c r="B9880" s="163"/>
    </row>
    <row r="9881" spans="2:2">
      <c r="B9881" s="163"/>
    </row>
    <row r="9882" spans="2:2">
      <c r="B9882" s="163"/>
    </row>
    <row r="9883" spans="2:2">
      <c r="B9883" s="163"/>
    </row>
    <row r="9884" spans="2:2">
      <c r="B9884" s="163"/>
    </row>
    <row r="9885" spans="2:2">
      <c r="B9885" s="163"/>
    </row>
    <row r="9886" spans="2:2">
      <c r="B9886" s="163"/>
    </row>
    <row r="9887" spans="2:2">
      <c r="B9887" s="163"/>
    </row>
    <row r="9888" spans="2:2">
      <c r="B9888" s="163"/>
    </row>
    <row r="9889" spans="2:2">
      <c r="B9889" s="163"/>
    </row>
    <row r="9890" spans="2:2">
      <c r="B9890" s="163"/>
    </row>
    <row r="9891" spans="2:2">
      <c r="B9891" s="163"/>
    </row>
    <row r="9892" spans="2:2">
      <c r="B9892" s="163"/>
    </row>
    <row r="9893" spans="2:2">
      <c r="B9893" s="163"/>
    </row>
    <row r="9894" spans="2:2">
      <c r="B9894" s="163"/>
    </row>
    <row r="9895" spans="2:2">
      <c r="B9895" s="163"/>
    </row>
    <row r="9896" spans="2:2">
      <c r="B9896" s="163"/>
    </row>
    <row r="9897" spans="2:2">
      <c r="B9897" s="163"/>
    </row>
    <row r="9898" spans="2:2">
      <c r="B9898" s="163"/>
    </row>
    <row r="9899" spans="2:2">
      <c r="B9899" s="163"/>
    </row>
    <row r="9900" spans="2:2">
      <c r="B9900" s="163"/>
    </row>
    <row r="9901" spans="2:2">
      <c r="B9901" s="163"/>
    </row>
    <row r="9902" spans="2:2">
      <c r="B9902" s="163"/>
    </row>
    <row r="9903" spans="2:2">
      <c r="B9903" s="163"/>
    </row>
    <row r="9904" spans="2:2">
      <c r="B9904" s="163"/>
    </row>
    <row r="9905" spans="2:2">
      <c r="B9905" s="163"/>
    </row>
    <row r="9906" spans="2:2">
      <c r="B9906" s="163"/>
    </row>
    <row r="9907" spans="2:2">
      <c r="B9907" s="163"/>
    </row>
    <row r="9908" spans="2:2">
      <c r="B9908" s="163"/>
    </row>
    <row r="9909" spans="2:2">
      <c r="B9909" s="163"/>
    </row>
    <row r="9910" spans="2:2">
      <c r="B9910" s="163"/>
    </row>
    <row r="9911" spans="2:2">
      <c r="B9911" s="163"/>
    </row>
    <row r="9912" spans="2:2">
      <c r="B9912" s="163"/>
    </row>
    <row r="9913" spans="2:2">
      <c r="B9913" s="163"/>
    </row>
    <row r="9914" spans="2:2">
      <c r="B9914" s="163"/>
    </row>
    <row r="9915" spans="2:2">
      <c r="B9915" s="163"/>
    </row>
    <row r="9916" spans="2:2">
      <c r="B9916" s="163"/>
    </row>
    <row r="9917" spans="2:2">
      <c r="B9917" s="163"/>
    </row>
    <row r="9918" spans="2:2">
      <c r="B9918" s="163"/>
    </row>
    <row r="9919" spans="2:2">
      <c r="B9919" s="163"/>
    </row>
    <row r="9920" spans="2:2">
      <c r="B9920" s="163"/>
    </row>
    <row r="9921" spans="2:2">
      <c r="B9921" s="163"/>
    </row>
    <row r="9922" spans="2:2">
      <c r="B9922" s="163"/>
    </row>
    <row r="9923" spans="2:2">
      <c r="B9923" s="163"/>
    </row>
    <row r="9924" spans="2:2">
      <c r="B9924" s="163"/>
    </row>
    <row r="9925" spans="2:2">
      <c r="B9925" s="163"/>
    </row>
    <row r="9926" spans="2:2">
      <c r="B9926" s="163"/>
    </row>
    <row r="9927" spans="2:2">
      <c r="B9927" s="163"/>
    </row>
    <row r="9928" spans="2:2">
      <c r="B9928" s="163"/>
    </row>
    <row r="9929" spans="2:2">
      <c r="B9929" s="163"/>
    </row>
    <row r="9930" spans="2:2">
      <c r="B9930" s="163"/>
    </row>
    <row r="9931" spans="2:2">
      <c r="B9931" s="163"/>
    </row>
    <row r="9932" spans="2:2">
      <c r="B9932" s="163"/>
    </row>
    <row r="9933" spans="2:2">
      <c r="B9933" s="163"/>
    </row>
    <row r="9934" spans="2:2">
      <c r="B9934" s="163"/>
    </row>
    <row r="9935" spans="2:2">
      <c r="B9935" s="163"/>
    </row>
    <row r="9936" spans="2:2">
      <c r="B9936" s="163"/>
    </row>
    <row r="9937" spans="2:2">
      <c r="B9937" s="163"/>
    </row>
    <row r="9938" spans="2:2">
      <c r="B9938" s="163"/>
    </row>
    <row r="9939" spans="2:2">
      <c r="B9939" s="163"/>
    </row>
    <row r="9940" spans="2:2">
      <c r="B9940" s="163"/>
    </row>
    <row r="9941" spans="2:2">
      <c r="B9941" s="163"/>
    </row>
    <row r="9942" spans="2:2">
      <c r="B9942" s="163"/>
    </row>
    <row r="9943" spans="2:2">
      <c r="B9943" s="163"/>
    </row>
    <row r="9944" spans="2:2">
      <c r="B9944" s="163"/>
    </row>
    <row r="9945" spans="2:2">
      <c r="B9945" s="163"/>
    </row>
    <row r="9946" spans="2:2">
      <c r="B9946" s="163"/>
    </row>
    <row r="9947" spans="2:2">
      <c r="B9947" s="163"/>
    </row>
    <row r="9948" spans="2:2">
      <c r="B9948" s="163"/>
    </row>
    <row r="9949" spans="2:2">
      <c r="B9949" s="163"/>
    </row>
    <row r="9950" spans="2:2">
      <c r="B9950" s="163"/>
    </row>
    <row r="9951" spans="2:2">
      <c r="B9951" s="163"/>
    </row>
    <row r="9952" spans="2:2">
      <c r="B9952" s="163"/>
    </row>
    <row r="9953" spans="2:2">
      <c r="B9953" s="163"/>
    </row>
    <row r="9954" spans="2:2">
      <c r="B9954" s="163"/>
    </row>
    <row r="9955" spans="2:2">
      <c r="B9955" s="163"/>
    </row>
    <row r="9956" spans="2:2">
      <c r="B9956" s="163"/>
    </row>
    <row r="9957" spans="2:2">
      <c r="B9957" s="163"/>
    </row>
    <row r="9958" spans="2:2">
      <c r="B9958" s="163"/>
    </row>
    <row r="9959" spans="2:2">
      <c r="B9959" s="163"/>
    </row>
    <row r="9960" spans="2:2">
      <c r="B9960" s="163"/>
    </row>
    <row r="9961" spans="2:2">
      <c r="B9961" s="163"/>
    </row>
    <row r="9962" spans="2:2">
      <c r="B9962" s="163"/>
    </row>
    <row r="9963" spans="2:2">
      <c r="B9963" s="163"/>
    </row>
    <row r="9964" spans="2:2">
      <c r="B9964" s="163"/>
    </row>
    <row r="9965" spans="2:2">
      <c r="B9965" s="163"/>
    </row>
    <row r="9966" spans="2:2">
      <c r="B9966" s="163"/>
    </row>
    <row r="9967" spans="2:2">
      <c r="B9967" s="163"/>
    </row>
    <row r="9968" spans="2:2">
      <c r="B9968" s="163"/>
    </row>
    <row r="9969" spans="2:2">
      <c r="B9969" s="163"/>
    </row>
    <row r="9970" spans="2:2">
      <c r="B9970" s="163"/>
    </row>
    <row r="9971" spans="2:2">
      <c r="B9971" s="163"/>
    </row>
    <row r="9972" spans="2:2">
      <c r="B9972" s="163"/>
    </row>
    <row r="9973" spans="2:2">
      <c r="B9973" s="163"/>
    </row>
    <row r="9974" spans="2:2">
      <c r="B9974" s="163"/>
    </row>
    <row r="9975" spans="2:2">
      <c r="B9975" s="163"/>
    </row>
    <row r="9976" spans="2:2">
      <c r="B9976" s="163"/>
    </row>
    <row r="9977" spans="2:2">
      <c r="B9977" s="163"/>
    </row>
    <row r="9978" spans="2:2">
      <c r="B9978" s="163"/>
    </row>
    <row r="9979" spans="2:2">
      <c r="B9979" s="163"/>
    </row>
    <row r="9980" spans="2:2">
      <c r="B9980" s="163"/>
    </row>
    <row r="9981" spans="2:2">
      <c r="B9981" s="163"/>
    </row>
    <row r="9982" spans="2:2">
      <c r="B9982" s="163"/>
    </row>
    <row r="9983" spans="2:2">
      <c r="B9983" s="163"/>
    </row>
    <row r="9984" spans="2:2">
      <c r="B9984" s="163"/>
    </row>
    <row r="9985" spans="2:2">
      <c r="B9985" s="163"/>
    </row>
    <row r="9986" spans="2:2">
      <c r="B9986" s="163"/>
    </row>
    <row r="9987" spans="2:2">
      <c r="B9987" s="163"/>
    </row>
    <row r="9988" spans="2:2">
      <c r="B9988" s="163"/>
    </row>
    <row r="9989" spans="2:2">
      <c r="B9989" s="163"/>
    </row>
    <row r="9990" spans="2:2">
      <c r="B9990" s="163"/>
    </row>
    <row r="9991" spans="2:2">
      <c r="B9991" s="163"/>
    </row>
    <row r="9992" spans="2:2">
      <c r="B9992" s="163"/>
    </row>
    <row r="9993" spans="2:2">
      <c r="B9993" s="163"/>
    </row>
    <row r="9994" spans="2:2">
      <c r="B9994" s="163"/>
    </row>
    <row r="9995" spans="2:2">
      <c r="B9995" s="163"/>
    </row>
    <row r="9996" spans="2:2">
      <c r="B9996" s="163"/>
    </row>
    <row r="9997" spans="2:2">
      <c r="B9997" s="163"/>
    </row>
    <row r="9998" spans="2:2">
      <c r="B9998" s="163"/>
    </row>
    <row r="9999" spans="2:2">
      <c r="B9999" s="163"/>
    </row>
    <row r="10000" spans="2:2">
      <c r="B10000" s="163"/>
    </row>
    <row r="10001" spans="2:2">
      <c r="B10001" s="163"/>
    </row>
    <row r="10002" spans="2:2">
      <c r="B10002" s="163"/>
    </row>
    <row r="10003" spans="2:2">
      <c r="B10003" s="163"/>
    </row>
    <row r="10004" spans="2:2">
      <c r="B10004" s="163"/>
    </row>
    <row r="10005" spans="2:2">
      <c r="B10005" s="163"/>
    </row>
    <row r="10006" spans="2:2">
      <c r="B10006" s="163"/>
    </row>
    <row r="10007" spans="2:2">
      <c r="B10007" s="163"/>
    </row>
    <row r="10008" spans="2:2">
      <c r="B10008" s="163"/>
    </row>
    <row r="10009" spans="2:2">
      <c r="B10009" s="163"/>
    </row>
    <row r="10010" spans="2:2">
      <c r="B10010" s="163"/>
    </row>
    <row r="10011" spans="2:2">
      <c r="B10011" s="163"/>
    </row>
    <row r="10012" spans="2:2">
      <c r="B10012" s="163"/>
    </row>
    <row r="10013" spans="2:2">
      <c r="B10013" s="163"/>
    </row>
    <row r="10014" spans="2:2">
      <c r="B10014" s="163"/>
    </row>
    <row r="10015" spans="2:2">
      <c r="B10015" s="163"/>
    </row>
    <row r="10016" spans="2:2">
      <c r="B10016" s="163"/>
    </row>
    <row r="10017" spans="2:2">
      <c r="B10017" s="163"/>
    </row>
    <row r="10018" spans="2:2">
      <c r="B10018" s="163"/>
    </row>
    <row r="10019" spans="2:2">
      <c r="B10019" s="163"/>
    </row>
    <row r="10020" spans="2:2">
      <c r="B10020" s="163"/>
    </row>
    <row r="10021" spans="2:2">
      <c r="B10021" s="163"/>
    </row>
    <row r="10022" spans="2:2">
      <c r="B10022" s="163"/>
    </row>
    <row r="10023" spans="2:2">
      <c r="B10023" s="163"/>
    </row>
    <row r="10024" spans="2:2">
      <c r="B10024" s="163"/>
    </row>
    <row r="10025" spans="2:2">
      <c r="B10025" s="163"/>
    </row>
    <row r="10026" spans="2:2">
      <c r="B10026" s="163"/>
    </row>
    <row r="10027" spans="2:2">
      <c r="B10027" s="163"/>
    </row>
    <row r="10028" spans="2:2">
      <c r="B10028" s="163"/>
    </row>
    <row r="10029" spans="2:2">
      <c r="B10029" s="163"/>
    </row>
    <row r="10030" spans="2:2">
      <c r="B10030" s="163"/>
    </row>
    <row r="10031" spans="2:2">
      <c r="B10031" s="163"/>
    </row>
    <row r="10032" spans="2:2">
      <c r="B10032" s="163"/>
    </row>
    <row r="10033" spans="2:2">
      <c r="B10033" s="163"/>
    </row>
    <row r="10034" spans="2:2">
      <c r="B10034" s="163"/>
    </row>
    <row r="10035" spans="2:2">
      <c r="B10035" s="163"/>
    </row>
    <row r="10036" spans="2:2">
      <c r="B10036" s="163"/>
    </row>
    <row r="10037" spans="2:2">
      <c r="B10037" s="163"/>
    </row>
    <row r="10038" spans="2:2">
      <c r="B10038" s="163"/>
    </row>
    <row r="10039" spans="2:2">
      <c r="B10039" s="163"/>
    </row>
    <row r="10040" spans="2:2">
      <c r="B10040" s="163"/>
    </row>
    <row r="10041" spans="2:2">
      <c r="B10041" s="163"/>
    </row>
    <row r="10042" spans="2:2">
      <c r="B10042" s="163"/>
    </row>
    <row r="10043" spans="2:2">
      <c r="B10043" s="163"/>
    </row>
    <row r="10044" spans="2:2">
      <c r="B10044" s="163"/>
    </row>
    <row r="10045" spans="2:2">
      <c r="B10045" s="163"/>
    </row>
    <row r="10046" spans="2:2">
      <c r="B10046" s="163"/>
    </row>
    <row r="10047" spans="2:2">
      <c r="B10047" s="163"/>
    </row>
    <row r="10048" spans="2:2">
      <c r="B10048" s="163"/>
    </row>
    <row r="10049" spans="2:2">
      <c r="B10049" s="163"/>
    </row>
    <row r="10050" spans="2:2">
      <c r="B10050" s="163"/>
    </row>
    <row r="10051" spans="2:2">
      <c r="B10051" s="163"/>
    </row>
    <row r="10052" spans="2:2">
      <c r="B10052" s="163"/>
    </row>
    <row r="10053" spans="2:2">
      <c r="B10053" s="163"/>
    </row>
    <row r="10054" spans="2:2">
      <c r="B10054" s="163"/>
    </row>
    <row r="10055" spans="2:2">
      <c r="B10055" s="163"/>
    </row>
    <row r="10056" spans="2:2">
      <c r="B10056" s="163"/>
    </row>
    <row r="10057" spans="2:2">
      <c r="B10057" s="163"/>
    </row>
    <row r="10058" spans="2:2">
      <c r="B10058" s="163"/>
    </row>
    <row r="10059" spans="2:2">
      <c r="B10059" s="163"/>
    </row>
    <row r="10060" spans="2:2">
      <c r="B10060" s="163"/>
    </row>
    <row r="10061" spans="2:2">
      <c r="B10061" s="163"/>
    </row>
    <row r="10062" spans="2:2">
      <c r="B10062" s="163"/>
    </row>
    <row r="10063" spans="2:2">
      <c r="B10063" s="163"/>
    </row>
    <row r="10064" spans="2:2">
      <c r="B10064" s="163"/>
    </row>
    <row r="10065" spans="2:2">
      <c r="B10065" s="163"/>
    </row>
    <row r="10066" spans="2:2">
      <c r="B10066" s="163"/>
    </row>
    <row r="10067" spans="2:2">
      <c r="B10067" s="163"/>
    </row>
    <row r="10068" spans="2:2">
      <c r="B10068" s="163"/>
    </row>
    <row r="10069" spans="2:2">
      <c r="B10069" s="163"/>
    </row>
    <row r="10070" spans="2:2">
      <c r="B10070" s="163"/>
    </row>
    <row r="10071" spans="2:2">
      <c r="B10071" s="163"/>
    </row>
    <row r="10072" spans="2:2">
      <c r="B10072" s="163"/>
    </row>
    <row r="10073" spans="2:2">
      <c r="B10073" s="163"/>
    </row>
    <row r="10074" spans="2:2">
      <c r="B10074" s="163"/>
    </row>
    <row r="10075" spans="2:2">
      <c r="B10075" s="163"/>
    </row>
    <row r="10076" spans="2:2">
      <c r="B10076" s="163"/>
    </row>
    <row r="10077" spans="2:2">
      <c r="B10077" s="163"/>
    </row>
    <row r="10078" spans="2:2">
      <c r="B10078" s="163"/>
    </row>
    <row r="10079" spans="2:2">
      <c r="B10079" s="163"/>
    </row>
    <row r="10080" spans="2:2">
      <c r="B10080" s="163"/>
    </row>
    <row r="10081" spans="2:2">
      <c r="B10081" s="163"/>
    </row>
    <row r="10082" spans="2:2">
      <c r="B10082" s="163"/>
    </row>
    <row r="10083" spans="2:2">
      <c r="B10083" s="163"/>
    </row>
    <row r="10084" spans="2:2">
      <c r="B10084" s="163"/>
    </row>
    <row r="10085" spans="2:2">
      <c r="B10085" s="163"/>
    </row>
    <row r="10086" spans="2:2">
      <c r="B10086" s="163"/>
    </row>
    <row r="10087" spans="2:2">
      <c r="B10087" s="163"/>
    </row>
    <row r="10088" spans="2:2">
      <c r="B10088" s="163"/>
    </row>
    <row r="10089" spans="2:2">
      <c r="B10089" s="163"/>
    </row>
    <row r="10090" spans="2:2">
      <c r="B10090" s="163"/>
    </row>
    <row r="10091" spans="2:2">
      <c r="B10091" s="163"/>
    </row>
    <row r="10092" spans="2:2">
      <c r="B10092" s="163"/>
    </row>
    <row r="10093" spans="2:2">
      <c r="B10093" s="163"/>
    </row>
    <row r="10094" spans="2:2">
      <c r="B10094" s="163"/>
    </row>
    <row r="10095" spans="2:2">
      <c r="B10095" s="163"/>
    </row>
    <row r="10096" spans="2:2">
      <c r="B10096" s="163"/>
    </row>
    <row r="10097" spans="2:2">
      <c r="B10097" s="163"/>
    </row>
    <row r="10098" spans="2:2">
      <c r="B10098" s="163"/>
    </row>
    <row r="10099" spans="2:2">
      <c r="B10099" s="163"/>
    </row>
    <row r="10100" spans="2:2">
      <c r="B10100" s="163"/>
    </row>
    <row r="10101" spans="2:2">
      <c r="B10101" s="163"/>
    </row>
    <row r="10102" spans="2:2">
      <c r="B10102" s="163"/>
    </row>
    <row r="10103" spans="2:2">
      <c r="B10103" s="163"/>
    </row>
    <row r="10104" spans="2:2">
      <c r="B10104" s="163"/>
    </row>
    <row r="10105" spans="2:2">
      <c r="B10105" s="163"/>
    </row>
    <row r="10106" spans="2:2">
      <c r="B10106" s="163"/>
    </row>
    <row r="10107" spans="2:2">
      <c r="B10107" s="163"/>
    </row>
    <row r="10108" spans="2:2">
      <c r="B10108" s="163"/>
    </row>
    <row r="10109" spans="2:2">
      <c r="B10109" s="163"/>
    </row>
    <row r="10110" spans="2:2">
      <c r="B10110" s="163"/>
    </row>
    <row r="10111" spans="2:2">
      <c r="B10111" s="163"/>
    </row>
    <row r="10112" spans="2:2">
      <c r="B10112" s="163"/>
    </row>
    <row r="10113" spans="2:2">
      <c r="B10113" s="163"/>
    </row>
    <row r="10114" spans="2:2">
      <c r="B10114" s="163"/>
    </row>
    <row r="10115" spans="2:2">
      <c r="B10115" s="163"/>
    </row>
    <row r="10116" spans="2:2">
      <c r="B10116" s="163"/>
    </row>
    <row r="10117" spans="2:2">
      <c r="B10117" s="163"/>
    </row>
    <row r="10118" spans="2:2">
      <c r="B10118" s="163"/>
    </row>
    <row r="10119" spans="2:2">
      <c r="B10119" s="163"/>
    </row>
    <row r="10120" spans="2:2">
      <c r="B10120" s="163"/>
    </row>
    <row r="10121" spans="2:2">
      <c r="B10121" s="163"/>
    </row>
    <row r="10122" spans="2:2">
      <c r="B10122" s="163"/>
    </row>
    <row r="10123" spans="2:2">
      <c r="B10123" s="163"/>
    </row>
    <row r="10124" spans="2:2">
      <c r="B10124" s="163"/>
    </row>
    <row r="10125" spans="2:2">
      <c r="B10125" s="163"/>
    </row>
    <row r="10126" spans="2:2">
      <c r="B10126" s="163"/>
    </row>
    <row r="10127" spans="2:2">
      <c r="B10127" s="163"/>
    </row>
    <row r="10128" spans="2:2">
      <c r="B10128" s="163"/>
    </row>
    <row r="10129" spans="2:2">
      <c r="B10129" s="163"/>
    </row>
    <row r="10130" spans="2:2">
      <c r="B10130" s="163"/>
    </row>
    <row r="10131" spans="2:2">
      <c r="B10131" s="163"/>
    </row>
    <row r="10132" spans="2:2">
      <c r="B10132" s="163"/>
    </row>
    <row r="10133" spans="2:2">
      <c r="B10133" s="163"/>
    </row>
    <row r="10134" spans="2:2">
      <c r="B10134" s="163"/>
    </row>
    <row r="10135" spans="2:2">
      <c r="B10135" s="163"/>
    </row>
    <row r="10136" spans="2:2">
      <c r="B10136" s="163"/>
    </row>
    <row r="10137" spans="2:2">
      <c r="B10137" s="163"/>
    </row>
    <row r="10138" spans="2:2">
      <c r="B10138" s="163"/>
    </row>
    <row r="10139" spans="2:2">
      <c r="B10139" s="163"/>
    </row>
    <row r="10140" spans="2:2">
      <c r="B10140" s="163"/>
    </row>
    <row r="10141" spans="2:2">
      <c r="B10141" s="163"/>
    </row>
    <row r="10142" spans="2:2">
      <c r="B10142" s="163"/>
    </row>
    <row r="10143" spans="2:2">
      <c r="B10143" s="163"/>
    </row>
    <row r="10144" spans="2:2">
      <c r="B10144" s="163"/>
    </row>
    <row r="10145" spans="2:2">
      <c r="B10145" s="163"/>
    </row>
    <row r="10146" spans="2:2">
      <c r="B10146" s="163"/>
    </row>
    <row r="10147" spans="2:2">
      <c r="B10147" s="163"/>
    </row>
    <row r="10148" spans="2:2">
      <c r="B10148" s="163"/>
    </row>
    <row r="10149" spans="2:2">
      <c r="B10149" s="163"/>
    </row>
    <row r="10150" spans="2:2">
      <c r="B10150" s="163"/>
    </row>
    <row r="10151" spans="2:2">
      <c r="B10151" s="163"/>
    </row>
    <row r="10152" spans="2:2">
      <c r="B10152" s="163"/>
    </row>
    <row r="10153" spans="2:2">
      <c r="B10153" s="163"/>
    </row>
    <row r="10154" spans="2:2">
      <c r="B10154" s="163"/>
    </row>
    <row r="10155" spans="2:2">
      <c r="B10155" s="163"/>
    </row>
    <row r="10156" spans="2:2">
      <c r="B10156" s="163"/>
    </row>
    <row r="10157" spans="2:2">
      <c r="B10157" s="163"/>
    </row>
    <row r="10158" spans="2:2">
      <c r="B10158" s="163"/>
    </row>
    <row r="10159" spans="2:2">
      <c r="B10159" s="163"/>
    </row>
    <row r="10160" spans="2:2">
      <c r="B10160" s="163"/>
    </row>
    <row r="10161" spans="2:2">
      <c r="B10161" s="163"/>
    </row>
    <row r="10162" spans="2:2">
      <c r="B10162" s="163"/>
    </row>
    <row r="10163" spans="2:2">
      <c r="B10163" s="163"/>
    </row>
    <row r="10164" spans="2:2">
      <c r="B10164" s="163"/>
    </row>
    <row r="10165" spans="2:2">
      <c r="B10165" s="163"/>
    </row>
    <row r="10166" spans="2:2">
      <c r="B10166" s="163"/>
    </row>
    <row r="10167" spans="2:2">
      <c r="B10167" s="163"/>
    </row>
    <row r="10168" spans="2:2">
      <c r="B10168" s="163"/>
    </row>
    <row r="10169" spans="2:2">
      <c r="B10169" s="163"/>
    </row>
    <row r="10170" spans="2:2">
      <c r="B10170" s="163"/>
    </row>
    <row r="10171" spans="2:2">
      <c r="B10171" s="163"/>
    </row>
    <row r="10172" spans="2:2">
      <c r="B10172" s="163"/>
    </row>
    <row r="10173" spans="2:2">
      <c r="B10173" s="163"/>
    </row>
    <row r="10174" spans="2:2">
      <c r="B10174" s="163"/>
    </row>
    <row r="10175" spans="2:2">
      <c r="B10175" s="163"/>
    </row>
    <row r="10176" spans="2:2">
      <c r="B10176" s="163"/>
    </row>
    <row r="10177" spans="2:2">
      <c r="B10177" s="163"/>
    </row>
    <row r="10178" spans="2:2">
      <c r="B10178" s="163"/>
    </row>
    <row r="10179" spans="2:2">
      <c r="B10179" s="163"/>
    </row>
    <row r="10180" spans="2:2">
      <c r="B10180" s="163"/>
    </row>
    <row r="10181" spans="2:2">
      <c r="B10181" s="163"/>
    </row>
    <row r="10182" spans="2:2">
      <c r="B10182" s="163"/>
    </row>
    <row r="10183" spans="2:2">
      <c r="B10183" s="163"/>
    </row>
    <row r="10184" spans="2:2">
      <c r="B10184" s="163"/>
    </row>
    <row r="10185" spans="2:2">
      <c r="B10185" s="163"/>
    </row>
    <row r="10186" spans="2:2">
      <c r="B10186" s="163"/>
    </row>
    <row r="10187" spans="2:2">
      <c r="B10187" s="163"/>
    </row>
    <row r="10188" spans="2:2">
      <c r="B10188" s="163"/>
    </row>
    <row r="10189" spans="2:2">
      <c r="B10189" s="163"/>
    </row>
    <row r="10190" spans="2:2">
      <c r="B10190" s="163"/>
    </row>
    <row r="10191" spans="2:2">
      <c r="B10191" s="163"/>
    </row>
    <row r="10192" spans="2:2">
      <c r="B10192" s="163"/>
    </row>
    <row r="10193" spans="2:2">
      <c r="B10193" s="163"/>
    </row>
    <row r="10194" spans="2:2">
      <c r="B10194" s="163"/>
    </row>
    <row r="10195" spans="2:2">
      <c r="B10195" s="163"/>
    </row>
    <row r="10196" spans="2:2">
      <c r="B10196" s="163"/>
    </row>
    <row r="10197" spans="2:2">
      <c r="B10197" s="163"/>
    </row>
    <row r="10198" spans="2:2">
      <c r="B10198" s="163"/>
    </row>
    <row r="10199" spans="2:2">
      <c r="B10199" s="163"/>
    </row>
    <row r="10200" spans="2:2">
      <c r="B10200" s="163"/>
    </row>
    <row r="10201" spans="2:2">
      <c r="B10201" s="163"/>
    </row>
    <row r="10202" spans="2:2">
      <c r="B10202" s="163"/>
    </row>
    <row r="10203" spans="2:2">
      <c r="B10203" s="163"/>
    </row>
    <row r="10204" spans="2:2">
      <c r="B10204" s="163"/>
    </row>
    <row r="10205" spans="2:2">
      <c r="B10205" s="163"/>
    </row>
    <row r="10206" spans="2:2">
      <c r="B10206" s="163"/>
    </row>
    <row r="10207" spans="2:2">
      <c r="B10207" s="163"/>
    </row>
    <row r="10208" spans="2:2">
      <c r="B10208" s="163"/>
    </row>
    <row r="10209" spans="2:2">
      <c r="B10209" s="163"/>
    </row>
    <row r="10210" spans="2:2">
      <c r="B10210" s="163"/>
    </row>
    <row r="10211" spans="2:2">
      <c r="B10211" s="163"/>
    </row>
    <row r="10212" spans="2:2">
      <c r="B10212" s="163"/>
    </row>
    <row r="10213" spans="2:2">
      <c r="B10213" s="163"/>
    </row>
    <row r="10214" spans="2:2">
      <c r="B10214" s="163"/>
    </row>
    <row r="10215" spans="2:2">
      <c r="B10215" s="163"/>
    </row>
    <row r="10216" spans="2:2">
      <c r="B10216" s="163"/>
    </row>
    <row r="10217" spans="2:2">
      <c r="B10217" s="163"/>
    </row>
    <row r="10218" spans="2:2">
      <c r="B10218" s="163"/>
    </row>
    <row r="10219" spans="2:2">
      <c r="B10219" s="163"/>
    </row>
    <row r="10220" spans="2:2">
      <c r="B10220" s="163"/>
    </row>
    <row r="10221" spans="2:2">
      <c r="B10221" s="163"/>
    </row>
    <row r="10222" spans="2:2">
      <c r="B10222" s="163"/>
    </row>
    <row r="10223" spans="2:2">
      <c r="B10223" s="163"/>
    </row>
    <row r="10224" spans="2:2">
      <c r="B10224" s="163"/>
    </row>
    <row r="10225" spans="2:2">
      <c r="B10225" s="163"/>
    </row>
    <row r="10226" spans="2:2">
      <c r="B10226" s="163"/>
    </row>
    <row r="10227" spans="2:2">
      <c r="B10227" s="163"/>
    </row>
    <row r="10228" spans="2:2">
      <c r="B10228" s="163"/>
    </row>
    <row r="10229" spans="2:2">
      <c r="B10229" s="163"/>
    </row>
    <row r="10230" spans="2:2">
      <c r="B10230" s="163"/>
    </row>
    <row r="10231" spans="2:2">
      <c r="B10231" s="163"/>
    </row>
    <row r="10232" spans="2:2">
      <c r="B10232" s="163"/>
    </row>
    <row r="10233" spans="2:2">
      <c r="B10233" s="163"/>
    </row>
    <row r="10234" spans="2:2">
      <c r="B10234" s="163"/>
    </row>
    <row r="10235" spans="2:2">
      <c r="B10235" s="163"/>
    </row>
    <row r="10236" spans="2:2">
      <c r="B10236" s="163"/>
    </row>
    <row r="10237" spans="2:2">
      <c r="B10237" s="163"/>
    </row>
    <row r="10238" spans="2:2">
      <c r="B10238" s="163"/>
    </row>
    <row r="10239" spans="2:2">
      <c r="B10239" s="163"/>
    </row>
    <row r="10240" spans="2:2">
      <c r="B10240" s="163"/>
    </row>
    <row r="10241" spans="2:2">
      <c r="B10241" s="163"/>
    </row>
    <row r="10242" spans="2:2">
      <c r="B10242" s="163"/>
    </row>
    <row r="10243" spans="2:2">
      <c r="B10243" s="163"/>
    </row>
    <row r="10244" spans="2:2">
      <c r="B10244" s="163"/>
    </row>
    <row r="10245" spans="2:2">
      <c r="B10245" s="163"/>
    </row>
    <row r="10246" spans="2:2">
      <c r="B10246" s="163"/>
    </row>
    <row r="10247" spans="2:2">
      <c r="B10247" s="163"/>
    </row>
    <row r="10248" spans="2:2">
      <c r="B10248" s="163"/>
    </row>
    <row r="10249" spans="2:2">
      <c r="B10249" s="163"/>
    </row>
    <row r="10250" spans="2:2">
      <c r="B10250" s="163"/>
    </row>
    <row r="10251" spans="2:2">
      <c r="B10251" s="163"/>
    </row>
    <row r="10252" spans="2:2">
      <c r="B10252" s="163"/>
    </row>
    <row r="10253" spans="2:2">
      <c r="B10253" s="163"/>
    </row>
    <row r="10254" spans="2:2">
      <c r="B10254" s="163"/>
    </row>
    <row r="10255" spans="2:2">
      <c r="B10255" s="163"/>
    </row>
    <row r="10256" spans="2:2">
      <c r="B10256" s="163"/>
    </row>
    <row r="10257" spans="2:2">
      <c r="B10257" s="163"/>
    </row>
    <row r="10258" spans="2:2">
      <c r="B10258" s="163"/>
    </row>
    <row r="10259" spans="2:2">
      <c r="B10259" s="163"/>
    </row>
    <row r="10260" spans="2:2">
      <c r="B10260" s="163"/>
    </row>
    <row r="10261" spans="2:2">
      <c r="B10261" s="163"/>
    </row>
    <row r="10262" spans="2:2">
      <c r="B10262" s="163"/>
    </row>
    <row r="10263" spans="2:2">
      <c r="B10263" s="163"/>
    </row>
    <row r="10264" spans="2:2">
      <c r="B10264" s="163"/>
    </row>
    <row r="10265" spans="2:2">
      <c r="B10265" s="163"/>
    </row>
    <row r="10266" spans="2:2">
      <c r="B10266" s="163"/>
    </row>
    <row r="10267" spans="2:2">
      <c r="B10267" s="163"/>
    </row>
    <row r="10268" spans="2:2">
      <c r="B10268" s="163"/>
    </row>
    <row r="10269" spans="2:2">
      <c r="B10269" s="163"/>
    </row>
    <row r="10270" spans="2:2">
      <c r="B10270" s="163"/>
    </row>
    <row r="10271" spans="2:2">
      <c r="B10271" s="163"/>
    </row>
    <row r="10272" spans="2:2">
      <c r="B10272" s="163"/>
    </row>
    <row r="10273" spans="2:2">
      <c r="B10273" s="163"/>
    </row>
    <row r="10274" spans="2:2">
      <c r="B10274" s="163"/>
    </row>
    <row r="10275" spans="2:2">
      <c r="B10275" s="163"/>
    </row>
    <row r="10276" spans="2:2">
      <c r="B10276" s="163"/>
    </row>
    <row r="10277" spans="2:2">
      <c r="B10277" s="163"/>
    </row>
    <row r="10278" spans="2:2">
      <c r="B10278" s="163"/>
    </row>
    <row r="10279" spans="2:2">
      <c r="B10279" s="163"/>
    </row>
    <row r="10280" spans="2:2">
      <c r="B10280" s="163"/>
    </row>
    <row r="10281" spans="2:2">
      <c r="B10281" s="163"/>
    </row>
    <row r="10282" spans="2:2">
      <c r="B10282" s="163"/>
    </row>
    <row r="10283" spans="2:2">
      <c r="B10283" s="163"/>
    </row>
    <row r="10284" spans="2:2">
      <c r="B10284" s="163"/>
    </row>
    <row r="10285" spans="2:2">
      <c r="B10285" s="163"/>
    </row>
    <row r="10286" spans="2:2">
      <c r="B10286" s="163"/>
    </row>
    <row r="10287" spans="2:2">
      <c r="B10287" s="163"/>
    </row>
    <row r="10288" spans="2:2">
      <c r="B10288" s="163"/>
    </row>
    <row r="10289" spans="2:2">
      <c r="B10289" s="163"/>
    </row>
    <row r="10290" spans="2:2">
      <c r="B10290" s="163"/>
    </row>
    <row r="10291" spans="2:2">
      <c r="B10291" s="163"/>
    </row>
    <row r="10292" spans="2:2">
      <c r="B10292" s="163"/>
    </row>
    <row r="10293" spans="2:2">
      <c r="B10293" s="163"/>
    </row>
    <row r="10294" spans="2:2">
      <c r="B10294" s="163"/>
    </row>
    <row r="10295" spans="2:2">
      <c r="B10295" s="163"/>
    </row>
    <row r="10296" spans="2:2">
      <c r="B10296" s="163"/>
    </row>
    <row r="10297" spans="2:2">
      <c r="B10297" s="163"/>
    </row>
    <row r="10298" spans="2:2">
      <c r="B10298" s="163"/>
    </row>
    <row r="10299" spans="2:2">
      <c r="B10299" s="163"/>
    </row>
    <row r="10300" spans="2:2">
      <c r="B10300" s="163"/>
    </row>
    <row r="10301" spans="2:2">
      <c r="B10301" s="163"/>
    </row>
    <row r="10302" spans="2:2">
      <c r="B10302" s="163"/>
    </row>
    <row r="10303" spans="2:2">
      <c r="B10303" s="163"/>
    </row>
    <row r="10304" spans="2:2">
      <c r="B10304" s="163"/>
    </row>
    <row r="10305" spans="2:2">
      <c r="B10305" s="163"/>
    </row>
    <row r="10306" spans="2:2">
      <c r="B10306" s="163"/>
    </row>
    <row r="10307" spans="2:2">
      <c r="B10307" s="163"/>
    </row>
    <row r="10308" spans="2:2">
      <c r="B10308" s="163"/>
    </row>
    <row r="10309" spans="2:2">
      <c r="B10309" s="163"/>
    </row>
    <row r="10310" spans="2:2">
      <c r="B10310" s="163"/>
    </row>
    <row r="10311" spans="2:2">
      <c r="B10311" s="163"/>
    </row>
    <row r="10312" spans="2:2">
      <c r="B10312" s="163"/>
    </row>
    <row r="10313" spans="2:2">
      <c r="B10313" s="163"/>
    </row>
    <row r="10314" spans="2:2">
      <c r="B10314" s="163"/>
    </row>
    <row r="10315" spans="2:2">
      <c r="B10315" s="163"/>
    </row>
    <row r="10316" spans="2:2">
      <c r="B10316" s="163"/>
    </row>
    <row r="10317" spans="2:2">
      <c r="B10317" s="163"/>
    </row>
    <row r="10318" spans="2:2">
      <c r="B10318" s="163"/>
    </row>
    <row r="10319" spans="2:2">
      <c r="B10319" s="163"/>
    </row>
    <row r="10320" spans="2:2">
      <c r="B10320" s="163"/>
    </row>
    <row r="10321" spans="2:2">
      <c r="B10321" s="163"/>
    </row>
    <row r="10322" spans="2:2">
      <c r="B10322" s="163"/>
    </row>
    <row r="10323" spans="2:2">
      <c r="B10323" s="163"/>
    </row>
    <row r="10324" spans="2:2">
      <c r="B10324" s="163"/>
    </row>
    <row r="10325" spans="2:2">
      <c r="B10325" s="163"/>
    </row>
    <row r="10326" spans="2:2">
      <c r="B10326" s="163"/>
    </row>
    <row r="10327" spans="2:2">
      <c r="B10327" s="163"/>
    </row>
    <row r="10328" spans="2:2">
      <c r="B10328" s="163"/>
    </row>
    <row r="10329" spans="2:2">
      <c r="B10329" s="163"/>
    </row>
    <row r="10330" spans="2:2">
      <c r="B10330" s="163"/>
    </row>
    <row r="10331" spans="2:2">
      <c r="B10331" s="163"/>
    </row>
    <row r="10332" spans="2:2">
      <c r="B10332" s="163"/>
    </row>
    <row r="10333" spans="2:2">
      <c r="B10333" s="163"/>
    </row>
    <row r="10334" spans="2:2">
      <c r="B10334" s="163"/>
    </row>
    <row r="10335" spans="2:2">
      <c r="B10335" s="163"/>
    </row>
    <row r="10336" spans="2:2">
      <c r="B10336" s="163"/>
    </row>
    <row r="10337" spans="2:2">
      <c r="B10337" s="163"/>
    </row>
    <row r="10338" spans="2:2">
      <c r="B10338" s="163"/>
    </row>
    <row r="10339" spans="2:2">
      <c r="B10339" s="163"/>
    </row>
    <row r="10340" spans="2:2">
      <c r="B10340" s="163"/>
    </row>
    <row r="10341" spans="2:2">
      <c r="B10341" s="163"/>
    </row>
    <row r="10342" spans="2:2">
      <c r="B10342" s="163"/>
    </row>
    <row r="10343" spans="2:2">
      <c r="B10343" s="163"/>
    </row>
    <row r="10344" spans="2:2">
      <c r="B10344" s="163"/>
    </row>
    <row r="10345" spans="2:2">
      <c r="B10345" s="163"/>
    </row>
    <row r="10346" spans="2:2">
      <c r="B10346" s="163"/>
    </row>
    <row r="10347" spans="2:2">
      <c r="B10347" s="163"/>
    </row>
    <row r="10348" spans="2:2">
      <c r="B10348" s="163"/>
    </row>
    <row r="10349" spans="2:2">
      <c r="B10349" s="163"/>
    </row>
    <row r="10350" spans="2:2">
      <c r="B10350" s="163"/>
    </row>
    <row r="10351" spans="2:2">
      <c r="B10351" s="163"/>
    </row>
    <row r="10352" spans="2:2">
      <c r="B10352" s="163"/>
    </row>
    <row r="10353" spans="2:2">
      <c r="B10353" s="163"/>
    </row>
    <row r="10354" spans="2:2">
      <c r="B10354" s="163"/>
    </row>
    <row r="10355" spans="2:2">
      <c r="B10355" s="163"/>
    </row>
    <row r="10356" spans="2:2">
      <c r="B10356" s="163"/>
    </row>
    <row r="10357" spans="2:2">
      <c r="B10357" s="163"/>
    </row>
    <row r="10358" spans="2:2">
      <c r="B10358" s="163"/>
    </row>
    <row r="10359" spans="2:2">
      <c r="B10359" s="163"/>
    </row>
    <row r="10360" spans="2:2">
      <c r="B10360" s="163"/>
    </row>
    <row r="10361" spans="2:2">
      <c r="B10361" s="163"/>
    </row>
    <row r="10362" spans="2:2">
      <c r="B10362" s="163"/>
    </row>
    <row r="10363" spans="2:2">
      <c r="B10363" s="163"/>
    </row>
    <row r="10364" spans="2:2">
      <c r="B10364" s="163"/>
    </row>
    <row r="10365" spans="2:2">
      <c r="B10365" s="163"/>
    </row>
    <row r="10366" spans="2:2">
      <c r="B10366" s="163"/>
    </row>
    <row r="10367" spans="2:2">
      <c r="B10367" s="163"/>
    </row>
    <row r="10368" spans="2:2">
      <c r="B10368" s="163"/>
    </row>
    <row r="10369" spans="2:2">
      <c r="B10369" s="163"/>
    </row>
    <row r="10370" spans="2:2">
      <c r="B10370" s="163"/>
    </row>
    <row r="10371" spans="2:2">
      <c r="B10371" s="163"/>
    </row>
    <row r="10372" spans="2:2">
      <c r="B10372" s="163"/>
    </row>
    <row r="10373" spans="2:2">
      <c r="B10373" s="163"/>
    </row>
    <row r="10374" spans="2:2">
      <c r="B10374" s="163"/>
    </row>
    <row r="10375" spans="2:2">
      <c r="B10375" s="163"/>
    </row>
    <row r="10376" spans="2:2">
      <c r="B10376" s="163"/>
    </row>
    <row r="10377" spans="2:2">
      <c r="B10377" s="163"/>
    </row>
    <row r="10378" spans="2:2">
      <c r="B10378" s="163"/>
    </row>
    <row r="10379" spans="2:2">
      <c r="B10379" s="163"/>
    </row>
    <row r="10380" spans="2:2">
      <c r="B10380" s="163"/>
    </row>
    <row r="10381" spans="2:2">
      <c r="B10381" s="163"/>
    </row>
    <row r="10382" spans="2:2">
      <c r="B10382" s="163"/>
    </row>
    <row r="10383" spans="2:2">
      <c r="B10383" s="163"/>
    </row>
    <row r="10384" spans="2:2">
      <c r="B10384" s="163"/>
    </row>
    <row r="10385" spans="2:2">
      <c r="B10385" s="163"/>
    </row>
    <row r="10386" spans="2:2">
      <c r="B10386" s="163"/>
    </row>
    <row r="10387" spans="2:2">
      <c r="B10387" s="163"/>
    </row>
    <row r="10388" spans="2:2">
      <c r="B10388" s="163"/>
    </row>
    <row r="10389" spans="2:2">
      <c r="B10389" s="163"/>
    </row>
    <row r="10390" spans="2:2">
      <c r="B10390" s="163"/>
    </row>
    <row r="10391" spans="2:2">
      <c r="B10391" s="163"/>
    </row>
    <row r="10392" spans="2:2">
      <c r="B10392" s="163"/>
    </row>
    <row r="10393" spans="2:2">
      <c r="B10393" s="163"/>
    </row>
    <row r="10394" spans="2:2">
      <c r="B10394" s="163"/>
    </row>
    <row r="10395" spans="2:2">
      <c r="B10395" s="163"/>
    </row>
    <row r="10396" spans="2:2">
      <c r="B10396" s="163"/>
    </row>
    <row r="10397" spans="2:2">
      <c r="B10397" s="163"/>
    </row>
    <row r="10398" spans="2:2">
      <c r="B10398" s="163"/>
    </row>
    <row r="10399" spans="2:2">
      <c r="B10399" s="163"/>
    </row>
    <row r="10400" spans="2:2">
      <c r="B10400" s="163"/>
    </row>
    <row r="10401" spans="2:2">
      <c r="B10401" s="163"/>
    </row>
    <row r="10402" spans="2:2">
      <c r="B10402" s="163"/>
    </row>
    <row r="10403" spans="2:2">
      <c r="B10403" s="163"/>
    </row>
    <row r="10404" spans="2:2">
      <c r="B10404" s="163"/>
    </row>
    <row r="10405" spans="2:2">
      <c r="B10405" s="163"/>
    </row>
    <row r="10406" spans="2:2">
      <c r="B10406" s="163"/>
    </row>
    <row r="10407" spans="2:2">
      <c r="B10407" s="163"/>
    </row>
    <row r="10408" spans="2:2">
      <c r="B10408" s="163"/>
    </row>
    <row r="10409" spans="2:2">
      <c r="B10409" s="163"/>
    </row>
    <row r="10410" spans="2:2">
      <c r="B10410" s="163"/>
    </row>
    <row r="10411" spans="2:2">
      <c r="B10411" s="163"/>
    </row>
    <row r="10412" spans="2:2">
      <c r="B10412" s="163"/>
    </row>
    <row r="10413" spans="2:2">
      <c r="B10413" s="163"/>
    </row>
    <row r="10414" spans="2:2">
      <c r="B10414" s="163"/>
    </row>
    <row r="10415" spans="2:2">
      <c r="B10415" s="163"/>
    </row>
    <row r="10416" spans="2:2">
      <c r="B10416" s="163"/>
    </row>
    <row r="10417" spans="2:2">
      <c r="B10417" s="163"/>
    </row>
    <row r="10418" spans="2:2">
      <c r="B10418" s="163"/>
    </row>
    <row r="10419" spans="2:2">
      <c r="B10419" s="163"/>
    </row>
    <row r="10420" spans="2:2">
      <c r="B10420" s="163"/>
    </row>
    <row r="10421" spans="2:2">
      <c r="B10421" s="163"/>
    </row>
    <row r="10422" spans="2:2">
      <c r="B10422" s="163"/>
    </row>
    <row r="10423" spans="2:2">
      <c r="B10423" s="163"/>
    </row>
    <row r="10424" spans="2:2">
      <c r="B10424" s="163"/>
    </row>
    <row r="10425" spans="2:2">
      <c r="B10425" s="163"/>
    </row>
    <row r="10426" spans="2:2">
      <c r="B10426" s="163"/>
    </row>
    <row r="10427" spans="2:2">
      <c r="B10427" s="163"/>
    </row>
    <row r="10428" spans="2:2">
      <c r="B10428" s="163"/>
    </row>
    <row r="10429" spans="2:2">
      <c r="B10429" s="163"/>
    </row>
    <row r="10430" spans="2:2">
      <c r="B10430" s="163"/>
    </row>
    <row r="10431" spans="2:2">
      <c r="B10431" s="163"/>
    </row>
    <row r="10432" spans="2:2">
      <c r="B10432" s="163"/>
    </row>
    <row r="10433" spans="2:2">
      <c r="B10433" s="163"/>
    </row>
    <row r="10434" spans="2:2">
      <c r="B10434" s="163"/>
    </row>
    <row r="10435" spans="2:2">
      <c r="B10435" s="163"/>
    </row>
    <row r="10436" spans="2:2">
      <c r="B10436" s="163"/>
    </row>
    <row r="10437" spans="2:2">
      <c r="B10437" s="163"/>
    </row>
    <row r="10438" spans="2:2">
      <c r="B10438" s="163"/>
    </row>
    <row r="10439" spans="2:2">
      <c r="B10439" s="163"/>
    </row>
    <row r="10440" spans="2:2">
      <c r="B10440" s="163"/>
    </row>
    <row r="10441" spans="2:2">
      <c r="B10441" s="163"/>
    </row>
    <row r="10442" spans="2:2">
      <c r="B10442" s="163"/>
    </row>
    <row r="10443" spans="2:2">
      <c r="B10443" s="163"/>
    </row>
    <row r="10444" spans="2:2">
      <c r="B10444" s="163"/>
    </row>
    <row r="10445" spans="2:2">
      <c r="B10445" s="163"/>
    </row>
    <row r="10446" spans="2:2">
      <c r="B10446" s="163"/>
    </row>
    <row r="10447" spans="2:2">
      <c r="B10447" s="163"/>
    </row>
    <row r="10448" spans="2:2">
      <c r="B10448" s="163"/>
    </row>
    <row r="10449" spans="2:2">
      <c r="B10449" s="163"/>
    </row>
    <row r="10450" spans="2:2">
      <c r="B10450" s="163"/>
    </row>
    <row r="10451" spans="2:2">
      <c r="B10451" s="163"/>
    </row>
    <row r="10452" spans="2:2">
      <c r="B10452" s="163"/>
    </row>
    <row r="10453" spans="2:2">
      <c r="B10453" s="163"/>
    </row>
    <row r="10454" spans="2:2">
      <c r="B10454" s="163"/>
    </row>
    <row r="10455" spans="2:2">
      <c r="B10455" s="163"/>
    </row>
    <row r="10456" spans="2:2">
      <c r="B10456" s="163"/>
    </row>
    <row r="10457" spans="2:2">
      <c r="B10457" s="163"/>
    </row>
    <row r="10458" spans="2:2">
      <c r="B10458" s="163"/>
    </row>
    <row r="10459" spans="2:2">
      <c r="B10459" s="163"/>
    </row>
    <row r="10460" spans="2:2">
      <c r="B10460" s="163"/>
    </row>
    <row r="10461" spans="2:2">
      <c r="B10461" s="163"/>
    </row>
    <row r="10462" spans="2:2">
      <c r="B10462" s="163"/>
    </row>
    <row r="10463" spans="2:2">
      <c r="B10463" s="163"/>
    </row>
    <row r="10464" spans="2:2">
      <c r="B10464" s="163"/>
    </row>
    <row r="10465" spans="2:2">
      <c r="B10465" s="163"/>
    </row>
    <row r="10466" spans="2:2">
      <c r="B10466" s="163"/>
    </row>
    <row r="10467" spans="2:2">
      <c r="B10467" s="163"/>
    </row>
    <row r="10468" spans="2:2">
      <c r="B10468" s="163"/>
    </row>
    <row r="10469" spans="2:2">
      <c r="B10469" s="163"/>
    </row>
    <row r="10470" spans="2:2">
      <c r="B10470" s="163"/>
    </row>
    <row r="10471" spans="2:2">
      <c r="B10471" s="163"/>
    </row>
    <row r="10472" spans="2:2">
      <c r="B10472" s="163"/>
    </row>
    <row r="10473" spans="2:2">
      <c r="B10473" s="163"/>
    </row>
    <row r="10474" spans="2:2">
      <c r="B10474" s="163"/>
    </row>
    <row r="10475" spans="2:2">
      <c r="B10475" s="163"/>
    </row>
    <row r="10476" spans="2:2">
      <c r="B10476" s="163"/>
    </row>
    <row r="10477" spans="2:2">
      <c r="B10477" s="163"/>
    </row>
    <row r="10478" spans="2:2">
      <c r="B10478" s="163"/>
    </row>
    <row r="10479" spans="2:2">
      <c r="B10479" s="163"/>
    </row>
    <row r="10480" spans="2:2">
      <c r="B10480" s="163"/>
    </row>
    <row r="10481" spans="2:2">
      <c r="B10481" s="163"/>
    </row>
    <row r="10482" spans="2:2">
      <c r="B10482" s="163"/>
    </row>
    <row r="10483" spans="2:2">
      <c r="B10483" s="163"/>
    </row>
    <row r="10484" spans="2:2">
      <c r="B10484" s="163"/>
    </row>
    <row r="10485" spans="2:2">
      <c r="B10485" s="163"/>
    </row>
    <row r="10486" spans="2:2">
      <c r="B10486" s="163"/>
    </row>
    <row r="10487" spans="2:2">
      <c r="B10487" s="163"/>
    </row>
    <row r="10488" spans="2:2">
      <c r="B10488" s="163"/>
    </row>
    <row r="10489" spans="2:2">
      <c r="B10489" s="163"/>
    </row>
    <row r="10490" spans="2:2">
      <c r="B10490" s="163"/>
    </row>
    <row r="10491" spans="2:2">
      <c r="B10491" s="163"/>
    </row>
    <row r="10492" spans="2:2">
      <c r="B10492" s="163"/>
    </row>
    <row r="10493" spans="2:2">
      <c r="B10493" s="163"/>
    </row>
    <row r="10494" spans="2:2">
      <c r="B10494" s="163"/>
    </row>
    <row r="10495" spans="2:2">
      <c r="B10495" s="163"/>
    </row>
    <row r="10496" spans="2:2">
      <c r="B10496" s="163"/>
    </row>
    <row r="10497" spans="2:2">
      <c r="B10497" s="163"/>
    </row>
    <row r="10498" spans="2:2">
      <c r="B10498" s="163"/>
    </row>
    <row r="10499" spans="2:2">
      <c r="B10499" s="163"/>
    </row>
    <row r="10500" spans="2:2">
      <c r="B10500" s="163"/>
    </row>
    <row r="10501" spans="2:2">
      <c r="B10501" s="163"/>
    </row>
    <row r="10502" spans="2:2">
      <c r="B10502" s="163"/>
    </row>
    <row r="10503" spans="2:2">
      <c r="B10503" s="163"/>
    </row>
    <row r="10504" spans="2:2">
      <c r="B10504" s="163"/>
    </row>
    <row r="10505" spans="2:2">
      <c r="B10505" s="163"/>
    </row>
    <row r="10506" spans="2:2">
      <c r="B10506" s="163"/>
    </row>
    <row r="10507" spans="2:2">
      <c r="B10507" s="163"/>
    </row>
    <row r="10508" spans="2:2">
      <c r="B10508" s="163"/>
    </row>
    <row r="10509" spans="2:2">
      <c r="B10509" s="163"/>
    </row>
    <row r="10510" spans="2:2">
      <c r="B10510" s="163"/>
    </row>
    <row r="10511" spans="2:2">
      <c r="B10511" s="163"/>
    </row>
    <row r="10512" spans="2:2">
      <c r="B10512" s="163"/>
    </row>
    <row r="10513" spans="2:2">
      <c r="B10513" s="163"/>
    </row>
    <row r="10514" spans="2:2">
      <c r="B10514" s="163"/>
    </row>
    <row r="10515" spans="2:2">
      <c r="B10515" s="163"/>
    </row>
    <row r="10516" spans="2:2">
      <c r="B10516" s="163"/>
    </row>
    <row r="10517" spans="2:2">
      <c r="B10517" s="163"/>
    </row>
    <row r="10518" spans="2:2">
      <c r="B10518" s="163"/>
    </row>
    <row r="10519" spans="2:2">
      <c r="B10519" s="163"/>
    </row>
    <row r="10520" spans="2:2">
      <c r="B10520" s="163"/>
    </row>
    <row r="10521" spans="2:2">
      <c r="B10521" s="163"/>
    </row>
    <row r="10522" spans="2:2">
      <c r="B10522" s="163"/>
    </row>
    <row r="10523" spans="2:2">
      <c r="B10523" s="163"/>
    </row>
    <row r="10524" spans="2:2">
      <c r="B10524" s="163"/>
    </row>
    <row r="10525" spans="2:2">
      <c r="B10525" s="163"/>
    </row>
    <row r="10526" spans="2:2">
      <c r="B10526" s="163"/>
    </row>
    <row r="10527" spans="2:2">
      <c r="B10527" s="163"/>
    </row>
    <row r="10528" spans="2:2">
      <c r="B10528" s="163"/>
    </row>
    <row r="10529" spans="2:2">
      <c r="B10529" s="163"/>
    </row>
    <row r="10530" spans="2:2">
      <c r="B10530" s="163"/>
    </row>
    <row r="10531" spans="2:2">
      <c r="B10531" s="163"/>
    </row>
    <row r="10532" spans="2:2">
      <c r="B10532" s="163"/>
    </row>
    <row r="10533" spans="2:2">
      <c r="B10533" s="163"/>
    </row>
    <row r="10534" spans="2:2">
      <c r="B10534" s="163"/>
    </row>
    <row r="10535" spans="2:2">
      <c r="B10535" s="163"/>
    </row>
    <row r="10536" spans="2:2">
      <c r="B10536" s="163"/>
    </row>
    <row r="10537" spans="2:2">
      <c r="B10537" s="163"/>
    </row>
    <row r="10538" spans="2:2">
      <c r="B10538" s="163"/>
    </row>
    <row r="10539" spans="2:2">
      <c r="B10539" s="163"/>
    </row>
    <row r="10540" spans="2:2">
      <c r="B10540" s="163"/>
    </row>
    <row r="10541" spans="2:2">
      <c r="B10541" s="163"/>
    </row>
    <row r="10542" spans="2:2">
      <c r="B10542" s="163"/>
    </row>
    <row r="10543" spans="2:2">
      <c r="B10543" s="163"/>
    </row>
    <row r="10544" spans="2:2">
      <c r="B10544" s="163"/>
    </row>
    <row r="10545" spans="2:2">
      <c r="B10545" s="163"/>
    </row>
    <row r="10546" spans="2:2">
      <c r="B10546" s="163"/>
    </row>
    <row r="10547" spans="2:2">
      <c r="B10547" s="163"/>
    </row>
    <row r="10548" spans="2:2">
      <c r="B10548" s="163"/>
    </row>
    <row r="10549" spans="2:2">
      <c r="B10549" s="163"/>
    </row>
    <row r="10550" spans="2:2">
      <c r="B10550" s="163"/>
    </row>
    <row r="10551" spans="2:2">
      <c r="B10551" s="163"/>
    </row>
    <row r="10552" spans="2:2">
      <c r="B10552" s="163"/>
    </row>
    <row r="10553" spans="2:2">
      <c r="B10553" s="163"/>
    </row>
    <row r="10554" spans="2:2">
      <c r="B10554" s="163"/>
    </row>
    <row r="10555" spans="2:2">
      <c r="B10555" s="163"/>
    </row>
    <row r="10556" spans="2:2">
      <c r="B10556" s="163"/>
    </row>
    <row r="10557" spans="2:2">
      <c r="B10557" s="163"/>
    </row>
    <row r="10558" spans="2:2">
      <c r="B10558" s="163"/>
    </row>
    <row r="10559" spans="2:2">
      <c r="B10559" s="163"/>
    </row>
    <row r="10560" spans="2:2">
      <c r="B10560" s="163"/>
    </row>
    <row r="10561" spans="2:2">
      <c r="B10561" s="163"/>
    </row>
    <row r="10562" spans="2:2">
      <c r="B10562" s="163"/>
    </row>
    <row r="10563" spans="2:2">
      <c r="B10563" s="163"/>
    </row>
    <row r="10564" spans="2:2">
      <c r="B10564" s="163"/>
    </row>
    <row r="10565" spans="2:2">
      <c r="B10565" s="163"/>
    </row>
    <row r="10566" spans="2:2">
      <c r="B10566" s="163"/>
    </row>
    <row r="10567" spans="2:2">
      <c r="B10567" s="163"/>
    </row>
    <row r="10568" spans="2:2">
      <c r="B10568" s="163"/>
    </row>
    <row r="10569" spans="2:2">
      <c r="B10569" s="163"/>
    </row>
    <row r="10570" spans="2:2">
      <c r="B10570" s="163"/>
    </row>
    <row r="10571" spans="2:2">
      <c r="B10571" s="163"/>
    </row>
    <row r="10572" spans="2:2">
      <c r="B10572" s="163"/>
    </row>
    <row r="10573" spans="2:2">
      <c r="B10573" s="163"/>
    </row>
    <row r="10574" spans="2:2">
      <c r="B10574" s="163"/>
    </row>
    <row r="10575" spans="2:2">
      <c r="B10575" s="163"/>
    </row>
    <row r="10576" spans="2:2">
      <c r="B10576" s="163"/>
    </row>
    <row r="10577" spans="2:2">
      <c r="B10577" s="163"/>
    </row>
    <row r="10578" spans="2:2">
      <c r="B10578" s="163"/>
    </row>
    <row r="10579" spans="2:2">
      <c r="B10579" s="163"/>
    </row>
    <row r="10580" spans="2:2">
      <c r="B10580" s="163"/>
    </row>
    <row r="10581" spans="2:2">
      <c r="B10581" s="163"/>
    </row>
    <row r="10582" spans="2:2">
      <c r="B10582" s="163"/>
    </row>
    <row r="10583" spans="2:2">
      <c r="B10583" s="163"/>
    </row>
    <row r="10584" spans="2:2">
      <c r="B10584" s="163"/>
    </row>
    <row r="10585" spans="2:2">
      <c r="B10585" s="163"/>
    </row>
    <row r="10586" spans="2:2">
      <c r="B10586" s="163"/>
    </row>
    <row r="10587" spans="2:2">
      <c r="B10587" s="163"/>
    </row>
    <row r="10588" spans="2:2">
      <c r="B10588" s="163"/>
    </row>
    <row r="10589" spans="2:2">
      <c r="B10589" s="163"/>
    </row>
    <row r="10590" spans="2:2">
      <c r="B10590" s="163"/>
    </row>
    <row r="10591" spans="2:2">
      <c r="B10591" s="163"/>
    </row>
    <row r="10592" spans="2:2">
      <c r="B10592" s="163"/>
    </row>
    <row r="10593" spans="2:2">
      <c r="B10593" s="163"/>
    </row>
    <row r="10594" spans="2:2">
      <c r="B10594" s="163"/>
    </row>
    <row r="10595" spans="2:2">
      <c r="B10595" s="163"/>
    </row>
    <row r="10596" spans="2:2">
      <c r="B10596" s="163"/>
    </row>
    <row r="10597" spans="2:2">
      <c r="B10597" s="163"/>
    </row>
    <row r="10598" spans="2:2">
      <c r="B10598" s="163"/>
    </row>
    <row r="10599" spans="2:2">
      <c r="B10599" s="163"/>
    </row>
    <row r="10600" spans="2:2">
      <c r="B10600" s="163"/>
    </row>
    <row r="10601" spans="2:2">
      <c r="B10601" s="163"/>
    </row>
    <row r="10602" spans="2:2">
      <c r="B10602" s="163"/>
    </row>
    <row r="10603" spans="2:2">
      <c r="B10603" s="163"/>
    </row>
    <row r="10604" spans="2:2">
      <c r="B10604" s="163"/>
    </row>
    <row r="10605" spans="2:2">
      <c r="B10605" s="163"/>
    </row>
    <row r="10606" spans="2:2">
      <c r="B10606" s="163"/>
    </row>
    <row r="10607" spans="2:2">
      <c r="B10607" s="163"/>
    </row>
    <row r="10608" spans="2:2">
      <c r="B10608" s="163"/>
    </row>
    <row r="10609" spans="2:2">
      <c r="B10609" s="163"/>
    </row>
    <row r="10610" spans="2:2">
      <c r="B10610" s="163"/>
    </row>
    <row r="10611" spans="2:2">
      <c r="B10611" s="163"/>
    </row>
    <row r="10612" spans="2:2">
      <c r="B10612" s="163"/>
    </row>
    <row r="10613" spans="2:2">
      <c r="B10613" s="163"/>
    </row>
    <row r="10614" spans="2:2">
      <c r="B10614" s="163"/>
    </row>
    <row r="10615" spans="2:2">
      <c r="B10615" s="163"/>
    </row>
    <row r="10616" spans="2:2">
      <c r="B10616" s="163"/>
    </row>
    <row r="10617" spans="2:2">
      <c r="B10617" s="163"/>
    </row>
    <row r="10618" spans="2:2">
      <c r="B10618" s="163"/>
    </row>
    <row r="10619" spans="2:2">
      <c r="B10619" s="163"/>
    </row>
    <row r="10620" spans="2:2">
      <c r="B10620" s="163"/>
    </row>
    <row r="10621" spans="2:2">
      <c r="B10621" s="163"/>
    </row>
    <row r="10622" spans="2:2">
      <c r="B10622" s="163"/>
    </row>
    <row r="10623" spans="2:2">
      <c r="B10623" s="163"/>
    </row>
    <row r="10624" spans="2:2">
      <c r="B10624" s="163"/>
    </row>
    <row r="10625" spans="2:2">
      <c r="B10625" s="163"/>
    </row>
    <row r="10626" spans="2:2">
      <c r="B10626" s="163"/>
    </row>
    <row r="10627" spans="2:2">
      <c r="B10627" s="163"/>
    </row>
    <row r="10628" spans="2:2">
      <c r="B10628" s="163"/>
    </row>
    <row r="10629" spans="2:2">
      <c r="B10629" s="163"/>
    </row>
    <row r="10630" spans="2:2">
      <c r="B10630" s="163"/>
    </row>
    <row r="10631" spans="2:2">
      <c r="B10631" s="163"/>
    </row>
    <row r="10632" spans="2:2">
      <c r="B10632" s="163"/>
    </row>
    <row r="10633" spans="2:2">
      <c r="B10633" s="163"/>
    </row>
    <row r="10634" spans="2:2">
      <c r="B10634" s="163"/>
    </row>
    <row r="10635" spans="2:2">
      <c r="B10635" s="163"/>
    </row>
    <row r="10636" spans="2:2">
      <c r="B10636" s="163"/>
    </row>
    <row r="10637" spans="2:2">
      <c r="B10637" s="163"/>
    </row>
    <row r="10638" spans="2:2">
      <c r="B10638" s="163"/>
    </row>
    <row r="10639" spans="2:2">
      <c r="B10639" s="163"/>
    </row>
    <row r="10640" spans="2:2">
      <c r="B10640" s="163"/>
    </row>
    <row r="10641" spans="2:2">
      <c r="B10641" s="163"/>
    </row>
    <row r="10642" spans="2:2">
      <c r="B10642" s="163"/>
    </row>
    <row r="10643" spans="2:2">
      <c r="B10643" s="163"/>
    </row>
    <row r="10644" spans="2:2">
      <c r="B10644" s="163"/>
    </row>
    <row r="10645" spans="2:2">
      <c r="B10645" s="163"/>
    </row>
    <row r="10646" spans="2:2">
      <c r="B10646" s="163"/>
    </row>
    <row r="10647" spans="2:2">
      <c r="B10647" s="163"/>
    </row>
    <row r="10648" spans="2:2">
      <c r="B10648" s="163"/>
    </row>
    <row r="10649" spans="2:2">
      <c r="B10649" s="163"/>
    </row>
    <row r="10650" spans="2:2">
      <c r="B10650" s="163"/>
    </row>
    <row r="10651" spans="2:2">
      <c r="B10651" s="163"/>
    </row>
    <row r="10652" spans="2:2">
      <c r="B10652" s="163"/>
    </row>
    <row r="10653" spans="2:2">
      <c r="B10653" s="163"/>
    </row>
    <row r="10654" spans="2:2">
      <c r="B10654" s="163"/>
    </row>
    <row r="10655" spans="2:2">
      <c r="B10655" s="163"/>
    </row>
    <row r="10656" spans="2:2">
      <c r="B10656" s="163"/>
    </row>
    <row r="10657" spans="2:2">
      <c r="B10657" s="163"/>
    </row>
    <row r="10658" spans="2:2">
      <c r="B10658" s="163"/>
    </row>
    <row r="10659" spans="2:2">
      <c r="B10659" s="163"/>
    </row>
    <row r="10660" spans="2:2">
      <c r="B10660" s="163"/>
    </row>
    <row r="10661" spans="2:2">
      <c r="B10661" s="163"/>
    </row>
    <row r="10662" spans="2:2">
      <c r="B10662" s="163"/>
    </row>
    <row r="10663" spans="2:2">
      <c r="B10663" s="163"/>
    </row>
    <row r="10664" spans="2:2">
      <c r="B10664" s="163"/>
    </row>
    <row r="10665" spans="2:2">
      <c r="B10665" s="163"/>
    </row>
    <row r="10666" spans="2:2">
      <c r="B10666" s="163"/>
    </row>
    <row r="10667" spans="2:2">
      <c r="B10667" s="163"/>
    </row>
    <row r="10668" spans="2:2">
      <c r="B10668" s="163"/>
    </row>
    <row r="10669" spans="2:2">
      <c r="B10669" s="163"/>
    </row>
    <row r="10670" spans="2:2">
      <c r="B10670" s="163"/>
    </row>
    <row r="10671" spans="2:2">
      <c r="B10671" s="163"/>
    </row>
    <row r="10672" spans="2:2">
      <c r="B10672" s="163"/>
    </row>
    <row r="10673" spans="2:2">
      <c r="B10673" s="163"/>
    </row>
    <row r="10674" spans="2:2">
      <c r="B10674" s="163"/>
    </row>
    <row r="10675" spans="2:2">
      <c r="B10675" s="163"/>
    </row>
    <row r="10676" spans="2:2">
      <c r="B10676" s="163"/>
    </row>
    <row r="10677" spans="2:2">
      <c r="B10677" s="163"/>
    </row>
    <row r="10678" spans="2:2">
      <c r="B10678" s="163"/>
    </row>
    <row r="10679" spans="2:2">
      <c r="B10679" s="163"/>
    </row>
    <row r="10680" spans="2:2">
      <c r="B10680" s="163"/>
    </row>
    <row r="10681" spans="2:2">
      <c r="B10681" s="163"/>
    </row>
    <row r="10682" spans="2:2">
      <c r="B10682" s="163"/>
    </row>
    <row r="10683" spans="2:2">
      <c r="B10683" s="163"/>
    </row>
    <row r="10684" spans="2:2">
      <c r="B10684" s="163"/>
    </row>
    <row r="10685" spans="2:2">
      <c r="B10685" s="163"/>
    </row>
    <row r="10686" spans="2:2">
      <c r="B10686" s="163"/>
    </row>
    <row r="10687" spans="2:2">
      <c r="B10687" s="163"/>
    </row>
    <row r="10688" spans="2:2">
      <c r="B10688" s="163"/>
    </row>
    <row r="10689" spans="2:2">
      <c r="B10689" s="163"/>
    </row>
    <row r="10690" spans="2:2">
      <c r="B10690" s="163"/>
    </row>
    <row r="10691" spans="2:2">
      <c r="B10691" s="163"/>
    </row>
    <row r="10692" spans="2:2">
      <c r="B10692" s="163"/>
    </row>
    <row r="10693" spans="2:2">
      <c r="B10693" s="163"/>
    </row>
    <row r="10694" spans="2:2">
      <c r="B10694" s="163"/>
    </row>
    <row r="10695" spans="2:2">
      <c r="B10695" s="163"/>
    </row>
    <row r="10696" spans="2:2">
      <c r="B10696" s="163"/>
    </row>
    <row r="10697" spans="2:2">
      <c r="B10697" s="163"/>
    </row>
    <row r="10698" spans="2:2">
      <c r="B10698" s="163"/>
    </row>
    <row r="10699" spans="2:2">
      <c r="B10699" s="163"/>
    </row>
    <row r="10700" spans="2:2">
      <c r="B10700" s="163"/>
    </row>
    <row r="10701" spans="2:2">
      <c r="B10701" s="163"/>
    </row>
    <row r="10702" spans="2:2">
      <c r="B10702" s="163"/>
    </row>
    <row r="10703" spans="2:2">
      <c r="B10703" s="163"/>
    </row>
    <row r="10704" spans="2:2">
      <c r="B10704" s="163"/>
    </row>
    <row r="10705" spans="2:2">
      <c r="B10705" s="163"/>
    </row>
    <row r="10706" spans="2:2">
      <c r="B10706" s="163"/>
    </row>
    <row r="10707" spans="2:2">
      <c r="B10707" s="163"/>
    </row>
    <row r="10708" spans="2:2">
      <c r="B10708" s="163"/>
    </row>
    <row r="10709" spans="2:2">
      <c r="B10709" s="163"/>
    </row>
    <row r="10710" spans="2:2">
      <c r="B10710" s="163"/>
    </row>
    <row r="10711" spans="2:2">
      <c r="B10711" s="163"/>
    </row>
    <row r="10712" spans="2:2">
      <c r="B10712" s="163"/>
    </row>
    <row r="10713" spans="2:2">
      <c r="B10713" s="163"/>
    </row>
    <row r="10714" spans="2:2">
      <c r="B10714" s="163"/>
    </row>
    <row r="10715" spans="2:2">
      <c r="B10715" s="163"/>
    </row>
    <row r="10716" spans="2:2">
      <c r="B10716" s="163"/>
    </row>
    <row r="10717" spans="2:2">
      <c r="B10717" s="163"/>
    </row>
    <row r="10718" spans="2:2">
      <c r="B10718" s="163"/>
    </row>
    <row r="10719" spans="2:2">
      <c r="B10719" s="163"/>
    </row>
    <row r="10720" spans="2:2">
      <c r="B10720" s="163"/>
    </row>
    <row r="10721" spans="2:2">
      <c r="B10721" s="163"/>
    </row>
    <row r="10722" spans="2:2">
      <c r="B10722" s="163"/>
    </row>
    <row r="10723" spans="2:2">
      <c r="B10723" s="163"/>
    </row>
    <row r="10724" spans="2:2">
      <c r="B10724" s="163"/>
    </row>
    <row r="10725" spans="2:2">
      <c r="B10725" s="163"/>
    </row>
    <row r="10726" spans="2:2">
      <c r="B10726" s="163"/>
    </row>
    <row r="10727" spans="2:2">
      <c r="B10727" s="163"/>
    </row>
    <row r="10728" spans="2:2">
      <c r="B10728" s="163"/>
    </row>
    <row r="10729" spans="2:2">
      <c r="B10729" s="163"/>
    </row>
    <row r="10730" spans="2:2">
      <c r="B10730" s="163"/>
    </row>
    <row r="10731" spans="2:2">
      <c r="B10731" s="163"/>
    </row>
    <row r="10732" spans="2:2">
      <c r="B10732" s="163"/>
    </row>
    <row r="10733" spans="2:2">
      <c r="B10733" s="163"/>
    </row>
    <row r="10734" spans="2:2">
      <c r="B10734" s="163"/>
    </row>
    <row r="10735" spans="2:2">
      <c r="B10735" s="163"/>
    </row>
    <row r="10736" spans="2:2">
      <c r="B10736" s="163"/>
    </row>
    <row r="10737" spans="2:2">
      <c r="B10737" s="163"/>
    </row>
    <row r="10738" spans="2:2">
      <c r="B10738" s="163"/>
    </row>
    <row r="10739" spans="2:2">
      <c r="B10739" s="163"/>
    </row>
    <row r="10740" spans="2:2">
      <c r="B10740" s="163"/>
    </row>
    <row r="10741" spans="2:2">
      <c r="B10741" s="163"/>
    </row>
    <row r="10742" spans="2:2">
      <c r="B10742" s="163"/>
    </row>
    <row r="10743" spans="2:2">
      <c r="B10743" s="163"/>
    </row>
    <row r="10744" spans="2:2">
      <c r="B10744" s="163"/>
    </row>
    <row r="10745" spans="2:2">
      <c r="B10745" s="163"/>
    </row>
    <row r="10746" spans="2:2">
      <c r="B10746" s="163"/>
    </row>
    <row r="10747" spans="2:2">
      <c r="B10747" s="163"/>
    </row>
    <row r="10748" spans="2:2">
      <c r="B10748" s="163"/>
    </row>
    <row r="10749" spans="2:2">
      <c r="B10749" s="163"/>
    </row>
    <row r="10750" spans="2:2">
      <c r="B10750" s="163"/>
    </row>
    <row r="10751" spans="2:2">
      <c r="B10751" s="163"/>
    </row>
    <row r="10752" spans="2:2">
      <c r="B10752" s="163"/>
    </row>
    <row r="10753" spans="2:2">
      <c r="B10753" s="163"/>
    </row>
    <row r="10754" spans="2:2">
      <c r="B10754" s="163"/>
    </row>
    <row r="10755" spans="2:2">
      <c r="B10755" s="163"/>
    </row>
    <row r="10756" spans="2:2">
      <c r="B10756" s="163"/>
    </row>
    <row r="10757" spans="2:2">
      <c r="B10757" s="163"/>
    </row>
    <row r="10758" spans="2:2">
      <c r="B10758" s="163"/>
    </row>
    <row r="10759" spans="2:2">
      <c r="B10759" s="163"/>
    </row>
    <row r="10760" spans="2:2">
      <c r="B10760" s="163"/>
    </row>
    <row r="10761" spans="2:2">
      <c r="B10761" s="163"/>
    </row>
    <row r="10762" spans="2:2">
      <c r="B10762" s="163"/>
    </row>
    <row r="10763" spans="2:2">
      <c r="B10763" s="163"/>
    </row>
    <row r="10764" spans="2:2">
      <c r="B10764" s="163"/>
    </row>
    <row r="10765" spans="2:2">
      <c r="B10765" s="163"/>
    </row>
    <row r="10766" spans="2:2">
      <c r="B10766" s="163"/>
    </row>
    <row r="10767" spans="2:2">
      <c r="B10767" s="163"/>
    </row>
    <row r="10768" spans="2:2">
      <c r="B10768" s="163"/>
    </row>
    <row r="10769" spans="2:2">
      <c r="B10769" s="163"/>
    </row>
    <row r="10770" spans="2:2">
      <c r="B10770" s="163"/>
    </row>
    <row r="10771" spans="2:2">
      <c r="B10771" s="163"/>
    </row>
    <row r="10772" spans="2:2">
      <c r="B10772" s="163"/>
    </row>
    <row r="10773" spans="2:2">
      <c r="B10773" s="163"/>
    </row>
    <row r="10774" spans="2:2">
      <c r="B10774" s="163"/>
    </row>
    <row r="10775" spans="2:2">
      <c r="B10775" s="163"/>
    </row>
    <row r="10776" spans="2:2">
      <c r="B10776" s="163"/>
    </row>
    <row r="10777" spans="2:2">
      <c r="B10777" s="163"/>
    </row>
    <row r="10778" spans="2:2">
      <c r="B10778" s="163"/>
    </row>
    <row r="10779" spans="2:2">
      <c r="B10779" s="163"/>
    </row>
    <row r="10780" spans="2:2">
      <c r="B10780" s="163"/>
    </row>
    <row r="10781" spans="2:2">
      <c r="B10781" s="163"/>
    </row>
    <row r="10782" spans="2:2">
      <c r="B10782" s="163"/>
    </row>
    <row r="10783" spans="2:2">
      <c r="B10783" s="163"/>
    </row>
    <row r="10784" spans="2:2">
      <c r="B10784" s="163"/>
    </row>
    <row r="10785" spans="2:2">
      <c r="B10785" s="163"/>
    </row>
    <row r="10786" spans="2:2">
      <c r="B10786" s="163"/>
    </row>
    <row r="10787" spans="2:2">
      <c r="B10787" s="163"/>
    </row>
    <row r="10788" spans="2:2">
      <c r="B10788" s="163"/>
    </row>
    <row r="10789" spans="2:2">
      <c r="B10789" s="163"/>
    </row>
    <row r="10790" spans="2:2">
      <c r="B10790" s="163"/>
    </row>
    <row r="10791" spans="2:2">
      <c r="B10791" s="163"/>
    </row>
    <row r="10792" spans="2:2">
      <c r="B10792" s="163"/>
    </row>
    <row r="10793" spans="2:2">
      <c r="B10793" s="163"/>
    </row>
    <row r="10794" spans="2:2">
      <c r="B10794" s="163"/>
    </row>
    <row r="10795" spans="2:2">
      <c r="B10795" s="163"/>
    </row>
    <row r="10796" spans="2:2">
      <c r="B10796" s="163"/>
    </row>
    <row r="10797" spans="2:2">
      <c r="B10797" s="163"/>
    </row>
    <row r="10798" spans="2:2">
      <c r="B10798" s="163"/>
    </row>
    <row r="10799" spans="2:2">
      <c r="B10799" s="163"/>
    </row>
    <row r="10800" spans="2:2">
      <c r="B10800" s="163"/>
    </row>
    <row r="10801" spans="2:2">
      <c r="B10801" s="163"/>
    </row>
    <row r="10802" spans="2:2">
      <c r="B10802" s="163"/>
    </row>
    <row r="10803" spans="2:2">
      <c r="B10803" s="163"/>
    </row>
    <row r="10804" spans="2:2">
      <c r="B10804" s="163"/>
    </row>
    <row r="10805" spans="2:2">
      <c r="B10805" s="163"/>
    </row>
    <row r="10806" spans="2:2">
      <c r="B10806" s="163"/>
    </row>
    <row r="10807" spans="2:2">
      <c r="B10807" s="163"/>
    </row>
    <row r="10808" spans="2:2">
      <c r="B10808" s="163"/>
    </row>
    <row r="10809" spans="2:2">
      <c r="B10809" s="163"/>
    </row>
    <row r="10810" spans="2:2">
      <c r="B10810" s="163"/>
    </row>
    <row r="10811" spans="2:2">
      <c r="B10811" s="163"/>
    </row>
    <row r="10812" spans="2:2">
      <c r="B10812" s="163"/>
    </row>
    <row r="10813" spans="2:2">
      <c r="B10813" s="163"/>
    </row>
    <row r="10814" spans="2:2">
      <c r="B10814" s="163"/>
    </row>
    <row r="10815" spans="2:2">
      <c r="B10815" s="163"/>
    </row>
    <row r="10816" spans="2:2">
      <c r="B10816" s="163"/>
    </row>
    <row r="10817" spans="2:2">
      <c r="B10817" s="163"/>
    </row>
    <row r="10818" spans="2:2">
      <c r="B10818" s="163"/>
    </row>
    <row r="10819" spans="2:2">
      <c r="B10819" s="163"/>
    </row>
    <row r="10820" spans="2:2">
      <c r="B10820" s="163"/>
    </row>
    <row r="10821" spans="2:2">
      <c r="B10821" s="163"/>
    </row>
    <row r="10822" spans="2:2">
      <c r="B10822" s="163"/>
    </row>
    <row r="10823" spans="2:2">
      <c r="B10823" s="163"/>
    </row>
    <row r="10824" spans="2:2">
      <c r="B10824" s="163"/>
    </row>
    <row r="10825" spans="2:2">
      <c r="B10825" s="163"/>
    </row>
    <row r="10826" spans="2:2">
      <c r="B10826" s="163"/>
    </row>
    <row r="10827" spans="2:2">
      <c r="B10827" s="163"/>
    </row>
    <row r="10828" spans="2:2">
      <c r="B10828" s="163"/>
    </row>
    <row r="10829" spans="2:2">
      <c r="B10829" s="163"/>
    </row>
    <row r="10830" spans="2:2">
      <c r="B10830" s="163"/>
    </row>
    <row r="10831" spans="2:2">
      <c r="B10831" s="163"/>
    </row>
    <row r="10832" spans="2:2">
      <c r="B10832" s="163"/>
    </row>
    <row r="10833" spans="2:2">
      <c r="B10833" s="163"/>
    </row>
    <row r="10834" spans="2:2">
      <c r="B10834" s="163"/>
    </row>
    <row r="10835" spans="2:2">
      <c r="B10835" s="163"/>
    </row>
    <row r="10836" spans="2:2">
      <c r="B10836" s="163"/>
    </row>
    <row r="10837" spans="2:2">
      <c r="B10837" s="163"/>
    </row>
    <row r="10838" spans="2:2">
      <c r="B10838" s="163"/>
    </row>
    <row r="10839" spans="2:2">
      <c r="B10839" s="163"/>
    </row>
    <row r="10840" spans="2:2">
      <c r="B10840" s="163"/>
    </row>
    <row r="10841" spans="2:2">
      <c r="B10841" s="163"/>
    </row>
    <row r="10842" spans="2:2">
      <c r="B10842" s="163"/>
    </row>
    <row r="10843" spans="2:2">
      <c r="B10843" s="163"/>
    </row>
    <row r="10844" spans="2:2">
      <c r="B10844" s="163"/>
    </row>
    <row r="10845" spans="2:2">
      <c r="B10845" s="163"/>
    </row>
    <row r="10846" spans="2:2">
      <c r="B10846" s="163"/>
    </row>
    <row r="10847" spans="2:2">
      <c r="B10847" s="163"/>
    </row>
    <row r="10848" spans="2:2">
      <c r="B10848" s="163"/>
    </row>
    <row r="10849" spans="2:2">
      <c r="B10849" s="163"/>
    </row>
    <row r="10850" spans="2:2">
      <c r="B10850" s="163"/>
    </row>
    <row r="10851" spans="2:2">
      <c r="B10851" s="163"/>
    </row>
    <row r="10852" spans="2:2">
      <c r="B10852" s="163"/>
    </row>
    <row r="10853" spans="2:2">
      <c r="B10853" s="163"/>
    </row>
    <row r="10854" spans="2:2">
      <c r="B10854" s="163"/>
    </row>
    <row r="10855" spans="2:2">
      <c r="B10855" s="163"/>
    </row>
    <row r="10856" spans="2:2">
      <c r="B10856" s="163"/>
    </row>
    <row r="10857" spans="2:2">
      <c r="B10857" s="163"/>
    </row>
    <row r="10858" spans="2:2">
      <c r="B10858" s="163"/>
    </row>
    <row r="10859" spans="2:2">
      <c r="B10859" s="163"/>
    </row>
    <row r="10860" spans="2:2">
      <c r="B10860" s="163"/>
    </row>
    <row r="10861" spans="2:2">
      <c r="B10861" s="163"/>
    </row>
    <row r="10862" spans="2:2">
      <c r="B10862" s="163"/>
    </row>
    <row r="10863" spans="2:2">
      <c r="B10863" s="163"/>
    </row>
    <row r="10864" spans="2:2">
      <c r="B10864" s="163"/>
    </row>
    <row r="10865" spans="2:2">
      <c r="B10865" s="163"/>
    </row>
    <row r="10866" spans="2:2">
      <c r="B10866" s="163"/>
    </row>
    <row r="10867" spans="2:2">
      <c r="B10867" s="163"/>
    </row>
    <row r="10868" spans="2:2">
      <c r="B10868" s="163"/>
    </row>
    <row r="10869" spans="2:2">
      <c r="B10869" s="163"/>
    </row>
    <row r="10870" spans="2:2">
      <c r="B10870" s="163"/>
    </row>
    <row r="10871" spans="2:2">
      <c r="B10871" s="163"/>
    </row>
    <row r="10872" spans="2:2">
      <c r="B10872" s="163"/>
    </row>
    <row r="10873" spans="2:2">
      <c r="B10873" s="163"/>
    </row>
    <row r="10874" spans="2:2">
      <c r="B10874" s="163"/>
    </row>
    <row r="10875" spans="2:2">
      <c r="B10875" s="163"/>
    </row>
    <row r="10876" spans="2:2">
      <c r="B10876" s="163"/>
    </row>
    <row r="10877" spans="2:2">
      <c r="B10877" s="163"/>
    </row>
    <row r="10878" spans="2:2">
      <c r="B10878" s="163"/>
    </row>
    <row r="10879" spans="2:2">
      <c r="B10879" s="163"/>
    </row>
    <row r="10880" spans="2:2">
      <c r="B10880" s="163"/>
    </row>
    <row r="10881" spans="2:2">
      <c r="B10881" s="163"/>
    </row>
    <row r="10882" spans="2:2">
      <c r="B10882" s="163"/>
    </row>
    <row r="10883" spans="2:2">
      <c r="B10883" s="163"/>
    </row>
    <row r="10884" spans="2:2">
      <c r="B10884" s="163"/>
    </row>
    <row r="10885" spans="2:2">
      <c r="B10885" s="163"/>
    </row>
    <row r="10886" spans="2:2">
      <c r="B10886" s="163"/>
    </row>
    <row r="10887" spans="2:2">
      <c r="B10887" s="163"/>
    </row>
    <row r="10888" spans="2:2">
      <c r="B10888" s="163"/>
    </row>
    <row r="10889" spans="2:2">
      <c r="B10889" s="163"/>
    </row>
    <row r="10890" spans="2:2">
      <c r="B10890" s="163"/>
    </row>
    <row r="10891" spans="2:2">
      <c r="B10891" s="163"/>
    </row>
    <row r="10892" spans="2:2">
      <c r="B10892" s="163"/>
    </row>
    <row r="10893" spans="2:2">
      <c r="B10893" s="163"/>
    </row>
    <row r="10894" spans="2:2">
      <c r="B10894" s="163"/>
    </row>
    <row r="10895" spans="2:2">
      <c r="B10895" s="163"/>
    </row>
    <row r="10896" spans="2:2">
      <c r="B10896" s="163"/>
    </row>
    <row r="10897" spans="2:2">
      <c r="B10897" s="163"/>
    </row>
    <row r="10898" spans="2:2">
      <c r="B10898" s="163"/>
    </row>
    <row r="10899" spans="2:2">
      <c r="B10899" s="163"/>
    </row>
    <row r="10900" spans="2:2">
      <c r="B10900" s="163"/>
    </row>
    <row r="10901" spans="2:2">
      <c r="B10901" s="163"/>
    </row>
    <row r="10902" spans="2:2">
      <c r="B10902" s="163"/>
    </row>
    <row r="10903" spans="2:2">
      <c r="B10903" s="163"/>
    </row>
    <row r="10904" spans="2:2">
      <c r="B10904" s="163"/>
    </row>
    <row r="10905" spans="2:2">
      <c r="B10905" s="163"/>
    </row>
    <row r="10906" spans="2:2">
      <c r="B10906" s="163"/>
    </row>
    <row r="10907" spans="2:2">
      <c r="B10907" s="163"/>
    </row>
    <row r="10908" spans="2:2">
      <c r="B10908" s="163"/>
    </row>
    <row r="10909" spans="2:2">
      <c r="B10909" s="163"/>
    </row>
    <row r="10910" spans="2:2">
      <c r="B10910" s="163"/>
    </row>
    <row r="10911" spans="2:2">
      <c r="B10911" s="163"/>
    </row>
    <row r="10912" spans="2:2">
      <c r="B10912" s="163"/>
    </row>
    <row r="10913" spans="2:2">
      <c r="B10913" s="163"/>
    </row>
    <row r="10914" spans="2:2">
      <c r="B10914" s="163"/>
    </row>
    <row r="10915" spans="2:2">
      <c r="B10915" s="163"/>
    </row>
    <row r="10916" spans="2:2">
      <c r="B10916" s="163"/>
    </row>
    <row r="10917" spans="2:2">
      <c r="B10917" s="163"/>
    </row>
    <row r="10918" spans="2:2">
      <c r="B10918" s="163"/>
    </row>
    <row r="10919" spans="2:2">
      <c r="B10919" s="163"/>
    </row>
    <row r="10920" spans="2:2">
      <c r="B10920" s="163"/>
    </row>
    <row r="10921" spans="2:2">
      <c r="B10921" s="163"/>
    </row>
    <row r="10922" spans="2:2">
      <c r="B10922" s="163"/>
    </row>
    <row r="10923" spans="2:2">
      <c r="B10923" s="163"/>
    </row>
    <row r="10924" spans="2:2">
      <c r="B10924" s="163"/>
    </row>
    <row r="10925" spans="2:2">
      <c r="B10925" s="163"/>
    </row>
    <row r="10926" spans="2:2">
      <c r="B10926" s="163"/>
    </row>
    <row r="10927" spans="2:2">
      <c r="B10927" s="163"/>
    </row>
    <row r="10928" spans="2:2">
      <c r="B10928" s="163"/>
    </row>
    <row r="10929" spans="2:2">
      <c r="B10929" s="163"/>
    </row>
    <row r="10930" spans="2:2">
      <c r="B10930" s="163"/>
    </row>
    <row r="10931" spans="2:2">
      <c r="B10931" s="163"/>
    </row>
    <row r="10932" spans="2:2">
      <c r="B10932" s="163"/>
    </row>
    <row r="10933" spans="2:2">
      <c r="B10933" s="163"/>
    </row>
    <row r="10934" spans="2:2">
      <c r="B10934" s="163"/>
    </row>
    <row r="10935" spans="2:2">
      <c r="B10935" s="163"/>
    </row>
    <row r="10936" spans="2:2">
      <c r="B10936" s="163"/>
    </row>
    <row r="10937" spans="2:2">
      <c r="B10937" s="163"/>
    </row>
    <row r="10938" spans="2:2">
      <c r="B10938" s="163"/>
    </row>
    <row r="10939" spans="2:2">
      <c r="B10939" s="163"/>
    </row>
    <row r="10940" spans="2:2">
      <c r="B10940" s="163"/>
    </row>
    <row r="10941" spans="2:2">
      <c r="B10941" s="163"/>
    </row>
    <row r="10942" spans="2:2">
      <c r="B10942" s="163"/>
    </row>
    <row r="10943" spans="2:2">
      <c r="B10943" s="163"/>
    </row>
    <row r="10944" spans="2:2">
      <c r="B10944" s="163"/>
    </row>
    <row r="10945" spans="2:2">
      <c r="B10945" s="163"/>
    </row>
    <row r="10946" spans="2:2">
      <c r="B10946" s="163"/>
    </row>
    <row r="10947" spans="2:2">
      <c r="B10947" s="163"/>
    </row>
    <row r="10948" spans="2:2">
      <c r="B10948" s="163"/>
    </row>
    <row r="10949" spans="2:2">
      <c r="B10949" s="163"/>
    </row>
    <row r="10950" spans="2:2">
      <c r="B10950" s="163"/>
    </row>
    <row r="10951" spans="2:2">
      <c r="B10951" s="163"/>
    </row>
    <row r="10952" spans="2:2">
      <c r="B10952" s="163"/>
    </row>
    <row r="10953" spans="2:2">
      <c r="B10953" s="163"/>
    </row>
    <row r="10954" spans="2:2">
      <c r="B10954" s="163"/>
    </row>
    <row r="10955" spans="2:2">
      <c r="B10955" s="163"/>
    </row>
    <row r="10956" spans="2:2">
      <c r="B10956" s="163"/>
    </row>
    <row r="10957" spans="2:2">
      <c r="B10957" s="163"/>
    </row>
    <row r="10958" spans="2:2">
      <c r="B10958" s="163"/>
    </row>
    <row r="10959" spans="2:2">
      <c r="B10959" s="163"/>
    </row>
    <row r="10960" spans="2:2">
      <c r="B10960" s="163"/>
    </row>
    <row r="10961" spans="2:2">
      <c r="B10961" s="163"/>
    </row>
    <row r="10962" spans="2:2">
      <c r="B10962" s="163"/>
    </row>
    <row r="10963" spans="2:2">
      <c r="B10963" s="163"/>
    </row>
    <row r="10964" spans="2:2">
      <c r="B10964" s="163"/>
    </row>
    <row r="10965" spans="2:2">
      <c r="B10965" s="163"/>
    </row>
    <row r="10966" spans="2:2">
      <c r="B10966" s="163"/>
    </row>
    <row r="10967" spans="2:2">
      <c r="B10967" s="163"/>
    </row>
    <row r="10968" spans="2:2">
      <c r="B10968" s="163"/>
    </row>
    <row r="10969" spans="2:2">
      <c r="B10969" s="163"/>
    </row>
    <row r="10970" spans="2:2">
      <c r="B10970" s="163"/>
    </row>
    <row r="10971" spans="2:2">
      <c r="B10971" s="163"/>
    </row>
    <row r="10972" spans="2:2">
      <c r="B10972" s="163"/>
    </row>
    <row r="10973" spans="2:2">
      <c r="B10973" s="163"/>
    </row>
    <row r="10974" spans="2:2">
      <c r="B10974" s="163"/>
    </row>
    <row r="10975" spans="2:2">
      <c r="B10975" s="163"/>
    </row>
    <row r="10976" spans="2:2">
      <c r="B10976" s="163"/>
    </row>
    <row r="10977" spans="2:2">
      <c r="B10977" s="163"/>
    </row>
    <row r="10978" spans="2:2">
      <c r="B10978" s="163"/>
    </row>
    <row r="10979" spans="2:2">
      <c r="B10979" s="163"/>
    </row>
    <row r="10980" spans="2:2">
      <c r="B10980" s="163"/>
    </row>
    <row r="10981" spans="2:2">
      <c r="B10981" s="163"/>
    </row>
    <row r="10982" spans="2:2">
      <c r="B10982" s="163"/>
    </row>
    <row r="10983" spans="2:2">
      <c r="B10983" s="163"/>
    </row>
    <row r="10984" spans="2:2">
      <c r="B10984" s="163"/>
    </row>
    <row r="10985" spans="2:2">
      <c r="B10985" s="163"/>
    </row>
    <row r="10986" spans="2:2">
      <c r="B10986" s="163"/>
    </row>
    <row r="10987" spans="2:2">
      <c r="B10987" s="163"/>
    </row>
    <row r="10988" spans="2:2">
      <c r="B10988" s="163"/>
    </row>
    <row r="10989" spans="2:2">
      <c r="B10989" s="163"/>
    </row>
    <row r="10990" spans="2:2">
      <c r="B10990" s="163"/>
    </row>
    <row r="10991" spans="2:2">
      <c r="B10991" s="163"/>
    </row>
    <row r="10992" spans="2:2">
      <c r="B10992" s="163"/>
    </row>
    <row r="10993" spans="2:2">
      <c r="B10993" s="163"/>
    </row>
    <row r="10994" spans="2:2">
      <c r="B10994" s="163"/>
    </row>
    <row r="10995" spans="2:2">
      <c r="B10995" s="163"/>
    </row>
    <row r="10996" spans="2:2">
      <c r="B10996" s="163"/>
    </row>
    <row r="10997" spans="2:2">
      <c r="B10997" s="163"/>
    </row>
    <row r="10998" spans="2:2">
      <c r="B10998" s="163"/>
    </row>
    <row r="10999" spans="2:2">
      <c r="B10999" s="163"/>
    </row>
    <row r="11000" spans="2:2">
      <c r="B11000" s="163"/>
    </row>
    <row r="11001" spans="2:2">
      <c r="B11001" s="163"/>
    </row>
    <row r="11002" spans="2:2">
      <c r="B11002" s="163"/>
    </row>
    <row r="11003" spans="2:2">
      <c r="B11003" s="163"/>
    </row>
    <row r="11004" spans="2:2">
      <c r="B11004" s="163"/>
    </row>
    <row r="11005" spans="2:2">
      <c r="B11005" s="163"/>
    </row>
    <row r="11006" spans="2:2">
      <c r="B11006" s="163"/>
    </row>
    <row r="11007" spans="2:2">
      <c r="B11007" s="163"/>
    </row>
    <row r="11008" spans="2:2">
      <c r="B11008" s="163"/>
    </row>
    <row r="11009" spans="2:2">
      <c r="B11009" s="163"/>
    </row>
    <row r="11010" spans="2:2">
      <c r="B11010" s="163"/>
    </row>
    <row r="11011" spans="2:2">
      <c r="B11011" s="163"/>
    </row>
    <row r="11012" spans="2:2">
      <c r="B11012" s="163"/>
    </row>
    <row r="11013" spans="2:2">
      <c r="B11013" s="163"/>
    </row>
    <row r="11014" spans="2:2">
      <c r="B11014" s="163"/>
    </row>
    <row r="11015" spans="2:2">
      <c r="B11015" s="163"/>
    </row>
    <row r="11016" spans="2:2">
      <c r="B11016" s="163"/>
    </row>
    <row r="11017" spans="2:2">
      <c r="B11017" s="163"/>
    </row>
    <row r="11018" spans="2:2">
      <c r="B11018" s="163"/>
    </row>
    <row r="11019" spans="2:2">
      <c r="B11019" s="163"/>
    </row>
    <row r="11020" spans="2:2">
      <c r="B11020" s="163"/>
    </row>
    <row r="11021" spans="2:2">
      <c r="B11021" s="163"/>
    </row>
    <row r="11022" spans="2:2">
      <c r="B11022" s="163"/>
    </row>
    <row r="11023" spans="2:2">
      <c r="B11023" s="163"/>
    </row>
    <row r="11024" spans="2:2">
      <c r="B11024" s="163"/>
    </row>
    <row r="11025" spans="2:2">
      <c r="B11025" s="163"/>
    </row>
    <row r="11026" spans="2:2">
      <c r="B11026" s="163"/>
    </row>
    <row r="11027" spans="2:2">
      <c r="B11027" s="163"/>
    </row>
    <row r="11028" spans="2:2">
      <c r="B11028" s="163"/>
    </row>
    <row r="11029" spans="2:2">
      <c r="B11029" s="163"/>
    </row>
    <row r="11030" spans="2:2">
      <c r="B11030" s="163"/>
    </row>
    <row r="11031" spans="2:2">
      <c r="B11031" s="163"/>
    </row>
    <row r="11032" spans="2:2">
      <c r="B11032" s="163"/>
    </row>
    <row r="11033" spans="2:2">
      <c r="B11033" s="163"/>
    </row>
    <row r="11034" spans="2:2">
      <c r="B11034" s="163"/>
    </row>
    <row r="11035" spans="2:2">
      <c r="B11035" s="163"/>
    </row>
    <row r="11036" spans="2:2">
      <c r="B11036" s="163"/>
    </row>
    <row r="11037" spans="2:2">
      <c r="B11037" s="163"/>
    </row>
    <row r="11038" spans="2:2">
      <c r="B11038" s="163"/>
    </row>
    <row r="11039" spans="2:2">
      <c r="B11039" s="163"/>
    </row>
    <row r="11040" spans="2:2">
      <c r="B11040" s="163"/>
    </row>
    <row r="11041" spans="2:2">
      <c r="B11041" s="163"/>
    </row>
    <row r="11042" spans="2:2">
      <c r="B11042" s="163"/>
    </row>
    <row r="11043" spans="2:2">
      <c r="B11043" s="163"/>
    </row>
    <row r="11044" spans="2:2">
      <c r="B11044" s="163"/>
    </row>
    <row r="11045" spans="2:2">
      <c r="B11045" s="163"/>
    </row>
    <row r="11046" spans="2:2">
      <c r="B11046" s="163"/>
    </row>
    <row r="11047" spans="2:2">
      <c r="B11047" s="163"/>
    </row>
    <row r="11048" spans="2:2">
      <c r="B11048" s="163"/>
    </row>
    <row r="11049" spans="2:2">
      <c r="B11049" s="163"/>
    </row>
    <row r="11050" spans="2:2">
      <c r="B11050" s="163"/>
    </row>
    <row r="11051" spans="2:2">
      <c r="B11051" s="163"/>
    </row>
    <row r="11052" spans="2:2">
      <c r="B11052" s="163"/>
    </row>
    <row r="11053" spans="2:2">
      <c r="B11053" s="163"/>
    </row>
    <row r="11054" spans="2:2">
      <c r="B11054" s="163"/>
    </row>
    <row r="11055" spans="2:2">
      <c r="B11055" s="163"/>
    </row>
    <row r="11056" spans="2:2">
      <c r="B11056" s="163"/>
    </row>
    <row r="11057" spans="2:2">
      <c r="B11057" s="163"/>
    </row>
    <row r="11058" spans="2:2">
      <c r="B11058" s="163"/>
    </row>
    <row r="11059" spans="2:2">
      <c r="B11059" s="163"/>
    </row>
    <row r="11060" spans="2:2">
      <c r="B11060" s="163"/>
    </row>
    <row r="11061" spans="2:2">
      <c r="B11061" s="163"/>
    </row>
    <row r="11062" spans="2:2">
      <c r="B11062" s="163"/>
    </row>
    <row r="11063" spans="2:2">
      <c r="B11063" s="163"/>
    </row>
    <row r="11064" spans="2:2">
      <c r="B11064" s="163"/>
    </row>
    <row r="11065" spans="2:2">
      <c r="B11065" s="163"/>
    </row>
    <row r="11066" spans="2:2">
      <c r="B11066" s="163"/>
    </row>
    <row r="11067" spans="2:2">
      <c r="B11067" s="163"/>
    </row>
    <row r="11068" spans="2:2">
      <c r="B11068" s="163"/>
    </row>
    <row r="11069" spans="2:2">
      <c r="B11069" s="163"/>
    </row>
    <row r="11070" spans="2:2">
      <c r="B11070" s="163"/>
    </row>
    <row r="11071" spans="2:2">
      <c r="B11071" s="163"/>
    </row>
    <row r="11072" spans="2:2">
      <c r="B11072" s="163"/>
    </row>
    <row r="11073" spans="2:2">
      <c r="B11073" s="163"/>
    </row>
    <row r="11074" spans="2:2">
      <c r="B11074" s="163"/>
    </row>
    <row r="11075" spans="2:2">
      <c r="B11075" s="163"/>
    </row>
    <row r="11076" spans="2:2">
      <c r="B11076" s="163"/>
    </row>
    <row r="11077" spans="2:2">
      <c r="B11077" s="163"/>
    </row>
    <row r="11078" spans="2:2">
      <c r="B11078" s="163"/>
    </row>
    <row r="11079" spans="2:2">
      <c r="B11079" s="163"/>
    </row>
    <row r="11080" spans="2:2">
      <c r="B11080" s="163"/>
    </row>
    <row r="11081" spans="2:2">
      <c r="B11081" s="163"/>
    </row>
    <row r="11082" spans="2:2">
      <c r="B11082" s="163"/>
    </row>
    <row r="11083" spans="2:2">
      <c r="B11083" s="163"/>
    </row>
    <row r="11084" spans="2:2">
      <c r="B11084" s="163"/>
    </row>
    <row r="11085" spans="2:2">
      <c r="B11085" s="163"/>
    </row>
    <row r="11086" spans="2:2">
      <c r="B11086" s="163"/>
    </row>
    <row r="11087" spans="2:2">
      <c r="B11087" s="163"/>
    </row>
    <row r="11088" spans="2:2">
      <c r="B11088" s="163"/>
    </row>
    <row r="11089" spans="2:2">
      <c r="B11089" s="163"/>
    </row>
    <row r="11090" spans="2:2">
      <c r="B11090" s="163"/>
    </row>
    <row r="11091" spans="2:2">
      <c r="B11091" s="163"/>
    </row>
    <row r="11092" spans="2:2">
      <c r="B11092" s="163"/>
    </row>
    <row r="11093" spans="2:2">
      <c r="B11093" s="163"/>
    </row>
    <row r="11094" spans="2:2">
      <c r="B11094" s="163"/>
    </row>
    <row r="11095" spans="2:2">
      <c r="B11095" s="163"/>
    </row>
    <row r="11096" spans="2:2">
      <c r="B11096" s="163"/>
    </row>
    <row r="11097" spans="2:2">
      <c r="B11097" s="163"/>
    </row>
    <row r="11098" spans="2:2">
      <c r="B11098" s="163"/>
    </row>
    <row r="11099" spans="2:2">
      <c r="B11099" s="163"/>
    </row>
    <row r="11100" spans="2:2">
      <c r="B11100" s="163"/>
    </row>
    <row r="11101" spans="2:2">
      <c r="B11101" s="163"/>
    </row>
    <row r="11102" spans="2:2">
      <c r="B11102" s="163"/>
    </row>
    <row r="11103" spans="2:2">
      <c r="B11103" s="163"/>
    </row>
    <row r="11104" spans="2:2">
      <c r="B11104" s="163"/>
    </row>
    <row r="11105" spans="2:2">
      <c r="B11105" s="163"/>
    </row>
    <row r="11106" spans="2:2">
      <c r="B11106" s="163"/>
    </row>
    <row r="11107" spans="2:2">
      <c r="B11107" s="163"/>
    </row>
    <row r="11108" spans="2:2">
      <c r="B11108" s="163"/>
    </row>
    <row r="11109" spans="2:2">
      <c r="B11109" s="163"/>
    </row>
    <row r="11110" spans="2:2">
      <c r="B11110" s="163"/>
    </row>
    <row r="11111" spans="2:2">
      <c r="B11111" s="163"/>
    </row>
    <row r="11112" spans="2:2">
      <c r="B11112" s="163"/>
    </row>
    <row r="11113" spans="2:2">
      <c r="B11113" s="163"/>
    </row>
    <row r="11114" spans="2:2">
      <c r="B11114" s="163"/>
    </row>
    <row r="11115" spans="2:2">
      <c r="B11115" s="163"/>
    </row>
    <row r="11116" spans="2:2">
      <c r="B11116" s="163"/>
    </row>
    <row r="11117" spans="2:2">
      <c r="B11117" s="163"/>
    </row>
    <row r="11118" spans="2:2">
      <c r="B11118" s="163"/>
    </row>
    <row r="11119" spans="2:2">
      <c r="B11119" s="163"/>
    </row>
    <row r="11120" spans="2:2">
      <c r="B11120" s="163"/>
    </row>
    <row r="11121" spans="2:2">
      <c r="B11121" s="163"/>
    </row>
    <row r="11122" spans="2:2">
      <c r="B11122" s="163"/>
    </row>
    <row r="11123" spans="2:2">
      <c r="B11123" s="163"/>
    </row>
    <row r="11124" spans="2:2">
      <c r="B11124" s="163"/>
    </row>
    <row r="11125" spans="2:2">
      <c r="B11125" s="163"/>
    </row>
    <row r="11126" spans="2:2">
      <c r="B11126" s="163"/>
    </row>
    <row r="11127" spans="2:2">
      <c r="B11127" s="163"/>
    </row>
    <row r="11128" spans="2:2">
      <c r="B11128" s="163"/>
    </row>
    <row r="11129" spans="2:2">
      <c r="B11129" s="163"/>
    </row>
    <row r="11130" spans="2:2">
      <c r="B11130" s="163"/>
    </row>
    <row r="11131" spans="2:2">
      <c r="B11131" s="163"/>
    </row>
    <row r="11132" spans="2:2">
      <c r="B11132" s="163"/>
    </row>
    <row r="11133" spans="2:2">
      <c r="B11133" s="163"/>
    </row>
    <row r="11134" spans="2:2">
      <c r="B11134" s="163"/>
    </row>
    <row r="11135" spans="2:2">
      <c r="B11135" s="163"/>
    </row>
    <row r="11136" spans="2:2">
      <c r="B11136" s="163"/>
    </row>
    <row r="11137" spans="2:2">
      <c r="B11137" s="163"/>
    </row>
    <row r="11138" spans="2:2">
      <c r="B11138" s="163"/>
    </row>
    <row r="11139" spans="2:2">
      <c r="B11139" s="163"/>
    </row>
    <row r="11140" spans="2:2">
      <c r="B11140" s="163"/>
    </row>
    <row r="11141" spans="2:2">
      <c r="B11141" s="163"/>
    </row>
    <row r="11142" spans="2:2">
      <c r="B11142" s="163"/>
    </row>
    <row r="11143" spans="2:2">
      <c r="B11143" s="163"/>
    </row>
    <row r="11144" spans="2:2">
      <c r="B11144" s="163"/>
    </row>
    <row r="11145" spans="2:2">
      <c r="B11145" s="163"/>
    </row>
    <row r="11146" spans="2:2">
      <c r="B11146" s="163"/>
    </row>
    <row r="11147" spans="2:2">
      <c r="B11147" s="163"/>
    </row>
    <row r="11148" spans="2:2">
      <c r="B11148" s="163"/>
    </row>
    <row r="11149" spans="2:2">
      <c r="B11149" s="163"/>
    </row>
    <row r="11150" spans="2:2">
      <c r="B11150" s="163"/>
    </row>
    <row r="11151" spans="2:2">
      <c r="B11151" s="163"/>
    </row>
    <row r="11152" spans="2:2">
      <c r="B11152" s="163"/>
    </row>
    <row r="11153" spans="2:2">
      <c r="B11153" s="163"/>
    </row>
    <row r="11154" spans="2:2">
      <c r="B11154" s="163"/>
    </row>
    <row r="11155" spans="2:2">
      <c r="B11155" s="163"/>
    </row>
    <row r="11156" spans="2:2">
      <c r="B11156" s="163"/>
    </row>
    <row r="11157" spans="2:2">
      <c r="B11157" s="163"/>
    </row>
    <row r="11158" spans="2:2">
      <c r="B11158" s="163"/>
    </row>
    <row r="11159" spans="2:2">
      <c r="B11159" s="163"/>
    </row>
    <row r="11160" spans="2:2">
      <c r="B11160" s="163"/>
    </row>
    <row r="11161" spans="2:2">
      <c r="B11161" s="163"/>
    </row>
    <row r="11162" spans="2:2">
      <c r="B11162" s="163"/>
    </row>
    <row r="11163" spans="2:2">
      <c r="B11163" s="163"/>
    </row>
    <row r="11164" spans="2:2">
      <c r="B11164" s="163"/>
    </row>
    <row r="11165" spans="2:2">
      <c r="B11165" s="163"/>
    </row>
    <row r="11166" spans="2:2">
      <c r="B11166" s="163"/>
    </row>
    <row r="11167" spans="2:2">
      <c r="B11167" s="163"/>
    </row>
    <row r="11168" spans="2:2">
      <c r="B11168" s="163"/>
    </row>
    <row r="11169" spans="2:2">
      <c r="B11169" s="163"/>
    </row>
    <row r="11170" spans="2:2">
      <c r="B11170" s="163"/>
    </row>
    <row r="11171" spans="2:2">
      <c r="B11171" s="163"/>
    </row>
    <row r="11172" spans="2:2">
      <c r="B11172" s="163"/>
    </row>
    <row r="11173" spans="2:2">
      <c r="B11173" s="163"/>
    </row>
    <row r="11174" spans="2:2">
      <c r="B11174" s="163"/>
    </row>
    <row r="11175" spans="2:2">
      <c r="B11175" s="163"/>
    </row>
    <row r="11176" spans="2:2">
      <c r="B11176" s="163"/>
    </row>
    <row r="11177" spans="2:2">
      <c r="B11177" s="163"/>
    </row>
    <row r="11178" spans="2:2">
      <c r="B11178" s="163"/>
    </row>
    <row r="11179" spans="2:2">
      <c r="B11179" s="163"/>
    </row>
    <row r="11180" spans="2:2">
      <c r="B11180" s="163"/>
    </row>
    <row r="11181" spans="2:2">
      <c r="B11181" s="163"/>
    </row>
    <row r="11182" spans="2:2">
      <c r="B11182" s="163"/>
    </row>
    <row r="11183" spans="2:2">
      <c r="B11183" s="163"/>
    </row>
    <row r="11184" spans="2:2">
      <c r="B11184" s="163"/>
    </row>
    <row r="11185" spans="2:2">
      <c r="B11185" s="163"/>
    </row>
    <row r="11186" spans="2:2">
      <c r="B11186" s="163"/>
    </row>
    <row r="11187" spans="2:2">
      <c r="B11187" s="163"/>
    </row>
    <row r="11188" spans="2:2">
      <c r="B11188" s="163"/>
    </row>
    <row r="11189" spans="2:2">
      <c r="B11189" s="163"/>
    </row>
    <row r="11190" spans="2:2">
      <c r="B11190" s="163"/>
    </row>
    <row r="11191" spans="2:2">
      <c r="B11191" s="163"/>
    </row>
    <row r="11192" spans="2:2">
      <c r="B11192" s="163"/>
    </row>
    <row r="11193" spans="2:2">
      <c r="B11193" s="163"/>
    </row>
    <row r="11194" spans="2:2">
      <c r="B11194" s="163"/>
    </row>
    <row r="11195" spans="2:2">
      <c r="B11195" s="163"/>
    </row>
    <row r="11196" spans="2:2">
      <c r="B11196" s="163"/>
    </row>
    <row r="11197" spans="2:2">
      <c r="B11197" s="163"/>
    </row>
    <row r="11198" spans="2:2">
      <c r="B11198" s="163"/>
    </row>
    <row r="11199" spans="2:2">
      <c r="B11199" s="163"/>
    </row>
    <row r="11200" spans="2:2">
      <c r="B11200" s="163"/>
    </row>
    <row r="11201" spans="2:2">
      <c r="B11201" s="163"/>
    </row>
    <row r="11202" spans="2:2">
      <c r="B11202" s="163"/>
    </row>
    <row r="11203" spans="2:2">
      <c r="B11203" s="163"/>
    </row>
    <row r="11204" spans="2:2">
      <c r="B11204" s="163"/>
    </row>
    <row r="11205" spans="2:2">
      <c r="B11205" s="163"/>
    </row>
    <row r="11206" spans="2:2">
      <c r="B11206" s="163"/>
    </row>
    <row r="11207" spans="2:2">
      <c r="B11207" s="163"/>
    </row>
    <row r="11208" spans="2:2">
      <c r="B11208" s="163"/>
    </row>
    <row r="11209" spans="2:2">
      <c r="B11209" s="163"/>
    </row>
    <row r="11210" spans="2:2">
      <c r="B11210" s="163"/>
    </row>
    <row r="11211" spans="2:2">
      <c r="B11211" s="163"/>
    </row>
    <row r="11212" spans="2:2">
      <c r="B11212" s="163"/>
    </row>
    <row r="11213" spans="2:2">
      <c r="B11213" s="163"/>
    </row>
    <row r="11214" spans="2:2">
      <c r="B11214" s="163"/>
    </row>
    <row r="11215" spans="2:2">
      <c r="B11215" s="163"/>
    </row>
    <row r="11216" spans="2:2">
      <c r="B11216" s="163"/>
    </row>
    <row r="11217" spans="2:2">
      <c r="B11217" s="163"/>
    </row>
    <row r="11218" spans="2:2">
      <c r="B11218" s="163"/>
    </row>
    <row r="11219" spans="2:2">
      <c r="B11219" s="163"/>
    </row>
    <row r="11220" spans="2:2">
      <c r="B11220" s="163"/>
    </row>
    <row r="11221" spans="2:2">
      <c r="B11221" s="163"/>
    </row>
    <row r="11222" spans="2:2">
      <c r="B11222" s="163"/>
    </row>
    <row r="11223" spans="2:2">
      <c r="B11223" s="163"/>
    </row>
    <row r="11224" spans="2:2">
      <c r="B11224" s="163"/>
    </row>
    <row r="11225" spans="2:2">
      <c r="B11225" s="163"/>
    </row>
    <row r="11226" spans="2:2">
      <c r="B11226" s="163"/>
    </row>
    <row r="11227" spans="2:2">
      <c r="B11227" s="163"/>
    </row>
    <row r="11228" spans="2:2">
      <c r="B11228" s="163"/>
    </row>
    <row r="11229" spans="2:2">
      <c r="B11229" s="163"/>
    </row>
    <row r="11230" spans="2:2">
      <c r="B11230" s="163"/>
    </row>
    <row r="11231" spans="2:2">
      <c r="B11231" s="163"/>
    </row>
    <row r="11232" spans="2:2">
      <c r="B11232" s="163"/>
    </row>
    <row r="11233" spans="2:2">
      <c r="B11233" s="163"/>
    </row>
    <row r="11234" spans="2:2">
      <c r="B11234" s="163"/>
    </row>
    <row r="11235" spans="2:2">
      <c r="B11235" s="163"/>
    </row>
    <row r="11236" spans="2:2">
      <c r="B11236" s="163"/>
    </row>
    <row r="11237" spans="2:2">
      <c r="B11237" s="163"/>
    </row>
    <row r="11238" spans="2:2">
      <c r="B11238" s="163"/>
    </row>
    <row r="11239" spans="2:2">
      <c r="B11239" s="163"/>
    </row>
    <row r="11240" spans="2:2">
      <c r="B11240" s="163"/>
    </row>
    <row r="11241" spans="2:2">
      <c r="B11241" s="163"/>
    </row>
    <row r="11242" spans="2:2">
      <c r="B11242" s="163"/>
    </row>
    <row r="11243" spans="2:2">
      <c r="B11243" s="163"/>
    </row>
    <row r="11244" spans="2:2">
      <c r="B11244" s="163"/>
    </row>
    <row r="11245" spans="2:2">
      <c r="B11245" s="163"/>
    </row>
    <row r="11246" spans="2:2">
      <c r="B11246" s="163"/>
    </row>
    <row r="11247" spans="2:2">
      <c r="B11247" s="163"/>
    </row>
    <row r="11248" spans="2:2">
      <c r="B11248" s="163"/>
    </row>
    <row r="11249" spans="2:2">
      <c r="B11249" s="163"/>
    </row>
    <row r="11250" spans="2:2">
      <c r="B11250" s="163"/>
    </row>
    <row r="11251" spans="2:2">
      <c r="B11251" s="163"/>
    </row>
    <row r="11252" spans="2:2">
      <c r="B11252" s="163"/>
    </row>
    <row r="11253" spans="2:2">
      <c r="B11253" s="163"/>
    </row>
    <row r="11254" spans="2:2">
      <c r="B11254" s="163"/>
    </row>
    <row r="11255" spans="2:2">
      <c r="B11255" s="163"/>
    </row>
    <row r="11256" spans="2:2">
      <c r="B11256" s="163"/>
    </row>
    <row r="11257" spans="2:2">
      <c r="B11257" s="163"/>
    </row>
    <row r="11258" spans="2:2">
      <c r="B11258" s="163"/>
    </row>
    <row r="11259" spans="2:2">
      <c r="B11259" s="163"/>
    </row>
    <row r="11260" spans="2:2">
      <c r="B11260" s="163"/>
    </row>
    <row r="11261" spans="2:2">
      <c r="B11261" s="163"/>
    </row>
    <row r="11262" spans="2:2">
      <c r="B11262" s="163"/>
    </row>
    <row r="11263" spans="2:2">
      <c r="B11263" s="163"/>
    </row>
    <row r="11264" spans="2:2">
      <c r="B11264" s="163"/>
    </row>
    <row r="11265" spans="2:2">
      <c r="B11265" s="163"/>
    </row>
    <row r="11266" spans="2:2">
      <c r="B11266" s="163"/>
    </row>
    <row r="11267" spans="2:2">
      <c r="B11267" s="163"/>
    </row>
    <row r="11268" spans="2:2">
      <c r="B11268" s="163"/>
    </row>
    <row r="11269" spans="2:2">
      <c r="B11269" s="163"/>
    </row>
    <row r="11270" spans="2:2">
      <c r="B11270" s="163"/>
    </row>
    <row r="11271" spans="2:2">
      <c r="B11271" s="163"/>
    </row>
    <row r="11272" spans="2:2">
      <c r="B11272" s="163"/>
    </row>
    <row r="11273" spans="2:2">
      <c r="B11273" s="163"/>
    </row>
    <row r="11274" spans="2:2">
      <c r="B11274" s="163"/>
    </row>
    <row r="11275" spans="2:2">
      <c r="B11275" s="163"/>
    </row>
    <row r="11276" spans="2:2">
      <c r="B11276" s="163"/>
    </row>
    <row r="11277" spans="2:2">
      <c r="B11277" s="163"/>
    </row>
    <row r="11278" spans="2:2">
      <c r="B11278" s="163"/>
    </row>
    <row r="11279" spans="2:2">
      <c r="B11279" s="163"/>
    </row>
    <row r="11280" spans="2:2">
      <c r="B11280" s="163"/>
    </row>
    <row r="11281" spans="2:2">
      <c r="B11281" s="163"/>
    </row>
    <row r="11282" spans="2:2">
      <c r="B11282" s="163"/>
    </row>
    <row r="11283" spans="2:2">
      <c r="B11283" s="163"/>
    </row>
    <row r="11284" spans="2:2">
      <c r="B11284" s="163"/>
    </row>
    <row r="11285" spans="2:2">
      <c r="B11285" s="163"/>
    </row>
    <row r="11286" spans="2:2">
      <c r="B11286" s="163"/>
    </row>
    <row r="11287" spans="2:2">
      <c r="B11287" s="163"/>
    </row>
    <row r="11288" spans="2:2">
      <c r="B11288" s="163"/>
    </row>
    <row r="11289" spans="2:2">
      <c r="B11289" s="163"/>
    </row>
    <row r="11290" spans="2:2">
      <c r="B11290" s="163"/>
    </row>
    <row r="11291" spans="2:2">
      <c r="B11291" s="163"/>
    </row>
    <row r="11292" spans="2:2">
      <c r="B11292" s="163"/>
    </row>
    <row r="11293" spans="2:2">
      <c r="B11293" s="163"/>
    </row>
    <row r="11294" spans="2:2">
      <c r="B11294" s="163"/>
    </row>
    <row r="11295" spans="2:2">
      <c r="B11295" s="163"/>
    </row>
    <row r="11296" spans="2:2">
      <c r="B11296" s="163"/>
    </row>
    <row r="11297" spans="2:2">
      <c r="B11297" s="163"/>
    </row>
    <row r="11298" spans="2:2">
      <c r="B11298" s="163"/>
    </row>
    <row r="11299" spans="2:2">
      <c r="B11299" s="163"/>
    </row>
    <row r="11300" spans="2:2">
      <c r="B11300" s="163"/>
    </row>
    <row r="11301" spans="2:2">
      <c r="B11301" s="163"/>
    </row>
    <row r="11302" spans="2:2">
      <c r="B11302" s="163"/>
    </row>
    <row r="11303" spans="2:2">
      <c r="B11303" s="163"/>
    </row>
    <row r="11304" spans="2:2">
      <c r="B11304" s="163"/>
    </row>
    <row r="11305" spans="2:2">
      <c r="B11305" s="163"/>
    </row>
    <row r="11306" spans="2:2">
      <c r="B11306" s="163"/>
    </row>
    <row r="11307" spans="2:2">
      <c r="B11307" s="163"/>
    </row>
    <row r="11308" spans="2:2">
      <c r="B11308" s="163"/>
    </row>
    <row r="11309" spans="2:2">
      <c r="B11309" s="163"/>
    </row>
    <row r="11310" spans="2:2">
      <c r="B11310" s="163"/>
    </row>
    <row r="11311" spans="2:2">
      <c r="B11311" s="163"/>
    </row>
    <row r="11312" spans="2:2">
      <c r="B11312" s="163"/>
    </row>
    <row r="11313" spans="2:2">
      <c r="B11313" s="163"/>
    </row>
    <row r="11314" spans="2:2">
      <c r="B11314" s="163"/>
    </row>
    <row r="11315" spans="2:2">
      <c r="B11315" s="163"/>
    </row>
    <row r="11316" spans="2:2">
      <c r="B11316" s="163"/>
    </row>
    <row r="11317" spans="2:2">
      <c r="B11317" s="163"/>
    </row>
    <row r="11318" spans="2:2">
      <c r="B11318" s="163"/>
    </row>
    <row r="11319" spans="2:2">
      <c r="B11319" s="163"/>
    </row>
    <row r="11320" spans="2:2">
      <c r="B11320" s="163"/>
    </row>
    <row r="11321" spans="2:2">
      <c r="B11321" s="163"/>
    </row>
    <row r="11322" spans="2:2">
      <c r="B11322" s="163"/>
    </row>
    <row r="11323" spans="2:2">
      <c r="B11323" s="163"/>
    </row>
    <row r="11324" spans="2:2">
      <c r="B11324" s="163"/>
    </row>
    <row r="11325" spans="2:2">
      <c r="B11325" s="163"/>
    </row>
    <row r="11326" spans="2:2">
      <c r="B11326" s="163"/>
    </row>
    <row r="11327" spans="2:2">
      <c r="B11327" s="163"/>
    </row>
    <row r="11328" spans="2:2">
      <c r="B11328" s="163"/>
    </row>
    <row r="11329" spans="2:2">
      <c r="B11329" s="163"/>
    </row>
    <row r="11330" spans="2:2">
      <c r="B11330" s="163"/>
    </row>
    <row r="11331" spans="2:2">
      <c r="B11331" s="163"/>
    </row>
    <row r="11332" spans="2:2">
      <c r="B11332" s="163"/>
    </row>
    <row r="11333" spans="2:2">
      <c r="B11333" s="163"/>
    </row>
    <row r="11334" spans="2:2">
      <c r="B11334" s="163"/>
    </row>
    <row r="11335" spans="2:2">
      <c r="B11335" s="163"/>
    </row>
    <row r="11336" spans="2:2">
      <c r="B11336" s="163"/>
    </row>
    <row r="11337" spans="2:2">
      <c r="B11337" s="163"/>
    </row>
    <row r="11338" spans="2:2">
      <c r="B11338" s="163"/>
    </row>
    <row r="11339" spans="2:2">
      <c r="B11339" s="163"/>
    </row>
    <row r="11340" spans="2:2">
      <c r="B11340" s="163"/>
    </row>
    <row r="11341" spans="2:2">
      <c r="B11341" s="163"/>
    </row>
    <row r="11342" spans="2:2">
      <c r="B11342" s="163"/>
    </row>
    <row r="11343" spans="2:2">
      <c r="B11343" s="163"/>
    </row>
    <row r="11344" spans="2:2">
      <c r="B11344" s="163"/>
    </row>
    <row r="11345" spans="2:2">
      <c r="B11345" s="163"/>
    </row>
    <row r="11346" spans="2:2">
      <c r="B11346" s="163"/>
    </row>
    <row r="11347" spans="2:2">
      <c r="B11347" s="163"/>
    </row>
    <row r="11348" spans="2:2">
      <c r="B11348" s="163"/>
    </row>
    <row r="11349" spans="2:2">
      <c r="B11349" s="163"/>
    </row>
    <row r="11350" spans="2:2">
      <c r="B11350" s="163"/>
    </row>
    <row r="11351" spans="2:2">
      <c r="B11351" s="163"/>
    </row>
    <row r="11352" spans="2:2">
      <c r="B11352" s="163"/>
    </row>
    <row r="11353" spans="2:2">
      <c r="B11353" s="163"/>
    </row>
    <row r="11354" spans="2:2">
      <c r="B11354" s="163"/>
    </row>
    <row r="11355" spans="2:2">
      <c r="B11355" s="163"/>
    </row>
    <row r="11356" spans="2:2">
      <c r="B11356" s="163"/>
    </row>
    <row r="11357" spans="2:2">
      <c r="B11357" s="163"/>
    </row>
    <row r="11358" spans="2:2">
      <c r="B11358" s="163"/>
    </row>
    <row r="11359" spans="2:2">
      <c r="B11359" s="163"/>
    </row>
    <row r="11360" spans="2:2">
      <c r="B11360" s="163"/>
    </row>
    <row r="11361" spans="2:2">
      <c r="B11361" s="163"/>
    </row>
    <row r="11362" spans="2:2">
      <c r="B11362" s="163"/>
    </row>
    <row r="11363" spans="2:2">
      <c r="B11363" s="163"/>
    </row>
    <row r="11364" spans="2:2">
      <c r="B11364" s="163"/>
    </row>
    <row r="11365" spans="2:2">
      <c r="B11365" s="163"/>
    </row>
    <row r="11366" spans="2:2">
      <c r="B11366" s="163"/>
    </row>
    <row r="11367" spans="2:2">
      <c r="B11367" s="163"/>
    </row>
    <row r="11368" spans="2:2">
      <c r="B11368" s="163"/>
    </row>
    <row r="11369" spans="2:2">
      <c r="B11369" s="163"/>
    </row>
    <row r="11370" spans="2:2">
      <c r="B11370" s="163"/>
    </row>
    <row r="11371" spans="2:2">
      <c r="B11371" s="163"/>
    </row>
    <row r="11372" spans="2:2">
      <c r="B11372" s="163"/>
    </row>
    <row r="11373" spans="2:2">
      <c r="B11373" s="163"/>
    </row>
    <row r="11374" spans="2:2">
      <c r="B11374" s="163"/>
    </row>
    <row r="11375" spans="2:2">
      <c r="B11375" s="163"/>
    </row>
    <row r="11376" spans="2:2">
      <c r="B11376" s="163"/>
    </row>
    <row r="11377" spans="2:2">
      <c r="B11377" s="163"/>
    </row>
    <row r="11378" spans="2:2">
      <c r="B11378" s="163"/>
    </row>
    <row r="11379" spans="2:2">
      <c r="B11379" s="163"/>
    </row>
    <row r="11380" spans="2:2">
      <c r="B11380" s="163"/>
    </row>
    <row r="11381" spans="2:2">
      <c r="B11381" s="163"/>
    </row>
    <row r="11382" spans="2:2">
      <c r="B11382" s="163"/>
    </row>
    <row r="11383" spans="2:2">
      <c r="B11383" s="163"/>
    </row>
    <row r="11384" spans="2:2">
      <c r="B11384" s="163"/>
    </row>
    <row r="11385" spans="2:2">
      <c r="B11385" s="163"/>
    </row>
    <row r="11386" spans="2:2">
      <c r="B11386" s="163"/>
    </row>
    <row r="11387" spans="2:2">
      <c r="B11387" s="163"/>
    </row>
    <row r="11388" spans="2:2">
      <c r="B11388" s="163"/>
    </row>
    <row r="11389" spans="2:2">
      <c r="B11389" s="163"/>
    </row>
    <row r="11390" spans="2:2">
      <c r="B11390" s="163"/>
    </row>
    <row r="11391" spans="2:2">
      <c r="B11391" s="163"/>
    </row>
    <row r="11392" spans="2:2">
      <c r="B11392" s="163"/>
    </row>
    <row r="11393" spans="2:2">
      <c r="B11393" s="163"/>
    </row>
    <row r="11394" spans="2:2">
      <c r="B11394" s="163"/>
    </row>
    <row r="11395" spans="2:2">
      <c r="B11395" s="163"/>
    </row>
    <row r="11396" spans="2:2">
      <c r="B11396" s="163"/>
    </row>
    <row r="11397" spans="2:2">
      <c r="B11397" s="163"/>
    </row>
    <row r="11398" spans="2:2">
      <c r="B11398" s="163"/>
    </row>
    <row r="11399" spans="2:2">
      <c r="B11399" s="163"/>
    </row>
    <row r="11400" spans="2:2">
      <c r="B11400" s="163"/>
    </row>
    <row r="11401" spans="2:2">
      <c r="B11401" s="163"/>
    </row>
    <row r="11402" spans="2:2">
      <c r="B11402" s="163"/>
    </row>
    <row r="11403" spans="2:2">
      <c r="B11403" s="163"/>
    </row>
    <row r="11404" spans="2:2">
      <c r="B11404" s="163"/>
    </row>
    <row r="11405" spans="2:2">
      <c r="B11405" s="163"/>
    </row>
    <row r="11406" spans="2:2">
      <c r="B11406" s="163"/>
    </row>
    <row r="11407" spans="2:2">
      <c r="B11407" s="163"/>
    </row>
    <row r="11408" spans="2:2">
      <c r="B11408" s="163"/>
    </row>
    <row r="11409" spans="2:2">
      <c r="B11409" s="163"/>
    </row>
    <row r="11410" spans="2:2">
      <c r="B11410" s="163"/>
    </row>
    <row r="11411" spans="2:2">
      <c r="B11411" s="163"/>
    </row>
    <row r="11412" spans="2:2">
      <c r="B11412" s="163"/>
    </row>
    <row r="11413" spans="2:2">
      <c r="B11413" s="163"/>
    </row>
    <row r="11414" spans="2:2">
      <c r="B11414" s="163"/>
    </row>
    <row r="11415" spans="2:2">
      <c r="B11415" s="163"/>
    </row>
    <row r="11416" spans="2:2">
      <c r="B11416" s="163"/>
    </row>
    <row r="11417" spans="2:2">
      <c r="B11417" s="163"/>
    </row>
    <row r="11418" spans="2:2">
      <c r="B11418" s="163"/>
    </row>
    <row r="11419" spans="2:2">
      <c r="B11419" s="163"/>
    </row>
    <row r="11420" spans="2:2">
      <c r="B11420" s="163"/>
    </row>
    <row r="11421" spans="2:2">
      <c r="B11421" s="163"/>
    </row>
    <row r="11422" spans="2:2">
      <c r="B11422" s="163"/>
    </row>
    <row r="11423" spans="2:2">
      <c r="B11423" s="163"/>
    </row>
    <row r="11424" spans="2:2">
      <c r="B11424" s="163"/>
    </row>
    <row r="11425" spans="2:2">
      <c r="B11425" s="163"/>
    </row>
    <row r="11426" spans="2:2">
      <c r="B11426" s="163"/>
    </row>
    <row r="11427" spans="2:2">
      <c r="B11427" s="163"/>
    </row>
    <row r="11428" spans="2:2">
      <c r="B11428" s="163"/>
    </row>
    <row r="11429" spans="2:2">
      <c r="B11429" s="163"/>
    </row>
    <row r="11430" spans="2:2">
      <c r="B11430" s="163"/>
    </row>
    <row r="11431" spans="2:2">
      <c r="B11431" s="163"/>
    </row>
    <row r="11432" spans="2:2">
      <c r="B11432" s="163"/>
    </row>
    <row r="11433" spans="2:2">
      <c r="B11433" s="163"/>
    </row>
    <row r="11434" spans="2:2">
      <c r="B11434" s="163"/>
    </row>
    <row r="11435" spans="2:2">
      <c r="B11435" s="163"/>
    </row>
    <row r="11436" spans="2:2">
      <c r="B11436" s="163"/>
    </row>
    <row r="11437" spans="2:2">
      <c r="B11437" s="163"/>
    </row>
    <row r="11438" spans="2:2">
      <c r="B11438" s="163"/>
    </row>
    <row r="11439" spans="2:2">
      <c r="B11439" s="163"/>
    </row>
    <row r="11440" spans="2:2">
      <c r="B11440" s="163"/>
    </row>
    <row r="11441" spans="2:2">
      <c r="B11441" s="163"/>
    </row>
    <row r="11442" spans="2:2">
      <c r="B11442" s="163"/>
    </row>
    <row r="11443" spans="2:2">
      <c r="B11443" s="163"/>
    </row>
    <row r="11444" spans="2:2">
      <c r="B11444" s="163"/>
    </row>
    <row r="11445" spans="2:2">
      <c r="B11445" s="163"/>
    </row>
    <row r="11446" spans="2:2">
      <c r="B11446" s="163"/>
    </row>
    <row r="11447" spans="2:2">
      <c r="B11447" s="163"/>
    </row>
    <row r="11448" spans="2:2">
      <c r="B11448" s="163"/>
    </row>
    <row r="11449" spans="2:2">
      <c r="B11449" s="163"/>
    </row>
    <row r="11450" spans="2:2">
      <c r="B11450" s="163"/>
    </row>
    <row r="11451" spans="2:2">
      <c r="B11451" s="163"/>
    </row>
    <row r="11452" spans="2:2">
      <c r="B11452" s="163"/>
    </row>
    <row r="11453" spans="2:2">
      <c r="B11453" s="163"/>
    </row>
    <row r="11454" spans="2:2">
      <c r="B11454" s="163"/>
    </row>
    <row r="11455" spans="2:2">
      <c r="B11455" s="163"/>
    </row>
    <row r="11456" spans="2:2">
      <c r="B11456" s="163"/>
    </row>
    <row r="11457" spans="2:2">
      <c r="B11457" s="163"/>
    </row>
    <row r="11458" spans="2:2">
      <c r="B11458" s="163"/>
    </row>
    <row r="11459" spans="2:2">
      <c r="B11459" s="163"/>
    </row>
    <row r="11460" spans="2:2">
      <c r="B11460" s="163"/>
    </row>
    <row r="11461" spans="2:2">
      <c r="B11461" s="163"/>
    </row>
    <row r="11462" spans="2:2">
      <c r="B11462" s="163"/>
    </row>
    <row r="11463" spans="2:2">
      <c r="B11463" s="163"/>
    </row>
    <row r="11464" spans="2:2">
      <c r="B11464" s="163"/>
    </row>
    <row r="11465" spans="2:2">
      <c r="B11465" s="163"/>
    </row>
    <row r="11466" spans="2:2">
      <c r="B11466" s="163"/>
    </row>
    <row r="11467" spans="2:2">
      <c r="B11467" s="163"/>
    </row>
    <row r="11468" spans="2:2">
      <c r="B11468" s="163"/>
    </row>
    <row r="11469" spans="2:2">
      <c r="B11469" s="163"/>
    </row>
    <row r="11470" spans="2:2">
      <c r="B11470" s="163"/>
    </row>
    <row r="11471" spans="2:2">
      <c r="B11471" s="163"/>
    </row>
    <row r="11472" spans="2:2">
      <c r="B11472" s="163"/>
    </row>
    <row r="11473" spans="2:2">
      <c r="B11473" s="163"/>
    </row>
    <row r="11474" spans="2:2">
      <c r="B11474" s="163"/>
    </row>
    <row r="11475" spans="2:2">
      <c r="B11475" s="163"/>
    </row>
    <row r="11476" spans="2:2">
      <c r="B11476" s="163"/>
    </row>
    <row r="11477" spans="2:2">
      <c r="B11477" s="163"/>
    </row>
    <row r="11478" spans="2:2">
      <c r="B11478" s="163"/>
    </row>
    <row r="11479" spans="2:2">
      <c r="B11479" s="163"/>
    </row>
    <row r="11480" spans="2:2">
      <c r="B11480" s="163"/>
    </row>
    <row r="11481" spans="2:2">
      <c r="B11481" s="163"/>
    </row>
    <row r="11482" spans="2:2">
      <c r="B11482" s="163"/>
    </row>
    <row r="11483" spans="2:2">
      <c r="B11483" s="163"/>
    </row>
    <row r="11484" spans="2:2">
      <c r="B11484" s="163"/>
    </row>
    <row r="11485" spans="2:2">
      <c r="B11485" s="163"/>
    </row>
    <row r="11486" spans="2:2">
      <c r="B11486" s="163"/>
    </row>
    <row r="11487" spans="2:2">
      <c r="B11487" s="163"/>
    </row>
    <row r="11488" spans="2:2">
      <c r="B11488" s="163"/>
    </row>
    <row r="11489" spans="2:2">
      <c r="B11489" s="163"/>
    </row>
    <row r="11490" spans="2:2">
      <c r="B11490" s="163"/>
    </row>
    <row r="11491" spans="2:2">
      <c r="B11491" s="163"/>
    </row>
    <row r="11492" spans="2:2">
      <c r="B11492" s="163"/>
    </row>
    <row r="11493" spans="2:2">
      <c r="B11493" s="163"/>
    </row>
    <row r="11494" spans="2:2">
      <c r="B11494" s="163"/>
    </row>
    <row r="11495" spans="2:2">
      <c r="B11495" s="163"/>
    </row>
    <row r="11496" spans="2:2">
      <c r="B11496" s="163"/>
    </row>
    <row r="11497" spans="2:2">
      <c r="B11497" s="163"/>
    </row>
    <row r="11498" spans="2:2">
      <c r="B11498" s="163"/>
    </row>
    <row r="11499" spans="2:2">
      <c r="B11499" s="163"/>
    </row>
    <row r="11500" spans="2:2">
      <c r="B11500" s="163"/>
    </row>
    <row r="11501" spans="2:2">
      <c r="B11501" s="163"/>
    </row>
    <row r="11502" spans="2:2">
      <c r="B11502" s="163"/>
    </row>
    <row r="11503" spans="2:2">
      <c r="B11503" s="163"/>
    </row>
    <row r="11504" spans="2:2">
      <c r="B11504" s="163"/>
    </row>
    <row r="11505" spans="2:2">
      <c r="B11505" s="163"/>
    </row>
    <row r="11506" spans="2:2">
      <c r="B11506" s="163"/>
    </row>
    <row r="11507" spans="2:2">
      <c r="B11507" s="163"/>
    </row>
    <row r="11508" spans="2:2">
      <c r="B11508" s="163"/>
    </row>
    <row r="11509" spans="2:2">
      <c r="B11509" s="163"/>
    </row>
    <row r="11510" spans="2:2">
      <c r="B11510" s="163"/>
    </row>
    <row r="11511" spans="2:2">
      <c r="B11511" s="163"/>
    </row>
    <row r="11512" spans="2:2">
      <c r="B11512" s="163"/>
    </row>
    <row r="11513" spans="2:2">
      <c r="B11513" s="163"/>
    </row>
    <row r="11514" spans="2:2">
      <c r="B11514" s="163"/>
    </row>
    <row r="11515" spans="2:2">
      <c r="B11515" s="163"/>
    </row>
    <row r="11516" spans="2:2">
      <c r="B11516" s="163"/>
    </row>
    <row r="11517" spans="2:2">
      <c r="B11517" s="163"/>
    </row>
    <row r="11518" spans="2:2">
      <c r="B11518" s="163"/>
    </row>
    <row r="11519" spans="2:2">
      <c r="B11519" s="163"/>
    </row>
    <row r="11520" spans="2:2">
      <c r="B11520" s="163"/>
    </row>
    <row r="11521" spans="2:2">
      <c r="B11521" s="163"/>
    </row>
    <row r="11522" spans="2:2">
      <c r="B11522" s="163"/>
    </row>
    <row r="11523" spans="2:2">
      <c r="B11523" s="163"/>
    </row>
    <row r="11524" spans="2:2">
      <c r="B11524" s="163"/>
    </row>
    <row r="11525" spans="2:2">
      <c r="B11525" s="163"/>
    </row>
    <row r="11526" spans="2:2">
      <c r="B11526" s="163"/>
    </row>
    <row r="11527" spans="2:2">
      <c r="B11527" s="163"/>
    </row>
    <row r="11528" spans="2:2">
      <c r="B11528" s="163"/>
    </row>
    <row r="11529" spans="2:2">
      <c r="B11529" s="163"/>
    </row>
    <row r="11530" spans="2:2">
      <c r="B11530" s="163"/>
    </row>
    <row r="11531" spans="2:2">
      <c r="B11531" s="163"/>
    </row>
    <row r="11532" spans="2:2">
      <c r="B11532" s="163"/>
    </row>
    <row r="11533" spans="2:2">
      <c r="B11533" s="163"/>
    </row>
    <row r="11534" spans="2:2">
      <c r="B11534" s="163"/>
    </row>
    <row r="11535" spans="2:2">
      <c r="B11535" s="163"/>
    </row>
    <row r="11536" spans="2:2">
      <c r="B11536" s="163"/>
    </row>
    <row r="11537" spans="2:2">
      <c r="B11537" s="163"/>
    </row>
    <row r="11538" spans="2:2">
      <c r="B11538" s="163"/>
    </row>
    <row r="11539" spans="2:2">
      <c r="B11539" s="163"/>
    </row>
    <row r="11540" spans="2:2">
      <c r="B11540" s="163"/>
    </row>
    <row r="11541" spans="2:2">
      <c r="B11541" s="163"/>
    </row>
    <row r="11542" spans="2:2">
      <c r="B11542" s="163"/>
    </row>
    <row r="11543" spans="2:2">
      <c r="B11543" s="163"/>
    </row>
    <row r="11544" spans="2:2">
      <c r="B11544" s="163"/>
    </row>
    <row r="11545" spans="2:2">
      <c r="B11545" s="163"/>
    </row>
    <row r="11546" spans="2:2">
      <c r="B11546" s="163"/>
    </row>
    <row r="11547" spans="2:2">
      <c r="B11547" s="163"/>
    </row>
    <row r="11548" spans="2:2">
      <c r="B11548" s="163"/>
    </row>
    <row r="11549" spans="2:2">
      <c r="B11549" s="163"/>
    </row>
    <row r="11550" spans="2:2">
      <c r="B11550" s="163"/>
    </row>
    <row r="11551" spans="2:2">
      <c r="B11551" s="163"/>
    </row>
    <row r="11552" spans="2:2">
      <c r="B11552" s="163"/>
    </row>
    <row r="11553" spans="2:2">
      <c r="B11553" s="163"/>
    </row>
    <row r="11554" spans="2:2">
      <c r="B11554" s="163"/>
    </row>
    <row r="11555" spans="2:2">
      <c r="B11555" s="163"/>
    </row>
    <row r="11556" spans="2:2">
      <c r="B11556" s="163"/>
    </row>
    <row r="11557" spans="2:2">
      <c r="B11557" s="163"/>
    </row>
    <row r="11558" spans="2:2">
      <c r="B11558" s="163"/>
    </row>
    <row r="11559" spans="2:2">
      <c r="B11559" s="163"/>
    </row>
    <row r="11560" spans="2:2">
      <c r="B11560" s="163"/>
    </row>
    <row r="11561" spans="2:2">
      <c r="B11561" s="163"/>
    </row>
    <row r="11562" spans="2:2">
      <c r="B11562" s="163"/>
    </row>
    <row r="11563" spans="2:2">
      <c r="B11563" s="163"/>
    </row>
    <row r="11564" spans="2:2">
      <c r="B11564" s="163"/>
    </row>
    <row r="11565" spans="2:2">
      <c r="B11565" s="163"/>
    </row>
    <row r="11566" spans="2:2">
      <c r="B11566" s="163"/>
    </row>
    <row r="11567" spans="2:2">
      <c r="B11567" s="163"/>
    </row>
    <row r="11568" spans="2:2">
      <c r="B11568" s="163"/>
    </row>
    <row r="11569" spans="2:2">
      <c r="B11569" s="163"/>
    </row>
    <row r="11570" spans="2:2">
      <c r="B11570" s="163"/>
    </row>
    <row r="11571" spans="2:2">
      <c r="B11571" s="163"/>
    </row>
    <row r="11572" spans="2:2">
      <c r="B11572" s="163"/>
    </row>
    <row r="11573" spans="2:2">
      <c r="B11573" s="163"/>
    </row>
    <row r="11574" spans="2:2">
      <c r="B11574" s="163"/>
    </row>
    <row r="11575" spans="2:2">
      <c r="B11575" s="163"/>
    </row>
    <row r="11576" spans="2:2">
      <c r="B11576" s="163"/>
    </row>
    <row r="11577" spans="2:2">
      <c r="B11577" s="163"/>
    </row>
    <row r="11578" spans="2:2">
      <c r="B11578" s="163"/>
    </row>
    <row r="11579" spans="2:2">
      <c r="B11579" s="163"/>
    </row>
    <row r="11580" spans="2:2">
      <c r="B11580" s="163"/>
    </row>
    <row r="11581" spans="2:2">
      <c r="B11581" s="163"/>
    </row>
    <row r="11582" spans="2:2">
      <c r="B11582" s="163"/>
    </row>
    <row r="11583" spans="2:2">
      <c r="B11583" s="163"/>
    </row>
    <row r="11584" spans="2:2">
      <c r="B11584" s="163"/>
    </row>
    <row r="11585" spans="2:2">
      <c r="B11585" s="163"/>
    </row>
    <row r="11586" spans="2:2">
      <c r="B11586" s="163"/>
    </row>
    <row r="11587" spans="2:2">
      <c r="B11587" s="163"/>
    </row>
    <row r="11588" spans="2:2">
      <c r="B11588" s="163"/>
    </row>
    <row r="11589" spans="2:2">
      <c r="B11589" s="163"/>
    </row>
    <row r="11590" spans="2:2">
      <c r="B11590" s="163"/>
    </row>
    <row r="11591" spans="2:2">
      <c r="B11591" s="163"/>
    </row>
    <row r="11592" spans="2:2">
      <c r="B11592" s="163"/>
    </row>
    <row r="11593" spans="2:2">
      <c r="B11593" s="163"/>
    </row>
    <row r="11594" spans="2:2">
      <c r="B11594" s="163"/>
    </row>
    <row r="11595" spans="2:2">
      <c r="B11595" s="163"/>
    </row>
    <row r="11596" spans="2:2">
      <c r="B11596" s="163"/>
    </row>
    <row r="11597" spans="2:2">
      <c r="B11597" s="163"/>
    </row>
    <row r="11598" spans="2:2">
      <c r="B11598" s="163"/>
    </row>
    <row r="11599" spans="2:2">
      <c r="B11599" s="163"/>
    </row>
    <row r="11600" spans="2:2">
      <c r="B11600" s="163"/>
    </row>
    <row r="11601" spans="2:2">
      <c r="B11601" s="163"/>
    </row>
    <row r="11602" spans="2:2">
      <c r="B11602" s="163"/>
    </row>
    <row r="11603" spans="2:2">
      <c r="B11603" s="163"/>
    </row>
    <row r="11604" spans="2:2">
      <c r="B11604" s="163"/>
    </row>
    <row r="11605" spans="2:2">
      <c r="B11605" s="163"/>
    </row>
    <row r="11606" spans="2:2">
      <c r="B11606" s="163"/>
    </row>
    <row r="11607" spans="2:2">
      <c r="B11607" s="163"/>
    </row>
    <row r="11608" spans="2:2">
      <c r="B11608" s="163"/>
    </row>
    <row r="11609" spans="2:2">
      <c r="B11609" s="163"/>
    </row>
    <row r="11610" spans="2:2">
      <c r="B11610" s="163"/>
    </row>
    <row r="11611" spans="2:2">
      <c r="B11611" s="163"/>
    </row>
    <row r="11612" spans="2:2">
      <c r="B11612" s="163"/>
    </row>
    <row r="11613" spans="2:2">
      <c r="B11613" s="163"/>
    </row>
    <row r="11614" spans="2:2">
      <c r="B11614" s="163"/>
    </row>
    <row r="11615" spans="2:2">
      <c r="B11615" s="163"/>
    </row>
    <row r="11616" spans="2:2">
      <c r="B11616" s="163"/>
    </row>
    <row r="11617" spans="2:2">
      <c r="B11617" s="163"/>
    </row>
    <row r="11618" spans="2:2">
      <c r="B11618" s="163"/>
    </row>
    <row r="11619" spans="2:2">
      <c r="B11619" s="163"/>
    </row>
    <row r="11620" spans="2:2">
      <c r="B11620" s="163"/>
    </row>
    <row r="11621" spans="2:2">
      <c r="B11621" s="163"/>
    </row>
    <row r="11622" spans="2:2">
      <c r="B11622" s="163"/>
    </row>
    <row r="11623" spans="2:2">
      <c r="B11623" s="163"/>
    </row>
    <row r="11624" spans="2:2">
      <c r="B11624" s="163"/>
    </row>
    <row r="11625" spans="2:2">
      <c r="B11625" s="163"/>
    </row>
    <row r="11626" spans="2:2">
      <c r="B11626" s="163"/>
    </row>
    <row r="11627" spans="2:2">
      <c r="B11627" s="163"/>
    </row>
    <row r="11628" spans="2:2">
      <c r="B11628" s="163"/>
    </row>
    <row r="11629" spans="2:2">
      <c r="B11629" s="163"/>
    </row>
    <row r="11630" spans="2:2">
      <c r="B11630" s="163"/>
    </row>
    <row r="11631" spans="2:2">
      <c r="B11631" s="163"/>
    </row>
    <row r="11632" spans="2:2">
      <c r="B11632" s="163"/>
    </row>
    <row r="11633" spans="2:2">
      <c r="B11633" s="163"/>
    </row>
    <row r="11634" spans="2:2">
      <c r="B11634" s="163"/>
    </row>
    <row r="11635" spans="2:2">
      <c r="B11635" s="163"/>
    </row>
    <row r="11636" spans="2:2">
      <c r="B11636" s="163"/>
    </row>
    <row r="11637" spans="2:2">
      <c r="B11637" s="163"/>
    </row>
    <row r="11638" spans="2:2">
      <c r="B11638" s="163"/>
    </row>
    <row r="11639" spans="2:2">
      <c r="B11639" s="163"/>
    </row>
    <row r="11640" spans="2:2">
      <c r="B11640" s="163"/>
    </row>
    <row r="11641" spans="2:2">
      <c r="B11641" s="163"/>
    </row>
    <row r="11642" spans="2:2">
      <c r="B11642" s="163"/>
    </row>
    <row r="11643" spans="2:2">
      <c r="B11643" s="163"/>
    </row>
    <row r="11644" spans="2:2">
      <c r="B11644" s="163"/>
    </row>
    <row r="11645" spans="2:2">
      <c r="B11645" s="163"/>
    </row>
    <row r="11646" spans="2:2">
      <c r="B11646" s="163"/>
    </row>
    <row r="11647" spans="2:2">
      <c r="B11647" s="163"/>
    </row>
    <row r="11648" spans="2:2">
      <c r="B11648" s="163"/>
    </row>
    <row r="11649" spans="2:2">
      <c r="B11649" s="163"/>
    </row>
    <row r="11650" spans="2:2">
      <c r="B11650" s="163"/>
    </row>
    <row r="11651" spans="2:2">
      <c r="B11651" s="163"/>
    </row>
    <row r="11652" spans="2:2">
      <c r="B11652" s="163"/>
    </row>
    <row r="11653" spans="2:2">
      <c r="B11653" s="163"/>
    </row>
    <row r="11654" spans="2:2">
      <c r="B11654" s="163"/>
    </row>
    <row r="11655" spans="2:2">
      <c r="B11655" s="163"/>
    </row>
    <row r="11656" spans="2:2">
      <c r="B11656" s="163"/>
    </row>
    <row r="11657" spans="2:2">
      <c r="B11657" s="163"/>
    </row>
    <row r="11658" spans="2:2">
      <c r="B11658" s="163"/>
    </row>
    <row r="11659" spans="2:2">
      <c r="B11659" s="163"/>
    </row>
    <row r="11660" spans="2:2">
      <c r="B11660" s="163"/>
    </row>
    <row r="11661" spans="2:2">
      <c r="B11661" s="163"/>
    </row>
    <row r="11662" spans="2:2">
      <c r="B11662" s="163"/>
    </row>
    <row r="11663" spans="2:2">
      <c r="B11663" s="163"/>
    </row>
    <row r="11664" spans="2:2">
      <c r="B11664" s="163"/>
    </row>
    <row r="11665" spans="2:2">
      <c r="B11665" s="163"/>
    </row>
    <row r="11666" spans="2:2">
      <c r="B11666" s="163"/>
    </row>
    <row r="11667" spans="2:2">
      <c r="B11667" s="163"/>
    </row>
    <row r="11668" spans="2:2">
      <c r="B11668" s="163"/>
    </row>
    <row r="11669" spans="2:2">
      <c r="B11669" s="163"/>
    </row>
    <row r="11670" spans="2:2">
      <c r="B11670" s="163"/>
    </row>
    <row r="11671" spans="2:2">
      <c r="B11671" s="163"/>
    </row>
    <row r="11672" spans="2:2">
      <c r="B11672" s="163"/>
    </row>
    <row r="11673" spans="2:2">
      <c r="B11673" s="163"/>
    </row>
    <row r="11674" spans="2:2">
      <c r="B11674" s="163"/>
    </row>
    <row r="11675" spans="2:2">
      <c r="B11675" s="163"/>
    </row>
    <row r="11676" spans="2:2">
      <c r="B11676" s="163"/>
    </row>
    <row r="11677" spans="2:2">
      <c r="B11677" s="163"/>
    </row>
    <row r="11678" spans="2:2">
      <c r="B11678" s="163"/>
    </row>
    <row r="11679" spans="2:2">
      <c r="B11679" s="163"/>
    </row>
    <row r="11680" spans="2:2">
      <c r="B11680" s="163"/>
    </row>
    <row r="11681" spans="2:2">
      <c r="B11681" s="163"/>
    </row>
    <row r="11682" spans="2:2">
      <c r="B11682" s="163"/>
    </row>
    <row r="11683" spans="2:2">
      <c r="B11683" s="163"/>
    </row>
    <row r="11684" spans="2:2">
      <c r="B11684" s="163"/>
    </row>
    <row r="11685" spans="2:2">
      <c r="B11685" s="163"/>
    </row>
    <row r="11686" spans="2:2">
      <c r="B11686" s="163"/>
    </row>
    <row r="11687" spans="2:2">
      <c r="B11687" s="163"/>
    </row>
    <row r="11688" spans="2:2">
      <c r="B11688" s="163"/>
    </row>
    <row r="11689" spans="2:2">
      <c r="B11689" s="163"/>
    </row>
    <row r="11690" spans="2:2">
      <c r="B11690" s="163"/>
    </row>
    <row r="11691" spans="2:2">
      <c r="B11691" s="163"/>
    </row>
    <row r="11692" spans="2:2">
      <c r="B11692" s="163"/>
    </row>
    <row r="11693" spans="2:2">
      <c r="B11693" s="163"/>
    </row>
    <row r="11694" spans="2:2">
      <c r="B11694" s="163"/>
    </row>
    <row r="11695" spans="2:2">
      <c r="B11695" s="163"/>
    </row>
    <row r="11696" spans="2:2">
      <c r="B11696" s="163"/>
    </row>
    <row r="11697" spans="2:2">
      <c r="B11697" s="163"/>
    </row>
    <row r="11698" spans="2:2">
      <c r="B11698" s="163"/>
    </row>
    <row r="11699" spans="2:2">
      <c r="B11699" s="163"/>
    </row>
    <row r="11700" spans="2:2">
      <c r="B11700" s="163"/>
    </row>
    <row r="11701" spans="2:2">
      <c r="B11701" s="163"/>
    </row>
    <row r="11702" spans="2:2">
      <c r="B11702" s="163"/>
    </row>
    <row r="11703" spans="2:2">
      <c r="B11703" s="163"/>
    </row>
    <row r="11704" spans="2:2">
      <c r="B11704" s="163"/>
    </row>
    <row r="11705" spans="2:2">
      <c r="B11705" s="163"/>
    </row>
    <row r="11706" spans="2:2">
      <c r="B11706" s="163"/>
    </row>
    <row r="11707" spans="2:2">
      <c r="B11707" s="163"/>
    </row>
    <row r="11708" spans="2:2">
      <c r="B11708" s="163"/>
    </row>
    <row r="11709" spans="2:2">
      <c r="B11709" s="163"/>
    </row>
    <row r="11710" spans="2:2">
      <c r="B11710" s="163"/>
    </row>
    <row r="11711" spans="2:2">
      <c r="B11711" s="163"/>
    </row>
    <row r="11712" spans="2:2">
      <c r="B11712" s="163"/>
    </row>
    <row r="11713" spans="2:2">
      <c r="B11713" s="163"/>
    </row>
    <row r="11714" spans="2:2">
      <c r="B11714" s="163"/>
    </row>
    <row r="11715" spans="2:2">
      <c r="B11715" s="163"/>
    </row>
    <row r="11716" spans="2:2">
      <c r="B11716" s="163"/>
    </row>
    <row r="11717" spans="2:2">
      <c r="B11717" s="163"/>
    </row>
    <row r="11718" spans="2:2">
      <c r="B11718" s="163"/>
    </row>
    <row r="11719" spans="2:2">
      <c r="B11719" s="163"/>
    </row>
    <row r="11720" spans="2:2">
      <c r="B11720" s="163"/>
    </row>
    <row r="11721" spans="2:2">
      <c r="B11721" s="163"/>
    </row>
    <row r="11722" spans="2:2">
      <c r="B11722" s="163"/>
    </row>
    <row r="11723" spans="2:2">
      <c r="B11723" s="163"/>
    </row>
    <row r="11724" spans="2:2">
      <c r="B11724" s="163"/>
    </row>
    <row r="11725" spans="2:2">
      <c r="B11725" s="163"/>
    </row>
    <row r="11726" spans="2:2">
      <c r="B11726" s="163"/>
    </row>
    <row r="11727" spans="2:2">
      <c r="B11727" s="163"/>
    </row>
    <row r="11728" spans="2:2">
      <c r="B11728" s="163"/>
    </row>
    <row r="11729" spans="2:2">
      <c r="B11729" s="163"/>
    </row>
    <row r="11730" spans="2:2">
      <c r="B11730" s="163"/>
    </row>
    <row r="11731" spans="2:2">
      <c r="B11731" s="163"/>
    </row>
    <row r="11732" spans="2:2">
      <c r="B11732" s="163"/>
    </row>
    <row r="11733" spans="2:2">
      <c r="B11733" s="163"/>
    </row>
    <row r="11734" spans="2:2">
      <c r="B11734" s="163"/>
    </row>
    <row r="11735" spans="2:2">
      <c r="B11735" s="163"/>
    </row>
    <row r="11736" spans="2:2">
      <c r="B11736" s="163"/>
    </row>
    <row r="11737" spans="2:2">
      <c r="B11737" s="163"/>
    </row>
    <row r="11738" spans="2:2">
      <c r="B11738" s="163"/>
    </row>
    <row r="11739" spans="2:2">
      <c r="B11739" s="163"/>
    </row>
    <row r="11740" spans="2:2">
      <c r="B11740" s="163"/>
    </row>
    <row r="11741" spans="2:2">
      <c r="B11741" s="163"/>
    </row>
    <row r="11742" spans="2:2">
      <c r="B11742" s="163"/>
    </row>
    <row r="11743" spans="2:2">
      <c r="B11743" s="163"/>
    </row>
    <row r="11744" spans="2:2">
      <c r="B11744" s="163"/>
    </row>
    <row r="11745" spans="2:2">
      <c r="B11745" s="163"/>
    </row>
    <row r="11746" spans="2:2">
      <c r="B11746" s="163"/>
    </row>
    <row r="11747" spans="2:2">
      <c r="B11747" s="163"/>
    </row>
    <row r="11748" spans="2:2">
      <c r="B11748" s="163"/>
    </row>
    <row r="11749" spans="2:2">
      <c r="B11749" s="163"/>
    </row>
    <row r="11750" spans="2:2">
      <c r="B11750" s="163"/>
    </row>
    <row r="11751" spans="2:2">
      <c r="B11751" s="163"/>
    </row>
    <row r="11752" spans="2:2">
      <c r="B11752" s="163"/>
    </row>
    <row r="11753" spans="2:2">
      <c r="B11753" s="163"/>
    </row>
    <row r="11754" spans="2:2">
      <c r="B11754" s="163"/>
    </row>
    <row r="11755" spans="2:2">
      <c r="B11755" s="163"/>
    </row>
    <row r="11756" spans="2:2">
      <c r="B11756" s="163"/>
    </row>
    <row r="11757" spans="2:2">
      <c r="B11757" s="163"/>
    </row>
    <row r="11758" spans="2:2">
      <c r="B11758" s="163"/>
    </row>
    <row r="11759" spans="2:2">
      <c r="B11759" s="163"/>
    </row>
    <row r="11760" spans="2:2">
      <c r="B11760" s="163"/>
    </row>
    <row r="11761" spans="2:2">
      <c r="B11761" s="163"/>
    </row>
    <row r="11762" spans="2:2">
      <c r="B11762" s="163"/>
    </row>
    <row r="11763" spans="2:2">
      <c r="B11763" s="163"/>
    </row>
    <row r="11764" spans="2:2">
      <c r="B11764" s="163"/>
    </row>
    <row r="11765" spans="2:2">
      <c r="B11765" s="163"/>
    </row>
    <row r="11766" spans="2:2">
      <c r="B11766" s="163"/>
    </row>
    <row r="11767" spans="2:2">
      <c r="B11767" s="163"/>
    </row>
    <row r="11768" spans="2:2">
      <c r="B11768" s="163"/>
    </row>
    <row r="11769" spans="2:2">
      <c r="B11769" s="163"/>
    </row>
    <row r="11770" spans="2:2">
      <c r="B11770" s="163"/>
    </row>
    <row r="11771" spans="2:2">
      <c r="B11771" s="163"/>
    </row>
    <row r="11772" spans="2:2">
      <c r="B11772" s="163"/>
    </row>
    <row r="11773" spans="2:2">
      <c r="B11773" s="163"/>
    </row>
    <row r="11774" spans="2:2">
      <c r="B11774" s="163"/>
    </row>
    <row r="11775" spans="2:2">
      <c r="B11775" s="163"/>
    </row>
    <row r="11776" spans="2:2">
      <c r="B11776" s="163"/>
    </row>
    <row r="11777" spans="2:2">
      <c r="B11777" s="163"/>
    </row>
    <row r="11778" spans="2:2">
      <c r="B11778" s="163"/>
    </row>
    <row r="11779" spans="2:2">
      <c r="B11779" s="163"/>
    </row>
    <row r="11780" spans="2:2">
      <c r="B11780" s="163"/>
    </row>
    <row r="11781" spans="2:2">
      <c r="B11781" s="163"/>
    </row>
    <row r="11782" spans="2:2">
      <c r="B11782" s="163"/>
    </row>
    <row r="11783" spans="2:2">
      <c r="B11783" s="163"/>
    </row>
    <row r="11784" spans="2:2">
      <c r="B11784" s="163"/>
    </row>
    <row r="11785" spans="2:2">
      <c r="B11785" s="163"/>
    </row>
    <row r="11786" spans="2:2">
      <c r="B11786" s="163"/>
    </row>
    <row r="11787" spans="2:2">
      <c r="B11787" s="163"/>
    </row>
    <row r="11788" spans="2:2">
      <c r="B11788" s="163"/>
    </row>
    <row r="11789" spans="2:2">
      <c r="B11789" s="163"/>
    </row>
    <row r="11790" spans="2:2">
      <c r="B11790" s="163"/>
    </row>
    <row r="11791" spans="2:2">
      <c r="B11791" s="163"/>
    </row>
    <row r="11792" spans="2:2">
      <c r="B11792" s="163"/>
    </row>
    <row r="11793" spans="2:2">
      <c r="B11793" s="163"/>
    </row>
    <row r="11794" spans="2:2">
      <c r="B11794" s="163"/>
    </row>
    <row r="11795" spans="2:2">
      <c r="B11795" s="163"/>
    </row>
    <row r="11796" spans="2:2">
      <c r="B11796" s="163"/>
    </row>
    <row r="11797" spans="2:2">
      <c r="B11797" s="163"/>
    </row>
    <row r="11798" spans="2:2">
      <c r="B11798" s="163"/>
    </row>
    <row r="11799" spans="2:2">
      <c r="B11799" s="163"/>
    </row>
    <row r="11800" spans="2:2">
      <c r="B11800" s="163"/>
    </row>
    <row r="11801" spans="2:2">
      <c r="B11801" s="163"/>
    </row>
    <row r="11802" spans="2:2">
      <c r="B11802" s="163"/>
    </row>
    <row r="11803" spans="2:2">
      <c r="B11803" s="163"/>
    </row>
    <row r="11804" spans="2:2">
      <c r="B11804" s="163"/>
    </row>
    <row r="11805" spans="2:2">
      <c r="B11805" s="163"/>
    </row>
    <row r="11806" spans="2:2">
      <c r="B11806" s="163"/>
    </row>
    <row r="11807" spans="2:2">
      <c r="B11807" s="163"/>
    </row>
    <row r="11808" spans="2:2">
      <c r="B11808" s="163"/>
    </row>
    <row r="11809" spans="2:2">
      <c r="B11809" s="163"/>
    </row>
    <row r="11810" spans="2:2">
      <c r="B11810" s="163"/>
    </row>
    <row r="11811" spans="2:2">
      <c r="B11811" s="163"/>
    </row>
    <row r="11812" spans="2:2">
      <c r="B11812" s="163"/>
    </row>
    <row r="11813" spans="2:2">
      <c r="B11813" s="163"/>
    </row>
    <row r="11814" spans="2:2">
      <c r="B11814" s="163"/>
    </row>
    <row r="11815" spans="2:2">
      <c r="B11815" s="163"/>
    </row>
    <row r="11816" spans="2:2">
      <c r="B11816" s="163"/>
    </row>
    <row r="11817" spans="2:2">
      <c r="B11817" s="163"/>
    </row>
    <row r="11818" spans="2:2">
      <c r="B11818" s="163"/>
    </row>
    <row r="11819" spans="2:2">
      <c r="B11819" s="163"/>
    </row>
    <row r="11820" spans="2:2">
      <c r="B11820" s="163"/>
    </row>
    <row r="11821" spans="2:2">
      <c r="B11821" s="163"/>
    </row>
    <row r="11822" spans="2:2">
      <c r="B11822" s="163"/>
    </row>
    <row r="11823" spans="2:2">
      <c r="B11823" s="163"/>
    </row>
    <row r="11824" spans="2:2">
      <c r="B11824" s="163"/>
    </row>
    <row r="11825" spans="2:2">
      <c r="B11825" s="163"/>
    </row>
    <row r="11826" spans="2:2">
      <c r="B11826" s="163"/>
    </row>
    <row r="11827" spans="2:2">
      <c r="B11827" s="163"/>
    </row>
    <row r="11828" spans="2:2">
      <c r="B11828" s="163"/>
    </row>
    <row r="11829" spans="2:2">
      <c r="B11829" s="163"/>
    </row>
    <row r="11830" spans="2:2">
      <c r="B11830" s="163"/>
    </row>
    <row r="11831" spans="2:2">
      <c r="B11831" s="163"/>
    </row>
    <row r="11832" spans="2:2">
      <c r="B11832" s="163"/>
    </row>
    <row r="11833" spans="2:2">
      <c r="B11833" s="163"/>
    </row>
    <row r="11834" spans="2:2">
      <c r="B11834" s="163"/>
    </row>
    <row r="11835" spans="2:2">
      <c r="B11835" s="163"/>
    </row>
    <row r="11836" spans="2:2">
      <c r="B11836" s="163"/>
    </row>
    <row r="11837" spans="2:2">
      <c r="B11837" s="163"/>
    </row>
    <row r="11838" spans="2:2">
      <c r="B11838" s="163"/>
    </row>
    <row r="11839" spans="2:2">
      <c r="B11839" s="163"/>
    </row>
    <row r="11840" spans="2:2">
      <c r="B11840" s="163"/>
    </row>
    <row r="11841" spans="2:2">
      <c r="B11841" s="163"/>
    </row>
    <row r="11842" spans="2:2">
      <c r="B11842" s="163"/>
    </row>
    <row r="11843" spans="2:2">
      <c r="B11843" s="163"/>
    </row>
    <row r="11844" spans="2:2">
      <c r="B11844" s="163"/>
    </row>
    <row r="11845" spans="2:2">
      <c r="B11845" s="163"/>
    </row>
    <row r="11846" spans="2:2">
      <c r="B11846" s="163"/>
    </row>
    <row r="11847" spans="2:2">
      <c r="B11847" s="163"/>
    </row>
    <row r="11848" spans="2:2">
      <c r="B11848" s="163"/>
    </row>
    <row r="11849" spans="2:2">
      <c r="B11849" s="163"/>
    </row>
    <row r="11850" spans="2:2">
      <c r="B11850" s="163"/>
    </row>
    <row r="11851" spans="2:2">
      <c r="B11851" s="163"/>
    </row>
    <row r="11852" spans="2:2">
      <c r="B11852" s="163"/>
    </row>
    <row r="11853" spans="2:2">
      <c r="B11853" s="163"/>
    </row>
    <row r="11854" spans="2:2">
      <c r="B11854" s="163"/>
    </row>
    <row r="11855" spans="2:2">
      <c r="B11855" s="163"/>
    </row>
    <row r="11856" spans="2:2">
      <c r="B11856" s="163"/>
    </row>
    <row r="11857" spans="2:2">
      <c r="B11857" s="163"/>
    </row>
    <row r="11858" spans="2:2">
      <c r="B11858" s="163"/>
    </row>
    <row r="11859" spans="2:2">
      <c r="B11859" s="163"/>
    </row>
    <row r="11860" spans="2:2">
      <c r="B11860" s="163"/>
    </row>
    <row r="11861" spans="2:2">
      <c r="B11861" s="163"/>
    </row>
    <row r="11862" spans="2:2">
      <c r="B11862" s="163"/>
    </row>
    <row r="11863" spans="2:2">
      <c r="B11863" s="163"/>
    </row>
    <row r="11864" spans="2:2">
      <c r="B11864" s="163"/>
    </row>
    <row r="11865" spans="2:2">
      <c r="B11865" s="163"/>
    </row>
    <row r="11866" spans="2:2">
      <c r="B11866" s="163"/>
    </row>
    <row r="11867" spans="2:2">
      <c r="B11867" s="163"/>
    </row>
    <row r="11868" spans="2:2">
      <c r="B11868" s="163"/>
    </row>
    <row r="11869" spans="2:2">
      <c r="B11869" s="163"/>
    </row>
    <row r="11870" spans="2:2">
      <c r="B11870" s="163"/>
    </row>
    <row r="11871" spans="2:2">
      <c r="B11871" s="163"/>
    </row>
    <row r="11872" spans="2:2">
      <c r="B11872" s="163"/>
    </row>
    <row r="11873" spans="2:2">
      <c r="B11873" s="163"/>
    </row>
    <row r="11874" spans="2:2">
      <c r="B11874" s="163"/>
    </row>
    <row r="11875" spans="2:2">
      <c r="B11875" s="163"/>
    </row>
    <row r="11876" spans="2:2">
      <c r="B11876" s="163"/>
    </row>
    <row r="11877" spans="2:2">
      <c r="B11877" s="163"/>
    </row>
    <row r="11878" spans="2:2">
      <c r="B11878" s="163"/>
    </row>
    <row r="11879" spans="2:2">
      <c r="B11879" s="163"/>
    </row>
    <row r="11880" spans="2:2">
      <c r="B11880" s="163"/>
    </row>
    <row r="11881" spans="2:2">
      <c r="B11881" s="163"/>
    </row>
    <row r="11882" spans="2:2">
      <c r="B11882" s="163"/>
    </row>
    <row r="11883" spans="2:2">
      <c r="B11883" s="163"/>
    </row>
    <row r="11884" spans="2:2">
      <c r="B11884" s="163"/>
    </row>
    <row r="11885" spans="2:2">
      <c r="B11885" s="163"/>
    </row>
    <row r="11886" spans="2:2">
      <c r="B11886" s="163"/>
    </row>
    <row r="11887" spans="2:2">
      <c r="B11887" s="163"/>
    </row>
    <row r="11888" spans="2:2">
      <c r="B11888" s="163"/>
    </row>
    <row r="11889" spans="2:2">
      <c r="B11889" s="163"/>
    </row>
    <row r="11890" spans="2:2">
      <c r="B11890" s="163"/>
    </row>
    <row r="11891" spans="2:2">
      <c r="B11891" s="163"/>
    </row>
    <row r="11892" spans="2:2">
      <c r="B11892" s="163"/>
    </row>
    <row r="11893" spans="2:2">
      <c r="B11893" s="163"/>
    </row>
    <row r="11894" spans="2:2">
      <c r="B11894" s="163"/>
    </row>
    <row r="11895" spans="2:2">
      <c r="B11895" s="163"/>
    </row>
    <row r="11896" spans="2:2">
      <c r="B11896" s="163"/>
    </row>
    <row r="11897" spans="2:2">
      <c r="B11897" s="163"/>
    </row>
    <row r="11898" spans="2:2">
      <c r="B11898" s="163"/>
    </row>
    <row r="11899" spans="2:2">
      <c r="B11899" s="163"/>
    </row>
    <row r="11900" spans="2:2">
      <c r="B11900" s="163"/>
    </row>
    <row r="11901" spans="2:2">
      <c r="B11901" s="163"/>
    </row>
    <row r="11902" spans="2:2">
      <c r="B11902" s="163"/>
    </row>
    <row r="11903" spans="2:2">
      <c r="B11903" s="163"/>
    </row>
    <row r="11904" spans="2:2">
      <c r="B11904" s="163"/>
    </row>
    <row r="11905" spans="2:2">
      <c r="B11905" s="163"/>
    </row>
    <row r="11906" spans="2:2">
      <c r="B11906" s="163"/>
    </row>
    <row r="11907" spans="2:2">
      <c r="B11907" s="163"/>
    </row>
    <row r="11908" spans="2:2">
      <c r="B11908" s="163"/>
    </row>
    <row r="11909" spans="2:2">
      <c r="B11909" s="163"/>
    </row>
    <row r="11910" spans="2:2">
      <c r="B11910" s="163"/>
    </row>
    <row r="11911" spans="2:2">
      <c r="B11911" s="163"/>
    </row>
    <row r="11912" spans="2:2">
      <c r="B11912" s="163"/>
    </row>
    <row r="11913" spans="2:2">
      <c r="B11913" s="163"/>
    </row>
    <row r="11914" spans="2:2">
      <c r="B11914" s="163"/>
    </row>
    <row r="11915" spans="2:2">
      <c r="B11915" s="163"/>
    </row>
    <row r="11916" spans="2:2">
      <c r="B11916" s="163"/>
    </row>
    <row r="11917" spans="2:2">
      <c r="B11917" s="163"/>
    </row>
    <row r="11918" spans="2:2">
      <c r="B11918" s="163"/>
    </row>
    <row r="11919" spans="2:2">
      <c r="B11919" s="163"/>
    </row>
    <row r="11920" spans="2:2">
      <c r="B11920" s="163"/>
    </row>
    <row r="11921" spans="2:2">
      <c r="B11921" s="163"/>
    </row>
    <row r="11922" spans="2:2">
      <c r="B11922" s="163"/>
    </row>
    <row r="11923" spans="2:2">
      <c r="B11923" s="163"/>
    </row>
    <row r="11924" spans="2:2">
      <c r="B11924" s="163"/>
    </row>
    <row r="11925" spans="2:2">
      <c r="B11925" s="163"/>
    </row>
    <row r="11926" spans="2:2">
      <c r="B11926" s="163"/>
    </row>
    <row r="11927" spans="2:2">
      <c r="B11927" s="163"/>
    </row>
    <row r="11928" spans="2:2">
      <c r="B11928" s="163"/>
    </row>
    <row r="11929" spans="2:2">
      <c r="B11929" s="163"/>
    </row>
    <row r="11930" spans="2:2">
      <c r="B11930" s="163"/>
    </row>
    <row r="11931" spans="2:2">
      <c r="B11931" s="163"/>
    </row>
    <row r="11932" spans="2:2">
      <c r="B11932" s="163"/>
    </row>
    <row r="11933" spans="2:2">
      <c r="B11933" s="163"/>
    </row>
    <row r="11934" spans="2:2">
      <c r="B11934" s="163"/>
    </row>
    <row r="11935" spans="2:2">
      <c r="B11935" s="163"/>
    </row>
    <row r="11936" spans="2:2">
      <c r="B11936" s="163"/>
    </row>
    <row r="11937" spans="2:2">
      <c r="B11937" s="163"/>
    </row>
    <row r="11938" spans="2:2">
      <c r="B11938" s="163"/>
    </row>
    <row r="11939" spans="2:2">
      <c r="B11939" s="163"/>
    </row>
    <row r="11940" spans="2:2">
      <c r="B11940" s="163"/>
    </row>
    <row r="11941" spans="2:2">
      <c r="B11941" s="163"/>
    </row>
    <row r="11942" spans="2:2">
      <c r="B11942" s="163"/>
    </row>
    <row r="11943" spans="2:2">
      <c r="B11943" s="163"/>
    </row>
    <row r="11944" spans="2:2">
      <c r="B11944" s="163"/>
    </row>
    <row r="11945" spans="2:2">
      <c r="B11945" s="163"/>
    </row>
    <row r="11946" spans="2:2">
      <c r="B11946" s="163"/>
    </row>
    <row r="11947" spans="2:2">
      <c r="B11947" s="163"/>
    </row>
    <row r="11948" spans="2:2">
      <c r="B11948" s="163"/>
    </row>
    <row r="11949" spans="2:2">
      <c r="B11949" s="163"/>
    </row>
    <row r="11950" spans="2:2">
      <c r="B11950" s="163"/>
    </row>
    <row r="11951" spans="2:2">
      <c r="B11951" s="163"/>
    </row>
    <row r="11952" spans="2:2">
      <c r="B11952" s="163"/>
    </row>
    <row r="11953" spans="2:2">
      <c r="B11953" s="163"/>
    </row>
    <row r="11954" spans="2:2">
      <c r="B11954" s="163"/>
    </row>
    <row r="11955" spans="2:2">
      <c r="B11955" s="163"/>
    </row>
    <row r="11956" spans="2:2">
      <c r="B11956" s="163"/>
    </row>
    <row r="11957" spans="2:2">
      <c r="B11957" s="163"/>
    </row>
    <row r="11958" spans="2:2">
      <c r="B11958" s="163"/>
    </row>
    <row r="11959" spans="2:2">
      <c r="B11959" s="163"/>
    </row>
    <row r="11960" spans="2:2">
      <c r="B11960" s="163"/>
    </row>
    <row r="11961" spans="2:2">
      <c r="B11961" s="163"/>
    </row>
    <row r="11962" spans="2:2">
      <c r="B11962" s="163"/>
    </row>
    <row r="11963" spans="2:2">
      <c r="B11963" s="163"/>
    </row>
    <row r="11964" spans="2:2">
      <c r="B11964" s="163"/>
    </row>
    <row r="11965" spans="2:2">
      <c r="B11965" s="163"/>
    </row>
    <row r="11966" spans="2:2">
      <c r="B11966" s="163"/>
    </row>
    <row r="11967" spans="2:2">
      <c r="B11967" s="163"/>
    </row>
    <row r="11968" spans="2:2">
      <c r="B11968" s="163"/>
    </row>
    <row r="11969" spans="2:2">
      <c r="B11969" s="163"/>
    </row>
    <row r="11970" spans="2:2">
      <c r="B11970" s="163"/>
    </row>
    <row r="11971" spans="2:2">
      <c r="B11971" s="163"/>
    </row>
    <row r="11972" spans="2:2">
      <c r="B11972" s="163"/>
    </row>
    <row r="11973" spans="2:2">
      <c r="B11973" s="163"/>
    </row>
    <row r="11974" spans="2:2">
      <c r="B11974" s="163"/>
    </row>
    <row r="11975" spans="2:2">
      <c r="B11975" s="163"/>
    </row>
    <row r="11976" spans="2:2">
      <c r="B11976" s="163"/>
    </row>
    <row r="11977" spans="2:2">
      <c r="B11977" s="163"/>
    </row>
    <row r="11978" spans="2:2">
      <c r="B11978" s="163"/>
    </row>
    <row r="11979" spans="2:2">
      <c r="B11979" s="163"/>
    </row>
    <row r="11980" spans="2:2">
      <c r="B11980" s="163"/>
    </row>
    <row r="11981" spans="2:2">
      <c r="B11981" s="163"/>
    </row>
    <row r="11982" spans="2:2">
      <c r="B11982" s="163"/>
    </row>
    <row r="11983" spans="2:2">
      <c r="B11983" s="163"/>
    </row>
    <row r="11984" spans="2:2">
      <c r="B11984" s="163"/>
    </row>
    <row r="11985" spans="2:2">
      <c r="B11985" s="163"/>
    </row>
    <row r="11986" spans="2:2">
      <c r="B11986" s="163"/>
    </row>
    <row r="11987" spans="2:2">
      <c r="B11987" s="163"/>
    </row>
    <row r="11988" spans="2:2">
      <c r="B11988" s="163"/>
    </row>
    <row r="11989" spans="2:2">
      <c r="B11989" s="163"/>
    </row>
    <row r="11990" spans="2:2">
      <c r="B11990" s="163"/>
    </row>
    <row r="11991" spans="2:2">
      <c r="B11991" s="163"/>
    </row>
    <row r="11992" spans="2:2">
      <c r="B11992" s="163"/>
    </row>
    <row r="11993" spans="2:2">
      <c r="B11993" s="163"/>
    </row>
    <row r="11994" spans="2:2">
      <c r="B11994" s="163"/>
    </row>
    <row r="11995" spans="2:2">
      <c r="B11995" s="163"/>
    </row>
    <row r="11996" spans="2:2">
      <c r="B11996" s="163"/>
    </row>
    <row r="11997" spans="2:2">
      <c r="B11997" s="163"/>
    </row>
    <row r="11998" spans="2:2">
      <c r="B11998" s="163"/>
    </row>
    <row r="11999" spans="2:2">
      <c r="B11999" s="163"/>
    </row>
    <row r="12000" spans="2:2">
      <c r="B12000" s="163"/>
    </row>
    <row r="12001" spans="2:2">
      <c r="B12001" s="163"/>
    </row>
    <row r="12002" spans="2:2">
      <c r="B12002" s="163"/>
    </row>
    <row r="12003" spans="2:2">
      <c r="B12003" s="163"/>
    </row>
    <row r="12004" spans="2:2">
      <c r="B12004" s="163"/>
    </row>
    <row r="12005" spans="2:2">
      <c r="B12005" s="163"/>
    </row>
    <row r="12006" spans="2:2">
      <c r="B12006" s="163"/>
    </row>
    <row r="12007" spans="2:2">
      <c r="B12007" s="163"/>
    </row>
    <row r="12008" spans="2:2">
      <c r="B12008" s="163"/>
    </row>
    <row r="12009" spans="2:2">
      <c r="B12009" s="163"/>
    </row>
    <row r="12010" spans="2:2">
      <c r="B12010" s="163"/>
    </row>
    <row r="12011" spans="2:2">
      <c r="B12011" s="163"/>
    </row>
    <row r="12012" spans="2:2">
      <c r="B12012" s="163"/>
    </row>
    <row r="12013" spans="2:2">
      <c r="B12013" s="163"/>
    </row>
    <row r="12014" spans="2:2">
      <c r="B12014" s="163"/>
    </row>
    <row r="12015" spans="2:2">
      <c r="B12015" s="163"/>
    </row>
    <row r="12016" spans="2:2">
      <c r="B12016" s="163"/>
    </row>
    <row r="12017" spans="2:2">
      <c r="B12017" s="163"/>
    </row>
    <row r="12018" spans="2:2">
      <c r="B12018" s="163"/>
    </row>
    <row r="12019" spans="2:2">
      <c r="B12019" s="163"/>
    </row>
    <row r="12020" spans="2:2">
      <c r="B12020" s="163"/>
    </row>
    <row r="12021" spans="2:2">
      <c r="B12021" s="163"/>
    </row>
    <row r="12022" spans="2:2">
      <c r="B12022" s="163"/>
    </row>
    <row r="12023" spans="2:2">
      <c r="B12023" s="163"/>
    </row>
    <row r="12024" spans="2:2">
      <c r="B12024" s="163"/>
    </row>
    <row r="12025" spans="2:2">
      <c r="B12025" s="163"/>
    </row>
    <row r="12026" spans="2:2">
      <c r="B12026" s="163"/>
    </row>
    <row r="12027" spans="2:2">
      <c r="B12027" s="163"/>
    </row>
    <row r="12028" spans="2:2">
      <c r="B12028" s="163"/>
    </row>
    <row r="12029" spans="2:2">
      <c r="B12029" s="163"/>
    </row>
    <row r="12030" spans="2:2">
      <c r="B12030" s="163"/>
    </row>
    <row r="12031" spans="2:2">
      <c r="B12031" s="163"/>
    </row>
    <row r="12032" spans="2:2">
      <c r="B12032" s="163"/>
    </row>
    <row r="12033" spans="2:2">
      <c r="B12033" s="163"/>
    </row>
    <row r="12034" spans="2:2">
      <c r="B12034" s="163"/>
    </row>
    <row r="12035" spans="2:2">
      <c r="B12035" s="163"/>
    </row>
    <row r="12036" spans="2:2">
      <c r="B12036" s="163"/>
    </row>
    <row r="12037" spans="2:2">
      <c r="B12037" s="163"/>
    </row>
    <row r="12038" spans="2:2">
      <c r="B12038" s="163"/>
    </row>
    <row r="12039" spans="2:2">
      <c r="B12039" s="163"/>
    </row>
    <row r="12040" spans="2:2">
      <c r="B12040" s="163"/>
    </row>
    <row r="12041" spans="2:2">
      <c r="B12041" s="163"/>
    </row>
    <row r="12042" spans="2:2">
      <c r="B12042" s="163"/>
    </row>
    <row r="12043" spans="2:2">
      <c r="B12043" s="163"/>
    </row>
    <row r="12044" spans="2:2">
      <c r="B12044" s="163"/>
    </row>
    <row r="12045" spans="2:2">
      <c r="B12045" s="163"/>
    </row>
    <row r="12046" spans="2:2">
      <c r="B12046" s="163"/>
    </row>
    <row r="12047" spans="2:2">
      <c r="B12047" s="163"/>
    </row>
    <row r="12048" spans="2:2">
      <c r="B12048" s="163"/>
    </row>
    <row r="12049" spans="2:2">
      <c r="B12049" s="163"/>
    </row>
    <row r="12050" spans="2:2">
      <c r="B12050" s="163"/>
    </row>
    <row r="12051" spans="2:2">
      <c r="B12051" s="163"/>
    </row>
    <row r="12052" spans="2:2">
      <c r="B12052" s="163"/>
    </row>
    <row r="12053" spans="2:2">
      <c r="B12053" s="163"/>
    </row>
    <row r="12054" spans="2:2">
      <c r="B12054" s="163"/>
    </row>
    <row r="12055" spans="2:2">
      <c r="B12055" s="163"/>
    </row>
    <row r="12056" spans="2:2">
      <c r="B12056" s="163"/>
    </row>
    <row r="12057" spans="2:2">
      <c r="B12057" s="163"/>
    </row>
    <row r="12058" spans="2:2">
      <c r="B12058" s="163"/>
    </row>
    <row r="12059" spans="2:2">
      <c r="B12059" s="163"/>
    </row>
    <row r="12060" spans="2:2">
      <c r="B12060" s="163"/>
    </row>
    <row r="12061" spans="2:2">
      <c r="B12061" s="163"/>
    </row>
    <row r="12062" spans="2:2">
      <c r="B12062" s="163"/>
    </row>
    <row r="12063" spans="2:2">
      <c r="B12063" s="163"/>
    </row>
    <row r="12064" spans="2:2">
      <c r="B12064" s="163"/>
    </row>
    <row r="12065" spans="2:2">
      <c r="B12065" s="163"/>
    </row>
    <row r="12066" spans="2:2">
      <c r="B12066" s="163"/>
    </row>
    <row r="12067" spans="2:2">
      <c r="B12067" s="163"/>
    </row>
    <row r="12068" spans="2:2">
      <c r="B12068" s="163"/>
    </row>
    <row r="12069" spans="2:2">
      <c r="B12069" s="163"/>
    </row>
    <row r="12070" spans="2:2">
      <c r="B12070" s="163"/>
    </row>
    <row r="12071" spans="2:2">
      <c r="B12071" s="163"/>
    </row>
    <row r="12072" spans="2:2">
      <c r="B12072" s="163"/>
    </row>
    <row r="12073" spans="2:2">
      <c r="B12073" s="163"/>
    </row>
    <row r="12074" spans="2:2">
      <c r="B12074" s="163"/>
    </row>
    <row r="12075" spans="2:2">
      <c r="B12075" s="163"/>
    </row>
    <row r="12076" spans="2:2">
      <c r="B12076" s="163"/>
    </row>
    <row r="12077" spans="2:2">
      <c r="B12077" s="163"/>
    </row>
    <row r="12078" spans="2:2">
      <c r="B12078" s="163"/>
    </row>
    <row r="12079" spans="2:2">
      <c r="B12079" s="163"/>
    </row>
    <row r="12080" spans="2:2">
      <c r="B12080" s="163"/>
    </row>
    <row r="12081" spans="2:2">
      <c r="B12081" s="163"/>
    </row>
    <row r="12082" spans="2:2">
      <c r="B12082" s="163"/>
    </row>
    <row r="12083" spans="2:2">
      <c r="B12083" s="163"/>
    </row>
    <row r="12084" spans="2:2">
      <c r="B12084" s="163"/>
    </row>
    <row r="12085" spans="2:2">
      <c r="B12085" s="163"/>
    </row>
    <row r="12086" spans="2:2">
      <c r="B12086" s="163"/>
    </row>
    <row r="12087" spans="2:2">
      <c r="B12087" s="163"/>
    </row>
    <row r="12088" spans="2:2">
      <c r="B12088" s="163"/>
    </row>
    <row r="12089" spans="2:2">
      <c r="B12089" s="163"/>
    </row>
    <row r="12090" spans="2:2">
      <c r="B12090" s="163"/>
    </row>
    <row r="12091" spans="2:2">
      <c r="B12091" s="163"/>
    </row>
    <row r="12092" spans="2:2">
      <c r="B12092" s="163"/>
    </row>
    <row r="12093" spans="2:2">
      <c r="B12093" s="163"/>
    </row>
    <row r="12094" spans="2:2">
      <c r="B12094" s="163"/>
    </row>
    <row r="12095" spans="2:2">
      <c r="B12095" s="163"/>
    </row>
    <row r="12096" spans="2:2">
      <c r="B12096" s="163"/>
    </row>
    <row r="12097" spans="2:2">
      <c r="B12097" s="163"/>
    </row>
    <row r="12098" spans="2:2">
      <c r="B12098" s="163"/>
    </row>
    <row r="12099" spans="2:2">
      <c r="B12099" s="163"/>
    </row>
    <row r="12100" spans="2:2">
      <c r="B12100" s="163"/>
    </row>
    <row r="12101" spans="2:2">
      <c r="B12101" s="163"/>
    </row>
    <row r="12102" spans="2:2">
      <c r="B12102" s="163"/>
    </row>
    <row r="12103" spans="2:2">
      <c r="B12103" s="163"/>
    </row>
    <row r="12104" spans="2:2">
      <c r="B12104" s="163"/>
    </row>
    <row r="12105" spans="2:2">
      <c r="B12105" s="163"/>
    </row>
    <row r="12106" spans="2:2">
      <c r="B12106" s="163"/>
    </row>
    <row r="12107" spans="2:2">
      <c r="B12107" s="163"/>
    </row>
    <row r="12108" spans="2:2">
      <c r="B12108" s="163"/>
    </row>
    <row r="12109" spans="2:2">
      <c r="B12109" s="163"/>
    </row>
    <row r="12110" spans="2:2">
      <c r="B12110" s="163"/>
    </row>
    <row r="12111" spans="2:2">
      <c r="B12111" s="163"/>
    </row>
    <row r="12112" spans="2:2">
      <c r="B12112" s="163"/>
    </row>
    <row r="12113" spans="2:2">
      <c r="B12113" s="163"/>
    </row>
    <row r="12114" spans="2:2">
      <c r="B12114" s="163"/>
    </row>
    <row r="12115" spans="2:2">
      <c r="B12115" s="163"/>
    </row>
    <row r="12116" spans="2:2">
      <c r="B12116" s="163"/>
    </row>
    <row r="12117" spans="2:2">
      <c r="B12117" s="163"/>
    </row>
    <row r="12118" spans="2:2">
      <c r="B12118" s="163"/>
    </row>
    <row r="12119" spans="2:2">
      <c r="B12119" s="163"/>
    </row>
    <row r="12120" spans="2:2">
      <c r="B12120" s="163"/>
    </row>
    <row r="12121" spans="2:2">
      <c r="B12121" s="163"/>
    </row>
    <row r="12122" spans="2:2">
      <c r="B12122" s="163"/>
    </row>
    <row r="12123" spans="2:2">
      <c r="B12123" s="163"/>
    </row>
    <row r="12124" spans="2:2">
      <c r="B12124" s="163"/>
    </row>
    <row r="12125" spans="2:2">
      <c r="B12125" s="163"/>
    </row>
    <row r="12126" spans="2:2">
      <c r="B12126" s="163"/>
    </row>
    <row r="12127" spans="2:2">
      <c r="B12127" s="163"/>
    </row>
    <row r="12128" spans="2:2">
      <c r="B12128" s="163"/>
    </row>
    <row r="12129" spans="2:2">
      <c r="B12129" s="163"/>
    </row>
    <row r="12130" spans="2:2">
      <c r="B12130" s="163"/>
    </row>
    <row r="12131" spans="2:2">
      <c r="B12131" s="163"/>
    </row>
    <row r="12132" spans="2:2">
      <c r="B12132" s="163"/>
    </row>
    <row r="12133" spans="2:2">
      <c r="B12133" s="163"/>
    </row>
    <row r="12134" spans="2:2">
      <c r="B12134" s="163"/>
    </row>
    <row r="12135" spans="2:2">
      <c r="B12135" s="163"/>
    </row>
    <row r="12136" spans="2:2">
      <c r="B12136" s="163"/>
    </row>
    <row r="12137" spans="2:2">
      <c r="B12137" s="163"/>
    </row>
    <row r="12138" spans="2:2">
      <c r="B12138" s="163"/>
    </row>
    <row r="12139" spans="2:2">
      <c r="B12139" s="163"/>
    </row>
    <row r="12140" spans="2:2">
      <c r="B12140" s="163"/>
    </row>
    <row r="12141" spans="2:2">
      <c r="B12141" s="163"/>
    </row>
    <row r="12142" spans="2:2">
      <c r="B12142" s="163"/>
    </row>
    <row r="12143" spans="2:2">
      <c r="B12143" s="163"/>
    </row>
    <row r="12144" spans="2:2">
      <c r="B12144" s="163"/>
    </row>
    <row r="12145" spans="2:2">
      <c r="B12145" s="163"/>
    </row>
    <row r="12146" spans="2:2">
      <c r="B12146" s="163"/>
    </row>
    <row r="12147" spans="2:2">
      <c r="B12147" s="163"/>
    </row>
    <row r="12148" spans="2:2">
      <c r="B12148" s="163"/>
    </row>
    <row r="12149" spans="2:2">
      <c r="B12149" s="163"/>
    </row>
    <row r="12150" spans="2:2">
      <c r="B12150" s="163"/>
    </row>
    <row r="12151" spans="2:2">
      <c r="B12151" s="163"/>
    </row>
    <row r="12152" spans="2:2">
      <c r="B12152" s="163"/>
    </row>
    <row r="12153" spans="2:2">
      <c r="B12153" s="163"/>
    </row>
    <row r="12154" spans="2:2">
      <c r="B12154" s="163"/>
    </row>
    <row r="12155" spans="2:2">
      <c r="B12155" s="163"/>
    </row>
    <row r="12156" spans="2:2">
      <c r="B12156" s="163"/>
    </row>
    <row r="12157" spans="2:2">
      <c r="B12157" s="163"/>
    </row>
    <row r="12158" spans="2:2">
      <c r="B12158" s="163"/>
    </row>
    <row r="12159" spans="2:2">
      <c r="B12159" s="163"/>
    </row>
    <row r="12160" spans="2:2">
      <c r="B12160" s="163"/>
    </row>
    <row r="12161" spans="2:2">
      <c r="B12161" s="163"/>
    </row>
    <row r="12162" spans="2:2">
      <c r="B12162" s="163"/>
    </row>
    <row r="12163" spans="2:2">
      <c r="B12163" s="163"/>
    </row>
    <row r="12164" spans="2:2">
      <c r="B12164" s="163"/>
    </row>
    <row r="12165" spans="2:2">
      <c r="B12165" s="163"/>
    </row>
    <row r="12166" spans="2:2">
      <c r="B12166" s="163"/>
    </row>
    <row r="12167" spans="2:2">
      <c r="B12167" s="163"/>
    </row>
    <row r="12168" spans="2:2">
      <c r="B12168" s="163"/>
    </row>
    <row r="12169" spans="2:2">
      <c r="B12169" s="163"/>
    </row>
    <row r="12170" spans="2:2">
      <c r="B12170" s="163"/>
    </row>
    <row r="12171" spans="2:2">
      <c r="B12171" s="163"/>
    </row>
    <row r="12172" spans="2:2">
      <c r="B12172" s="163"/>
    </row>
    <row r="12173" spans="2:2">
      <c r="B12173" s="163"/>
    </row>
    <row r="12174" spans="2:2">
      <c r="B12174" s="163"/>
    </row>
    <row r="12175" spans="2:2">
      <c r="B12175" s="163"/>
    </row>
    <row r="12176" spans="2:2">
      <c r="B12176" s="163"/>
    </row>
    <row r="12177" spans="2:2">
      <c r="B12177" s="163"/>
    </row>
    <row r="12178" spans="2:2">
      <c r="B12178" s="163"/>
    </row>
    <row r="12179" spans="2:2">
      <c r="B12179" s="163"/>
    </row>
    <row r="12180" spans="2:2">
      <c r="B12180" s="163"/>
    </row>
    <row r="12181" spans="2:2">
      <c r="B12181" s="163"/>
    </row>
    <row r="12182" spans="2:2">
      <c r="B12182" s="163"/>
    </row>
    <row r="12183" spans="2:2">
      <c r="B12183" s="163"/>
    </row>
    <row r="12184" spans="2:2">
      <c r="B12184" s="163"/>
    </row>
    <row r="12185" spans="2:2">
      <c r="B12185" s="163"/>
    </row>
    <row r="12186" spans="2:2">
      <c r="B12186" s="163"/>
    </row>
    <row r="12187" spans="2:2">
      <c r="B12187" s="163"/>
    </row>
    <row r="12188" spans="2:2">
      <c r="B12188" s="163"/>
    </row>
    <row r="12189" spans="2:2">
      <c r="B12189" s="163"/>
    </row>
    <row r="12190" spans="2:2">
      <c r="B12190" s="163"/>
    </row>
    <row r="12191" spans="2:2">
      <c r="B12191" s="163"/>
    </row>
    <row r="12192" spans="2:2">
      <c r="B12192" s="163"/>
    </row>
    <row r="12193" spans="2:2">
      <c r="B12193" s="163"/>
    </row>
    <row r="12194" spans="2:2">
      <c r="B12194" s="163"/>
    </row>
    <row r="12195" spans="2:2">
      <c r="B12195" s="163"/>
    </row>
    <row r="12196" spans="2:2">
      <c r="B12196" s="163"/>
    </row>
    <row r="12197" spans="2:2">
      <c r="B12197" s="163"/>
    </row>
    <row r="12198" spans="2:2">
      <c r="B12198" s="163"/>
    </row>
    <row r="12199" spans="2:2">
      <c r="B12199" s="163"/>
    </row>
    <row r="12200" spans="2:2">
      <c r="B12200" s="163"/>
    </row>
    <row r="12201" spans="2:2">
      <c r="B12201" s="163"/>
    </row>
    <row r="12202" spans="2:2">
      <c r="B12202" s="163"/>
    </row>
    <row r="12203" spans="2:2">
      <c r="B12203" s="163"/>
    </row>
    <row r="12204" spans="2:2">
      <c r="B12204" s="163"/>
    </row>
    <row r="12205" spans="2:2">
      <c r="B12205" s="163"/>
    </row>
    <row r="12206" spans="2:2">
      <c r="B12206" s="163"/>
    </row>
    <row r="12207" spans="2:2">
      <c r="B12207" s="163"/>
    </row>
    <row r="12208" spans="2:2">
      <c r="B12208" s="163"/>
    </row>
    <row r="12209" spans="2:2">
      <c r="B12209" s="163"/>
    </row>
    <row r="12210" spans="2:2">
      <c r="B12210" s="163"/>
    </row>
    <row r="12211" spans="2:2">
      <c r="B12211" s="163"/>
    </row>
    <row r="12212" spans="2:2">
      <c r="B12212" s="163"/>
    </row>
    <row r="12213" spans="2:2">
      <c r="B12213" s="163"/>
    </row>
    <row r="12214" spans="2:2">
      <c r="B12214" s="163"/>
    </row>
    <row r="12215" spans="2:2">
      <c r="B12215" s="163"/>
    </row>
    <row r="12216" spans="2:2">
      <c r="B12216" s="163"/>
    </row>
    <row r="12217" spans="2:2">
      <c r="B12217" s="163"/>
    </row>
    <row r="12218" spans="2:2">
      <c r="B12218" s="163"/>
    </row>
    <row r="12219" spans="2:2">
      <c r="B12219" s="163"/>
    </row>
    <row r="12220" spans="2:2">
      <c r="B12220" s="163"/>
    </row>
    <row r="12221" spans="2:2">
      <c r="B12221" s="163"/>
    </row>
    <row r="12222" spans="2:2">
      <c r="B12222" s="163"/>
    </row>
    <row r="12223" spans="2:2">
      <c r="B12223" s="163"/>
    </row>
    <row r="12224" spans="2:2">
      <c r="B12224" s="163"/>
    </row>
    <row r="12225" spans="2:2">
      <c r="B12225" s="163"/>
    </row>
    <row r="12226" spans="2:2">
      <c r="B12226" s="163"/>
    </row>
    <row r="12227" spans="2:2">
      <c r="B12227" s="163"/>
    </row>
    <row r="12228" spans="2:2">
      <c r="B12228" s="163"/>
    </row>
    <row r="12229" spans="2:2">
      <c r="B12229" s="163"/>
    </row>
    <row r="12230" spans="2:2">
      <c r="B12230" s="163"/>
    </row>
    <row r="12231" spans="2:2">
      <c r="B12231" s="163"/>
    </row>
    <row r="12232" spans="2:2">
      <c r="B12232" s="163"/>
    </row>
    <row r="12233" spans="2:2">
      <c r="B12233" s="163"/>
    </row>
    <row r="12234" spans="2:2">
      <c r="B12234" s="163"/>
    </row>
    <row r="12235" spans="2:2">
      <c r="B12235" s="163"/>
    </row>
    <row r="12236" spans="2:2">
      <c r="B12236" s="163"/>
    </row>
    <row r="12237" spans="2:2">
      <c r="B12237" s="163"/>
    </row>
    <row r="12238" spans="2:2">
      <c r="B12238" s="163"/>
    </row>
    <row r="12239" spans="2:2">
      <c r="B12239" s="163"/>
    </row>
    <row r="12240" spans="2:2">
      <c r="B12240" s="163"/>
    </row>
    <row r="12241" spans="2:2">
      <c r="B12241" s="163"/>
    </row>
    <row r="12242" spans="2:2">
      <c r="B12242" s="163"/>
    </row>
    <row r="12243" spans="2:2">
      <c r="B12243" s="163"/>
    </row>
    <row r="12244" spans="2:2">
      <c r="B12244" s="163"/>
    </row>
    <row r="12245" spans="2:2">
      <c r="B12245" s="163"/>
    </row>
    <row r="12246" spans="2:2">
      <c r="B12246" s="163"/>
    </row>
    <row r="12247" spans="2:2">
      <c r="B12247" s="163"/>
    </row>
    <row r="12248" spans="2:2">
      <c r="B12248" s="163"/>
    </row>
    <row r="12249" spans="2:2">
      <c r="B12249" s="163"/>
    </row>
    <row r="12250" spans="2:2">
      <c r="B12250" s="163"/>
    </row>
    <row r="12251" spans="2:2">
      <c r="B12251" s="163"/>
    </row>
    <row r="12252" spans="2:2">
      <c r="B12252" s="163"/>
    </row>
    <row r="12253" spans="2:2">
      <c r="B12253" s="163"/>
    </row>
    <row r="12254" spans="2:2">
      <c r="B12254" s="163"/>
    </row>
    <row r="12255" spans="2:2">
      <c r="B12255" s="163"/>
    </row>
    <row r="12256" spans="2:2">
      <c r="B12256" s="163"/>
    </row>
    <row r="12257" spans="2:2">
      <c r="B12257" s="163"/>
    </row>
    <row r="12258" spans="2:2">
      <c r="B12258" s="163"/>
    </row>
    <row r="12259" spans="2:2">
      <c r="B12259" s="163"/>
    </row>
    <row r="12260" spans="2:2">
      <c r="B12260" s="163"/>
    </row>
    <row r="12261" spans="2:2">
      <c r="B12261" s="163"/>
    </row>
    <row r="12262" spans="2:2">
      <c r="B12262" s="163"/>
    </row>
    <row r="12263" spans="2:2">
      <c r="B12263" s="163"/>
    </row>
    <row r="12264" spans="2:2">
      <c r="B12264" s="163"/>
    </row>
    <row r="12265" spans="2:2">
      <c r="B12265" s="163"/>
    </row>
    <row r="12266" spans="2:2">
      <c r="B12266" s="163"/>
    </row>
    <row r="12267" spans="2:2">
      <c r="B12267" s="163"/>
    </row>
    <row r="12268" spans="2:2">
      <c r="B12268" s="163"/>
    </row>
    <row r="12269" spans="2:2">
      <c r="B12269" s="163"/>
    </row>
    <row r="12270" spans="2:2">
      <c r="B12270" s="163"/>
    </row>
    <row r="12271" spans="2:2">
      <c r="B12271" s="163"/>
    </row>
    <row r="12272" spans="2:2">
      <c r="B12272" s="163"/>
    </row>
    <row r="12273" spans="2:2">
      <c r="B12273" s="163"/>
    </row>
    <row r="12274" spans="2:2">
      <c r="B12274" s="163"/>
    </row>
    <row r="12275" spans="2:2">
      <c r="B12275" s="163"/>
    </row>
    <row r="12276" spans="2:2">
      <c r="B12276" s="163"/>
    </row>
    <row r="12277" spans="2:2">
      <c r="B12277" s="163"/>
    </row>
    <row r="12278" spans="2:2">
      <c r="B12278" s="163"/>
    </row>
    <row r="12279" spans="2:2">
      <c r="B12279" s="163"/>
    </row>
    <row r="12280" spans="2:2">
      <c r="B12280" s="163"/>
    </row>
    <row r="12281" spans="2:2">
      <c r="B12281" s="163"/>
    </row>
    <row r="12282" spans="2:2">
      <c r="B12282" s="163"/>
    </row>
    <row r="12283" spans="2:2">
      <c r="B12283" s="163"/>
    </row>
    <row r="12284" spans="2:2">
      <c r="B12284" s="163"/>
    </row>
    <row r="12285" spans="2:2">
      <c r="B12285" s="163"/>
    </row>
    <row r="12286" spans="2:2">
      <c r="B12286" s="163"/>
    </row>
    <row r="12287" spans="2:2">
      <c r="B12287" s="163"/>
    </row>
    <row r="12288" spans="2:2">
      <c r="B12288" s="163"/>
    </row>
    <row r="12289" spans="2:2">
      <c r="B12289" s="163"/>
    </row>
    <row r="12290" spans="2:2">
      <c r="B12290" s="163"/>
    </row>
    <row r="12291" spans="2:2">
      <c r="B12291" s="163"/>
    </row>
    <row r="12292" spans="2:2">
      <c r="B12292" s="163"/>
    </row>
    <row r="12293" spans="2:2">
      <c r="B12293" s="163"/>
    </row>
    <row r="12294" spans="2:2">
      <c r="B12294" s="163"/>
    </row>
    <row r="12295" spans="2:2">
      <c r="B12295" s="163"/>
    </row>
    <row r="12296" spans="2:2">
      <c r="B12296" s="163"/>
    </row>
    <row r="12297" spans="2:2">
      <c r="B12297" s="163"/>
    </row>
    <row r="12298" spans="2:2">
      <c r="B12298" s="163"/>
    </row>
    <row r="12299" spans="2:2">
      <c r="B12299" s="163"/>
    </row>
    <row r="12300" spans="2:2">
      <c r="B12300" s="163"/>
    </row>
    <row r="12301" spans="2:2">
      <c r="B12301" s="163"/>
    </row>
    <row r="12302" spans="2:2">
      <c r="B12302" s="163"/>
    </row>
    <row r="12303" spans="2:2">
      <c r="B12303" s="163"/>
    </row>
    <row r="12304" spans="2:2">
      <c r="B12304" s="163"/>
    </row>
    <row r="12305" spans="2:2">
      <c r="B12305" s="163"/>
    </row>
    <row r="12306" spans="2:2">
      <c r="B12306" s="163"/>
    </row>
    <row r="12307" spans="2:2">
      <c r="B12307" s="163"/>
    </row>
    <row r="12308" spans="2:2">
      <c r="B12308" s="163"/>
    </row>
    <row r="12309" spans="2:2">
      <c r="B12309" s="163"/>
    </row>
    <row r="12310" spans="2:2">
      <c r="B12310" s="163"/>
    </row>
    <row r="12311" spans="2:2">
      <c r="B12311" s="163"/>
    </row>
    <row r="12312" spans="2:2">
      <c r="B12312" s="163"/>
    </row>
    <row r="12313" spans="2:2">
      <c r="B12313" s="163"/>
    </row>
    <row r="12314" spans="2:2">
      <c r="B12314" s="163"/>
    </row>
    <row r="12315" spans="2:2">
      <c r="B12315" s="163"/>
    </row>
    <row r="12316" spans="2:2">
      <c r="B12316" s="163"/>
    </row>
    <row r="12317" spans="2:2">
      <c r="B12317" s="163"/>
    </row>
    <row r="12318" spans="2:2">
      <c r="B12318" s="163"/>
    </row>
    <row r="12319" spans="2:2">
      <c r="B12319" s="163"/>
    </row>
    <row r="12320" spans="2:2">
      <c r="B12320" s="163"/>
    </row>
    <row r="12321" spans="2:2">
      <c r="B12321" s="163"/>
    </row>
    <row r="12322" spans="2:2">
      <c r="B12322" s="163"/>
    </row>
    <row r="12323" spans="2:2">
      <c r="B12323" s="163"/>
    </row>
    <row r="12324" spans="2:2">
      <c r="B12324" s="163"/>
    </row>
    <row r="12325" spans="2:2">
      <c r="B12325" s="163"/>
    </row>
    <row r="12326" spans="2:2">
      <c r="B12326" s="163"/>
    </row>
    <row r="12327" spans="2:2">
      <c r="B12327" s="163"/>
    </row>
    <row r="12328" spans="2:2">
      <c r="B12328" s="163"/>
    </row>
    <row r="12329" spans="2:2">
      <c r="B12329" s="163"/>
    </row>
    <row r="12330" spans="2:2">
      <c r="B12330" s="163"/>
    </row>
    <row r="12331" spans="2:2">
      <c r="B12331" s="163"/>
    </row>
    <row r="12332" spans="2:2">
      <c r="B12332" s="163"/>
    </row>
    <row r="12333" spans="2:2">
      <c r="B12333" s="163"/>
    </row>
    <row r="12334" spans="2:2">
      <c r="B12334" s="163"/>
    </row>
    <row r="12335" spans="2:2">
      <c r="B12335" s="163"/>
    </row>
    <row r="12336" spans="2:2">
      <c r="B12336" s="163"/>
    </row>
    <row r="12337" spans="2:2">
      <c r="B12337" s="163"/>
    </row>
    <row r="12338" spans="2:2">
      <c r="B12338" s="163"/>
    </row>
    <row r="12339" spans="2:2">
      <c r="B12339" s="163"/>
    </row>
    <row r="12340" spans="2:2">
      <c r="B12340" s="163"/>
    </row>
    <row r="12341" spans="2:2">
      <c r="B12341" s="163"/>
    </row>
    <row r="12342" spans="2:2">
      <c r="B12342" s="163"/>
    </row>
    <row r="12343" spans="2:2">
      <c r="B12343" s="163"/>
    </row>
    <row r="12344" spans="2:2">
      <c r="B12344" s="163"/>
    </row>
    <row r="12345" spans="2:2">
      <c r="B12345" s="163"/>
    </row>
    <row r="12346" spans="2:2">
      <c r="B12346" s="163"/>
    </row>
    <row r="12347" spans="2:2">
      <c r="B12347" s="163"/>
    </row>
    <row r="12348" spans="2:2">
      <c r="B12348" s="163"/>
    </row>
    <row r="12349" spans="2:2">
      <c r="B12349" s="163"/>
    </row>
    <row r="12350" spans="2:2">
      <c r="B12350" s="163"/>
    </row>
    <row r="12351" spans="2:2">
      <c r="B12351" s="163"/>
    </row>
    <row r="12352" spans="2:2">
      <c r="B12352" s="163"/>
    </row>
    <row r="12353" spans="2:2">
      <c r="B12353" s="163"/>
    </row>
    <row r="12354" spans="2:2">
      <c r="B12354" s="163"/>
    </row>
    <row r="12355" spans="2:2">
      <c r="B12355" s="163"/>
    </row>
    <row r="12356" spans="2:2">
      <c r="B12356" s="163"/>
    </row>
    <row r="12357" spans="2:2">
      <c r="B12357" s="163"/>
    </row>
    <row r="12358" spans="2:2">
      <c r="B12358" s="163"/>
    </row>
    <row r="12359" spans="2:2">
      <c r="B12359" s="163"/>
    </row>
    <row r="12360" spans="2:2">
      <c r="B12360" s="163"/>
    </row>
    <row r="12361" spans="2:2">
      <c r="B12361" s="163"/>
    </row>
    <row r="12362" spans="2:2">
      <c r="B12362" s="163"/>
    </row>
    <row r="12363" spans="2:2">
      <c r="B12363" s="163"/>
    </row>
    <row r="12364" spans="2:2">
      <c r="B12364" s="163"/>
    </row>
    <row r="12365" spans="2:2">
      <c r="B12365" s="163"/>
    </row>
    <row r="12366" spans="2:2">
      <c r="B12366" s="163"/>
    </row>
    <row r="12367" spans="2:2">
      <c r="B12367" s="163"/>
    </row>
    <row r="12368" spans="2:2">
      <c r="B12368" s="163"/>
    </row>
    <row r="12369" spans="2:2">
      <c r="B12369" s="163"/>
    </row>
    <row r="12370" spans="2:2">
      <c r="B12370" s="163"/>
    </row>
    <row r="12371" spans="2:2">
      <c r="B12371" s="163"/>
    </row>
    <row r="12372" spans="2:2">
      <c r="B12372" s="163"/>
    </row>
    <row r="12373" spans="2:2">
      <c r="B12373" s="163"/>
    </row>
    <row r="12374" spans="2:2">
      <c r="B12374" s="163"/>
    </row>
    <row r="12375" spans="2:2">
      <c r="B12375" s="163"/>
    </row>
    <row r="12376" spans="2:2">
      <c r="B12376" s="163"/>
    </row>
    <row r="12377" spans="2:2">
      <c r="B12377" s="163"/>
    </row>
    <row r="12378" spans="2:2">
      <c r="B12378" s="163"/>
    </row>
    <row r="12379" spans="2:2">
      <c r="B12379" s="163"/>
    </row>
    <row r="12380" spans="2:2">
      <c r="B12380" s="163"/>
    </row>
    <row r="12381" spans="2:2">
      <c r="B12381" s="163"/>
    </row>
    <row r="12382" spans="2:2">
      <c r="B12382" s="163"/>
    </row>
    <row r="12383" spans="2:2">
      <c r="B12383" s="163"/>
    </row>
    <row r="12384" spans="2:2">
      <c r="B12384" s="163"/>
    </row>
    <row r="12385" spans="2:2">
      <c r="B12385" s="163"/>
    </row>
    <row r="12386" spans="2:2">
      <c r="B12386" s="163"/>
    </row>
    <row r="12387" spans="2:2">
      <c r="B12387" s="163"/>
    </row>
    <row r="12388" spans="2:2">
      <c r="B12388" s="163"/>
    </row>
    <row r="12389" spans="2:2">
      <c r="B12389" s="163"/>
    </row>
    <row r="12390" spans="2:2">
      <c r="B12390" s="163"/>
    </row>
    <row r="12391" spans="2:2">
      <c r="B12391" s="163"/>
    </row>
    <row r="12392" spans="2:2">
      <c r="B12392" s="163"/>
    </row>
    <row r="12393" spans="2:2">
      <c r="B12393" s="163"/>
    </row>
    <row r="12394" spans="2:2">
      <c r="B12394" s="163"/>
    </row>
    <row r="12395" spans="2:2">
      <c r="B12395" s="163"/>
    </row>
    <row r="12396" spans="2:2">
      <c r="B12396" s="163"/>
    </row>
    <row r="12397" spans="2:2">
      <c r="B12397" s="163"/>
    </row>
    <row r="12398" spans="2:2">
      <c r="B12398" s="163"/>
    </row>
    <row r="12399" spans="2:2">
      <c r="B12399" s="163"/>
    </row>
    <row r="12400" spans="2:2">
      <c r="B12400" s="163"/>
    </row>
    <row r="12401" spans="2:2">
      <c r="B12401" s="163"/>
    </row>
    <row r="12402" spans="2:2">
      <c r="B12402" s="163"/>
    </row>
    <row r="12403" spans="2:2">
      <c r="B12403" s="163"/>
    </row>
    <row r="12404" spans="2:2">
      <c r="B12404" s="163"/>
    </row>
    <row r="12405" spans="2:2">
      <c r="B12405" s="163"/>
    </row>
    <row r="12406" spans="2:2">
      <c r="B12406" s="163"/>
    </row>
    <row r="12407" spans="2:2">
      <c r="B12407" s="163"/>
    </row>
    <row r="12408" spans="2:2">
      <c r="B12408" s="163"/>
    </row>
    <row r="12409" spans="2:2">
      <c r="B12409" s="163"/>
    </row>
    <row r="12410" spans="2:2">
      <c r="B12410" s="163"/>
    </row>
    <row r="12411" spans="2:2">
      <c r="B12411" s="163"/>
    </row>
    <row r="12412" spans="2:2">
      <c r="B12412" s="163"/>
    </row>
    <row r="12413" spans="2:2">
      <c r="B12413" s="163"/>
    </row>
    <row r="12414" spans="2:2">
      <c r="B12414" s="163"/>
    </row>
    <row r="12415" spans="2:2">
      <c r="B12415" s="163"/>
    </row>
    <row r="12416" spans="2:2">
      <c r="B12416" s="163"/>
    </row>
    <row r="12417" spans="2:2">
      <c r="B12417" s="163"/>
    </row>
    <row r="12418" spans="2:2">
      <c r="B12418" s="163"/>
    </row>
    <row r="12419" spans="2:2">
      <c r="B12419" s="163"/>
    </row>
    <row r="12420" spans="2:2">
      <c r="B12420" s="163"/>
    </row>
    <row r="12421" spans="2:2">
      <c r="B12421" s="163"/>
    </row>
    <row r="12422" spans="2:2">
      <c r="B12422" s="163"/>
    </row>
    <row r="12423" spans="2:2">
      <c r="B12423" s="163"/>
    </row>
    <row r="12424" spans="2:2">
      <c r="B12424" s="163"/>
    </row>
    <row r="12425" spans="2:2">
      <c r="B12425" s="163"/>
    </row>
    <row r="12426" spans="2:2">
      <c r="B12426" s="163"/>
    </row>
    <row r="12427" spans="2:2">
      <c r="B12427" s="163"/>
    </row>
    <row r="12428" spans="2:2">
      <c r="B12428" s="163"/>
    </row>
    <row r="12429" spans="2:2">
      <c r="B12429" s="163"/>
    </row>
    <row r="12430" spans="2:2">
      <c r="B12430" s="163"/>
    </row>
    <row r="12431" spans="2:2">
      <c r="B12431" s="163"/>
    </row>
    <row r="12432" spans="2:2">
      <c r="B12432" s="163"/>
    </row>
    <row r="12433" spans="2:2">
      <c r="B12433" s="163"/>
    </row>
    <row r="12434" spans="2:2">
      <c r="B12434" s="163"/>
    </row>
    <row r="12435" spans="2:2">
      <c r="B12435" s="163"/>
    </row>
    <row r="12436" spans="2:2">
      <c r="B12436" s="163"/>
    </row>
    <row r="12437" spans="2:2">
      <c r="B12437" s="163"/>
    </row>
    <row r="12438" spans="2:2">
      <c r="B12438" s="163"/>
    </row>
    <row r="12439" spans="2:2">
      <c r="B12439" s="163"/>
    </row>
    <row r="12440" spans="2:2">
      <c r="B12440" s="163"/>
    </row>
    <row r="12441" spans="2:2">
      <c r="B12441" s="163"/>
    </row>
    <row r="12442" spans="2:2">
      <c r="B12442" s="163"/>
    </row>
    <row r="12443" spans="2:2">
      <c r="B12443" s="163"/>
    </row>
    <row r="12444" spans="2:2">
      <c r="B12444" s="163"/>
    </row>
    <row r="12445" spans="2:2">
      <c r="B12445" s="163"/>
    </row>
    <row r="12446" spans="2:2">
      <c r="B12446" s="163"/>
    </row>
    <row r="12447" spans="2:2">
      <c r="B12447" s="163"/>
    </row>
    <row r="12448" spans="2:2">
      <c r="B12448" s="163"/>
    </row>
    <row r="12449" spans="2:2">
      <c r="B12449" s="163"/>
    </row>
    <row r="12450" spans="2:2">
      <c r="B12450" s="163"/>
    </row>
    <row r="12451" spans="2:2">
      <c r="B12451" s="163"/>
    </row>
    <row r="12452" spans="2:2">
      <c r="B12452" s="163"/>
    </row>
    <row r="12453" spans="2:2">
      <c r="B12453" s="163"/>
    </row>
    <row r="12454" spans="2:2">
      <c r="B12454" s="163"/>
    </row>
    <row r="12455" spans="2:2">
      <c r="B12455" s="163"/>
    </row>
    <row r="12456" spans="2:2">
      <c r="B12456" s="163"/>
    </row>
    <row r="12457" spans="2:2">
      <c r="B12457" s="163"/>
    </row>
    <row r="12458" spans="2:2">
      <c r="B12458" s="163"/>
    </row>
    <row r="12459" spans="2:2">
      <c r="B12459" s="163"/>
    </row>
    <row r="12460" spans="2:2">
      <c r="B12460" s="163"/>
    </row>
    <row r="12461" spans="2:2">
      <c r="B12461" s="163"/>
    </row>
    <row r="12462" spans="2:2">
      <c r="B12462" s="163"/>
    </row>
    <row r="12463" spans="2:2">
      <c r="B12463" s="163"/>
    </row>
    <row r="12464" spans="2:2">
      <c r="B12464" s="163"/>
    </row>
    <row r="12465" spans="2:2">
      <c r="B12465" s="163"/>
    </row>
    <row r="12466" spans="2:2">
      <c r="B12466" s="163"/>
    </row>
    <row r="12467" spans="2:2">
      <c r="B12467" s="163"/>
    </row>
    <row r="12468" spans="2:2">
      <c r="B12468" s="163"/>
    </row>
    <row r="12469" spans="2:2">
      <c r="B12469" s="163"/>
    </row>
    <row r="12470" spans="2:2">
      <c r="B12470" s="163"/>
    </row>
    <row r="12471" spans="2:2">
      <c r="B12471" s="163"/>
    </row>
    <row r="12472" spans="2:2">
      <c r="B12472" s="163"/>
    </row>
    <row r="12473" spans="2:2">
      <c r="B12473" s="163"/>
    </row>
    <row r="12474" spans="2:2">
      <c r="B12474" s="163"/>
    </row>
    <row r="12475" spans="2:2">
      <c r="B12475" s="163"/>
    </row>
    <row r="12476" spans="2:2">
      <c r="B12476" s="163"/>
    </row>
    <row r="12477" spans="2:2">
      <c r="B12477" s="163"/>
    </row>
    <row r="12478" spans="2:2">
      <c r="B12478" s="163"/>
    </row>
    <row r="12479" spans="2:2">
      <c r="B12479" s="163"/>
    </row>
    <row r="12480" spans="2:2">
      <c r="B12480" s="163"/>
    </row>
    <row r="12481" spans="2:2">
      <c r="B12481" s="163"/>
    </row>
    <row r="12482" spans="2:2">
      <c r="B12482" s="163"/>
    </row>
    <row r="12483" spans="2:2">
      <c r="B12483" s="163"/>
    </row>
    <row r="12484" spans="2:2">
      <c r="B12484" s="163"/>
    </row>
    <row r="12485" spans="2:2">
      <c r="B12485" s="163"/>
    </row>
    <row r="12486" spans="2:2">
      <c r="B12486" s="163"/>
    </row>
    <row r="12487" spans="2:2">
      <c r="B12487" s="163"/>
    </row>
    <row r="12488" spans="2:2">
      <c r="B12488" s="163"/>
    </row>
    <row r="12489" spans="2:2">
      <c r="B12489" s="163"/>
    </row>
    <row r="12490" spans="2:2">
      <c r="B12490" s="163"/>
    </row>
    <row r="12491" spans="2:2">
      <c r="B12491" s="163"/>
    </row>
    <row r="12492" spans="2:2">
      <c r="B12492" s="163"/>
    </row>
    <row r="12493" spans="2:2">
      <c r="B12493" s="163"/>
    </row>
    <row r="12494" spans="2:2">
      <c r="B12494" s="163"/>
    </row>
    <row r="12495" spans="2:2">
      <c r="B12495" s="163"/>
    </row>
    <row r="12496" spans="2:2">
      <c r="B12496" s="163"/>
    </row>
    <row r="12497" spans="2:2">
      <c r="B12497" s="163"/>
    </row>
    <row r="12498" spans="2:2">
      <c r="B12498" s="163"/>
    </row>
    <row r="12499" spans="2:2">
      <c r="B12499" s="163"/>
    </row>
    <row r="12500" spans="2:2">
      <c r="B12500" s="163"/>
    </row>
    <row r="12501" spans="2:2">
      <c r="B12501" s="163"/>
    </row>
    <row r="12502" spans="2:2">
      <c r="B12502" s="163"/>
    </row>
    <row r="12503" spans="2:2">
      <c r="B12503" s="163"/>
    </row>
    <row r="12504" spans="2:2">
      <c r="B12504" s="163"/>
    </row>
    <row r="12505" spans="2:2">
      <c r="B12505" s="163"/>
    </row>
    <row r="12506" spans="2:2">
      <c r="B12506" s="163"/>
    </row>
    <row r="12507" spans="2:2">
      <c r="B12507" s="163"/>
    </row>
    <row r="12508" spans="2:2">
      <c r="B12508" s="163"/>
    </row>
    <row r="12509" spans="2:2">
      <c r="B12509" s="163"/>
    </row>
    <row r="12510" spans="2:2">
      <c r="B12510" s="163"/>
    </row>
    <row r="12511" spans="2:2">
      <c r="B12511" s="163"/>
    </row>
    <row r="12512" spans="2:2">
      <c r="B12512" s="163"/>
    </row>
    <row r="12513" spans="2:2">
      <c r="B12513" s="163"/>
    </row>
    <row r="12514" spans="2:2">
      <c r="B12514" s="163"/>
    </row>
    <row r="12515" spans="2:2">
      <c r="B12515" s="163"/>
    </row>
    <row r="12516" spans="2:2">
      <c r="B12516" s="163"/>
    </row>
    <row r="12517" spans="2:2">
      <c r="B12517" s="163"/>
    </row>
    <row r="12518" spans="2:2">
      <c r="B12518" s="163"/>
    </row>
    <row r="12519" spans="2:2">
      <c r="B12519" s="163"/>
    </row>
    <row r="12520" spans="2:2">
      <c r="B12520" s="163"/>
    </row>
    <row r="12521" spans="2:2">
      <c r="B12521" s="163"/>
    </row>
    <row r="12522" spans="2:2">
      <c r="B12522" s="163"/>
    </row>
    <row r="12523" spans="2:2">
      <c r="B12523" s="163"/>
    </row>
    <row r="12524" spans="2:2">
      <c r="B12524" s="163"/>
    </row>
    <row r="12525" spans="2:2">
      <c r="B12525" s="163"/>
    </row>
    <row r="12526" spans="2:2">
      <c r="B12526" s="163"/>
    </row>
    <row r="12527" spans="2:2">
      <c r="B12527" s="163"/>
    </row>
    <row r="12528" spans="2:2">
      <c r="B12528" s="163"/>
    </row>
    <row r="12529" spans="2:2">
      <c r="B12529" s="163"/>
    </row>
    <row r="12530" spans="2:2">
      <c r="B12530" s="163"/>
    </row>
    <row r="12531" spans="2:2">
      <c r="B12531" s="163"/>
    </row>
    <row r="12532" spans="2:2">
      <c r="B12532" s="163"/>
    </row>
    <row r="12533" spans="2:2">
      <c r="B12533" s="163"/>
    </row>
    <row r="12534" spans="2:2">
      <c r="B12534" s="163"/>
    </row>
    <row r="12535" spans="2:2">
      <c r="B12535" s="163"/>
    </row>
    <row r="12536" spans="2:2">
      <c r="B12536" s="163"/>
    </row>
    <row r="12537" spans="2:2">
      <c r="B12537" s="163"/>
    </row>
    <row r="12538" spans="2:2">
      <c r="B12538" s="163"/>
    </row>
    <row r="12539" spans="2:2">
      <c r="B12539" s="163"/>
    </row>
    <row r="12540" spans="2:2">
      <c r="B12540" s="163"/>
    </row>
    <row r="12541" spans="2:2">
      <c r="B12541" s="163"/>
    </row>
    <row r="12542" spans="2:2">
      <c r="B12542" s="163"/>
    </row>
    <row r="12543" spans="2:2">
      <c r="B12543" s="163"/>
    </row>
    <row r="12544" spans="2:2">
      <c r="B12544" s="163"/>
    </row>
    <row r="12545" spans="2:2">
      <c r="B12545" s="163"/>
    </row>
    <row r="12546" spans="2:2">
      <c r="B12546" s="163"/>
    </row>
    <row r="12547" spans="2:2">
      <c r="B12547" s="163"/>
    </row>
    <row r="12548" spans="2:2">
      <c r="B12548" s="163"/>
    </row>
    <row r="12549" spans="2:2">
      <c r="B12549" s="163"/>
    </row>
    <row r="12550" spans="2:2">
      <c r="B12550" s="163"/>
    </row>
    <row r="12551" spans="2:2">
      <c r="B12551" s="163"/>
    </row>
    <row r="12552" spans="2:2">
      <c r="B12552" s="163"/>
    </row>
    <row r="12553" spans="2:2">
      <c r="B12553" s="163"/>
    </row>
    <row r="12554" spans="2:2">
      <c r="B12554" s="163"/>
    </row>
    <row r="12555" spans="2:2">
      <c r="B12555" s="163"/>
    </row>
    <row r="12556" spans="2:2">
      <c r="B12556" s="163"/>
    </row>
    <row r="12557" spans="2:2">
      <c r="B12557" s="163"/>
    </row>
    <row r="12558" spans="2:2">
      <c r="B12558" s="163"/>
    </row>
    <row r="12559" spans="2:2">
      <c r="B12559" s="163"/>
    </row>
    <row r="12560" spans="2:2">
      <c r="B12560" s="163"/>
    </row>
    <row r="12561" spans="2:2">
      <c r="B12561" s="163"/>
    </row>
    <row r="12562" spans="2:2">
      <c r="B12562" s="163"/>
    </row>
    <row r="12563" spans="2:2">
      <c r="B12563" s="163"/>
    </row>
    <row r="12564" spans="2:2">
      <c r="B12564" s="163"/>
    </row>
    <row r="12565" spans="2:2">
      <c r="B12565" s="163"/>
    </row>
    <row r="12566" spans="2:2">
      <c r="B12566" s="163"/>
    </row>
    <row r="12567" spans="2:2">
      <c r="B12567" s="163"/>
    </row>
    <row r="12568" spans="2:2">
      <c r="B12568" s="163"/>
    </row>
    <row r="12569" spans="2:2">
      <c r="B12569" s="163"/>
    </row>
    <row r="12570" spans="2:2">
      <c r="B12570" s="163"/>
    </row>
    <row r="12571" spans="2:2">
      <c r="B12571" s="163"/>
    </row>
    <row r="12572" spans="2:2">
      <c r="B12572" s="163"/>
    </row>
    <row r="12573" spans="2:2">
      <c r="B12573" s="163"/>
    </row>
    <row r="12574" spans="2:2">
      <c r="B12574" s="163"/>
    </row>
    <row r="12575" spans="2:2">
      <c r="B12575" s="163"/>
    </row>
    <row r="12576" spans="2:2">
      <c r="B12576" s="163"/>
    </row>
    <row r="12577" spans="2:2">
      <c r="B12577" s="163"/>
    </row>
    <row r="12578" spans="2:2">
      <c r="B12578" s="163"/>
    </row>
    <row r="12579" spans="2:2">
      <c r="B12579" s="163"/>
    </row>
    <row r="12580" spans="2:2">
      <c r="B12580" s="163"/>
    </row>
    <row r="12581" spans="2:2">
      <c r="B12581" s="163"/>
    </row>
    <row r="12582" spans="2:2">
      <c r="B12582" s="163"/>
    </row>
    <row r="12583" spans="2:2">
      <c r="B12583" s="163"/>
    </row>
    <row r="12584" spans="2:2">
      <c r="B12584" s="163"/>
    </row>
    <row r="12585" spans="2:2">
      <c r="B12585" s="163"/>
    </row>
    <row r="12586" spans="2:2">
      <c r="B12586" s="163"/>
    </row>
    <row r="12587" spans="2:2">
      <c r="B12587" s="163"/>
    </row>
    <row r="12588" spans="2:2">
      <c r="B12588" s="163"/>
    </row>
    <row r="12589" spans="2:2">
      <c r="B12589" s="163"/>
    </row>
    <row r="12590" spans="2:2">
      <c r="B12590" s="163"/>
    </row>
    <row r="12591" spans="2:2">
      <c r="B12591" s="163"/>
    </row>
    <row r="12592" spans="2:2">
      <c r="B12592" s="163"/>
    </row>
    <row r="12593" spans="2:2">
      <c r="B12593" s="163"/>
    </row>
    <row r="12594" spans="2:2">
      <c r="B12594" s="163"/>
    </row>
    <row r="12595" spans="2:2">
      <c r="B12595" s="163"/>
    </row>
    <row r="12596" spans="2:2">
      <c r="B12596" s="163"/>
    </row>
    <row r="12597" spans="2:2">
      <c r="B12597" s="163"/>
    </row>
    <row r="12598" spans="2:2">
      <c r="B12598" s="163"/>
    </row>
    <row r="12599" spans="2:2">
      <c r="B12599" s="163"/>
    </row>
    <row r="12600" spans="2:2">
      <c r="B12600" s="163"/>
    </row>
    <row r="12601" spans="2:2">
      <c r="B12601" s="163"/>
    </row>
    <row r="12602" spans="2:2">
      <c r="B12602" s="163"/>
    </row>
    <row r="12603" spans="2:2">
      <c r="B12603" s="163"/>
    </row>
    <row r="12604" spans="2:2">
      <c r="B12604" s="163"/>
    </row>
    <row r="12605" spans="2:2">
      <c r="B12605" s="163"/>
    </row>
    <row r="12606" spans="2:2">
      <c r="B12606" s="163"/>
    </row>
    <row r="12607" spans="2:2">
      <c r="B12607" s="163"/>
    </row>
    <row r="12608" spans="2:2">
      <c r="B12608" s="163"/>
    </row>
    <row r="12609" spans="2:2">
      <c r="B12609" s="163"/>
    </row>
    <row r="12610" spans="2:2">
      <c r="B12610" s="163"/>
    </row>
    <row r="12611" spans="2:2">
      <c r="B12611" s="163"/>
    </row>
    <row r="12612" spans="2:2">
      <c r="B12612" s="163"/>
    </row>
    <row r="12613" spans="2:2">
      <c r="B12613" s="163"/>
    </row>
    <row r="12614" spans="2:2">
      <c r="B12614" s="163"/>
    </row>
    <row r="12615" spans="2:2">
      <c r="B12615" s="163"/>
    </row>
    <row r="12616" spans="2:2">
      <c r="B12616" s="163"/>
    </row>
    <row r="12617" spans="2:2">
      <c r="B12617" s="163"/>
    </row>
    <row r="12618" spans="2:2">
      <c r="B12618" s="163"/>
    </row>
    <row r="12619" spans="2:2">
      <c r="B12619" s="163"/>
    </row>
    <row r="12620" spans="2:2">
      <c r="B12620" s="163"/>
    </row>
    <row r="12621" spans="2:2">
      <c r="B12621" s="163"/>
    </row>
    <row r="12622" spans="2:2">
      <c r="B12622" s="163"/>
    </row>
    <row r="12623" spans="2:2">
      <c r="B12623" s="163"/>
    </row>
    <row r="12624" spans="2:2">
      <c r="B12624" s="163"/>
    </row>
    <row r="12625" spans="2:2">
      <c r="B12625" s="163"/>
    </row>
    <row r="12626" spans="2:2">
      <c r="B12626" s="163"/>
    </row>
    <row r="12627" spans="2:2">
      <c r="B12627" s="163"/>
    </row>
    <row r="12628" spans="2:2">
      <c r="B12628" s="163"/>
    </row>
    <row r="12629" spans="2:2">
      <c r="B12629" s="163"/>
    </row>
    <row r="12630" spans="2:2">
      <c r="B12630" s="163"/>
    </row>
    <row r="12631" spans="2:2">
      <c r="B12631" s="163"/>
    </row>
    <row r="12632" spans="2:2">
      <c r="B12632" s="163"/>
    </row>
    <row r="12633" spans="2:2">
      <c r="B12633" s="163"/>
    </row>
    <row r="12634" spans="2:2">
      <c r="B12634" s="163"/>
    </row>
    <row r="12635" spans="2:2">
      <c r="B12635" s="163"/>
    </row>
    <row r="12636" spans="2:2">
      <c r="B12636" s="163"/>
    </row>
    <row r="12637" spans="2:2">
      <c r="B12637" s="163"/>
    </row>
    <row r="12638" spans="2:2">
      <c r="B12638" s="163"/>
    </row>
    <row r="12639" spans="2:2">
      <c r="B12639" s="163"/>
    </row>
    <row r="12640" spans="2:2">
      <c r="B12640" s="163"/>
    </row>
    <row r="12641" spans="2:2">
      <c r="B12641" s="163"/>
    </row>
    <row r="12642" spans="2:2">
      <c r="B12642" s="163"/>
    </row>
    <row r="12643" spans="2:2">
      <c r="B12643" s="163"/>
    </row>
    <row r="12644" spans="2:2">
      <c r="B12644" s="163"/>
    </row>
    <row r="12645" spans="2:2">
      <c r="B12645" s="163"/>
    </row>
    <row r="12646" spans="2:2">
      <c r="B12646" s="163"/>
    </row>
    <row r="12647" spans="2:2">
      <c r="B12647" s="163"/>
    </row>
    <row r="12648" spans="2:2">
      <c r="B12648" s="163"/>
    </row>
    <row r="12649" spans="2:2">
      <c r="B12649" s="163"/>
    </row>
    <row r="12650" spans="2:2">
      <c r="B12650" s="163"/>
    </row>
    <row r="12651" spans="2:2">
      <c r="B12651" s="163"/>
    </row>
    <row r="12652" spans="2:2">
      <c r="B12652" s="163"/>
    </row>
    <row r="12653" spans="2:2">
      <c r="B12653" s="163"/>
    </row>
    <row r="12654" spans="2:2">
      <c r="B12654" s="163"/>
    </row>
    <row r="12655" spans="2:2">
      <c r="B12655" s="163"/>
    </row>
    <row r="12656" spans="2:2">
      <c r="B12656" s="163"/>
    </row>
    <row r="12657" spans="2:2">
      <c r="B12657" s="163"/>
    </row>
    <row r="12658" spans="2:2">
      <c r="B12658" s="163"/>
    </row>
    <row r="12659" spans="2:2">
      <c r="B12659" s="163"/>
    </row>
    <row r="12660" spans="2:2">
      <c r="B12660" s="163"/>
    </row>
    <row r="12661" spans="2:2">
      <c r="B12661" s="163"/>
    </row>
    <row r="12662" spans="2:2">
      <c r="B12662" s="163"/>
    </row>
    <row r="12663" spans="2:2">
      <c r="B12663" s="163"/>
    </row>
    <row r="12664" spans="2:2">
      <c r="B12664" s="163"/>
    </row>
    <row r="12665" spans="2:2">
      <c r="B12665" s="163"/>
    </row>
    <row r="12666" spans="2:2">
      <c r="B12666" s="163"/>
    </row>
    <row r="12667" spans="2:2">
      <c r="B12667" s="163"/>
    </row>
    <row r="12668" spans="2:2">
      <c r="B12668" s="163"/>
    </row>
    <row r="12669" spans="2:2">
      <c r="B12669" s="163"/>
    </row>
    <row r="12670" spans="2:2">
      <c r="B12670" s="163"/>
    </row>
    <row r="12671" spans="2:2">
      <c r="B12671" s="163"/>
    </row>
    <row r="12672" spans="2:2">
      <c r="B12672" s="163"/>
    </row>
    <row r="12673" spans="2:2">
      <c r="B12673" s="163"/>
    </row>
    <row r="12674" spans="2:2">
      <c r="B12674" s="163"/>
    </row>
    <row r="12675" spans="2:2">
      <c r="B12675" s="163"/>
    </row>
    <row r="12676" spans="2:2">
      <c r="B12676" s="163"/>
    </row>
    <row r="12677" spans="2:2">
      <c r="B12677" s="163"/>
    </row>
    <row r="12678" spans="2:2">
      <c r="B12678" s="163"/>
    </row>
    <row r="12679" spans="2:2">
      <c r="B12679" s="163"/>
    </row>
    <row r="12680" spans="2:2">
      <c r="B12680" s="163"/>
    </row>
    <row r="12681" spans="2:2">
      <c r="B12681" s="163"/>
    </row>
    <row r="12682" spans="2:2">
      <c r="B12682" s="163"/>
    </row>
    <row r="12683" spans="2:2">
      <c r="B12683" s="163"/>
    </row>
    <row r="12684" spans="2:2">
      <c r="B12684" s="163"/>
    </row>
    <row r="12685" spans="2:2">
      <c r="B12685" s="163"/>
    </row>
    <row r="12686" spans="2:2">
      <c r="B12686" s="163"/>
    </row>
    <row r="12687" spans="2:2">
      <c r="B12687" s="163"/>
    </row>
    <row r="12688" spans="2:2">
      <c r="B12688" s="163"/>
    </row>
    <row r="12689" spans="2:2">
      <c r="B12689" s="163"/>
    </row>
    <row r="12690" spans="2:2">
      <c r="B12690" s="163"/>
    </row>
    <row r="12691" spans="2:2">
      <c r="B12691" s="163"/>
    </row>
    <row r="12692" spans="2:2">
      <c r="B12692" s="163"/>
    </row>
    <row r="12693" spans="2:2">
      <c r="B12693" s="163"/>
    </row>
    <row r="12694" spans="2:2">
      <c r="B12694" s="163"/>
    </row>
    <row r="12695" spans="2:2">
      <c r="B12695" s="163"/>
    </row>
    <row r="12696" spans="2:2">
      <c r="B12696" s="163"/>
    </row>
    <row r="12697" spans="2:2">
      <c r="B12697" s="163"/>
    </row>
    <row r="12698" spans="2:2">
      <c r="B12698" s="163"/>
    </row>
    <row r="12699" spans="2:2">
      <c r="B12699" s="163"/>
    </row>
    <row r="12700" spans="2:2">
      <c r="B12700" s="163"/>
    </row>
    <row r="12701" spans="2:2">
      <c r="B12701" s="163"/>
    </row>
    <row r="12702" spans="2:2">
      <c r="B12702" s="163"/>
    </row>
    <row r="12703" spans="2:2">
      <c r="B12703" s="163"/>
    </row>
    <row r="12704" spans="2:2">
      <c r="B12704" s="163"/>
    </row>
    <row r="12705" spans="2:2">
      <c r="B12705" s="163"/>
    </row>
    <row r="12706" spans="2:2">
      <c r="B12706" s="163"/>
    </row>
    <row r="12707" spans="2:2">
      <c r="B12707" s="163"/>
    </row>
    <row r="12708" spans="2:2">
      <c r="B12708" s="163"/>
    </row>
    <row r="12709" spans="2:2">
      <c r="B12709" s="163"/>
    </row>
    <row r="12710" spans="2:2">
      <c r="B12710" s="163"/>
    </row>
    <row r="12711" spans="2:2">
      <c r="B12711" s="163"/>
    </row>
    <row r="12712" spans="2:2">
      <c r="B12712" s="163"/>
    </row>
    <row r="12713" spans="2:2">
      <c r="B12713" s="163"/>
    </row>
    <row r="12714" spans="2:2">
      <c r="B12714" s="163"/>
    </row>
    <row r="12715" spans="2:2">
      <c r="B12715" s="163"/>
    </row>
    <row r="12716" spans="2:2">
      <c r="B12716" s="163"/>
    </row>
    <row r="12717" spans="2:2">
      <c r="B12717" s="163"/>
    </row>
    <row r="12718" spans="2:2">
      <c r="B12718" s="163"/>
    </row>
    <row r="12719" spans="2:2">
      <c r="B12719" s="163"/>
    </row>
    <row r="12720" spans="2:2">
      <c r="B12720" s="163"/>
    </row>
    <row r="12721" spans="2:2">
      <c r="B12721" s="163"/>
    </row>
    <row r="12722" spans="2:2">
      <c r="B12722" s="163"/>
    </row>
    <row r="12723" spans="2:2">
      <c r="B12723" s="163"/>
    </row>
    <row r="12724" spans="2:2">
      <c r="B12724" s="163"/>
    </row>
    <row r="12725" spans="2:2">
      <c r="B12725" s="163"/>
    </row>
    <row r="12726" spans="2:2">
      <c r="B12726" s="163"/>
    </row>
    <row r="12727" spans="2:2">
      <c r="B12727" s="163"/>
    </row>
    <row r="12728" spans="2:2">
      <c r="B12728" s="163"/>
    </row>
    <row r="12729" spans="2:2">
      <c r="B12729" s="163"/>
    </row>
    <row r="12730" spans="2:2">
      <c r="B12730" s="163"/>
    </row>
    <row r="12731" spans="2:2">
      <c r="B12731" s="163"/>
    </row>
    <row r="12732" spans="2:2">
      <c r="B12732" s="163"/>
    </row>
    <row r="12733" spans="2:2">
      <c r="B12733" s="163"/>
    </row>
    <row r="12734" spans="2:2">
      <c r="B12734" s="163"/>
    </row>
    <row r="12735" spans="2:2">
      <c r="B12735" s="163"/>
    </row>
    <row r="12736" spans="2:2">
      <c r="B12736" s="163"/>
    </row>
    <row r="12737" spans="2:2">
      <c r="B12737" s="163"/>
    </row>
    <row r="12738" spans="2:2">
      <c r="B12738" s="163"/>
    </row>
    <row r="12739" spans="2:2">
      <c r="B12739" s="163"/>
    </row>
    <row r="12740" spans="2:2">
      <c r="B12740" s="163"/>
    </row>
    <row r="12741" spans="2:2">
      <c r="B12741" s="163"/>
    </row>
    <row r="12742" spans="2:2">
      <c r="B12742" s="163"/>
    </row>
    <row r="12743" spans="2:2">
      <c r="B12743" s="163"/>
    </row>
    <row r="12744" spans="2:2">
      <c r="B12744" s="163"/>
    </row>
    <row r="12745" spans="2:2">
      <c r="B12745" s="163"/>
    </row>
    <row r="12746" spans="2:2">
      <c r="B12746" s="163"/>
    </row>
    <row r="12747" spans="2:2">
      <c r="B12747" s="163"/>
    </row>
    <row r="12748" spans="2:2">
      <c r="B12748" s="163"/>
    </row>
    <row r="12749" spans="2:2">
      <c r="B12749" s="163"/>
    </row>
    <row r="12750" spans="2:2">
      <c r="B12750" s="163"/>
    </row>
    <row r="12751" spans="2:2">
      <c r="B12751" s="163"/>
    </row>
    <row r="12752" spans="2:2">
      <c r="B12752" s="163"/>
    </row>
    <row r="12753" spans="2:2">
      <c r="B12753" s="163"/>
    </row>
    <row r="12754" spans="2:2">
      <c r="B12754" s="163"/>
    </row>
    <row r="12755" spans="2:2">
      <c r="B12755" s="163"/>
    </row>
    <row r="12756" spans="2:2">
      <c r="B12756" s="163"/>
    </row>
    <row r="12757" spans="2:2">
      <c r="B12757" s="163"/>
    </row>
    <row r="12758" spans="2:2">
      <c r="B12758" s="163"/>
    </row>
    <row r="12759" spans="2:2">
      <c r="B12759" s="163"/>
    </row>
    <row r="12760" spans="2:2">
      <c r="B12760" s="163"/>
    </row>
    <row r="12761" spans="2:2">
      <c r="B12761" s="163"/>
    </row>
    <row r="12762" spans="2:2">
      <c r="B12762" s="163"/>
    </row>
    <row r="12763" spans="2:2">
      <c r="B12763" s="163"/>
    </row>
    <row r="12764" spans="2:2">
      <c r="B12764" s="163"/>
    </row>
    <row r="12765" spans="2:2">
      <c r="B12765" s="163"/>
    </row>
    <row r="12766" spans="2:2">
      <c r="B12766" s="163"/>
    </row>
    <row r="12767" spans="2:2">
      <c r="B12767" s="163"/>
    </row>
    <row r="12768" spans="2:2">
      <c r="B12768" s="163"/>
    </row>
    <row r="12769" spans="2:2">
      <c r="B12769" s="163"/>
    </row>
    <row r="12770" spans="2:2">
      <c r="B12770" s="163"/>
    </row>
    <row r="12771" spans="2:2">
      <c r="B12771" s="163"/>
    </row>
    <row r="12772" spans="2:2">
      <c r="B12772" s="163"/>
    </row>
    <row r="12773" spans="2:2">
      <c r="B12773" s="163"/>
    </row>
    <row r="12774" spans="2:2">
      <c r="B12774" s="163"/>
    </row>
    <row r="12775" spans="2:2">
      <c r="B12775" s="163"/>
    </row>
    <row r="12776" spans="2:2">
      <c r="B12776" s="163"/>
    </row>
    <row r="12777" spans="2:2">
      <c r="B12777" s="163"/>
    </row>
    <row r="12778" spans="2:2">
      <c r="B12778" s="163"/>
    </row>
    <row r="12779" spans="2:2">
      <c r="B12779" s="163"/>
    </row>
    <row r="12780" spans="2:2">
      <c r="B12780" s="163"/>
    </row>
    <row r="12781" spans="2:2">
      <c r="B12781" s="163"/>
    </row>
    <row r="12782" spans="2:2">
      <c r="B12782" s="163"/>
    </row>
    <row r="12783" spans="2:2">
      <c r="B12783" s="163"/>
    </row>
    <row r="12784" spans="2:2">
      <c r="B12784" s="163"/>
    </row>
    <row r="12785" spans="2:2">
      <c r="B12785" s="163"/>
    </row>
    <row r="12786" spans="2:2">
      <c r="B12786" s="163"/>
    </row>
    <row r="12787" spans="2:2">
      <c r="B12787" s="163"/>
    </row>
    <row r="12788" spans="2:2">
      <c r="B12788" s="163"/>
    </row>
    <row r="12789" spans="2:2">
      <c r="B12789" s="163"/>
    </row>
    <row r="12790" spans="2:2">
      <c r="B12790" s="163"/>
    </row>
    <row r="12791" spans="2:2">
      <c r="B12791" s="163"/>
    </row>
    <row r="12792" spans="2:2">
      <c r="B12792" s="163"/>
    </row>
    <row r="12793" spans="2:2">
      <c r="B12793" s="163"/>
    </row>
    <row r="12794" spans="2:2">
      <c r="B12794" s="163"/>
    </row>
    <row r="12795" spans="2:2">
      <c r="B12795" s="163"/>
    </row>
    <row r="12796" spans="2:2">
      <c r="B12796" s="163"/>
    </row>
    <row r="12797" spans="2:2">
      <c r="B12797" s="163"/>
    </row>
    <row r="12798" spans="2:2">
      <c r="B12798" s="163"/>
    </row>
    <row r="12799" spans="2:2">
      <c r="B12799" s="163"/>
    </row>
    <row r="12800" spans="2:2">
      <c r="B12800" s="163"/>
    </row>
    <row r="12801" spans="2:2">
      <c r="B12801" s="163"/>
    </row>
    <row r="12802" spans="2:2">
      <c r="B12802" s="163"/>
    </row>
    <row r="12803" spans="2:2">
      <c r="B12803" s="163"/>
    </row>
    <row r="12804" spans="2:2">
      <c r="B12804" s="163"/>
    </row>
    <row r="12805" spans="2:2">
      <c r="B12805" s="163"/>
    </row>
    <row r="12806" spans="2:2">
      <c r="B12806" s="163"/>
    </row>
    <row r="12807" spans="2:2">
      <c r="B12807" s="163"/>
    </row>
    <row r="12808" spans="2:2">
      <c r="B12808" s="163"/>
    </row>
    <row r="12809" spans="2:2">
      <c r="B12809" s="163"/>
    </row>
    <row r="12810" spans="2:2">
      <c r="B12810" s="163"/>
    </row>
    <row r="12811" spans="2:2">
      <c r="B12811" s="163"/>
    </row>
    <row r="12812" spans="2:2">
      <c r="B12812" s="163"/>
    </row>
    <row r="12813" spans="2:2">
      <c r="B12813" s="163"/>
    </row>
    <row r="12814" spans="2:2">
      <c r="B12814" s="163"/>
    </row>
    <row r="12815" spans="2:2">
      <c r="B12815" s="163"/>
    </row>
    <row r="12816" spans="2:2">
      <c r="B12816" s="163"/>
    </row>
    <row r="12817" spans="2:2">
      <c r="B12817" s="163"/>
    </row>
    <row r="12818" spans="2:2">
      <c r="B12818" s="163"/>
    </row>
    <row r="12819" spans="2:2">
      <c r="B12819" s="163"/>
    </row>
    <row r="12820" spans="2:2">
      <c r="B12820" s="163"/>
    </row>
    <row r="12821" spans="2:2">
      <c r="B12821" s="163"/>
    </row>
    <row r="12822" spans="2:2">
      <c r="B12822" s="163"/>
    </row>
    <row r="12823" spans="2:2">
      <c r="B12823" s="163"/>
    </row>
    <row r="12824" spans="2:2">
      <c r="B12824" s="163"/>
    </row>
    <row r="12825" spans="2:2">
      <c r="B12825" s="163"/>
    </row>
    <row r="12826" spans="2:2">
      <c r="B12826" s="163"/>
    </row>
    <row r="12827" spans="2:2">
      <c r="B12827" s="163"/>
    </row>
    <row r="12828" spans="2:2">
      <c r="B12828" s="163"/>
    </row>
    <row r="12829" spans="2:2">
      <c r="B12829" s="163"/>
    </row>
    <row r="12830" spans="2:2">
      <c r="B12830" s="163"/>
    </row>
    <row r="12831" spans="2:2">
      <c r="B12831" s="163"/>
    </row>
    <row r="12832" spans="2:2">
      <c r="B12832" s="163"/>
    </row>
    <row r="12833" spans="2:2">
      <c r="B12833" s="163"/>
    </row>
    <row r="12834" spans="2:2">
      <c r="B12834" s="163"/>
    </row>
    <row r="12835" spans="2:2">
      <c r="B12835" s="163"/>
    </row>
    <row r="12836" spans="2:2">
      <c r="B12836" s="163"/>
    </row>
    <row r="12837" spans="2:2">
      <c r="B12837" s="163"/>
    </row>
    <row r="12838" spans="2:2">
      <c r="B12838" s="163"/>
    </row>
    <row r="12839" spans="2:2">
      <c r="B12839" s="163"/>
    </row>
    <row r="12840" spans="2:2">
      <c r="B12840" s="163"/>
    </row>
    <row r="12841" spans="2:2">
      <c r="B12841" s="163"/>
    </row>
    <row r="12842" spans="2:2">
      <c r="B12842" s="163"/>
    </row>
    <row r="12843" spans="2:2">
      <c r="B12843" s="163"/>
    </row>
    <row r="12844" spans="2:2">
      <c r="B12844" s="163"/>
    </row>
    <row r="12845" spans="2:2">
      <c r="B12845" s="163"/>
    </row>
    <row r="12846" spans="2:2">
      <c r="B12846" s="163"/>
    </row>
    <row r="12847" spans="2:2">
      <c r="B12847" s="163"/>
    </row>
    <row r="12848" spans="2:2">
      <c r="B12848" s="163"/>
    </row>
    <row r="12849" spans="2:2">
      <c r="B12849" s="163"/>
    </row>
    <row r="12850" spans="2:2">
      <c r="B12850" s="163"/>
    </row>
    <row r="12851" spans="2:2">
      <c r="B12851" s="163"/>
    </row>
    <row r="12852" spans="2:2">
      <c r="B12852" s="163"/>
    </row>
    <row r="12853" spans="2:2">
      <c r="B12853" s="163"/>
    </row>
    <row r="12854" spans="2:2">
      <c r="B12854" s="163"/>
    </row>
    <row r="12855" spans="2:2">
      <c r="B12855" s="163"/>
    </row>
    <row r="12856" spans="2:2">
      <c r="B12856" s="163"/>
    </row>
    <row r="12857" spans="2:2">
      <c r="B12857" s="163"/>
    </row>
    <row r="12858" spans="2:2">
      <c r="B12858" s="163"/>
    </row>
    <row r="12859" spans="2:2">
      <c r="B12859" s="163"/>
    </row>
    <row r="12860" spans="2:2">
      <c r="B12860" s="163"/>
    </row>
    <row r="12861" spans="2:2">
      <c r="B12861" s="163"/>
    </row>
    <row r="12862" spans="2:2">
      <c r="B12862" s="163"/>
    </row>
    <row r="12863" spans="2:2">
      <c r="B12863" s="163"/>
    </row>
    <row r="12864" spans="2:2">
      <c r="B12864" s="163"/>
    </row>
    <row r="12865" spans="2:2">
      <c r="B12865" s="163"/>
    </row>
    <row r="12866" spans="2:2">
      <c r="B12866" s="163"/>
    </row>
    <row r="12867" spans="2:2">
      <c r="B12867" s="163"/>
    </row>
    <row r="12868" spans="2:2">
      <c r="B12868" s="163"/>
    </row>
    <row r="12869" spans="2:2">
      <c r="B12869" s="163"/>
    </row>
    <row r="12870" spans="2:2">
      <c r="B12870" s="163"/>
    </row>
    <row r="12871" spans="2:2">
      <c r="B12871" s="163"/>
    </row>
    <row r="12872" spans="2:2">
      <c r="B12872" s="163"/>
    </row>
    <row r="12873" spans="2:2">
      <c r="B12873" s="163"/>
    </row>
    <row r="12874" spans="2:2">
      <c r="B12874" s="163"/>
    </row>
    <row r="12875" spans="2:2">
      <c r="B12875" s="163"/>
    </row>
    <row r="12876" spans="2:2">
      <c r="B12876" s="163"/>
    </row>
    <row r="12877" spans="2:2">
      <c r="B12877" s="163"/>
    </row>
    <row r="12878" spans="2:2">
      <c r="B12878" s="163"/>
    </row>
    <row r="12879" spans="2:2">
      <c r="B12879" s="163"/>
    </row>
    <row r="12880" spans="2:2">
      <c r="B12880" s="163"/>
    </row>
    <row r="12881" spans="2:2">
      <c r="B12881" s="163"/>
    </row>
    <row r="12882" spans="2:2">
      <c r="B12882" s="163"/>
    </row>
    <row r="12883" spans="2:2">
      <c r="B12883" s="163"/>
    </row>
    <row r="12884" spans="2:2">
      <c r="B12884" s="163"/>
    </row>
    <row r="12885" spans="2:2">
      <c r="B12885" s="163"/>
    </row>
    <row r="12886" spans="2:2">
      <c r="B12886" s="163"/>
    </row>
    <row r="12887" spans="2:2">
      <c r="B12887" s="163"/>
    </row>
    <row r="12888" spans="2:2">
      <c r="B12888" s="163"/>
    </row>
    <row r="12889" spans="2:2">
      <c r="B12889" s="163"/>
    </row>
    <row r="12890" spans="2:2">
      <c r="B12890" s="163"/>
    </row>
    <row r="12891" spans="2:2">
      <c r="B12891" s="163"/>
    </row>
    <row r="12892" spans="2:2">
      <c r="B12892" s="163"/>
    </row>
    <row r="12893" spans="2:2">
      <c r="B12893" s="163"/>
    </row>
    <row r="12894" spans="2:2">
      <c r="B12894" s="163"/>
    </row>
    <row r="12895" spans="2:2">
      <c r="B12895" s="163"/>
    </row>
    <row r="12896" spans="2:2">
      <c r="B12896" s="163"/>
    </row>
    <row r="12897" spans="2:2">
      <c r="B12897" s="163"/>
    </row>
    <row r="12898" spans="2:2">
      <c r="B12898" s="163"/>
    </row>
    <row r="12899" spans="2:2">
      <c r="B12899" s="163"/>
    </row>
    <row r="12900" spans="2:2">
      <c r="B12900" s="163"/>
    </row>
    <row r="12901" spans="2:2">
      <c r="B12901" s="163"/>
    </row>
    <row r="12902" spans="2:2">
      <c r="B12902" s="163"/>
    </row>
    <row r="12903" spans="2:2">
      <c r="B12903" s="163"/>
    </row>
    <row r="12904" spans="2:2">
      <c r="B12904" s="163"/>
    </row>
    <row r="12905" spans="2:2">
      <c r="B12905" s="163"/>
    </row>
    <row r="12906" spans="2:2">
      <c r="B12906" s="163"/>
    </row>
    <row r="12907" spans="2:2">
      <c r="B12907" s="163"/>
    </row>
    <row r="12908" spans="2:2">
      <c r="B12908" s="163"/>
    </row>
    <row r="12909" spans="2:2">
      <c r="B12909" s="163"/>
    </row>
    <row r="12910" spans="2:2">
      <c r="B12910" s="163"/>
    </row>
    <row r="12911" spans="2:2">
      <c r="B12911" s="163"/>
    </row>
    <row r="12912" spans="2:2">
      <c r="B12912" s="163"/>
    </row>
    <row r="12913" spans="2:2">
      <c r="B12913" s="163"/>
    </row>
    <row r="12914" spans="2:2">
      <c r="B12914" s="163"/>
    </row>
    <row r="12915" spans="2:2">
      <c r="B12915" s="163"/>
    </row>
    <row r="12916" spans="2:2">
      <c r="B12916" s="163"/>
    </row>
    <row r="12917" spans="2:2">
      <c r="B12917" s="163"/>
    </row>
    <row r="12918" spans="2:2">
      <c r="B12918" s="163"/>
    </row>
    <row r="12919" spans="2:2">
      <c r="B12919" s="163"/>
    </row>
    <row r="12920" spans="2:2">
      <c r="B12920" s="163"/>
    </row>
    <row r="12921" spans="2:2">
      <c r="B12921" s="163"/>
    </row>
    <row r="12922" spans="2:2">
      <c r="B12922" s="163"/>
    </row>
    <row r="12923" spans="2:2">
      <c r="B12923" s="163"/>
    </row>
    <row r="12924" spans="2:2">
      <c r="B12924" s="163"/>
    </row>
    <row r="12925" spans="2:2">
      <c r="B12925" s="163"/>
    </row>
    <row r="12926" spans="2:2">
      <c r="B12926" s="163"/>
    </row>
    <row r="12927" spans="2:2">
      <c r="B12927" s="163"/>
    </row>
    <row r="12928" spans="2:2">
      <c r="B12928" s="163"/>
    </row>
    <row r="12929" spans="2:2">
      <c r="B12929" s="163"/>
    </row>
    <row r="12930" spans="2:2">
      <c r="B12930" s="163"/>
    </row>
    <row r="12931" spans="2:2">
      <c r="B12931" s="163"/>
    </row>
    <row r="12932" spans="2:2">
      <c r="B12932" s="163"/>
    </row>
    <row r="12933" spans="2:2">
      <c r="B12933" s="163"/>
    </row>
    <row r="12934" spans="2:2">
      <c r="B12934" s="163"/>
    </row>
    <row r="12935" spans="2:2">
      <c r="B12935" s="163"/>
    </row>
    <row r="12936" spans="2:2">
      <c r="B12936" s="163"/>
    </row>
    <row r="12937" spans="2:2">
      <c r="B12937" s="163"/>
    </row>
    <row r="12938" spans="2:2">
      <c r="B12938" s="163"/>
    </row>
    <row r="12939" spans="2:2">
      <c r="B12939" s="163"/>
    </row>
    <row r="12940" spans="2:2">
      <c r="B12940" s="163"/>
    </row>
    <row r="12941" spans="2:2">
      <c r="B12941" s="163"/>
    </row>
    <row r="12942" spans="2:2">
      <c r="B12942" s="163"/>
    </row>
    <row r="12943" spans="2:2">
      <c r="B12943" s="163"/>
    </row>
    <row r="12944" spans="2:2">
      <c r="B12944" s="163"/>
    </row>
    <row r="12945" spans="2:2">
      <c r="B12945" s="163"/>
    </row>
    <row r="12946" spans="2:2">
      <c r="B12946" s="163"/>
    </row>
    <row r="12947" spans="2:2">
      <c r="B12947" s="163"/>
    </row>
    <row r="12948" spans="2:2">
      <c r="B12948" s="163"/>
    </row>
    <row r="12949" spans="2:2">
      <c r="B12949" s="163"/>
    </row>
    <row r="12950" spans="2:2">
      <c r="B12950" s="163"/>
    </row>
    <row r="12951" spans="2:2">
      <c r="B12951" s="163"/>
    </row>
    <row r="12952" spans="2:2">
      <c r="B12952" s="163"/>
    </row>
    <row r="12953" spans="2:2">
      <c r="B12953" s="163"/>
    </row>
    <row r="12954" spans="2:2">
      <c r="B12954" s="163"/>
    </row>
    <row r="12955" spans="2:2">
      <c r="B12955" s="163"/>
    </row>
    <row r="12956" spans="2:2">
      <c r="B12956" s="163"/>
    </row>
    <row r="12957" spans="2:2">
      <c r="B12957" s="163"/>
    </row>
    <row r="12958" spans="2:2">
      <c r="B12958" s="163"/>
    </row>
    <row r="12959" spans="2:2">
      <c r="B12959" s="163"/>
    </row>
    <row r="12960" spans="2:2">
      <c r="B12960" s="163"/>
    </row>
    <row r="12961" spans="2:2">
      <c r="B12961" s="163"/>
    </row>
    <row r="12962" spans="2:2">
      <c r="B12962" s="163"/>
    </row>
    <row r="12963" spans="2:2">
      <c r="B12963" s="163"/>
    </row>
    <row r="12964" spans="2:2">
      <c r="B12964" s="163"/>
    </row>
    <row r="12965" spans="2:2">
      <c r="B12965" s="163"/>
    </row>
    <row r="12966" spans="2:2">
      <c r="B12966" s="163"/>
    </row>
    <row r="12967" spans="2:2">
      <c r="B12967" s="163"/>
    </row>
    <row r="12968" spans="2:2">
      <c r="B12968" s="163"/>
    </row>
    <row r="12969" spans="2:2">
      <c r="B12969" s="163"/>
    </row>
    <row r="12970" spans="2:2">
      <c r="B12970" s="163"/>
    </row>
    <row r="12971" spans="2:2">
      <c r="B12971" s="163"/>
    </row>
    <row r="12972" spans="2:2">
      <c r="B12972" s="163"/>
    </row>
    <row r="12973" spans="2:2">
      <c r="B12973" s="163"/>
    </row>
    <row r="12974" spans="2:2">
      <c r="B12974" s="163"/>
    </row>
    <row r="12975" spans="2:2">
      <c r="B12975" s="163"/>
    </row>
    <row r="12976" spans="2:2">
      <c r="B12976" s="163"/>
    </row>
    <row r="12977" spans="2:2">
      <c r="B12977" s="163"/>
    </row>
    <row r="12978" spans="2:2">
      <c r="B12978" s="163"/>
    </row>
    <row r="12979" spans="2:2">
      <c r="B12979" s="163"/>
    </row>
    <row r="12980" spans="2:2">
      <c r="B12980" s="163"/>
    </row>
    <row r="12981" spans="2:2">
      <c r="B12981" s="163"/>
    </row>
    <row r="12982" spans="2:2">
      <c r="B12982" s="163"/>
    </row>
    <row r="12983" spans="2:2">
      <c r="B12983" s="163"/>
    </row>
    <row r="12984" spans="2:2">
      <c r="B12984" s="163"/>
    </row>
    <row r="12985" spans="2:2">
      <c r="B12985" s="163"/>
    </row>
    <row r="12986" spans="2:2">
      <c r="B12986" s="163"/>
    </row>
    <row r="12987" spans="2:2">
      <c r="B12987" s="163"/>
    </row>
    <row r="12988" spans="2:2">
      <c r="B12988" s="163"/>
    </row>
    <row r="12989" spans="2:2">
      <c r="B12989" s="163"/>
    </row>
    <row r="12990" spans="2:2">
      <c r="B12990" s="163"/>
    </row>
    <row r="12991" spans="2:2">
      <c r="B12991" s="163"/>
    </row>
    <row r="12992" spans="2:2">
      <c r="B12992" s="163"/>
    </row>
    <row r="12993" spans="2:2">
      <c r="B12993" s="163"/>
    </row>
    <row r="12994" spans="2:2">
      <c r="B12994" s="163"/>
    </row>
    <row r="12995" spans="2:2">
      <c r="B12995" s="163"/>
    </row>
    <row r="12996" spans="2:2">
      <c r="B12996" s="163"/>
    </row>
    <row r="12997" spans="2:2">
      <c r="B12997" s="163"/>
    </row>
    <row r="12998" spans="2:2">
      <c r="B12998" s="163"/>
    </row>
    <row r="12999" spans="2:2">
      <c r="B12999" s="163"/>
    </row>
    <row r="13000" spans="2:2">
      <c r="B13000" s="163"/>
    </row>
    <row r="13001" spans="2:2">
      <c r="B13001" s="163"/>
    </row>
    <row r="13002" spans="2:2">
      <c r="B13002" s="163"/>
    </row>
    <row r="13003" spans="2:2">
      <c r="B13003" s="163"/>
    </row>
    <row r="13004" spans="2:2">
      <c r="B13004" s="163"/>
    </row>
    <row r="13005" spans="2:2">
      <c r="B13005" s="163"/>
    </row>
    <row r="13006" spans="2:2">
      <c r="B13006" s="163"/>
    </row>
    <row r="13007" spans="2:2">
      <c r="B13007" s="163"/>
    </row>
    <row r="13008" spans="2:2">
      <c r="B13008" s="163"/>
    </row>
    <row r="13009" spans="2:2">
      <c r="B13009" s="163"/>
    </row>
    <row r="13010" spans="2:2">
      <c r="B13010" s="163"/>
    </row>
    <row r="13011" spans="2:2">
      <c r="B13011" s="163"/>
    </row>
    <row r="13012" spans="2:2">
      <c r="B13012" s="163"/>
    </row>
    <row r="13013" spans="2:2">
      <c r="B13013" s="163"/>
    </row>
    <row r="13014" spans="2:2">
      <c r="B13014" s="163"/>
    </row>
    <row r="13015" spans="2:2">
      <c r="B13015" s="163"/>
    </row>
    <row r="13016" spans="2:2">
      <c r="B13016" s="163"/>
    </row>
    <row r="13017" spans="2:2">
      <c r="B13017" s="163"/>
    </row>
    <row r="13018" spans="2:2">
      <c r="B13018" s="163"/>
    </row>
    <row r="13019" spans="2:2">
      <c r="B13019" s="163"/>
    </row>
    <row r="13020" spans="2:2">
      <c r="B13020" s="163"/>
    </row>
    <row r="13021" spans="2:2">
      <c r="B13021" s="163"/>
    </row>
    <row r="13022" spans="2:2">
      <c r="B13022" s="163"/>
    </row>
    <row r="13023" spans="2:2">
      <c r="B13023" s="163"/>
    </row>
    <row r="13024" spans="2:2">
      <c r="B13024" s="163"/>
    </row>
    <row r="13025" spans="2:2">
      <c r="B13025" s="163"/>
    </row>
    <row r="13026" spans="2:2">
      <c r="B13026" s="163"/>
    </row>
    <row r="13027" spans="2:2">
      <c r="B13027" s="163"/>
    </row>
    <row r="13028" spans="2:2">
      <c r="B13028" s="163"/>
    </row>
    <row r="13029" spans="2:2">
      <c r="B13029" s="163"/>
    </row>
    <row r="13030" spans="2:2">
      <c r="B13030" s="163"/>
    </row>
    <row r="13031" spans="2:2">
      <c r="B13031" s="163"/>
    </row>
    <row r="13032" spans="2:2">
      <c r="B13032" s="163"/>
    </row>
    <row r="13033" spans="2:2">
      <c r="B13033" s="163"/>
    </row>
    <row r="13034" spans="2:2">
      <c r="B13034" s="163"/>
    </row>
    <row r="13035" spans="2:2">
      <c r="B13035" s="163"/>
    </row>
    <row r="13036" spans="2:2">
      <c r="B13036" s="163"/>
    </row>
    <row r="13037" spans="2:2">
      <c r="B13037" s="163"/>
    </row>
    <row r="13038" spans="2:2">
      <c r="B13038" s="163"/>
    </row>
    <row r="13039" spans="2:2">
      <c r="B13039" s="163"/>
    </row>
    <row r="13040" spans="2:2">
      <c r="B13040" s="163"/>
    </row>
    <row r="13041" spans="2:2">
      <c r="B13041" s="163"/>
    </row>
    <row r="13042" spans="2:2">
      <c r="B13042" s="163"/>
    </row>
    <row r="13043" spans="2:2">
      <c r="B13043" s="163"/>
    </row>
    <row r="13044" spans="2:2">
      <c r="B13044" s="163"/>
    </row>
    <row r="13045" spans="2:2">
      <c r="B13045" s="163"/>
    </row>
    <row r="13046" spans="2:2">
      <c r="B13046" s="163"/>
    </row>
    <row r="13047" spans="2:2">
      <c r="B13047" s="163"/>
    </row>
    <row r="13048" spans="2:2">
      <c r="B13048" s="163"/>
    </row>
    <row r="13049" spans="2:2">
      <c r="B13049" s="163"/>
    </row>
    <row r="13050" spans="2:2">
      <c r="B13050" s="163"/>
    </row>
    <row r="13051" spans="2:2">
      <c r="B13051" s="163"/>
    </row>
    <row r="13052" spans="2:2">
      <c r="B13052" s="163"/>
    </row>
    <row r="13053" spans="2:2">
      <c r="B13053" s="163"/>
    </row>
    <row r="13054" spans="2:2">
      <c r="B13054" s="163"/>
    </row>
    <row r="13055" spans="2:2">
      <c r="B13055" s="163"/>
    </row>
    <row r="13056" spans="2:2">
      <c r="B13056" s="163"/>
    </row>
    <row r="13057" spans="2:2">
      <c r="B13057" s="163"/>
    </row>
    <row r="13058" spans="2:2">
      <c r="B13058" s="163"/>
    </row>
    <row r="13059" spans="2:2">
      <c r="B13059" s="163"/>
    </row>
    <row r="13060" spans="2:2">
      <c r="B13060" s="163"/>
    </row>
    <row r="13061" spans="2:2">
      <c r="B13061" s="163"/>
    </row>
    <row r="13062" spans="2:2">
      <c r="B13062" s="163"/>
    </row>
    <row r="13063" spans="2:2">
      <c r="B13063" s="163"/>
    </row>
    <row r="13064" spans="2:2">
      <c r="B13064" s="163"/>
    </row>
    <row r="13065" spans="2:2">
      <c r="B13065" s="163"/>
    </row>
    <row r="13066" spans="2:2">
      <c r="B13066" s="163"/>
    </row>
    <row r="13067" spans="2:2">
      <c r="B13067" s="163"/>
    </row>
    <row r="13068" spans="2:2">
      <c r="B13068" s="163"/>
    </row>
    <row r="13069" spans="2:2">
      <c r="B13069" s="163"/>
    </row>
    <row r="13070" spans="2:2">
      <c r="B13070" s="163"/>
    </row>
    <row r="13071" spans="2:2">
      <c r="B13071" s="163"/>
    </row>
    <row r="13072" spans="2:2">
      <c r="B13072" s="163"/>
    </row>
    <row r="13073" spans="2:2">
      <c r="B13073" s="163"/>
    </row>
    <row r="13074" spans="2:2">
      <c r="B13074" s="163"/>
    </row>
    <row r="13075" spans="2:2">
      <c r="B13075" s="163"/>
    </row>
    <row r="13076" spans="2:2">
      <c r="B13076" s="163"/>
    </row>
    <row r="13077" spans="2:2">
      <c r="B13077" s="163"/>
    </row>
    <row r="13078" spans="2:2">
      <c r="B13078" s="163"/>
    </row>
    <row r="13079" spans="2:2">
      <c r="B13079" s="163"/>
    </row>
    <row r="13080" spans="2:2">
      <c r="B13080" s="163"/>
    </row>
    <row r="13081" spans="2:2">
      <c r="B13081" s="163"/>
    </row>
    <row r="13082" spans="2:2">
      <c r="B13082" s="163"/>
    </row>
    <row r="13083" spans="2:2">
      <c r="B13083" s="163"/>
    </row>
    <row r="13084" spans="2:2">
      <c r="B13084" s="163"/>
    </row>
    <row r="13085" spans="2:2">
      <c r="B13085" s="163"/>
    </row>
    <row r="13086" spans="2:2">
      <c r="B13086" s="163"/>
    </row>
    <row r="13087" spans="2:2">
      <c r="B13087" s="163"/>
    </row>
    <row r="13088" spans="2:2">
      <c r="B13088" s="163"/>
    </row>
    <row r="13089" spans="2:2">
      <c r="B13089" s="163"/>
    </row>
    <row r="13090" spans="2:2">
      <c r="B13090" s="163"/>
    </row>
    <row r="13091" spans="2:2">
      <c r="B13091" s="163"/>
    </row>
    <row r="13092" spans="2:2">
      <c r="B13092" s="163"/>
    </row>
    <row r="13093" spans="2:2">
      <c r="B13093" s="163"/>
    </row>
    <row r="13094" spans="2:2">
      <c r="B13094" s="163"/>
    </row>
    <row r="13095" spans="2:2">
      <c r="B13095" s="163"/>
    </row>
    <row r="13096" spans="2:2">
      <c r="B13096" s="163"/>
    </row>
    <row r="13097" spans="2:2">
      <c r="B13097" s="163"/>
    </row>
    <row r="13098" spans="2:2">
      <c r="B13098" s="163"/>
    </row>
    <row r="13099" spans="2:2">
      <c r="B13099" s="163"/>
    </row>
    <row r="13100" spans="2:2">
      <c r="B13100" s="163"/>
    </row>
    <row r="13101" spans="2:2">
      <c r="B13101" s="163"/>
    </row>
    <row r="13102" spans="2:2">
      <c r="B13102" s="163"/>
    </row>
    <row r="13103" spans="2:2">
      <c r="B13103" s="163"/>
    </row>
    <row r="13104" spans="2:2">
      <c r="B13104" s="163"/>
    </row>
    <row r="13105" spans="2:2">
      <c r="B13105" s="163"/>
    </row>
    <row r="13106" spans="2:2">
      <c r="B13106" s="163"/>
    </row>
    <row r="13107" spans="2:2">
      <c r="B13107" s="163"/>
    </row>
    <row r="13108" spans="2:2">
      <c r="B13108" s="163"/>
    </row>
    <row r="13109" spans="2:2">
      <c r="B13109" s="163"/>
    </row>
    <row r="13110" spans="2:2">
      <c r="B13110" s="163"/>
    </row>
    <row r="13111" spans="2:2">
      <c r="B13111" s="163"/>
    </row>
    <row r="13112" spans="2:2">
      <c r="B13112" s="163"/>
    </row>
    <row r="13113" spans="2:2">
      <c r="B13113" s="163"/>
    </row>
    <row r="13114" spans="2:2">
      <c r="B13114" s="163"/>
    </row>
    <row r="13115" spans="2:2">
      <c r="B13115" s="163"/>
    </row>
    <row r="13116" spans="2:2">
      <c r="B13116" s="163"/>
    </row>
    <row r="13117" spans="2:2">
      <c r="B13117" s="163"/>
    </row>
    <row r="13118" spans="2:2">
      <c r="B13118" s="163"/>
    </row>
    <row r="13119" spans="2:2">
      <c r="B13119" s="163"/>
    </row>
    <row r="13120" spans="2:2">
      <c r="B13120" s="163"/>
    </row>
    <row r="13121" spans="2:2">
      <c r="B13121" s="163"/>
    </row>
    <row r="13122" spans="2:2">
      <c r="B13122" s="163"/>
    </row>
    <row r="13123" spans="2:2">
      <c r="B13123" s="163"/>
    </row>
    <row r="13124" spans="2:2">
      <c r="B13124" s="163"/>
    </row>
    <row r="13125" spans="2:2">
      <c r="B13125" s="163"/>
    </row>
    <row r="13126" spans="2:2">
      <c r="B13126" s="163"/>
    </row>
    <row r="13127" spans="2:2">
      <c r="B13127" s="163"/>
    </row>
    <row r="13128" spans="2:2">
      <c r="B13128" s="163"/>
    </row>
    <row r="13129" spans="2:2">
      <c r="B13129" s="163"/>
    </row>
    <row r="13130" spans="2:2">
      <c r="B13130" s="163"/>
    </row>
    <row r="13131" spans="2:2">
      <c r="B13131" s="163"/>
    </row>
    <row r="13132" spans="2:2">
      <c r="B13132" s="163"/>
    </row>
    <row r="13133" spans="2:2">
      <c r="B13133" s="163"/>
    </row>
    <row r="13134" spans="2:2">
      <c r="B13134" s="163"/>
    </row>
    <row r="13135" spans="2:2">
      <c r="B13135" s="163"/>
    </row>
    <row r="13136" spans="2:2">
      <c r="B13136" s="163"/>
    </row>
    <row r="13137" spans="2:2">
      <c r="B13137" s="163"/>
    </row>
    <row r="13138" spans="2:2">
      <c r="B13138" s="163"/>
    </row>
    <row r="13139" spans="2:2">
      <c r="B13139" s="163"/>
    </row>
    <row r="13140" spans="2:2">
      <c r="B13140" s="163"/>
    </row>
    <row r="13141" spans="2:2">
      <c r="B13141" s="163"/>
    </row>
    <row r="13142" spans="2:2">
      <c r="B13142" s="163"/>
    </row>
    <row r="13143" spans="2:2">
      <c r="B13143" s="163"/>
    </row>
    <row r="13144" spans="2:2">
      <c r="B13144" s="163"/>
    </row>
    <row r="13145" spans="2:2">
      <c r="B13145" s="163"/>
    </row>
    <row r="13146" spans="2:2">
      <c r="B13146" s="163"/>
    </row>
    <row r="13147" spans="2:2">
      <c r="B13147" s="163"/>
    </row>
    <row r="13148" spans="2:2">
      <c r="B13148" s="163"/>
    </row>
    <row r="13149" spans="2:2">
      <c r="B13149" s="163"/>
    </row>
    <row r="13150" spans="2:2">
      <c r="B13150" s="163"/>
    </row>
    <row r="13151" spans="2:2">
      <c r="B13151" s="163"/>
    </row>
    <row r="13152" spans="2:2">
      <c r="B13152" s="163"/>
    </row>
    <row r="13153" spans="2:2">
      <c r="B13153" s="163"/>
    </row>
    <row r="13154" spans="2:2">
      <c r="B13154" s="163"/>
    </row>
    <row r="13155" spans="2:2">
      <c r="B13155" s="163"/>
    </row>
    <row r="13156" spans="2:2">
      <c r="B13156" s="163"/>
    </row>
    <row r="13157" spans="2:2">
      <c r="B13157" s="163"/>
    </row>
    <row r="13158" spans="2:2">
      <c r="B13158" s="163"/>
    </row>
    <row r="13159" spans="2:2">
      <c r="B13159" s="163"/>
    </row>
    <row r="13160" spans="2:2">
      <c r="B13160" s="163"/>
    </row>
    <row r="13161" spans="2:2">
      <c r="B13161" s="163"/>
    </row>
    <row r="13162" spans="2:2">
      <c r="B13162" s="163"/>
    </row>
    <row r="13163" spans="2:2">
      <c r="B13163" s="163"/>
    </row>
    <row r="13164" spans="2:2">
      <c r="B13164" s="163"/>
    </row>
    <row r="13165" spans="2:2">
      <c r="B13165" s="163"/>
    </row>
    <row r="13166" spans="2:2">
      <c r="B13166" s="163"/>
    </row>
    <row r="13167" spans="2:2">
      <c r="B13167" s="163"/>
    </row>
    <row r="13168" spans="2:2">
      <c r="B13168" s="163"/>
    </row>
    <row r="13169" spans="2:2">
      <c r="B13169" s="163"/>
    </row>
    <row r="13170" spans="2:2">
      <c r="B13170" s="163"/>
    </row>
    <row r="13171" spans="2:2">
      <c r="B13171" s="163"/>
    </row>
    <row r="13172" spans="2:2">
      <c r="B13172" s="163"/>
    </row>
    <row r="13173" spans="2:2">
      <c r="B13173" s="163"/>
    </row>
    <row r="13174" spans="2:2">
      <c r="B13174" s="163"/>
    </row>
    <row r="13175" spans="2:2">
      <c r="B13175" s="163"/>
    </row>
    <row r="13176" spans="2:2">
      <c r="B13176" s="163"/>
    </row>
    <row r="13177" spans="2:2">
      <c r="B13177" s="163"/>
    </row>
    <row r="13178" spans="2:2">
      <c r="B13178" s="163"/>
    </row>
    <row r="13179" spans="2:2">
      <c r="B13179" s="163"/>
    </row>
    <row r="13180" spans="2:2">
      <c r="B13180" s="163"/>
    </row>
    <row r="13181" spans="2:2">
      <c r="B13181" s="163"/>
    </row>
    <row r="13182" spans="2:2">
      <c r="B13182" s="163"/>
    </row>
    <row r="13183" spans="2:2">
      <c r="B13183" s="163"/>
    </row>
    <row r="13184" spans="2:2">
      <c r="B13184" s="163"/>
    </row>
    <row r="13185" spans="2:2">
      <c r="B13185" s="163"/>
    </row>
    <row r="13186" spans="2:2">
      <c r="B13186" s="163"/>
    </row>
    <row r="13187" spans="2:2">
      <c r="B13187" s="163"/>
    </row>
    <row r="13188" spans="2:2">
      <c r="B13188" s="163"/>
    </row>
    <row r="13189" spans="2:2">
      <c r="B13189" s="163"/>
    </row>
    <row r="13190" spans="2:2">
      <c r="B13190" s="163"/>
    </row>
    <row r="13191" spans="2:2">
      <c r="B13191" s="163"/>
    </row>
    <row r="13192" spans="2:2">
      <c r="B13192" s="163"/>
    </row>
    <row r="13193" spans="2:2">
      <c r="B13193" s="163"/>
    </row>
    <row r="13194" spans="2:2">
      <c r="B13194" s="163"/>
    </row>
    <row r="13195" spans="2:2">
      <c r="B13195" s="163"/>
    </row>
    <row r="13196" spans="2:2">
      <c r="B13196" s="163"/>
    </row>
    <row r="13197" spans="2:2">
      <c r="B13197" s="163"/>
    </row>
    <row r="13198" spans="2:2">
      <c r="B13198" s="163"/>
    </row>
    <row r="13199" spans="2:2">
      <c r="B13199" s="163"/>
    </row>
    <row r="13200" spans="2:2">
      <c r="B13200" s="163"/>
    </row>
    <row r="13201" spans="2:2">
      <c r="B13201" s="163"/>
    </row>
    <row r="13202" spans="2:2">
      <c r="B13202" s="163"/>
    </row>
    <row r="13203" spans="2:2">
      <c r="B13203" s="163"/>
    </row>
    <row r="13204" spans="2:2">
      <c r="B13204" s="163"/>
    </row>
    <row r="13205" spans="2:2">
      <c r="B13205" s="163"/>
    </row>
    <row r="13206" spans="2:2">
      <c r="B13206" s="163"/>
    </row>
    <row r="13207" spans="2:2">
      <c r="B13207" s="163"/>
    </row>
    <row r="13208" spans="2:2">
      <c r="B13208" s="163"/>
    </row>
    <row r="13209" spans="2:2">
      <c r="B13209" s="163"/>
    </row>
    <row r="13210" spans="2:2">
      <c r="B13210" s="163"/>
    </row>
    <row r="13211" spans="2:2">
      <c r="B13211" s="163"/>
    </row>
    <row r="13212" spans="2:2">
      <c r="B13212" s="163"/>
    </row>
    <row r="13213" spans="2:2">
      <c r="B13213" s="163"/>
    </row>
    <row r="13214" spans="2:2">
      <c r="B13214" s="163"/>
    </row>
    <row r="13215" spans="2:2">
      <c r="B13215" s="163"/>
    </row>
    <row r="13216" spans="2:2">
      <c r="B13216" s="163"/>
    </row>
    <row r="13217" spans="2:2">
      <c r="B13217" s="163"/>
    </row>
    <row r="13218" spans="2:2">
      <c r="B13218" s="163"/>
    </row>
    <row r="13219" spans="2:2">
      <c r="B13219" s="163"/>
    </row>
    <row r="13220" spans="2:2">
      <c r="B13220" s="163"/>
    </row>
    <row r="13221" spans="2:2">
      <c r="B13221" s="163"/>
    </row>
    <row r="13222" spans="2:2">
      <c r="B13222" s="163"/>
    </row>
    <row r="13223" spans="2:2">
      <c r="B13223" s="163"/>
    </row>
    <row r="13224" spans="2:2">
      <c r="B13224" s="163"/>
    </row>
    <row r="13225" spans="2:2">
      <c r="B13225" s="163"/>
    </row>
    <row r="13226" spans="2:2">
      <c r="B13226" s="163"/>
    </row>
    <row r="13227" spans="2:2">
      <c r="B13227" s="163"/>
    </row>
    <row r="13228" spans="2:2">
      <c r="B13228" s="163"/>
    </row>
    <row r="13229" spans="2:2">
      <c r="B13229" s="163"/>
    </row>
    <row r="13230" spans="2:2">
      <c r="B13230" s="163"/>
    </row>
    <row r="13231" spans="2:2">
      <c r="B13231" s="163"/>
    </row>
    <row r="13232" spans="2:2">
      <c r="B13232" s="163"/>
    </row>
    <row r="13233" spans="2:2">
      <c r="B13233" s="163"/>
    </row>
    <row r="13234" spans="2:2">
      <c r="B13234" s="163"/>
    </row>
    <row r="13235" spans="2:2">
      <c r="B13235" s="163"/>
    </row>
    <row r="13236" spans="2:2">
      <c r="B13236" s="163"/>
    </row>
    <row r="13237" spans="2:2">
      <c r="B13237" s="163"/>
    </row>
    <row r="13238" spans="2:2">
      <c r="B13238" s="163"/>
    </row>
    <row r="13239" spans="2:2">
      <c r="B13239" s="163"/>
    </row>
    <row r="13240" spans="2:2">
      <c r="B13240" s="163"/>
    </row>
    <row r="13241" spans="2:2">
      <c r="B13241" s="163"/>
    </row>
    <row r="13242" spans="2:2">
      <c r="B13242" s="163"/>
    </row>
    <row r="13243" spans="2:2">
      <c r="B13243" s="163"/>
    </row>
    <row r="13244" spans="2:2">
      <c r="B13244" s="163"/>
    </row>
    <row r="13245" spans="2:2">
      <c r="B13245" s="163"/>
    </row>
    <row r="13246" spans="2:2">
      <c r="B13246" s="163"/>
    </row>
    <row r="13247" spans="2:2">
      <c r="B13247" s="163"/>
    </row>
    <row r="13248" spans="2:2">
      <c r="B13248" s="163"/>
    </row>
    <row r="13249" spans="2:2">
      <c r="B13249" s="163"/>
    </row>
    <row r="13250" spans="2:2">
      <c r="B13250" s="163"/>
    </row>
    <row r="13251" spans="2:2">
      <c r="B13251" s="163"/>
    </row>
    <row r="13252" spans="2:2">
      <c r="B13252" s="163"/>
    </row>
    <row r="13253" spans="2:2">
      <c r="B13253" s="163"/>
    </row>
    <row r="13254" spans="2:2">
      <c r="B13254" s="163"/>
    </row>
    <row r="13255" spans="2:2">
      <c r="B13255" s="163"/>
    </row>
    <row r="13256" spans="2:2">
      <c r="B13256" s="163"/>
    </row>
    <row r="13257" spans="2:2">
      <c r="B13257" s="163"/>
    </row>
    <row r="13258" spans="2:2">
      <c r="B13258" s="163"/>
    </row>
    <row r="13259" spans="2:2">
      <c r="B13259" s="163"/>
    </row>
    <row r="13260" spans="2:2">
      <c r="B13260" s="163"/>
    </row>
    <row r="13261" spans="2:2">
      <c r="B13261" s="163"/>
    </row>
    <row r="13262" spans="2:2">
      <c r="B13262" s="163"/>
    </row>
    <row r="13263" spans="2:2">
      <c r="B13263" s="163"/>
    </row>
    <row r="13264" spans="2:2">
      <c r="B13264" s="163"/>
    </row>
    <row r="13265" spans="2:2">
      <c r="B13265" s="163"/>
    </row>
    <row r="13266" spans="2:2">
      <c r="B13266" s="163"/>
    </row>
    <row r="13267" spans="2:2">
      <c r="B13267" s="163"/>
    </row>
    <row r="13268" spans="2:2">
      <c r="B13268" s="163"/>
    </row>
    <row r="13269" spans="2:2">
      <c r="B13269" s="163"/>
    </row>
    <row r="13270" spans="2:2">
      <c r="B13270" s="163"/>
    </row>
    <row r="13271" spans="2:2">
      <c r="B13271" s="163"/>
    </row>
    <row r="13272" spans="2:2">
      <c r="B13272" s="163"/>
    </row>
    <row r="13273" spans="2:2">
      <c r="B13273" s="163"/>
    </row>
    <row r="13274" spans="2:2">
      <c r="B13274" s="163"/>
    </row>
    <row r="13275" spans="2:2">
      <c r="B13275" s="163"/>
    </row>
    <row r="13276" spans="2:2">
      <c r="B13276" s="163"/>
    </row>
    <row r="13277" spans="2:2">
      <c r="B13277" s="163"/>
    </row>
    <row r="13278" spans="2:2">
      <c r="B13278" s="163"/>
    </row>
    <row r="13279" spans="2:2">
      <c r="B13279" s="163"/>
    </row>
    <row r="13280" spans="2:2">
      <c r="B13280" s="163"/>
    </row>
    <row r="13281" spans="2:2">
      <c r="B13281" s="163"/>
    </row>
    <row r="13282" spans="2:2">
      <c r="B13282" s="163"/>
    </row>
    <row r="13283" spans="2:2">
      <c r="B13283" s="163"/>
    </row>
    <row r="13284" spans="2:2">
      <c r="B13284" s="163"/>
    </row>
    <row r="13285" spans="2:2">
      <c r="B13285" s="163"/>
    </row>
    <row r="13286" spans="2:2">
      <c r="B13286" s="163"/>
    </row>
    <row r="13287" spans="2:2">
      <c r="B13287" s="163"/>
    </row>
    <row r="13288" spans="2:2">
      <c r="B13288" s="163"/>
    </row>
    <row r="13289" spans="2:2">
      <c r="B13289" s="163"/>
    </row>
    <row r="13290" spans="2:2">
      <c r="B13290" s="163"/>
    </row>
    <row r="13291" spans="2:2">
      <c r="B13291" s="163"/>
    </row>
    <row r="13292" spans="2:2">
      <c r="B13292" s="163"/>
    </row>
    <row r="13293" spans="2:2">
      <c r="B13293" s="163"/>
    </row>
    <row r="13294" spans="2:2">
      <c r="B13294" s="163"/>
    </row>
    <row r="13295" spans="2:2">
      <c r="B13295" s="163"/>
    </row>
    <row r="13296" spans="2:2">
      <c r="B13296" s="163"/>
    </row>
    <row r="13297" spans="2:2">
      <c r="B13297" s="163"/>
    </row>
    <row r="13298" spans="2:2">
      <c r="B13298" s="163"/>
    </row>
    <row r="13299" spans="2:2">
      <c r="B13299" s="163"/>
    </row>
    <row r="13300" spans="2:2">
      <c r="B13300" s="163"/>
    </row>
    <row r="13301" spans="2:2">
      <c r="B13301" s="163"/>
    </row>
    <row r="13302" spans="2:2">
      <c r="B13302" s="163"/>
    </row>
    <row r="13303" spans="2:2">
      <c r="B13303" s="163"/>
    </row>
    <row r="13304" spans="2:2">
      <c r="B13304" s="163"/>
    </row>
    <row r="13305" spans="2:2">
      <c r="B13305" s="163"/>
    </row>
    <row r="13306" spans="2:2">
      <c r="B13306" s="163"/>
    </row>
    <row r="13307" spans="2:2">
      <c r="B13307" s="163"/>
    </row>
    <row r="13308" spans="2:2">
      <c r="B13308" s="163"/>
    </row>
    <row r="13309" spans="2:2">
      <c r="B13309" s="163"/>
    </row>
    <row r="13310" spans="2:2">
      <c r="B13310" s="163"/>
    </row>
    <row r="13311" spans="2:2">
      <c r="B13311" s="163"/>
    </row>
    <row r="13312" spans="2:2">
      <c r="B13312" s="163"/>
    </row>
    <row r="13313" spans="2:2">
      <c r="B13313" s="163"/>
    </row>
    <row r="13314" spans="2:2">
      <c r="B13314" s="163"/>
    </row>
    <row r="13315" spans="2:2">
      <c r="B13315" s="163"/>
    </row>
    <row r="13316" spans="2:2">
      <c r="B13316" s="163"/>
    </row>
    <row r="13317" spans="2:2">
      <c r="B13317" s="163"/>
    </row>
    <row r="13318" spans="2:2">
      <c r="B13318" s="163"/>
    </row>
    <row r="13319" spans="2:2">
      <c r="B13319" s="163"/>
    </row>
    <row r="13320" spans="2:2">
      <c r="B13320" s="163"/>
    </row>
    <row r="13321" spans="2:2">
      <c r="B13321" s="163"/>
    </row>
    <row r="13322" spans="2:2">
      <c r="B13322" s="163"/>
    </row>
    <row r="13323" spans="2:2">
      <c r="B13323" s="163"/>
    </row>
    <row r="13324" spans="2:2">
      <c r="B13324" s="163"/>
    </row>
    <row r="13325" spans="2:2">
      <c r="B13325" s="163"/>
    </row>
    <row r="13326" spans="2:2">
      <c r="B13326" s="163"/>
    </row>
    <row r="13327" spans="2:2">
      <c r="B13327" s="163"/>
    </row>
    <row r="13328" spans="2:2">
      <c r="B13328" s="163"/>
    </row>
    <row r="13329" spans="2:2">
      <c r="B13329" s="163"/>
    </row>
    <row r="13330" spans="2:2">
      <c r="B13330" s="163"/>
    </row>
    <row r="13331" spans="2:2">
      <c r="B13331" s="163"/>
    </row>
    <row r="13332" spans="2:2">
      <c r="B13332" s="163"/>
    </row>
    <row r="13333" spans="2:2">
      <c r="B13333" s="163"/>
    </row>
    <row r="13334" spans="2:2">
      <c r="B13334" s="163"/>
    </row>
    <row r="13335" spans="2:2">
      <c r="B13335" s="163"/>
    </row>
    <row r="13336" spans="2:2">
      <c r="B13336" s="163"/>
    </row>
    <row r="13337" spans="2:2">
      <c r="B13337" s="163"/>
    </row>
    <row r="13338" spans="2:2">
      <c r="B13338" s="163"/>
    </row>
    <row r="13339" spans="2:2">
      <c r="B13339" s="163"/>
    </row>
    <row r="13340" spans="2:2">
      <c r="B13340" s="163"/>
    </row>
    <row r="13341" spans="2:2">
      <c r="B13341" s="163"/>
    </row>
    <row r="13342" spans="2:2">
      <c r="B13342" s="163"/>
    </row>
    <row r="13343" spans="2:2">
      <c r="B13343" s="163"/>
    </row>
    <row r="13344" spans="2:2">
      <c r="B13344" s="163"/>
    </row>
    <row r="13345" spans="2:2">
      <c r="B13345" s="163"/>
    </row>
    <row r="13346" spans="2:2">
      <c r="B13346" s="163"/>
    </row>
    <row r="13347" spans="2:2">
      <c r="B13347" s="163"/>
    </row>
    <row r="13348" spans="2:2">
      <c r="B13348" s="163"/>
    </row>
    <row r="13349" spans="2:2">
      <c r="B13349" s="163"/>
    </row>
    <row r="13350" spans="2:2">
      <c r="B13350" s="163"/>
    </row>
    <row r="13351" spans="2:2">
      <c r="B13351" s="163"/>
    </row>
    <row r="13352" spans="2:2">
      <c r="B13352" s="163"/>
    </row>
    <row r="13353" spans="2:2">
      <c r="B13353" s="163"/>
    </row>
    <row r="13354" spans="2:2">
      <c r="B13354" s="163"/>
    </row>
    <row r="13355" spans="2:2">
      <c r="B13355" s="163"/>
    </row>
    <row r="13356" spans="2:2">
      <c r="B13356" s="163"/>
    </row>
    <row r="13357" spans="2:2">
      <c r="B13357" s="163"/>
    </row>
    <row r="13358" spans="2:2">
      <c r="B13358" s="163"/>
    </row>
    <row r="13359" spans="2:2">
      <c r="B13359" s="163"/>
    </row>
    <row r="13360" spans="2:2">
      <c r="B13360" s="163"/>
    </row>
    <row r="13361" spans="2:2">
      <c r="B13361" s="163"/>
    </row>
    <row r="13362" spans="2:2">
      <c r="B13362" s="163"/>
    </row>
    <row r="13363" spans="2:2">
      <c r="B13363" s="163"/>
    </row>
    <row r="13364" spans="2:2">
      <c r="B13364" s="163"/>
    </row>
    <row r="13365" spans="2:2">
      <c r="B13365" s="163"/>
    </row>
    <row r="13366" spans="2:2">
      <c r="B13366" s="163"/>
    </row>
    <row r="13367" spans="2:2">
      <c r="B13367" s="163"/>
    </row>
    <row r="13368" spans="2:2">
      <c r="B13368" s="163"/>
    </row>
    <row r="13369" spans="2:2">
      <c r="B13369" s="163"/>
    </row>
    <row r="13370" spans="2:2">
      <c r="B13370" s="163"/>
    </row>
    <row r="13371" spans="2:2">
      <c r="B13371" s="163"/>
    </row>
    <row r="13372" spans="2:2">
      <c r="B13372" s="163"/>
    </row>
    <row r="13373" spans="2:2">
      <c r="B13373" s="163"/>
    </row>
    <row r="13374" spans="2:2">
      <c r="B13374" s="163"/>
    </row>
    <row r="13375" spans="2:2">
      <c r="B13375" s="163"/>
    </row>
    <row r="13376" spans="2:2">
      <c r="B13376" s="163"/>
    </row>
    <row r="13377" spans="2:2">
      <c r="B13377" s="163"/>
    </row>
    <row r="13378" spans="2:2">
      <c r="B13378" s="163"/>
    </row>
    <row r="13379" spans="2:2">
      <c r="B13379" s="163"/>
    </row>
    <row r="13380" spans="2:2">
      <c r="B13380" s="163"/>
    </row>
    <row r="13381" spans="2:2">
      <c r="B13381" s="163"/>
    </row>
    <row r="13382" spans="2:2">
      <c r="B13382" s="163"/>
    </row>
    <row r="13383" spans="2:2">
      <c r="B13383" s="163"/>
    </row>
    <row r="13384" spans="2:2">
      <c r="B13384" s="163"/>
    </row>
    <row r="13385" spans="2:2">
      <c r="B13385" s="163"/>
    </row>
    <row r="13386" spans="2:2">
      <c r="B13386" s="163"/>
    </row>
    <row r="13387" spans="2:2">
      <c r="B13387" s="163"/>
    </row>
    <row r="13388" spans="2:2">
      <c r="B13388" s="163"/>
    </row>
    <row r="13389" spans="2:2">
      <c r="B13389" s="163"/>
    </row>
    <row r="13390" spans="2:2">
      <c r="B13390" s="163"/>
    </row>
    <row r="13391" spans="2:2">
      <c r="B13391" s="163"/>
    </row>
    <row r="13392" spans="2:2">
      <c r="B13392" s="163"/>
    </row>
    <row r="13393" spans="2:2">
      <c r="B13393" s="163"/>
    </row>
    <row r="13394" spans="2:2">
      <c r="B13394" s="163"/>
    </row>
    <row r="13395" spans="2:2">
      <c r="B13395" s="163"/>
    </row>
    <row r="13396" spans="2:2">
      <c r="B13396" s="163"/>
    </row>
    <row r="13397" spans="2:2">
      <c r="B13397" s="163"/>
    </row>
    <row r="13398" spans="2:2">
      <c r="B13398" s="163"/>
    </row>
    <row r="13399" spans="2:2">
      <c r="B13399" s="163"/>
    </row>
    <row r="13400" spans="2:2">
      <c r="B13400" s="163"/>
    </row>
    <row r="13401" spans="2:2">
      <c r="B13401" s="163"/>
    </row>
    <row r="13402" spans="2:2">
      <c r="B13402" s="163"/>
    </row>
    <row r="13403" spans="2:2">
      <c r="B13403" s="163"/>
    </row>
    <row r="13404" spans="2:2">
      <c r="B13404" s="163"/>
    </row>
    <row r="13405" spans="2:2">
      <c r="B13405" s="163"/>
    </row>
    <row r="13406" spans="2:2">
      <c r="B13406" s="163"/>
    </row>
    <row r="13407" spans="2:2">
      <c r="B13407" s="163"/>
    </row>
    <row r="13408" spans="2:2">
      <c r="B13408" s="163"/>
    </row>
    <row r="13409" spans="2:2">
      <c r="B13409" s="163"/>
    </row>
    <row r="13410" spans="2:2">
      <c r="B13410" s="163"/>
    </row>
    <row r="13411" spans="2:2">
      <c r="B13411" s="163"/>
    </row>
    <row r="13412" spans="2:2">
      <c r="B13412" s="163"/>
    </row>
    <row r="13413" spans="2:2">
      <c r="B13413" s="163"/>
    </row>
    <row r="13414" spans="2:2">
      <c r="B13414" s="163"/>
    </row>
    <row r="13415" spans="2:2">
      <c r="B13415" s="163"/>
    </row>
    <row r="13416" spans="2:2">
      <c r="B13416" s="163"/>
    </row>
    <row r="13417" spans="2:2">
      <c r="B13417" s="163"/>
    </row>
    <row r="13418" spans="2:2">
      <c r="B13418" s="163"/>
    </row>
    <row r="13419" spans="2:2">
      <c r="B13419" s="163"/>
    </row>
    <row r="13420" spans="2:2">
      <c r="B13420" s="163"/>
    </row>
    <row r="13421" spans="2:2">
      <c r="B13421" s="163"/>
    </row>
    <row r="13422" spans="2:2">
      <c r="B13422" s="163"/>
    </row>
    <row r="13423" spans="2:2">
      <c r="B13423" s="163"/>
    </row>
    <row r="13424" spans="2:2">
      <c r="B13424" s="163"/>
    </row>
    <row r="13425" spans="2:2">
      <c r="B13425" s="163"/>
    </row>
    <row r="13426" spans="2:2">
      <c r="B13426" s="163"/>
    </row>
    <row r="13427" spans="2:2">
      <c r="B13427" s="163"/>
    </row>
    <row r="13428" spans="2:2">
      <c r="B13428" s="163"/>
    </row>
    <row r="13429" spans="2:2">
      <c r="B13429" s="163"/>
    </row>
    <row r="13430" spans="2:2">
      <c r="B13430" s="163"/>
    </row>
    <row r="13431" spans="2:2">
      <c r="B13431" s="163"/>
    </row>
    <row r="13432" spans="2:2">
      <c r="B13432" s="163"/>
    </row>
    <row r="13433" spans="2:2">
      <c r="B13433" s="163"/>
    </row>
    <row r="13434" spans="2:2">
      <c r="B13434" s="163"/>
    </row>
    <row r="13435" spans="2:2">
      <c r="B13435" s="163"/>
    </row>
    <row r="13436" spans="2:2">
      <c r="B13436" s="163"/>
    </row>
    <row r="13437" spans="2:2">
      <c r="B13437" s="163"/>
    </row>
    <row r="13438" spans="2:2">
      <c r="B13438" s="163"/>
    </row>
    <row r="13439" spans="2:2">
      <c r="B13439" s="163"/>
    </row>
    <row r="13440" spans="2:2">
      <c r="B13440" s="163"/>
    </row>
    <row r="13441" spans="2:2">
      <c r="B13441" s="163"/>
    </row>
    <row r="13442" spans="2:2">
      <c r="B13442" s="163"/>
    </row>
    <row r="13443" spans="2:2">
      <c r="B13443" s="163"/>
    </row>
    <row r="13444" spans="2:2">
      <c r="B13444" s="163"/>
    </row>
    <row r="13445" spans="2:2">
      <c r="B13445" s="163"/>
    </row>
    <row r="13446" spans="2:2">
      <c r="B13446" s="163"/>
    </row>
    <row r="13447" spans="2:2">
      <c r="B13447" s="163"/>
    </row>
    <row r="13448" spans="2:2">
      <c r="B13448" s="163"/>
    </row>
    <row r="13449" spans="2:2">
      <c r="B13449" s="163"/>
    </row>
    <row r="13450" spans="2:2">
      <c r="B13450" s="163"/>
    </row>
    <row r="13451" spans="2:2">
      <c r="B13451" s="163"/>
    </row>
    <row r="13452" spans="2:2">
      <c r="B13452" s="163"/>
    </row>
    <row r="13453" spans="2:2">
      <c r="B13453" s="163"/>
    </row>
    <row r="13454" spans="2:2">
      <c r="B13454" s="163"/>
    </row>
    <row r="13455" spans="2:2">
      <c r="B13455" s="163"/>
    </row>
    <row r="13456" spans="2:2">
      <c r="B13456" s="163"/>
    </row>
    <row r="13457" spans="2:2">
      <c r="B13457" s="163"/>
    </row>
    <row r="13458" spans="2:2">
      <c r="B13458" s="163"/>
    </row>
    <row r="13459" spans="2:2">
      <c r="B13459" s="163"/>
    </row>
    <row r="13460" spans="2:2">
      <c r="B13460" s="163"/>
    </row>
    <row r="13461" spans="2:2">
      <c r="B13461" s="163"/>
    </row>
    <row r="13462" spans="2:2">
      <c r="B13462" s="163"/>
    </row>
    <row r="13463" spans="2:2">
      <c r="B13463" s="163"/>
    </row>
    <row r="13464" spans="2:2">
      <c r="B13464" s="163"/>
    </row>
    <row r="13465" spans="2:2">
      <c r="B13465" s="163"/>
    </row>
    <row r="13466" spans="2:2">
      <c r="B13466" s="163"/>
    </row>
    <row r="13467" spans="2:2">
      <c r="B13467" s="163"/>
    </row>
    <row r="13468" spans="2:2">
      <c r="B13468" s="163"/>
    </row>
    <row r="13469" spans="2:2">
      <c r="B13469" s="163"/>
    </row>
    <row r="13470" spans="2:2">
      <c r="B13470" s="163"/>
    </row>
    <row r="13471" spans="2:2">
      <c r="B13471" s="163"/>
    </row>
    <row r="13472" spans="2:2">
      <c r="B13472" s="163"/>
    </row>
    <row r="13473" spans="2:2">
      <c r="B13473" s="163"/>
    </row>
    <row r="13474" spans="2:2">
      <c r="B13474" s="163"/>
    </row>
    <row r="13475" spans="2:2">
      <c r="B13475" s="163"/>
    </row>
    <row r="13476" spans="2:2">
      <c r="B13476" s="163"/>
    </row>
    <row r="13477" spans="2:2">
      <c r="B13477" s="163"/>
    </row>
    <row r="13478" spans="2:2">
      <c r="B13478" s="163"/>
    </row>
    <row r="13479" spans="2:2">
      <c r="B13479" s="163"/>
    </row>
    <row r="13480" spans="2:2">
      <c r="B13480" s="163"/>
    </row>
    <row r="13481" spans="2:2">
      <c r="B13481" s="163"/>
    </row>
    <row r="13482" spans="2:2">
      <c r="B13482" s="163"/>
    </row>
    <row r="13483" spans="2:2">
      <c r="B13483" s="163"/>
    </row>
    <row r="13484" spans="2:2">
      <c r="B13484" s="163"/>
    </row>
    <row r="13485" spans="2:2">
      <c r="B13485" s="163"/>
    </row>
    <row r="13486" spans="2:2">
      <c r="B13486" s="163"/>
    </row>
    <row r="13487" spans="2:2">
      <c r="B13487" s="163"/>
    </row>
    <row r="13488" spans="2:2">
      <c r="B13488" s="163"/>
    </row>
    <row r="13489" spans="2:2">
      <c r="B13489" s="163"/>
    </row>
    <row r="13490" spans="2:2">
      <c r="B13490" s="163"/>
    </row>
    <row r="13491" spans="2:2">
      <c r="B13491" s="163"/>
    </row>
    <row r="13492" spans="2:2">
      <c r="B13492" s="163"/>
    </row>
    <row r="13493" spans="2:2">
      <c r="B13493" s="163"/>
    </row>
    <row r="13494" spans="2:2">
      <c r="B13494" s="163"/>
    </row>
    <row r="13495" spans="2:2">
      <c r="B13495" s="163"/>
    </row>
    <row r="13496" spans="2:2">
      <c r="B13496" s="163"/>
    </row>
    <row r="13497" spans="2:2">
      <c r="B13497" s="163"/>
    </row>
    <row r="13498" spans="2:2">
      <c r="B13498" s="163"/>
    </row>
    <row r="13499" spans="2:2">
      <c r="B13499" s="163"/>
    </row>
    <row r="13500" spans="2:2">
      <c r="B13500" s="163"/>
    </row>
    <row r="13501" spans="2:2">
      <c r="B13501" s="163"/>
    </row>
    <row r="13502" spans="2:2">
      <c r="B13502" s="163"/>
    </row>
    <row r="13503" spans="2:2">
      <c r="B13503" s="163"/>
    </row>
    <row r="13504" spans="2:2">
      <c r="B13504" s="163"/>
    </row>
    <row r="13505" spans="2:2">
      <c r="B13505" s="163"/>
    </row>
    <row r="13506" spans="2:2">
      <c r="B13506" s="163"/>
    </row>
    <row r="13507" spans="2:2">
      <c r="B13507" s="163"/>
    </row>
    <row r="13508" spans="2:2">
      <c r="B13508" s="163"/>
    </row>
    <row r="13509" spans="2:2">
      <c r="B13509" s="163"/>
    </row>
    <row r="13510" spans="2:2">
      <c r="B13510" s="163"/>
    </row>
    <row r="13511" spans="2:2">
      <c r="B13511" s="163"/>
    </row>
    <row r="13512" spans="2:2">
      <c r="B13512" s="163"/>
    </row>
    <row r="13513" spans="2:2">
      <c r="B13513" s="163"/>
    </row>
    <row r="13514" spans="2:2">
      <c r="B13514" s="163"/>
    </row>
    <row r="13515" spans="2:2">
      <c r="B13515" s="163"/>
    </row>
    <row r="13516" spans="2:2">
      <c r="B13516" s="163"/>
    </row>
    <row r="13517" spans="2:2">
      <c r="B13517" s="163"/>
    </row>
    <row r="13518" spans="2:2">
      <c r="B13518" s="163"/>
    </row>
    <row r="13519" spans="2:2">
      <c r="B13519" s="163"/>
    </row>
    <row r="13520" spans="2:2">
      <c r="B13520" s="163"/>
    </row>
    <row r="13521" spans="2:2">
      <c r="B13521" s="163"/>
    </row>
    <row r="13522" spans="2:2">
      <c r="B13522" s="163"/>
    </row>
    <row r="13523" spans="2:2">
      <c r="B13523" s="163"/>
    </row>
    <row r="13524" spans="2:2">
      <c r="B13524" s="163"/>
    </row>
    <row r="13525" spans="2:2">
      <c r="B13525" s="163"/>
    </row>
    <row r="13526" spans="2:2">
      <c r="B13526" s="163"/>
    </row>
    <row r="13527" spans="2:2">
      <c r="B13527" s="163"/>
    </row>
    <row r="13528" spans="2:2">
      <c r="B13528" s="163"/>
    </row>
    <row r="13529" spans="2:2">
      <c r="B13529" s="163"/>
    </row>
    <row r="13530" spans="2:2">
      <c r="B13530" s="163"/>
    </row>
    <row r="13531" spans="2:2">
      <c r="B13531" s="163"/>
    </row>
    <row r="13532" spans="2:2">
      <c r="B13532" s="163"/>
    </row>
    <row r="13533" spans="2:2">
      <c r="B13533" s="163"/>
    </row>
    <row r="13534" spans="2:2">
      <c r="B13534" s="163"/>
    </row>
    <row r="13535" spans="2:2">
      <c r="B13535" s="163"/>
    </row>
    <row r="13536" spans="2:2">
      <c r="B13536" s="163"/>
    </row>
    <row r="13537" spans="2:2">
      <c r="B13537" s="163"/>
    </row>
    <row r="13538" spans="2:2">
      <c r="B13538" s="163"/>
    </row>
    <row r="13539" spans="2:2">
      <c r="B13539" s="163"/>
    </row>
    <row r="13540" spans="2:2">
      <c r="B13540" s="163"/>
    </row>
    <row r="13541" spans="2:2">
      <c r="B13541" s="163"/>
    </row>
    <row r="13542" spans="2:2">
      <c r="B13542" s="163"/>
    </row>
    <row r="13543" spans="2:2">
      <c r="B13543" s="163"/>
    </row>
    <row r="13544" spans="2:2">
      <c r="B13544" s="163"/>
    </row>
    <row r="13545" spans="2:2">
      <c r="B13545" s="163"/>
    </row>
    <row r="13546" spans="2:2">
      <c r="B13546" s="163"/>
    </row>
    <row r="13547" spans="2:2">
      <c r="B13547" s="163"/>
    </row>
    <row r="13548" spans="2:2">
      <c r="B13548" s="163"/>
    </row>
    <row r="13549" spans="2:2">
      <c r="B13549" s="163"/>
    </row>
    <row r="13550" spans="2:2">
      <c r="B13550" s="163"/>
    </row>
    <row r="13551" spans="2:2">
      <c r="B13551" s="163"/>
    </row>
    <row r="13552" spans="2:2">
      <c r="B13552" s="163"/>
    </row>
    <row r="13553" spans="2:2">
      <c r="B13553" s="163"/>
    </row>
    <row r="13554" spans="2:2">
      <c r="B13554" s="163"/>
    </row>
    <row r="13555" spans="2:2">
      <c r="B13555" s="163"/>
    </row>
    <row r="13556" spans="2:2">
      <c r="B13556" s="163"/>
    </row>
    <row r="13557" spans="2:2">
      <c r="B13557" s="163"/>
    </row>
    <row r="13558" spans="2:2">
      <c r="B13558" s="163"/>
    </row>
    <row r="13559" spans="2:2">
      <c r="B13559" s="163"/>
    </row>
    <row r="13560" spans="2:2">
      <c r="B13560" s="163"/>
    </row>
    <row r="13561" spans="2:2">
      <c r="B13561" s="163"/>
    </row>
    <row r="13562" spans="2:2">
      <c r="B13562" s="163"/>
    </row>
    <row r="13563" spans="2:2">
      <c r="B13563" s="163"/>
    </row>
    <row r="13564" spans="2:2">
      <c r="B13564" s="163"/>
    </row>
    <row r="13565" spans="2:2">
      <c r="B13565" s="163"/>
    </row>
    <row r="13566" spans="2:2">
      <c r="B13566" s="163"/>
    </row>
    <row r="13567" spans="2:2">
      <c r="B13567" s="163"/>
    </row>
    <row r="13568" spans="2:2">
      <c r="B13568" s="163"/>
    </row>
    <row r="13569" spans="2:2">
      <c r="B13569" s="163"/>
    </row>
    <row r="13570" spans="2:2">
      <c r="B13570" s="163"/>
    </row>
    <row r="13571" spans="2:2">
      <c r="B13571" s="163"/>
    </row>
    <row r="13572" spans="2:2">
      <c r="B13572" s="163"/>
    </row>
    <row r="13573" spans="2:2">
      <c r="B13573" s="163"/>
    </row>
    <row r="13574" spans="2:2">
      <c r="B13574" s="163"/>
    </row>
    <row r="13575" spans="2:2">
      <c r="B13575" s="163"/>
    </row>
    <row r="13576" spans="2:2">
      <c r="B13576" s="163"/>
    </row>
    <row r="13577" spans="2:2">
      <c r="B13577" s="163"/>
    </row>
    <row r="13578" spans="2:2">
      <c r="B13578" s="163"/>
    </row>
    <row r="13579" spans="2:2">
      <c r="B13579" s="163"/>
    </row>
    <row r="13580" spans="2:2">
      <c r="B13580" s="163"/>
    </row>
    <row r="13581" spans="2:2">
      <c r="B13581" s="163"/>
    </row>
    <row r="13582" spans="2:2">
      <c r="B13582" s="163"/>
    </row>
    <row r="13583" spans="2:2">
      <c r="B13583" s="163"/>
    </row>
    <row r="13584" spans="2:2">
      <c r="B13584" s="163"/>
    </row>
    <row r="13585" spans="2:2">
      <c r="B13585" s="163"/>
    </row>
    <row r="13586" spans="2:2">
      <c r="B13586" s="163"/>
    </row>
    <row r="13587" spans="2:2">
      <c r="B13587" s="163"/>
    </row>
    <row r="13588" spans="2:2">
      <c r="B13588" s="163"/>
    </row>
    <row r="13589" spans="2:2">
      <c r="B13589" s="163"/>
    </row>
    <row r="13590" spans="2:2">
      <c r="B13590" s="163"/>
    </row>
    <row r="13591" spans="2:2">
      <c r="B13591" s="163"/>
    </row>
    <row r="13592" spans="2:2">
      <c r="B13592" s="163"/>
    </row>
    <row r="13593" spans="2:2">
      <c r="B13593" s="163"/>
    </row>
    <row r="13594" spans="2:2">
      <c r="B13594" s="163"/>
    </row>
    <row r="13595" spans="2:2">
      <c r="B13595" s="163"/>
    </row>
    <row r="13596" spans="2:2">
      <c r="B13596" s="163"/>
    </row>
    <row r="13597" spans="2:2">
      <c r="B13597" s="163"/>
    </row>
    <row r="13598" spans="2:2">
      <c r="B13598" s="163"/>
    </row>
    <row r="13599" spans="2:2">
      <c r="B13599" s="163"/>
    </row>
    <row r="13600" spans="2:2">
      <c r="B13600" s="163"/>
    </row>
    <row r="13601" spans="2:2">
      <c r="B13601" s="163"/>
    </row>
    <row r="13602" spans="2:2">
      <c r="B13602" s="163"/>
    </row>
    <row r="13603" spans="2:2">
      <c r="B13603" s="163"/>
    </row>
    <row r="13604" spans="2:2">
      <c r="B13604" s="163"/>
    </row>
    <row r="13605" spans="2:2">
      <c r="B13605" s="163"/>
    </row>
    <row r="13606" spans="2:2">
      <c r="B13606" s="163"/>
    </row>
    <row r="13607" spans="2:2">
      <c r="B13607" s="163"/>
    </row>
    <row r="13608" spans="2:2">
      <c r="B13608" s="163"/>
    </row>
    <row r="13609" spans="2:2">
      <c r="B13609" s="163"/>
    </row>
    <row r="13610" spans="2:2">
      <c r="B13610" s="163"/>
    </row>
    <row r="13611" spans="2:2">
      <c r="B13611" s="163"/>
    </row>
    <row r="13612" spans="2:2">
      <c r="B13612" s="163"/>
    </row>
    <row r="13613" spans="2:2">
      <c r="B13613" s="163"/>
    </row>
    <row r="13614" spans="2:2">
      <c r="B13614" s="163"/>
    </row>
    <row r="13615" spans="2:2">
      <c r="B13615" s="163"/>
    </row>
    <row r="13616" spans="2:2">
      <c r="B13616" s="163"/>
    </row>
    <row r="13617" spans="2:2">
      <c r="B13617" s="163"/>
    </row>
    <row r="13618" spans="2:2">
      <c r="B13618" s="163"/>
    </row>
    <row r="13619" spans="2:2">
      <c r="B13619" s="163"/>
    </row>
    <row r="13620" spans="2:2">
      <c r="B13620" s="163"/>
    </row>
    <row r="13621" spans="2:2">
      <c r="B13621" s="163"/>
    </row>
    <row r="13622" spans="2:2">
      <c r="B13622" s="163"/>
    </row>
    <row r="13623" spans="2:2">
      <c r="B13623" s="163"/>
    </row>
    <row r="13624" spans="2:2">
      <c r="B13624" s="163"/>
    </row>
    <row r="13625" spans="2:2">
      <c r="B13625" s="163"/>
    </row>
    <row r="13626" spans="2:2">
      <c r="B13626" s="163"/>
    </row>
    <row r="13627" spans="2:2">
      <c r="B13627" s="163"/>
    </row>
    <row r="13628" spans="2:2">
      <c r="B13628" s="163"/>
    </row>
    <row r="13629" spans="2:2">
      <c r="B13629" s="163"/>
    </row>
    <row r="13630" spans="2:2">
      <c r="B13630" s="163"/>
    </row>
    <row r="13631" spans="2:2">
      <c r="B13631" s="163"/>
    </row>
    <row r="13632" spans="2:2">
      <c r="B13632" s="163"/>
    </row>
    <row r="13633" spans="2:2">
      <c r="B13633" s="163"/>
    </row>
    <row r="13634" spans="2:2">
      <c r="B13634" s="163"/>
    </row>
    <row r="13635" spans="2:2">
      <c r="B13635" s="163"/>
    </row>
    <row r="13636" spans="2:2">
      <c r="B13636" s="163"/>
    </row>
    <row r="13637" spans="2:2">
      <c r="B13637" s="163"/>
    </row>
    <row r="13638" spans="2:2">
      <c r="B13638" s="163"/>
    </row>
    <row r="13639" spans="2:2">
      <c r="B13639" s="163"/>
    </row>
    <row r="13640" spans="2:2">
      <c r="B13640" s="163"/>
    </row>
    <row r="13641" spans="2:2">
      <c r="B13641" s="163"/>
    </row>
    <row r="13642" spans="2:2">
      <c r="B13642" s="163"/>
    </row>
    <row r="13643" spans="2:2">
      <c r="B13643" s="163"/>
    </row>
    <row r="13644" spans="2:2">
      <c r="B13644" s="163"/>
    </row>
    <row r="13645" spans="2:2">
      <c r="B13645" s="163"/>
    </row>
    <row r="13646" spans="2:2">
      <c r="B13646" s="163"/>
    </row>
    <row r="13647" spans="2:2">
      <c r="B13647" s="163"/>
    </row>
    <row r="13648" spans="2:2">
      <c r="B13648" s="163"/>
    </row>
    <row r="13649" spans="2:2">
      <c r="B13649" s="163"/>
    </row>
    <row r="13650" spans="2:2">
      <c r="B13650" s="163"/>
    </row>
    <row r="13651" spans="2:2">
      <c r="B13651" s="163"/>
    </row>
    <row r="13652" spans="2:2">
      <c r="B13652" s="163"/>
    </row>
    <row r="13653" spans="2:2">
      <c r="B13653" s="163"/>
    </row>
    <row r="13654" spans="2:2">
      <c r="B13654" s="163"/>
    </row>
    <row r="13655" spans="2:2">
      <c r="B13655" s="163"/>
    </row>
    <row r="13656" spans="2:2">
      <c r="B13656" s="163"/>
    </row>
    <row r="13657" spans="2:2">
      <c r="B13657" s="163"/>
    </row>
    <row r="13658" spans="2:2">
      <c r="B13658" s="163"/>
    </row>
    <row r="13659" spans="2:2">
      <c r="B13659" s="163"/>
    </row>
    <row r="13660" spans="2:2">
      <c r="B13660" s="163"/>
    </row>
    <row r="13661" spans="2:2">
      <c r="B13661" s="163"/>
    </row>
    <row r="13662" spans="2:2">
      <c r="B13662" s="163"/>
    </row>
    <row r="13663" spans="2:2">
      <c r="B13663" s="163"/>
    </row>
    <row r="13664" spans="2:2">
      <c r="B13664" s="163"/>
    </row>
    <row r="13665" spans="2:2">
      <c r="B13665" s="163"/>
    </row>
    <row r="13666" spans="2:2">
      <c r="B13666" s="163"/>
    </row>
    <row r="13667" spans="2:2">
      <c r="B13667" s="163"/>
    </row>
    <row r="13668" spans="2:2">
      <c r="B13668" s="163"/>
    </row>
    <row r="13669" spans="2:2">
      <c r="B13669" s="163"/>
    </row>
    <row r="13670" spans="2:2">
      <c r="B13670" s="163"/>
    </row>
    <row r="13671" spans="2:2">
      <c r="B13671" s="163"/>
    </row>
    <row r="13672" spans="2:2">
      <c r="B13672" s="163"/>
    </row>
    <row r="13673" spans="2:2">
      <c r="B13673" s="163"/>
    </row>
    <row r="13674" spans="2:2">
      <c r="B13674" s="163"/>
    </row>
    <row r="13675" spans="2:2">
      <c r="B13675" s="163"/>
    </row>
    <row r="13676" spans="2:2">
      <c r="B13676" s="163"/>
    </row>
    <row r="13677" spans="2:2">
      <c r="B13677" s="163"/>
    </row>
    <row r="13678" spans="2:2">
      <c r="B13678" s="163"/>
    </row>
    <row r="13679" spans="2:2">
      <c r="B13679" s="163"/>
    </row>
    <row r="13680" spans="2:2">
      <c r="B13680" s="163"/>
    </row>
    <row r="13681" spans="2:2">
      <c r="B13681" s="163"/>
    </row>
    <row r="13682" spans="2:2">
      <c r="B13682" s="163"/>
    </row>
    <row r="13683" spans="2:2">
      <c r="B13683" s="163"/>
    </row>
    <row r="13684" spans="2:2">
      <c r="B13684" s="163"/>
    </row>
    <row r="13685" spans="2:2">
      <c r="B13685" s="163"/>
    </row>
    <row r="13686" spans="2:2">
      <c r="B13686" s="163"/>
    </row>
    <row r="13687" spans="2:2">
      <c r="B13687" s="163"/>
    </row>
    <row r="13688" spans="2:2">
      <c r="B13688" s="163"/>
    </row>
    <row r="13689" spans="2:2">
      <c r="B13689" s="163"/>
    </row>
    <row r="13690" spans="2:2">
      <c r="B13690" s="163"/>
    </row>
    <row r="13691" spans="2:2">
      <c r="B13691" s="163"/>
    </row>
    <row r="13692" spans="2:2">
      <c r="B13692" s="163"/>
    </row>
    <row r="13693" spans="2:2">
      <c r="B13693" s="163"/>
    </row>
    <row r="13694" spans="2:2">
      <c r="B13694" s="163"/>
    </row>
    <row r="13695" spans="2:2">
      <c r="B13695" s="163"/>
    </row>
    <row r="13696" spans="2:2">
      <c r="B13696" s="163"/>
    </row>
    <row r="13697" spans="2:2">
      <c r="B13697" s="163"/>
    </row>
    <row r="13698" spans="2:2">
      <c r="B13698" s="163"/>
    </row>
    <row r="13699" spans="2:2">
      <c r="B13699" s="163"/>
    </row>
    <row r="13700" spans="2:2">
      <c r="B13700" s="163"/>
    </row>
    <row r="13701" spans="2:2">
      <c r="B13701" s="163"/>
    </row>
    <row r="13702" spans="2:2">
      <c r="B13702" s="163"/>
    </row>
    <row r="13703" spans="2:2">
      <c r="B13703" s="163"/>
    </row>
    <row r="13704" spans="2:2">
      <c r="B13704" s="163"/>
    </row>
    <row r="13705" spans="2:2">
      <c r="B13705" s="163"/>
    </row>
    <row r="13706" spans="2:2">
      <c r="B13706" s="163"/>
    </row>
    <row r="13707" spans="2:2">
      <c r="B13707" s="163"/>
    </row>
    <row r="13708" spans="2:2">
      <c r="B13708" s="163"/>
    </row>
    <row r="13709" spans="2:2">
      <c r="B13709" s="163"/>
    </row>
    <row r="13710" spans="2:2">
      <c r="B13710" s="163"/>
    </row>
    <row r="13711" spans="2:2">
      <c r="B13711" s="163"/>
    </row>
    <row r="13712" spans="2:2">
      <c r="B13712" s="163"/>
    </row>
    <row r="13713" spans="2:2">
      <c r="B13713" s="163"/>
    </row>
    <row r="13714" spans="2:2">
      <c r="B13714" s="163"/>
    </row>
    <row r="13715" spans="2:2">
      <c r="B13715" s="163"/>
    </row>
    <row r="13716" spans="2:2">
      <c r="B13716" s="163"/>
    </row>
    <row r="13717" spans="2:2">
      <c r="B13717" s="163"/>
    </row>
    <row r="13718" spans="2:2">
      <c r="B13718" s="163"/>
    </row>
    <row r="13719" spans="2:2">
      <c r="B13719" s="163"/>
    </row>
    <row r="13720" spans="2:2">
      <c r="B13720" s="163"/>
    </row>
    <row r="13721" spans="2:2">
      <c r="B13721" s="163"/>
    </row>
    <row r="13722" spans="2:2">
      <c r="B13722" s="163"/>
    </row>
    <row r="13723" spans="2:2">
      <c r="B13723" s="163"/>
    </row>
    <row r="13724" spans="2:2">
      <c r="B13724" s="163"/>
    </row>
    <row r="13725" spans="2:2">
      <c r="B13725" s="163"/>
    </row>
    <row r="13726" spans="2:2">
      <c r="B13726" s="163"/>
    </row>
    <row r="13727" spans="2:2">
      <c r="B13727" s="163"/>
    </row>
    <row r="13728" spans="2:2">
      <c r="B13728" s="163"/>
    </row>
    <row r="13729" spans="2:2">
      <c r="B13729" s="163"/>
    </row>
    <row r="13730" spans="2:2">
      <c r="B13730" s="163"/>
    </row>
    <row r="13731" spans="2:2">
      <c r="B13731" s="163"/>
    </row>
    <row r="13732" spans="2:2">
      <c r="B13732" s="163"/>
    </row>
    <row r="13733" spans="2:2">
      <c r="B13733" s="163"/>
    </row>
    <row r="13734" spans="2:2">
      <c r="B13734" s="163"/>
    </row>
    <row r="13735" spans="2:2">
      <c r="B13735" s="163"/>
    </row>
    <row r="13736" spans="2:2">
      <c r="B13736" s="163"/>
    </row>
    <row r="13737" spans="2:2">
      <c r="B13737" s="163"/>
    </row>
    <row r="13738" spans="2:2">
      <c r="B13738" s="163"/>
    </row>
    <row r="13739" spans="2:2">
      <c r="B13739" s="163"/>
    </row>
    <row r="13740" spans="2:2">
      <c r="B13740" s="163"/>
    </row>
    <row r="13741" spans="2:2">
      <c r="B13741" s="163"/>
    </row>
    <row r="13742" spans="2:2">
      <c r="B13742" s="163"/>
    </row>
    <row r="13743" spans="2:2">
      <c r="B13743" s="163"/>
    </row>
    <row r="13744" spans="2:2">
      <c r="B13744" s="163"/>
    </row>
    <row r="13745" spans="2:2">
      <c r="B13745" s="163"/>
    </row>
    <row r="13746" spans="2:2">
      <c r="B13746" s="163"/>
    </row>
    <row r="13747" spans="2:2">
      <c r="B13747" s="163"/>
    </row>
    <row r="13748" spans="2:2">
      <c r="B13748" s="163"/>
    </row>
    <row r="13749" spans="2:2">
      <c r="B13749" s="163"/>
    </row>
    <row r="13750" spans="2:2">
      <c r="B13750" s="163"/>
    </row>
    <row r="13751" spans="2:2">
      <c r="B13751" s="163"/>
    </row>
    <row r="13752" spans="2:2">
      <c r="B13752" s="163"/>
    </row>
    <row r="13753" spans="2:2">
      <c r="B13753" s="163"/>
    </row>
    <row r="13754" spans="2:2">
      <c r="B13754" s="163"/>
    </row>
    <row r="13755" spans="2:2">
      <c r="B13755" s="163"/>
    </row>
    <row r="13756" spans="2:2">
      <c r="B13756" s="163"/>
    </row>
    <row r="13757" spans="2:2">
      <c r="B13757" s="163"/>
    </row>
    <row r="13758" spans="2:2">
      <c r="B13758" s="163"/>
    </row>
    <row r="13759" spans="2:2">
      <c r="B13759" s="163"/>
    </row>
    <row r="13760" spans="2:2">
      <c r="B13760" s="163"/>
    </row>
    <row r="13761" spans="2:2">
      <c r="B13761" s="163"/>
    </row>
    <row r="13762" spans="2:2">
      <c r="B13762" s="163"/>
    </row>
    <row r="13763" spans="2:2">
      <c r="B13763" s="163"/>
    </row>
    <row r="13764" spans="2:2">
      <c r="B13764" s="163"/>
    </row>
    <row r="13765" spans="2:2">
      <c r="B13765" s="163"/>
    </row>
    <row r="13766" spans="2:2">
      <c r="B13766" s="163"/>
    </row>
    <row r="13767" spans="2:2">
      <c r="B13767" s="163"/>
    </row>
    <row r="13768" spans="2:2">
      <c r="B13768" s="163"/>
    </row>
    <row r="13769" spans="2:2">
      <c r="B13769" s="163"/>
    </row>
    <row r="13770" spans="2:2">
      <c r="B13770" s="163"/>
    </row>
    <row r="13771" spans="2:2">
      <c r="B13771" s="163"/>
    </row>
    <row r="13772" spans="2:2">
      <c r="B13772" s="163"/>
    </row>
    <row r="13773" spans="2:2">
      <c r="B13773" s="163"/>
    </row>
    <row r="13774" spans="2:2">
      <c r="B13774" s="163"/>
    </row>
    <row r="13775" spans="2:2">
      <c r="B13775" s="163"/>
    </row>
    <row r="13776" spans="2:2">
      <c r="B13776" s="163"/>
    </row>
    <row r="13777" spans="2:2">
      <c r="B13777" s="163"/>
    </row>
    <row r="13778" spans="2:2">
      <c r="B13778" s="163"/>
    </row>
    <row r="13779" spans="2:2">
      <c r="B13779" s="163"/>
    </row>
    <row r="13780" spans="2:2">
      <c r="B13780" s="163"/>
    </row>
    <row r="13781" spans="2:2">
      <c r="B13781" s="163"/>
    </row>
    <row r="13782" spans="2:2">
      <c r="B13782" s="163"/>
    </row>
    <row r="13783" spans="2:2">
      <c r="B13783" s="163"/>
    </row>
    <row r="13784" spans="2:2">
      <c r="B13784" s="163"/>
    </row>
    <row r="13785" spans="2:2">
      <c r="B13785" s="163"/>
    </row>
    <row r="13786" spans="2:2">
      <c r="B13786" s="163"/>
    </row>
    <row r="13787" spans="2:2">
      <c r="B13787" s="163"/>
    </row>
    <row r="13788" spans="2:2">
      <c r="B13788" s="163"/>
    </row>
    <row r="13789" spans="2:2">
      <c r="B13789" s="163"/>
    </row>
    <row r="13790" spans="2:2">
      <c r="B13790" s="163"/>
    </row>
    <row r="13791" spans="2:2">
      <c r="B13791" s="163"/>
    </row>
    <row r="13792" spans="2:2">
      <c r="B13792" s="163"/>
    </row>
    <row r="13793" spans="2:2">
      <c r="B13793" s="163"/>
    </row>
    <row r="13794" spans="2:2">
      <c r="B13794" s="163"/>
    </row>
    <row r="13795" spans="2:2">
      <c r="B13795" s="163"/>
    </row>
    <row r="13796" spans="2:2">
      <c r="B13796" s="163"/>
    </row>
    <row r="13797" spans="2:2">
      <c r="B13797" s="163"/>
    </row>
    <row r="13798" spans="2:2">
      <c r="B13798" s="163"/>
    </row>
    <row r="13799" spans="2:2">
      <c r="B13799" s="163"/>
    </row>
    <row r="13800" spans="2:2">
      <c r="B13800" s="163"/>
    </row>
    <row r="13801" spans="2:2">
      <c r="B13801" s="163"/>
    </row>
    <row r="13802" spans="2:2">
      <c r="B13802" s="163"/>
    </row>
    <row r="13803" spans="2:2">
      <c r="B13803" s="163"/>
    </row>
    <row r="13804" spans="2:2">
      <c r="B13804" s="163"/>
    </row>
    <row r="13805" spans="2:2">
      <c r="B13805" s="163"/>
    </row>
    <row r="13806" spans="2:2">
      <c r="B13806" s="163"/>
    </row>
    <row r="13807" spans="2:2">
      <c r="B13807" s="163"/>
    </row>
    <row r="13808" spans="2:2">
      <c r="B13808" s="163"/>
    </row>
    <row r="13809" spans="2:2">
      <c r="B13809" s="163"/>
    </row>
    <row r="13810" spans="2:2">
      <c r="B13810" s="163"/>
    </row>
    <row r="13811" spans="2:2">
      <c r="B13811" s="163"/>
    </row>
    <row r="13812" spans="2:2">
      <c r="B13812" s="163"/>
    </row>
    <row r="13813" spans="2:2">
      <c r="B13813" s="163"/>
    </row>
    <row r="13814" spans="2:2">
      <c r="B13814" s="163"/>
    </row>
    <row r="13815" spans="2:2">
      <c r="B13815" s="163"/>
    </row>
    <row r="13816" spans="2:2">
      <c r="B13816" s="163"/>
    </row>
    <row r="13817" spans="2:2">
      <c r="B13817" s="163"/>
    </row>
    <row r="13818" spans="2:2">
      <c r="B13818" s="163"/>
    </row>
    <row r="13819" spans="2:2">
      <c r="B13819" s="163"/>
    </row>
    <row r="13820" spans="2:2">
      <c r="B13820" s="163"/>
    </row>
    <row r="13821" spans="2:2">
      <c r="B13821" s="163"/>
    </row>
    <row r="13822" spans="2:2">
      <c r="B13822" s="163"/>
    </row>
    <row r="13823" spans="2:2">
      <c r="B13823" s="163"/>
    </row>
    <row r="13824" spans="2:2">
      <c r="B13824" s="163"/>
    </row>
    <row r="13825" spans="2:2">
      <c r="B13825" s="163"/>
    </row>
    <row r="13826" spans="2:2">
      <c r="B13826" s="163"/>
    </row>
    <row r="13827" spans="2:2">
      <c r="B13827" s="163"/>
    </row>
    <row r="13828" spans="2:2">
      <c r="B13828" s="163"/>
    </row>
    <row r="13829" spans="2:2">
      <c r="B13829" s="163"/>
    </row>
    <row r="13830" spans="2:2">
      <c r="B13830" s="163"/>
    </row>
    <row r="13831" spans="2:2">
      <c r="B13831" s="163"/>
    </row>
    <row r="13832" spans="2:2">
      <c r="B13832" s="163"/>
    </row>
    <row r="13833" spans="2:2">
      <c r="B13833" s="163"/>
    </row>
    <row r="13834" spans="2:2">
      <c r="B13834" s="163"/>
    </row>
    <row r="13835" spans="2:2">
      <c r="B13835" s="163"/>
    </row>
    <row r="13836" spans="2:2">
      <c r="B13836" s="163"/>
    </row>
    <row r="13837" spans="2:2">
      <c r="B13837" s="163"/>
    </row>
    <row r="13838" spans="2:2">
      <c r="B13838" s="163"/>
    </row>
    <row r="13839" spans="2:2">
      <c r="B13839" s="163"/>
    </row>
    <row r="13840" spans="2:2">
      <c r="B13840" s="163"/>
    </row>
    <row r="13841" spans="2:2">
      <c r="B13841" s="163"/>
    </row>
    <row r="13842" spans="2:2">
      <c r="B13842" s="163"/>
    </row>
    <row r="13843" spans="2:2">
      <c r="B13843" s="163"/>
    </row>
    <row r="13844" spans="2:2">
      <c r="B13844" s="163"/>
    </row>
    <row r="13845" spans="2:2">
      <c r="B13845" s="163"/>
    </row>
    <row r="13846" spans="2:2">
      <c r="B13846" s="163"/>
    </row>
    <row r="13847" spans="2:2">
      <c r="B13847" s="163"/>
    </row>
    <row r="13848" spans="2:2">
      <c r="B13848" s="163"/>
    </row>
    <row r="13849" spans="2:2">
      <c r="B13849" s="163"/>
    </row>
    <row r="13850" spans="2:2">
      <c r="B13850" s="163"/>
    </row>
    <row r="13851" spans="2:2">
      <c r="B13851" s="163"/>
    </row>
    <row r="13852" spans="2:2">
      <c r="B13852" s="163"/>
    </row>
    <row r="13853" spans="2:2">
      <c r="B13853" s="163"/>
    </row>
    <row r="13854" spans="2:2">
      <c r="B13854" s="163"/>
    </row>
    <row r="13855" spans="2:2">
      <c r="B13855" s="163"/>
    </row>
    <row r="13856" spans="2:2">
      <c r="B13856" s="163"/>
    </row>
    <row r="13857" spans="2:2">
      <c r="B13857" s="163"/>
    </row>
    <row r="13858" spans="2:2">
      <c r="B13858" s="163"/>
    </row>
    <row r="13859" spans="2:2">
      <c r="B13859" s="163"/>
    </row>
    <row r="13860" spans="2:2">
      <c r="B13860" s="163"/>
    </row>
    <row r="13861" spans="2:2">
      <c r="B13861" s="163"/>
    </row>
    <row r="13862" spans="2:2">
      <c r="B13862" s="163"/>
    </row>
    <row r="13863" spans="2:2">
      <c r="B13863" s="163"/>
    </row>
    <row r="13864" spans="2:2">
      <c r="B13864" s="163"/>
    </row>
    <row r="13865" spans="2:2">
      <c r="B13865" s="163"/>
    </row>
    <row r="13866" spans="2:2">
      <c r="B13866" s="163"/>
    </row>
    <row r="13867" spans="2:2">
      <c r="B13867" s="163"/>
    </row>
    <row r="13868" spans="2:2">
      <c r="B13868" s="163"/>
    </row>
    <row r="13869" spans="2:2">
      <c r="B13869" s="163"/>
    </row>
    <row r="13870" spans="2:2">
      <c r="B13870" s="163"/>
    </row>
    <row r="13871" spans="2:2">
      <c r="B13871" s="163"/>
    </row>
    <row r="13872" spans="2:2">
      <c r="B13872" s="163"/>
    </row>
    <row r="13873" spans="2:2">
      <c r="B13873" s="163"/>
    </row>
    <row r="13874" spans="2:2">
      <c r="B13874" s="163"/>
    </row>
    <row r="13875" spans="2:2">
      <c r="B13875" s="163"/>
    </row>
    <row r="13876" spans="2:2">
      <c r="B13876" s="163"/>
    </row>
    <row r="13877" spans="2:2">
      <c r="B13877" s="163"/>
    </row>
    <row r="13878" spans="2:2">
      <c r="B13878" s="163"/>
    </row>
    <row r="13879" spans="2:2">
      <c r="B13879" s="163"/>
    </row>
    <row r="13880" spans="2:2">
      <c r="B13880" s="163"/>
    </row>
    <row r="13881" spans="2:2">
      <c r="B13881" s="163"/>
    </row>
    <row r="13882" spans="2:2">
      <c r="B13882" s="163"/>
    </row>
    <row r="13883" spans="2:2">
      <c r="B13883" s="163"/>
    </row>
    <row r="13884" spans="2:2">
      <c r="B13884" s="163"/>
    </row>
    <row r="13885" spans="2:2">
      <c r="B13885" s="163"/>
    </row>
    <row r="13886" spans="2:2">
      <c r="B13886" s="163"/>
    </row>
    <row r="13887" spans="2:2">
      <c r="B13887" s="163"/>
    </row>
    <row r="13888" spans="2:2">
      <c r="B13888" s="163"/>
    </row>
    <row r="13889" spans="2:2">
      <c r="B13889" s="163"/>
    </row>
    <row r="13890" spans="2:2">
      <c r="B13890" s="163"/>
    </row>
    <row r="13891" spans="2:2">
      <c r="B13891" s="163"/>
    </row>
    <row r="13892" spans="2:2">
      <c r="B13892" s="163"/>
    </row>
    <row r="13893" spans="2:2">
      <c r="B13893" s="163"/>
    </row>
    <row r="13894" spans="2:2">
      <c r="B13894" s="163"/>
    </row>
    <row r="13895" spans="2:2">
      <c r="B13895" s="163"/>
    </row>
    <row r="13896" spans="2:2">
      <c r="B13896" s="163"/>
    </row>
    <row r="13897" spans="2:2">
      <c r="B13897" s="163"/>
    </row>
    <row r="13898" spans="2:2">
      <c r="B13898" s="163"/>
    </row>
    <row r="13899" spans="2:2">
      <c r="B13899" s="163"/>
    </row>
    <row r="13900" spans="2:2">
      <c r="B13900" s="163"/>
    </row>
    <row r="13901" spans="2:2">
      <c r="B13901" s="163"/>
    </row>
    <row r="13902" spans="2:2">
      <c r="B13902" s="163"/>
    </row>
    <row r="13903" spans="2:2">
      <c r="B13903" s="163"/>
    </row>
    <row r="13904" spans="2:2">
      <c r="B13904" s="163"/>
    </row>
    <row r="13905" spans="2:2">
      <c r="B13905" s="163"/>
    </row>
    <row r="13906" spans="2:2">
      <c r="B13906" s="163"/>
    </row>
    <row r="13907" spans="2:2">
      <c r="B13907" s="163"/>
    </row>
    <row r="13908" spans="2:2">
      <c r="B13908" s="163"/>
    </row>
    <row r="13909" spans="2:2">
      <c r="B13909" s="163"/>
    </row>
    <row r="13910" spans="2:2">
      <c r="B13910" s="163"/>
    </row>
    <row r="13911" spans="2:2">
      <c r="B13911" s="163"/>
    </row>
    <row r="13912" spans="2:2">
      <c r="B13912" s="163"/>
    </row>
    <row r="13913" spans="2:2">
      <c r="B13913" s="163"/>
    </row>
    <row r="13914" spans="2:2">
      <c r="B13914" s="163"/>
    </row>
    <row r="13915" spans="2:2">
      <c r="B13915" s="163"/>
    </row>
    <row r="13916" spans="2:2">
      <c r="B13916" s="163"/>
    </row>
    <row r="13917" spans="2:2">
      <c r="B13917" s="163"/>
    </row>
    <row r="13918" spans="2:2">
      <c r="B13918" s="163"/>
    </row>
    <row r="13919" spans="2:2">
      <c r="B13919" s="163"/>
    </row>
    <row r="13920" spans="2:2">
      <c r="B13920" s="163"/>
    </row>
    <row r="13921" spans="2:2">
      <c r="B13921" s="163"/>
    </row>
    <row r="13922" spans="2:2">
      <c r="B13922" s="163"/>
    </row>
    <row r="13923" spans="2:2">
      <c r="B13923" s="163"/>
    </row>
    <row r="13924" spans="2:2">
      <c r="B13924" s="163"/>
    </row>
    <row r="13925" spans="2:2">
      <c r="B13925" s="163"/>
    </row>
    <row r="13926" spans="2:2">
      <c r="B13926" s="163"/>
    </row>
    <row r="13927" spans="2:2">
      <c r="B13927" s="163"/>
    </row>
    <row r="13928" spans="2:2">
      <c r="B13928" s="163"/>
    </row>
    <row r="13929" spans="2:2">
      <c r="B13929" s="163"/>
    </row>
    <row r="13930" spans="2:2">
      <c r="B13930" s="163"/>
    </row>
    <row r="13931" spans="2:2">
      <c r="B13931" s="163"/>
    </row>
    <row r="13932" spans="2:2">
      <c r="B13932" s="163"/>
    </row>
    <row r="13933" spans="2:2">
      <c r="B13933" s="163"/>
    </row>
    <row r="13934" spans="2:2">
      <c r="B13934" s="163"/>
    </row>
    <row r="13935" spans="2:2">
      <c r="B13935" s="163"/>
    </row>
    <row r="13936" spans="2:2">
      <c r="B13936" s="163"/>
    </row>
    <row r="13937" spans="2:2">
      <c r="B13937" s="163"/>
    </row>
    <row r="13938" spans="2:2">
      <c r="B13938" s="163"/>
    </row>
    <row r="13939" spans="2:2">
      <c r="B13939" s="163"/>
    </row>
    <row r="13940" spans="2:2">
      <c r="B13940" s="163"/>
    </row>
    <row r="13941" spans="2:2">
      <c r="B13941" s="163"/>
    </row>
    <row r="13942" spans="2:2">
      <c r="B13942" s="163"/>
    </row>
    <row r="13943" spans="2:2">
      <c r="B13943" s="163"/>
    </row>
    <row r="13944" spans="2:2">
      <c r="B13944" s="163"/>
    </row>
    <row r="13945" spans="2:2">
      <c r="B13945" s="163"/>
    </row>
    <row r="13946" spans="2:2">
      <c r="B13946" s="163"/>
    </row>
    <row r="13947" spans="2:2">
      <c r="B13947" s="163"/>
    </row>
    <row r="13948" spans="2:2">
      <c r="B13948" s="163"/>
    </row>
    <row r="13949" spans="2:2">
      <c r="B13949" s="163"/>
    </row>
    <row r="13950" spans="2:2">
      <c r="B13950" s="163"/>
    </row>
    <row r="13951" spans="2:2">
      <c r="B13951" s="163"/>
    </row>
    <row r="13952" spans="2:2">
      <c r="B13952" s="163"/>
    </row>
    <row r="13953" spans="2:2">
      <c r="B13953" s="163"/>
    </row>
    <row r="13954" spans="2:2">
      <c r="B13954" s="163"/>
    </row>
    <row r="13955" spans="2:2">
      <c r="B13955" s="163"/>
    </row>
    <row r="13956" spans="2:2">
      <c r="B13956" s="163"/>
    </row>
    <row r="13957" spans="2:2">
      <c r="B13957" s="163"/>
    </row>
    <row r="13958" spans="2:2">
      <c r="B13958" s="163"/>
    </row>
    <row r="13959" spans="2:2">
      <c r="B13959" s="163"/>
    </row>
    <row r="13960" spans="2:2">
      <c r="B13960" s="163"/>
    </row>
    <row r="13961" spans="2:2">
      <c r="B13961" s="163"/>
    </row>
    <row r="13962" spans="2:2">
      <c r="B13962" s="163"/>
    </row>
    <row r="13963" spans="2:2">
      <c r="B13963" s="163"/>
    </row>
    <row r="13964" spans="2:2">
      <c r="B13964" s="163"/>
    </row>
    <row r="13965" spans="2:2">
      <c r="B13965" s="163"/>
    </row>
    <row r="13966" spans="2:2">
      <c r="B13966" s="163"/>
    </row>
    <row r="13967" spans="2:2">
      <c r="B13967" s="163"/>
    </row>
    <row r="13968" spans="2:2">
      <c r="B13968" s="163"/>
    </row>
    <row r="13969" spans="2:2">
      <c r="B13969" s="163"/>
    </row>
    <row r="13970" spans="2:2">
      <c r="B13970" s="163"/>
    </row>
    <row r="13971" spans="2:2">
      <c r="B13971" s="163"/>
    </row>
    <row r="13972" spans="2:2">
      <c r="B13972" s="163"/>
    </row>
    <row r="13973" spans="2:2">
      <c r="B13973" s="163"/>
    </row>
    <row r="13974" spans="2:2">
      <c r="B13974" s="163"/>
    </row>
    <row r="13975" spans="2:2">
      <c r="B13975" s="163"/>
    </row>
    <row r="13976" spans="2:2">
      <c r="B13976" s="163"/>
    </row>
    <row r="13977" spans="2:2">
      <c r="B13977" s="163"/>
    </row>
    <row r="13978" spans="2:2">
      <c r="B13978" s="163"/>
    </row>
    <row r="13979" spans="2:2">
      <c r="B13979" s="163"/>
    </row>
    <row r="13980" spans="2:2">
      <c r="B13980" s="163"/>
    </row>
    <row r="13981" spans="2:2">
      <c r="B13981" s="163"/>
    </row>
    <row r="13982" spans="2:2">
      <c r="B13982" s="163"/>
    </row>
    <row r="13983" spans="2:2">
      <c r="B13983" s="163"/>
    </row>
    <row r="13984" spans="2:2">
      <c r="B13984" s="163"/>
    </row>
    <row r="13985" spans="2:2">
      <c r="B13985" s="163"/>
    </row>
    <row r="13986" spans="2:2">
      <c r="B13986" s="163"/>
    </row>
    <row r="13987" spans="2:2">
      <c r="B13987" s="163"/>
    </row>
    <row r="13988" spans="2:2">
      <c r="B13988" s="163"/>
    </row>
    <row r="13989" spans="2:2">
      <c r="B13989" s="163"/>
    </row>
    <row r="13990" spans="2:2">
      <c r="B13990" s="163"/>
    </row>
    <row r="13991" spans="2:2">
      <c r="B13991" s="163"/>
    </row>
    <row r="13992" spans="2:2">
      <c r="B13992" s="163"/>
    </row>
    <row r="13993" spans="2:2">
      <c r="B13993" s="163"/>
    </row>
    <row r="13994" spans="2:2">
      <c r="B13994" s="163"/>
    </row>
    <row r="13995" spans="2:2">
      <c r="B13995" s="163"/>
    </row>
    <row r="13996" spans="2:2">
      <c r="B13996" s="163"/>
    </row>
    <row r="13997" spans="2:2">
      <c r="B13997" s="163"/>
    </row>
    <row r="13998" spans="2:2">
      <c r="B13998" s="163"/>
    </row>
    <row r="13999" spans="2:2">
      <c r="B13999" s="163"/>
    </row>
    <row r="14000" spans="2:2">
      <c r="B14000" s="163"/>
    </row>
    <row r="14001" spans="2:2">
      <c r="B14001" s="163"/>
    </row>
    <row r="14002" spans="2:2">
      <c r="B14002" s="163"/>
    </row>
    <row r="14003" spans="2:2">
      <c r="B14003" s="163"/>
    </row>
    <row r="14004" spans="2:2">
      <c r="B14004" s="163"/>
    </row>
    <row r="14005" spans="2:2">
      <c r="B14005" s="163"/>
    </row>
    <row r="14006" spans="2:2">
      <c r="B14006" s="163"/>
    </row>
    <row r="14007" spans="2:2">
      <c r="B14007" s="163"/>
    </row>
    <row r="14008" spans="2:2">
      <c r="B14008" s="163"/>
    </row>
    <row r="14009" spans="2:2">
      <c r="B14009" s="163"/>
    </row>
    <row r="14010" spans="2:2">
      <c r="B14010" s="163"/>
    </row>
    <row r="14011" spans="2:2">
      <c r="B14011" s="163"/>
    </row>
    <row r="14012" spans="2:2">
      <c r="B14012" s="163"/>
    </row>
    <row r="14013" spans="2:2">
      <c r="B14013" s="163"/>
    </row>
    <row r="14014" spans="2:2">
      <c r="B14014" s="163"/>
    </row>
    <row r="14015" spans="2:2">
      <c r="B14015" s="163"/>
    </row>
    <row r="14016" spans="2:2">
      <c r="B14016" s="163"/>
    </row>
    <row r="14017" spans="2:2">
      <c r="B14017" s="163"/>
    </row>
    <row r="14018" spans="2:2">
      <c r="B14018" s="163"/>
    </row>
    <row r="14019" spans="2:2">
      <c r="B14019" s="163"/>
    </row>
    <row r="14020" spans="2:2">
      <c r="B14020" s="163"/>
    </row>
    <row r="14021" spans="2:2">
      <c r="B14021" s="163"/>
    </row>
    <row r="14022" spans="2:2">
      <c r="B14022" s="163"/>
    </row>
    <row r="14023" spans="2:2">
      <c r="B14023" s="163"/>
    </row>
    <row r="14024" spans="2:2">
      <c r="B14024" s="163"/>
    </row>
    <row r="14025" spans="2:2">
      <c r="B14025" s="163"/>
    </row>
    <row r="14026" spans="2:2">
      <c r="B14026" s="163"/>
    </row>
    <row r="14027" spans="2:2">
      <c r="B14027" s="163"/>
    </row>
    <row r="14028" spans="2:2">
      <c r="B14028" s="163"/>
    </row>
    <row r="14029" spans="2:2">
      <c r="B14029" s="163"/>
    </row>
    <row r="14030" spans="2:2">
      <c r="B14030" s="163"/>
    </row>
    <row r="14031" spans="2:2">
      <c r="B14031" s="163"/>
    </row>
    <row r="14032" spans="2:2">
      <c r="B14032" s="163"/>
    </row>
    <row r="14033" spans="2:2">
      <c r="B14033" s="163"/>
    </row>
    <row r="14034" spans="2:2">
      <c r="B14034" s="163"/>
    </row>
    <row r="14035" spans="2:2">
      <c r="B14035" s="163"/>
    </row>
    <row r="14036" spans="2:2">
      <c r="B14036" s="163"/>
    </row>
    <row r="14037" spans="2:2">
      <c r="B14037" s="163"/>
    </row>
    <row r="14038" spans="2:2">
      <c r="B14038" s="163"/>
    </row>
    <row r="14039" spans="2:2">
      <c r="B14039" s="163"/>
    </row>
    <row r="14040" spans="2:2">
      <c r="B14040" s="163"/>
    </row>
    <row r="14041" spans="2:2">
      <c r="B14041" s="163"/>
    </row>
    <row r="14042" spans="2:2">
      <c r="B14042" s="163"/>
    </row>
    <row r="14043" spans="2:2">
      <c r="B14043" s="163"/>
    </row>
    <row r="14044" spans="2:2">
      <c r="B14044" s="163"/>
    </row>
    <row r="14045" spans="2:2">
      <c r="B14045" s="163"/>
    </row>
    <row r="14046" spans="2:2">
      <c r="B14046" s="163"/>
    </row>
    <row r="14047" spans="2:2">
      <c r="B14047" s="163"/>
    </row>
    <row r="14048" spans="2:2">
      <c r="B14048" s="163"/>
    </row>
    <row r="14049" spans="2:2">
      <c r="B14049" s="163"/>
    </row>
    <row r="14050" spans="2:2">
      <c r="B14050" s="163"/>
    </row>
    <row r="14051" spans="2:2">
      <c r="B14051" s="163"/>
    </row>
    <row r="14052" spans="2:2">
      <c r="B14052" s="163"/>
    </row>
    <row r="14053" spans="2:2">
      <c r="B14053" s="163"/>
    </row>
    <row r="14054" spans="2:2">
      <c r="B14054" s="163"/>
    </row>
    <row r="14055" spans="2:2">
      <c r="B14055" s="163"/>
    </row>
    <row r="14056" spans="2:2">
      <c r="B14056" s="163"/>
    </row>
    <row r="14057" spans="2:2">
      <c r="B14057" s="163"/>
    </row>
    <row r="14058" spans="2:2">
      <c r="B14058" s="163"/>
    </row>
    <row r="14059" spans="2:2">
      <c r="B14059" s="163"/>
    </row>
    <row r="14060" spans="2:2">
      <c r="B14060" s="163"/>
    </row>
    <row r="14061" spans="2:2">
      <c r="B14061" s="163"/>
    </row>
    <row r="14062" spans="2:2">
      <c r="B14062" s="163"/>
    </row>
    <row r="14063" spans="2:2">
      <c r="B14063" s="163"/>
    </row>
    <row r="14064" spans="2:2">
      <c r="B14064" s="163"/>
    </row>
    <row r="14065" spans="2:2">
      <c r="B14065" s="163"/>
    </row>
    <row r="14066" spans="2:2">
      <c r="B14066" s="163"/>
    </row>
    <row r="14067" spans="2:2">
      <c r="B14067" s="163"/>
    </row>
    <row r="14068" spans="2:2">
      <c r="B14068" s="163"/>
    </row>
    <row r="14069" spans="2:2">
      <c r="B14069" s="163"/>
    </row>
    <row r="14070" spans="2:2">
      <c r="B14070" s="163"/>
    </row>
    <row r="14071" spans="2:2">
      <c r="B14071" s="163"/>
    </row>
    <row r="14072" spans="2:2">
      <c r="B14072" s="163"/>
    </row>
    <row r="14073" spans="2:2">
      <c r="B14073" s="163"/>
    </row>
    <row r="14074" spans="2:2">
      <c r="B14074" s="163"/>
    </row>
    <row r="14075" spans="2:2">
      <c r="B14075" s="163"/>
    </row>
    <row r="14076" spans="2:2">
      <c r="B14076" s="163"/>
    </row>
    <row r="14077" spans="2:2">
      <c r="B14077" s="163"/>
    </row>
    <row r="14078" spans="2:2">
      <c r="B14078" s="163"/>
    </row>
    <row r="14079" spans="2:2">
      <c r="B14079" s="163"/>
    </row>
    <row r="14080" spans="2:2">
      <c r="B14080" s="163"/>
    </row>
    <row r="14081" spans="2:2">
      <c r="B14081" s="163"/>
    </row>
    <row r="14082" spans="2:2">
      <c r="B14082" s="163"/>
    </row>
    <row r="14083" spans="2:2">
      <c r="B14083" s="163"/>
    </row>
    <row r="14084" spans="2:2">
      <c r="B14084" s="163"/>
    </row>
    <row r="14085" spans="2:2">
      <c r="B14085" s="163"/>
    </row>
    <row r="14086" spans="2:2">
      <c r="B14086" s="163"/>
    </row>
    <row r="14087" spans="2:2">
      <c r="B14087" s="163"/>
    </row>
    <row r="14088" spans="2:2">
      <c r="B14088" s="163"/>
    </row>
    <row r="14089" spans="2:2">
      <c r="B14089" s="163"/>
    </row>
    <row r="14090" spans="2:2">
      <c r="B14090" s="163"/>
    </row>
    <row r="14091" spans="2:2">
      <c r="B14091" s="163"/>
    </row>
    <row r="14092" spans="2:2">
      <c r="B14092" s="163"/>
    </row>
    <row r="14093" spans="2:2">
      <c r="B14093" s="163"/>
    </row>
    <row r="14094" spans="2:2">
      <c r="B14094" s="163"/>
    </row>
    <row r="14095" spans="2:2">
      <c r="B14095" s="163"/>
    </row>
    <row r="14096" spans="2:2">
      <c r="B14096" s="163"/>
    </row>
    <row r="14097" spans="2:2">
      <c r="B14097" s="163"/>
    </row>
    <row r="14098" spans="2:2">
      <c r="B14098" s="163"/>
    </row>
    <row r="14099" spans="2:2">
      <c r="B14099" s="163"/>
    </row>
    <row r="14100" spans="2:2">
      <c r="B14100" s="163"/>
    </row>
    <row r="14101" spans="2:2">
      <c r="B14101" s="163"/>
    </row>
    <row r="14102" spans="2:2">
      <c r="B14102" s="163"/>
    </row>
    <row r="14103" spans="2:2">
      <c r="B14103" s="163"/>
    </row>
    <row r="14104" spans="2:2">
      <c r="B14104" s="163"/>
    </row>
    <row r="14105" spans="2:2">
      <c r="B14105" s="163"/>
    </row>
    <row r="14106" spans="2:2">
      <c r="B14106" s="163"/>
    </row>
    <row r="14107" spans="2:2">
      <c r="B14107" s="163"/>
    </row>
    <row r="14108" spans="2:2">
      <c r="B14108" s="163"/>
    </row>
    <row r="14109" spans="2:2">
      <c r="B14109" s="163"/>
    </row>
    <row r="14110" spans="2:2">
      <c r="B14110" s="163"/>
    </row>
    <row r="14111" spans="2:2">
      <c r="B14111" s="163"/>
    </row>
    <row r="14112" spans="2:2">
      <c r="B14112" s="163"/>
    </row>
    <row r="14113" spans="2:2">
      <c r="B14113" s="163"/>
    </row>
    <row r="14114" spans="2:2">
      <c r="B14114" s="163"/>
    </row>
    <row r="14115" spans="2:2">
      <c r="B14115" s="163"/>
    </row>
    <row r="14116" spans="2:2">
      <c r="B14116" s="163"/>
    </row>
    <row r="14117" spans="2:2">
      <c r="B14117" s="163"/>
    </row>
    <row r="14118" spans="2:2">
      <c r="B14118" s="163"/>
    </row>
    <row r="14119" spans="2:2">
      <c r="B14119" s="163"/>
    </row>
    <row r="14120" spans="2:2">
      <c r="B14120" s="163"/>
    </row>
    <row r="14121" spans="2:2">
      <c r="B14121" s="163"/>
    </row>
    <row r="14122" spans="2:2">
      <c r="B14122" s="163"/>
    </row>
    <row r="14123" spans="2:2">
      <c r="B14123" s="163"/>
    </row>
    <row r="14124" spans="2:2">
      <c r="B14124" s="163"/>
    </row>
    <row r="14125" spans="2:2">
      <c r="B14125" s="163"/>
    </row>
    <row r="14126" spans="2:2">
      <c r="B14126" s="163"/>
    </row>
    <row r="14127" spans="2:2">
      <c r="B14127" s="163"/>
    </row>
    <row r="14128" spans="2:2">
      <c r="B14128" s="163"/>
    </row>
    <row r="14129" spans="2:2">
      <c r="B14129" s="163"/>
    </row>
    <row r="14130" spans="2:2">
      <c r="B14130" s="163"/>
    </row>
    <row r="14131" spans="2:2">
      <c r="B14131" s="163"/>
    </row>
    <row r="14132" spans="2:2">
      <c r="B14132" s="163"/>
    </row>
    <row r="14133" spans="2:2">
      <c r="B14133" s="163"/>
    </row>
    <row r="14134" spans="2:2">
      <c r="B14134" s="163"/>
    </row>
    <row r="14135" spans="2:2">
      <c r="B14135" s="163"/>
    </row>
    <row r="14136" spans="2:2">
      <c r="B14136" s="163"/>
    </row>
    <row r="14137" spans="2:2">
      <c r="B14137" s="163"/>
    </row>
    <row r="14138" spans="2:2">
      <c r="B14138" s="163"/>
    </row>
    <row r="14139" spans="2:2">
      <c r="B14139" s="163"/>
    </row>
    <row r="14140" spans="2:2">
      <c r="B14140" s="163"/>
    </row>
    <row r="14141" spans="2:2">
      <c r="B14141" s="163"/>
    </row>
    <row r="14142" spans="2:2">
      <c r="B14142" s="163"/>
    </row>
    <row r="14143" spans="2:2">
      <c r="B14143" s="163"/>
    </row>
    <row r="14144" spans="2:2">
      <c r="B14144" s="163"/>
    </row>
    <row r="14145" spans="2:2">
      <c r="B14145" s="163"/>
    </row>
    <row r="14146" spans="2:2">
      <c r="B14146" s="163"/>
    </row>
    <row r="14147" spans="2:2">
      <c r="B14147" s="163"/>
    </row>
    <row r="14148" spans="2:2">
      <c r="B14148" s="163"/>
    </row>
    <row r="14149" spans="2:2">
      <c r="B14149" s="163"/>
    </row>
    <row r="14150" spans="2:2">
      <c r="B14150" s="163"/>
    </row>
    <row r="14151" spans="2:2">
      <c r="B14151" s="163"/>
    </row>
    <row r="14152" spans="2:2">
      <c r="B14152" s="163"/>
    </row>
    <row r="14153" spans="2:2">
      <c r="B14153" s="163"/>
    </row>
    <row r="14154" spans="2:2">
      <c r="B14154" s="163"/>
    </row>
    <row r="14155" spans="2:2">
      <c r="B14155" s="163"/>
    </row>
    <row r="14156" spans="2:2">
      <c r="B14156" s="163"/>
    </row>
    <row r="14157" spans="2:2">
      <c r="B14157" s="163"/>
    </row>
    <row r="14158" spans="2:2">
      <c r="B14158" s="163"/>
    </row>
    <row r="14159" spans="2:2">
      <c r="B14159" s="163"/>
    </row>
    <row r="14160" spans="2:2">
      <c r="B14160" s="163"/>
    </row>
    <row r="14161" spans="2:2">
      <c r="B14161" s="163"/>
    </row>
    <row r="14162" spans="2:2">
      <c r="B14162" s="163"/>
    </row>
    <row r="14163" spans="2:2">
      <c r="B14163" s="163"/>
    </row>
    <row r="14164" spans="2:2">
      <c r="B14164" s="163"/>
    </row>
    <row r="14165" spans="2:2">
      <c r="B14165" s="163"/>
    </row>
    <row r="14166" spans="2:2">
      <c r="B14166" s="163"/>
    </row>
    <row r="14167" spans="2:2">
      <c r="B14167" s="163"/>
    </row>
    <row r="14168" spans="2:2">
      <c r="B14168" s="163"/>
    </row>
    <row r="14169" spans="2:2">
      <c r="B14169" s="163"/>
    </row>
    <row r="14170" spans="2:2">
      <c r="B14170" s="163"/>
    </row>
    <row r="14171" spans="2:2">
      <c r="B14171" s="163"/>
    </row>
    <row r="14172" spans="2:2">
      <c r="B14172" s="163"/>
    </row>
    <row r="14173" spans="2:2">
      <c r="B14173" s="163"/>
    </row>
    <row r="14174" spans="2:2">
      <c r="B14174" s="163"/>
    </row>
    <row r="14175" spans="2:2">
      <c r="B14175" s="163"/>
    </row>
    <row r="14176" spans="2:2">
      <c r="B14176" s="163"/>
    </row>
    <row r="14177" spans="2:2">
      <c r="B14177" s="163"/>
    </row>
    <row r="14178" spans="2:2">
      <c r="B14178" s="163"/>
    </row>
    <row r="14179" spans="2:2">
      <c r="B14179" s="163"/>
    </row>
    <row r="14180" spans="2:2">
      <c r="B14180" s="163"/>
    </row>
    <row r="14181" spans="2:2">
      <c r="B14181" s="163"/>
    </row>
    <row r="14182" spans="2:2">
      <c r="B14182" s="163"/>
    </row>
    <row r="14183" spans="2:2">
      <c r="B14183" s="163"/>
    </row>
    <row r="14184" spans="2:2">
      <c r="B14184" s="163"/>
    </row>
    <row r="14185" spans="2:2">
      <c r="B14185" s="163"/>
    </row>
    <row r="14186" spans="2:2">
      <c r="B14186" s="163"/>
    </row>
    <row r="14187" spans="2:2">
      <c r="B14187" s="163"/>
    </row>
    <row r="14188" spans="2:2">
      <c r="B14188" s="163"/>
    </row>
    <row r="14189" spans="2:2">
      <c r="B14189" s="163"/>
    </row>
    <row r="14190" spans="2:2">
      <c r="B14190" s="163"/>
    </row>
    <row r="14191" spans="2:2">
      <c r="B14191" s="163"/>
    </row>
    <row r="14192" spans="2:2">
      <c r="B14192" s="163"/>
    </row>
    <row r="14193" spans="2:2">
      <c r="B14193" s="163"/>
    </row>
    <row r="14194" spans="2:2">
      <c r="B14194" s="163"/>
    </row>
    <row r="14195" spans="2:2">
      <c r="B14195" s="163"/>
    </row>
    <row r="14196" spans="2:2">
      <c r="B14196" s="163"/>
    </row>
    <row r="14197" spans="2:2">
      <c r="B14197" s="163"/>
    </row>
    <row r="14198" spans="2:2">
      <c r="B14198" s="163"/>
    </row>
    <row r="14199" spans="2:2">
      <c r="B14199" s="163"/>
    </row>
    <row r="14200" spans="2:2">
      <c r="B14200" s="163"/>
    </row>
    <row r="14201" spans="2:2">
      <c r="B14201" s="163"/>
    </row>
    <row r="14202" spans="2:2">
      <c r="B14202" s="163"/>
    </row>
    <row r="14203" spans="2:2">
      <c r="B14203" s="163"/>
    </row>
    <row r="14204" spans="2:2">
      <c r="B14204" s="163"/>
    </row>
    <row r="14205" spans="2:2">
      <c r="B14205" s="163"/>
    </row>
    <row r="14206" spans="2:2">
      <c r="B14206" s="163"/>
    </row>
    <row r="14207" spans="2:2">
      <c r="B14207" s="163"/>
    </row>
    <row r="14208" spans="2:2">
      <c r="B14208" s="163"/>
    </row>
    <row r="14209" spans="2:2">
      <c r="B14209" s="163"/>
    </row>
    <row r="14210" spans="2:2">
      <c r="B14210" s="163"/>
    </row>
    <row r="14211" spans="2:2">
      <c r="B14211" s="163"/>
    </row>
    <row r="14212" spans="2:2">
      <c r="B14212" s="163"/>
    </row>
    <row r="14213" spans="2:2">
      <c r="B14213" s="163"/>
    </row>
    <row r="14214" spans="2:2">
      <c r="B14214" s="163"/>
    </row>
    <row r="14215" spans="2:2">
      <c r="B14215" s="163"/>
    </row>
    <row r="14216" spans="2:2">
      <c r="B14216" s="163"/>
    </row>
    <row r="14217" spans="2:2">
      <c r="B14217" s="163"/>
    </row>
    <row r="14218" spans="2:2">
      <c r="B14218" s="163"/>
    </row>
    <row r="14219" spans="2:2">
      <c r="B14219" s="163"/>
    </row>
    <row r="14220" spans="2:2">
      <c r="B14220" s="163"/>
    </row>
    <row r="14221" spans="2:2">
      <c r="B14221" s="163"/>
    </row>
    <row r="14222" spans="2:2">
      <c r="B14222" s="163"/>
    </row>
    <row r="14223" spans="2:2">
      <c r="B14223" s="163"/>
    </row>
    <row r="14224" spans="2:2">
      <c r="B14224" s="163"/>
    </row>
    <row r="14225" spans="2:2">
      <c r="B14225" s="163"/>
    </row>
    <row r="14226" spans="2:2">
      <c r="B14226" s="163"/>
    </row>
    <row r="14227" spans="2:2">
      <c r="B14227" s="163"/>
    </row>
    <row r="14228" spans="2:2">
      <c r="B14228" s="163"/>
    </row>
    <row r="14229" spans="2:2">
      <c r="B14229" s="163"/>
    </row>
    <row r="14230" spans="2:2">
      <c r="B14230" s="163"/>
    </row>
    <row r="14231" spans="2:2">
      <c r="B14231" s="163"/>
    </row>
    <row r="14232" spans="2:2">
      <c r="B14232" s="163"/>
    </row>
    <row r="14233" spans="2:2">
      <c r="B14233" s="163"/>
    </row>
    <row r="14234" spans="2:2">
      <c r="B14234" s="163"/>
    </row>
    <row r="14235" spans="2:2">
      <c r="B14235" s="163"/>
    </row>
    <row r="14236" spans="2:2">
      <c r="B14236" s="163"/>
    </row>
    <row r="14237" spans="2:2">
      <c r="B14237" s="163"/>
    </row>
    <row r="14238" spans="2:2">
      <c r="B14238" s="163"/>
    </row>
    <row r="14239" spans="2:2">
      <c r="B14239" s="163"/>
    </row>
    <row r="14240" spans="2:2">
      <c r="B14240" s="163"/>
    </row>
    <row r="14241" spans="2:2">
      <c r="B14241" s="163"/>
    </row>
    <row r="14242" spans="2:2">
      <c r="B14242" s="163"/>
    </row>
    <row r="14243" spans="2:2">
      <c r="B14243" s="163"/>
    </row>
    <row r="14244" spans="2:2">
      <c r="B14244" s="163"/>
    </row>
    <row r="14245" spans="2:2">
      <c r="B14245" s="163"/>
    </row>
    <row r="14246" spans="2:2">
      <c r="B14246" s="163"/>
    </row>
    <row r="14247" spans="2:2">
      <c r="B14247" s="163"/>
    </row>
    <row r="14248" spans="2:2">
      <c r="B14248" s="163"/>
    </row>
    <row r="14249" spans="2:2">
      <c r="B14249" s="163"/>
    </row>
    <row r="14250" spans="2:2">
      <c r="B14250" s="163"/>
    </row>
    <row r="14251" spans="2:2">
      <c r="B14251" s="163"/>
    </row>
    <row r="14252" spans="2:2">
      <c r="B14252" s="163"/>
    </row>
    <row r="14253" spans="2:2">
      <c r="B14253" s="163"/>
    </row>
    <row r="14254" spans="2:2">
      <c r="B14254" s="163"/>
    </row>
    <row r="14255" spans="2:2">
      <c r="B14255" s="163"/>
    </row>
    <row r="14256" spans="2:2">
      <c r="B14256" s="163"/>
    </row>
    <row r="14257" spans="2:2">
      <c r="B14257" s="163"/>
    </row>
    <row r="14258" spans="2:2">
      <c r="B14258" s="163"/>
    </row>
    <row r="14259" spans="2:2">
      <c r="B14259" s="163"/>
    </row>
    <row r="14260" spans="2:2">
      <c r="B14260" s="163"/>
    </row>
    <row r="14261" spans="2:2">
      <c r="B14261" s="163"/>
    </row>
    <row r="14262" spans="2:2">
      <c r="B14262" s="163"/>
    </row>
    <row r="14263" spans="2:2">
      <c r="B14263" s="163"/>
    </row>
    <row r="14264" spans="2:2">
      <c r="B14264" s="163"/>
    </row>
    <row r="14265" spans="2:2">
      <c r="B14265" s="163"/>
    </row>
    <row r="14266" spans="2:2">
      <c r="B14266" s="163"/>
    </row>
    <row r="14267" spans="2:2">
      <c r="B14267" s="163"/>
    </row>
    <row r="14268" spans="2:2">
      <c r="B14268" s="163"/>
    </row>
    <row r="14269" spans="2:2">
      <c r="B14269" s="163"/>
    </row>
    <row r="14270" spans="2:2">
      <c r="B14270" s="163"/>
    </row>
    <row r="14271" spans="2:2">
      <c r="B14271" s="163"/>
    </row>
    <row r="14272" spans="2:2">
      <c r="B14272" s="163"/>
    </row>
    <row r="14273" spans="2:2">
      <c r="B14273" s="163"/>
    </row>
    <row r="14274" spans="2:2">
      <c r="B14274" s="163"/>
    </row>
    <row r="14275" spans="2:2">
      <c r="B14275" s="163"/>
    </row>
    <row r="14276" spans="2:2">
      <c r="B14276" s="163"/>
    </row>
    <row r="14277" spans="2:2">
      <c r="B14277" s="163"/>
    </row>
    <row r="14278" spans="2:2">
      <c r="B14278" s="163"/>
    </row>
    <row r="14279" spans="2:2">
      <c r="B14279" s="163"/>
    </row>
    <row r="14280" spans="2:2">
      <c r="B14280" s="163"/>
    </row>
    <row r="14281" spans="2:2">
      <c r="B14281" s="163"/>
    </row>
    <row r="14282" spans="2:2">
      <c r="B14282" s="163"/>
    </row>
    <row r="14283" spans="2:2">
      <c r="B14283" s="163"/>
    </row>
    <row r="14284" spans="2:2">
      <c r="B14284" s="163"/>
    </row>
    <row r="14285" spans="2:2">
      <c r="B14285" s="163"/>
    </row>
    <row r="14286" spans="2:2">
      <c r="B14286" s="163"/>
    </row>
    <row r="14287" spans="2:2">
      <c r="B14287" s="163"/>
    </row>
    <row r="14288" spans="2:2">
      <c r="B14288" s="163"/>
    </row>
    <row r="14289" spans="2:2">
      <c r="B14289" s="163"/>
    </row>
    <row r="14290" spans="2:2">
      <c r="B14290" s="163"/>
    </row>
    <row r="14291" spans="2:2">
      <c r="B14291" s="163"/>
    </row>
    <row r="14292" spans="2:2">
      <c r="B14292" s="163"/>
    </row>
    <row r="14293" spans="2:2">
      <c r="B14293" s="163"/>
    </row>
    <row r="14294" spans="2:2">
      <c r="B14294" s="163"/>
    </row>
    <row r="14295" spans="2:2">
      <c r="B14295" s="163"/>
    </row>
    <row r="14296" spans="2:2">
      <c r="B14296" s="163"/>
    </row>
    <row r="14297" spans="2:2">
      <c r="B14297" s="163"/>
    </row>
    <row r="14298" spans="2:2">
      <c r="B14298" s="163"/>
    </row>
    <row r="14299" spans="2:2">
      <c r="B14299" s="163"/>
    </row>
    <row r="14300" spans="2:2">
      <c r="B14300" s="163"/>
    </row>
    <row r="14301" spans="2:2">
      <c r="B14301" s="163"/>
    </row>
    <row r="14302" spans="2:2">
      <c r="B14302" s="163"/>
    </row>
    <row r="14303" spans="2:2">
      <c r="B14303" s="163"/>
    </row>
    <row r="14304" spans="2:2">
      <c r="B14304" s="163"/>
    </row>
    <row r="14305" spans="2:2">
      <c r="B14305" s="163"/>
    </row>
    <row r="14306" spans="2:2">
      <c r="B14306" s="163"/>
    </row>
    <row r="14307" spans="2:2">
      <c r="B14307" s="163"/>
    </row>
    <row r="14308" spans="2:2">
      <c r="B14308" s="163"/>
    </row>
    <row r="14309" spans="2:2">
      <c r="B14309" s="163"/>
    </row>
    <row r="14310" spans="2:2">
      <c r="B14310" s="163"/>
    </row>
    <row r="14311" spans="2:2">
      <c r="B14311" s="163"/>
    </row>
    <row r="14312" spans="2:2">
      <c r="B14312" s="163"/>
    </row>
    <row r="14313" spans="2:2">
      <c r="B14313" s="163"/>
    </row>
    <row r="14314" spans="2:2">
      <c r="B14314" s="163"/>
    </row>
    <row r="14315" spans="2:2">
      <c r="B14315" s="163"/>
    </row>
    <row r="14316" spans="2:2">
      <c r="B14316" s="163"/>
    </row>
    <row r="14317" spans="2:2">
      <c r="B14317" s="163"/>
    </row>
    <row r="14318" spans="2:2">
      <c r="B14318" s="163"/>
    </row>
    <row r="14319" spans="2:2">
      <c r="B14319" s="163"/>
    </row>
    <row r="14320" spans="2:2">
      <c r="B14320" s="163"/>
    </row>
    <row r="14321" spans="2:2">
      <c r="B14321" s="163"/>
    </row>
    <row r="14322" spans="2:2">
      <c r="B14322" s="163"/>
    </row>
    <row r="14323" spans="2:2">
      <c r="B14323" s="163"/>
    </row>
    <row r="14324" spans="2:2">
      <c r="B14324" s="163"/>
    </row>
    <row r="14325" spans="2:2">
      <c r="B14325" s="163"/>
    </row>
    <row r="14326" spans="2:2">
      <c r="B14326" s="163"/>
    </row>
    <row r="14327" spans="2:2">
      <c r="B14327" s="163"/>
    </row>
    <row r="14328" spans="2:2">
      <c r="B14328" s="163"/>
    </row>
    <row r="14329" spans="2:2">
      <c r="B14329" s="163"/>
    </row>
    <row r="14330" spans="2:2">
      <c r="B14330" s="163"/>
    </row>
    <row r="14331" spans="2:2">
      <c r="B14331" s="163"/>
    </row>
    <row r="14332" spans="2:2">
      <c r="B14332" s="163"/>
    </row>
    <row r="14333" spans="2:2">
      <c r="B14333" s="163"/>
    </row>
    <row r="14334" spans="2:2">
      <c r="B14334" s="163"/>
    </row>
    <row r="14335" spans="2:2">
      <c r="B14335" s="163"/>
    </row>
    <row r="14336" spans="2:2">
      <c r="B14336" s="163"/>
    </row>
    <row r="14337" spans="2:2">
      <c r="B14337" s="163"/>
    </row>
    <row r="14338" spans="2:2">
      <c r="B14338" s="163"/>
    </row>
    <row r="14339" spans="2:2">
      <c r="B14339" s="163"/>
    </row>
    <row r="14340" spans="2:2">
      <c r="B14340" s="163"/>
    </row>
    <row r="14341" spans="2:2">
      <c r="B14341" s="163"/>
    </row>
    <row r="14342" spans="2:2">
      <c r="B14342" s="163"/>
    </row>
    <row r="14343" spans="2:2">
      <c r="B14343" s="163"/>
    </row>
    <row r="14344" spans="2:2">
      <c r="B14344" s="163"/>
    </row>
    <row r="14345" spans="2:2">
      <c r="B14345" s="163"/>
    </row>
    <row r="14346" spans="2:2">
      <c r="B14346" s="163"/>
    </row>
    <row r="14347" spans="2:2">
      <c r="B14347" s="163"/>
    </row>
    <row r="14348" spans="2:2">
      <c r="B14348" s="163"/>
    </row>
    <row r="14349" spans="2:2">
      <c r="B14349" s="163"/>
    </row>
    <row r="14350" spans="2:2">
      <c r="B14350" s="163"/>
    </row>
    <row r="14351" spans="2:2">
      <c r="B14351" s="163"/>
    </row>
    <row r="14352" spans="2:2">
      <c r="B14352" s="163"/>
    </row>
    <row r="14353" spans="2:2">
      <c r="B14353" s="163"/>
    </row>
    <row r="14354" spans="2:2">
      <c r="B14354" s="163"/>
    </row>
    <row r="14355" spans="2:2">
      <c r="B14355" s="163"/>
    </row>
    <row r="14356" spans="2:2">
      <c r="B14356" s="163"/>
    </row>
    <row r="14357" spans="2:2">
      <c r="B14357" s="163"/>
    </row>
    <row r="14358" spans="2:2">
      <c r="B14358" s="163"/>
    </row>
    <row r="14359" spans="2:2">
      <c r="B14359" s="163"/>
    </row>
    <row r="14360" spans="2:2">
      <c r="B14360" s="163"/>
    </row>
    <row r="14361" spans="2:2">
      <c r="B14361" s="163"/>
    </row>
    <row r="14362" spans="2:2">
      <c r="B14362" s="163"/>
    </row>
    <row r="14363" spans="2:2">
      <c r="B14363" s="163"/>
    </row>
    <row r="14364" spans="2:2">
      <c r="B14364" s="163"/>
    </row>
    <row r="14365" spans="2:2">
      <c r="B14365" s="163"/>
    </row>
    <row r="14366" spans="2:2">
      <c r="B14366" s="163"/>
    </row>
    <row r="14367" spans="2:2">
      <c r="B14367" s="163"/>
    </row>
    <row r="14368" spans="2:2">
      <c r="B14368" s="163"/>
    </row>
    <row r="14369" spans="2:2">
      <c r="B14369" s="163"/>
    </row>
    <row r="14370" spans="2:2">
      <c r="B14370" s="163"/>
    </row>
    <row r="14371" spans="2:2">
      <c r="B14371" s="163"/>
    </row>
    <row r="14372" spans="2:2">
      <c r="B14372" s="163"/>
    </row>
    <row r="14373" spans="2:2">
      <c r="B14373" s="163"/>
    </row>
    <row r="14374" spans="2:2">
      <c r="B14374" s="163"/>
    </row>
    <row r="14375" spans="2:2">
      <c r="B14375" s="163"/>
    </row>
    <row r="14376" spans="2:2">
      <c r="B14376" s="163"/>
    </row>
    <row r="14377" spans="2:2">
      <c r="B14377" s="163"/>
    </row>
    <row r="14378" spans="2:2">
      <c r="B14378" s="163"/>
    </row>
    <row r="14379" spans="2:2">
      <c r="B14379" s="163"/>
    </row>
    <row r="14380" spans="2:2">
      <c r="B14380" s="163"/>
    </row>
    <row r="14381" spans="2:2">
      <c r="B14381" s="163"/>
    </row>
    <row r="14382" spans="2:2">
      <c r="B14382" s="163"/>
    </row>
    <row r="14383" spans="2:2">
      <c r="B14383" s="163"/>
    </row>
    <row r="14384" spans="2:2">
      <c r="B14384" s="163"/>
    </row>
    <row r="14385" spans="2:2">
      <c r="B14385" s="163"/>
    </row>
    <row r="14386" spans="2:2">
      <c r="B14386" s="163"/>
    </row>
    <row r="14387" spans="2:2">
      <c r="B14387" s="163"/>
    </row>
    <row r="14388" spans="2:2">
      <c r="B14388" s="163"/>
    </row>
    <row r="14389" spans="2:2">
      <c r="B14389" s="163"/>
    </row>
    <row r="14390" spans="2:2">
      <c r="B14390" s="163"/>
    </row>
    <row r="14391" spans="2:2">
      <c r="B14391" s="163"/>
    </row>
    <row r="14392" spans="2:2">
      <c r="B14392" s="163"/>
    </row>
    <row r="14393" spans="2:2">
      <c r="B14393" s="163"/>
    </row>
    <row r="14394" spans="2:2">
      <c r="B14394" s="163"/>
    </row>
    <row r="14395" spans="2:2">
      <c r="B14395" s="163"/>
    </row>
    <row r="14396" spans="2:2">
      <c r="B14396" s="163"/>
    </row>
    <row r="14397" spans="2:2">
      <c r="B14397" s="163"/>
    </row>
    <row r="14398" spans="2:2">
      <c r="B14398" s="163"/>
    </row>
    <row r="14399" spans="2:2">
      <c r="B14399" s="163"/>
    </row>
    <row r="14400" spans="2:2">
      <c r="B14400" s="163"/>
    </row>
    <row r="14401" spans="2:2">
      <c r="B14401" s="163"/>
    </row>
    <row r="14402" spans="2:2">
      <c r="B14402" s="163"/>
    </row>
    <row r="14403" spans="2:2">
      <c r="B14403" s="163"/>
    </row>
    <row r="14404" spans="2:2">
      <c r="B14404" s="163"/>
    </row>
    <row r="14405" spans="2:2">
      <c r="B14405" s="163"/>
    </row>
    <row r="14406" spans="2:2">
      <c r="B14406" s="163"/>
    </row>
    <row r="14407" spans="2:2">
      <c r="B14407" s="163"/>
    </row>
    <row r="14408" spans="2:2">
      <c r="B14408" s="163"/>
    </row>
    <row r="14409" spans="2:2">
      <c r="B14409" s="163"/>
    </row>
    <row r="14410" spans="2:2">
      <c r="B14410" s="163"/>
    </row>
    <row r="14411" spans="2:2">
      <c r="B14411" s="163"/>
    </row>
    <row r="14412" spans="2:2">
      <c r="B14412" s="163"/>
    </row>
    <row r="14413" spans="2:2">
      <c r="B14413" s="163"/>
    </row>
    <row r="14414" spans="2:2">
      <c r="B14414" s="163"/>
    </row>
    <row r="14415" spans="2:2">
      <c r="B14415" s="163"/>
    </row>
    <row r="14416" spans="2:2">
      <c r="B14416" s="163"/>
    </row>
    <row r="14417" spans="2:2">
      <c r="B14417" s="163"/>
    </row>
    <row r="14418" spans="2:2">
      <c r="B14418" s="163"/>
    </row>
    <row r="14419" spans="2:2">
      <c r="B14419" s="163"/>
    </row>
    <row r="14420" spans="2:2">
      <c r="B14420" s="163"/>
    </row>
    <row r="14421" spans="2:2">
      <c r="B14421" s="163"/>
    </row>
    <row r="14422" spans="2:2">
      <c r="B14422" s="163"/>
    </row>
    <row r="14423" spans="2:2">
      <c r="B14423" s="163"/>
    </row>
    <row r="14424" spans="2:2">
      <c r="B14424" s="163"/>
    </row>
    <row r="14425" spans="2:2">
      <c r="B14425" s="163"/>
    </row>
    <row r="14426" spans="2:2">
      <c r="B14426" s="163"/>
    </row>
    <row r="14427" spans="2:2">
      <c r="B14427" s="163"/>
    </row>
    <row r="14428" spans="2:2">
      <c r="B14428" s="163"/>
    </row>
    <row r="14429" spans="2:2">
      <c r="B14429" s="163"/>
    </row>
    <row r="14430" spans="2:2">
      <c r="B14430" s="163"/>
    </row>
    <row r="14431" spans="2:2">
      <c r="B14431" s="163"/>
    </row>
    <row r="14432" spans="2:2">
      <c r="B14432" s="163"/>
    </row>
    <row r="14433" spans="2:2">
      <c r="B14433" s="163"/>
    </row>
    <row r="14434" spans="2:2">
      <c r="B14434" s="163"/>
    </row>
    <row r="14435" spans="2:2">
      <c r="B14435" s="163"/>
    </row>
    <row r="14436" spans="2:2">
      <c r="B14436" s="163"/>
    </row>
    <row r="14437" spans="2:2">
      <c r="B14437" s="163"/>
    </row>
    <row r="14438" spans="2:2">
      <c r="B14438" s="163"/>
    </row>
    <row r="14439" spans="2:2">
      <c r="B14439" s="163"/>
    </row>
    <row r="14440" spans="2:2">
      <c r="B14440" s="163"/>
    </row>
    <row r="14441" spans="2:2">
      <c r="B14441" s="163"/>
    </row>
    <row r="14442" spans="2:2">
      <c r="B14442" s="163"/>
    </row>
    <row r="14443" spans="2:2">
      <c r="B14443" s="163"/>
    </row>
    <row r="14444" spans="2:2">
      <c r="B14444" s="163"/>
    </row>
    <row r="14445" spans="2:2">
      <c r="B14445" s="163"/>
    </row>
    <row r="14446" spans="2:2">
      <c r="B14446" s="163"/>
    </row>
    <row r="14447" spans="2:2">
      <c r="B14447" s="163"/>
    </row>
    <row r="14448" spans="2:2">
      <c r="B14448" s="163"/>
    </row>
    <row r="14449" spans="2:2">
      <c r="B14449" s="163"/>
    </row>
    <row r="14450" spans="2:2">
      <c r="B14450" s="163"/>
    </row>
    <row r="14451" spans="2:2">
      <c r="B14451" s="163"/>
    </row>
    <row r="14452" spans="2:2">
      <c r="B14452" s="163"/>
    </row>
    <row r="14453" spans="2:2">
      <c r="B14453" s="163"/>
    </row>
    <row r="14454" spans="2:2">
      <c r="B14454" s="163"/>
    </row>
    <row r="14455" spans="2:2">
      <c r="B14455" s="163"/>
    </row>
    <row r="14456" spans="2:2">
      <c r="B14456" s="163"/>
    </row>
    <row r="14457" spans="2:2">
      <c r="B14457" s="163"/>
    </row>
    <row r="14458" spans="2:2">
      <c r="B14458" s="163"/>
    </row>
    <row r="14459" spans="2:2">
      <c r="B14459" s="163"/>
    </row>
    <row r="14460" spans="2:2">
      <c r="B14460" s="163"/>
    </row>
    <row r="14461" spans="2:2">
      <c r="B14461" s="163"/>
    </row>
    <row r="14462" spans="2:2">
      <c r="B14462" s="163"/>
    </row>
    <row r="14463" spans="2:2">
      <c r="B14463" s="163"/>
    </row>
    <row r="14464" spans="2:2">
      <c r="B14464" s="163"/>
    </row>
    <row r="14465" spans="2:2">
      <c r="B14465" s="163"/>
    </row>
    <row r="14466" spans="2:2">
      <c r="B14466" s="163"/>
    </row>
    <row r="14467" spans="2:2">
      <c r="B14467" s="163"/>
    </row>
    <row r="14468" spans="2:2">
      <c r="B14468" s="163"/>
    </row>
    <row r="14469" spans="2:2">
      <c r="B14469" s="163"/>
    </row>
    <row r="14470" spans="2:2">
      <c r="B14470" s="163"/>
    </row>
    <row r="14471" spans="2:2">
      <c r="B14471" s="163"/>
    </row>
    <row r="14472" spans="2:2">
      <c r="B14472" s="163"/>
    </row>
    <row r="14473" spans="2:2">
      <c r="B14473" s="163"/>
    </row>
    <row r="14474" spans="2:2">
      <c r="B14474" s="163"/>
    </row>
    <row r="14475" spans="2:2">
      <c r="B14475" s="163"/>
    </row>
    <row r="14476" spans="2:2">
      <c r="B14476" s="163"/>
    </row>
    <row r="14477" spans="2:2">
      <c r="B14477" s="163"/>
    </row>
    <row r="14478" spans="2:2">
      <c r="B14478" s="163"/>
    </row>
    <row r="14479" spans="2:2">
      <c r="B14479" s="163"/>
    </row>
    <row r="14480" spans="2:2">
      <c r="B14480" s="163"/>
    </row>
    <row r="14481" spans="2:2">
      <c r="B14481" s="163"/>
    </row>
    <row r="14482" spans="2:2">
      <c r="B14482" s="163"/>
    </row>
    <row r="14483" spans="2:2">
      <c r="B14483" s="163"/>
    </row>
    <row r="14484" spans="2:2">
      <c r="B14484" s="163"/>
    </row>
    <row r="14485" spans="2:2">
      <c r="B14485" s="163"/>
    </row>
    <row r="14486" spans="2:2">
      <c r="B14486" s="163"/>
    </row>
    <row r="14487" spans="2:2">
      <c r="B14487" s="163"/>
    </row>
    <row r="14488" spans="2:2">
      <c r="B14488" s="163"/>
    </row>
    <row r="14489" spans="2:2">
      <c r="B14489" s="163"/>
    </row>
    <row r="14490" spans="2:2">
      <c r="B14490" s="163"/>
    </row>
    <row r="14491" spans="2:2">
      <c r="B14491" s="163"/>
    </row>
    <row r="14492" spans="2:2">
      <c r="B14492" s="163"/>
    </row>
    <row r="14493" spans="2:2">
      <c r="B14493" s="163"/>
    </row>
    <row r="14494" spans="2:2">
      <c r="B14494" s="163"/>
    </row>
    <row r="14495" spans="2:2">
      <c r="B14495" s="163"/>
    </row>
    <row r="14496" spans="2:2">
      <c r="B14496" s="163"/>
    </row>
    <row r="14497" spans="2:2">
      <c r="B14497" s="163"/>
    </row>
    <row r="14498" spans="2:2">
      <c r="B14498" s="163"/>
    </row>
    <row r="14499" spans="2:2">
      <c r="B14499" s="163"/>
    </row>
    <row r="14500" spans="2:2">
      <c r="B14500" s="163"/>
    </row>
    <row r="14501" spans="2:2">
      <c r="B14501" s="163"/>
    </row>
    <row r="14502" spans="2:2">
      <c r="B14502" s="163"/>
    </row>
    <row r="14503" spans="2:2">
      <c r="B14503" s="163"/>
    </row>
    <row r="14504" spans="2:2">
      <c r="B14504" s="163"/>
    </row>
    <row r="14505" spans="2:2">
      <c r="B14505" s="163"/>
    </row>
    <row r="14506" spans="2:2">
      <c r="B14506" s="163"/>
    </row>
    <row r="14507" spans="2:2">
      <c r="B14507" s="163"/>
    </row>
    <row r="14508" spans="2:2">
      <c r="B14508" s="163"/>
    </row>
    <row r="14509" spans="2:2">
      <c r="B14509" s="163"/>
    </row>
    <row r="14510" spans="2:2">
      <c r="B14510" s="163"/>
    </row>
    <row r="14511" spans="2:2">
      <c r="B14511" s="163"/>
    </row>
    <row r="14512" spans="2:2">
      <c r="B14512" s="163"/>
    </row>
    <row r="14513" spans="2:2">
      <c r="B14513" s="163"/>
    </row>
    <row r="14514" spans="2:2">
      <c r="B14514" s="163"/>
    </row>
    <row r="14515" spans="2:2">
      <c r="B14515" s="163"/>
    </row>
    <row r="14516" spans="2:2">
      <c r="B14516" s="163"/>
    </row>
    <row r="14517" spans="2:2">
      <c r="B14517" s="163"/>
    </row>
    <row r="14518" spans="2:2">
      <c r="B14518" s="163"/>
    </row>
    <row r="14519" spans="2:2">
      <c r="B14519" s="163"/>
    </row>
    <row r="14520" spans="2:2">
      <c r="B14520" s="163"/>
    </row>
    <row r="14521" spans="2:2">
      <c r="B14521" s="163"/>
    </row>
    <row r="14522" spans="2:2">
      <c r="B14522" s="163"/>
    </row>
    <row r="14523" spans="2:2">
      <c r="B14523" s="163"/>
    </row>
    <row r="14524" spans="2:2">
      <c r="B14524" s="163"/>
    </row>
    <row r="14525" spans="2:2">
      <c r="B14525" s="163"/>
    </row>
    <row r="14526" spans="2:2">
      <c r="B14526" s="163"/>
    </row>
    <row r="14527" spans="2:2">
      <c r="B14527" s="163"/>
    </row>
    <row r="14528" spans="2:2">
      <c r="B14528" s="163"/>
    </row>
    <row r="14529" spans="2:2">
      <c r="B14529" s="163"/>
    </row>
    <row r="14530" spans="2:2">
      <c r="B14530" s="163"/>
    </row>
    <row r="14531" spans="2:2">
      <c r="B14531" s="163"/>
    </row>
    <row r="14532" spans="2:2">
      <c r="B14532" s="163"/>
    </row>
    <row r="14533" spans="2:2">
      <c r="B14533" s="163"/>
    </row>
    <row r="14534" spans="2:2">
      <c r="B14534" s="163"/>
    </row>
    <row r="14535" spans="2:2">
      <c r="B14535" s="163"/>
    </row>
    <row r="14536" spans="2:2">
      <c r="B14536" s="163"/>
    </row>
    <row r="14537" spans="2:2">
      <c r="B14537" s="163"/>
    </row>
    <row r="14538" spans="2:2">
      <c r="B14538" s="163"/>
    </row>
    <row r="14539" spans="2:2">
      <c r="B14539" s="163"/>
    </row>
    <row r="14540" spans="2:2">
      <c r="B14540" s="163"/>
    </row>
    <row r="14541" spans="2:2">
      <c r="B14541" s="163"/>
    </row>
    <row r="14542" spans="2:2">
      <c r="B14542" s="163"/>
    </row>
    <row r="14543" spans="2:2">
      <c r="B14543" s="163"/>
    </row>
    <row r="14544" spans="2:2">
      <c r="B14544" s="163"/>
    </row>
    <row r="14545" spans="2:2">
      <c r="B14545" s="163"/>
    </row>
    <row r="14546" spans="2:2">
      <c r="B14546" s="163"/>
    </row>
    <row r="14547" spans="2:2">
      <c r="B14547" s="163"/>
    </row>
    <row r="14548" spans="2:2">
      <c r="B14548" s="163"/>
    </row>
    <row r="14549" spans="2:2">
      <c r="B14549" s="163"/>
    </row>
    <row r="14550" spans="2:2">
      <c r="B14550" s="163"/>
    </row>
    <row r="14551" spans="2:2">
      <c r="B14551" s="163"/>
    </row>
    <row r="14552" spans="2:2">
      <c r="B14552" s="163"/>
    </row>
    <row r="14553" spans="2:2">
      <c r="B14553" s="163"/>
    </row>
    <row r="14554" spans="2:2">
      <c r="B14554" s="163"/>
    </row>
    <row r="14555" spans="2:2">
      <c r="B14555" s="163"/>
    </row>
    <row r="14556" spans="2:2">
      <c r="B14556" s="163"/>
    </row>
    <row r="14557" spans="2:2">
      <c r="B14557" s="163"/>
    </row>
    <row r="14558" spans="2:2">
      <c r="B14558" s="163"/>
    </row>
    <row r="14559" spans="2:2">
      <c r="B14559" s="163"/>
    </row>
    <row r="14560" spans="2:2">
      <c r="B14560" s="163"/>
    </row>
    <row r="14561" spans="2:2">
      <c r="B14561" s="163"/>
    </row>
    <row r="14562" spans="2:2">
      <c r="B14562" s="163"/>
    </row>
    <row r="14563" spans="2:2">
      <c r="B14563" s="163"/>
    </row>
    <row r="14564" spans="2:2">
      <c r="B14564" s="163"/>
    </row>
    <row r="14565" spans="2:2">
      <c r="B14565" s="163"/>
    </row>
    <row r="14566" spans="2:2">
      <c r="B14566" s="163"/>
    </row>
    <row r="14567" spans="2:2">
      <c r="B14567" s="163"/>
    </row>
    <row r="14568" spans="2:2">
      <c r="B14568" s="163"/>
    </row>
    <row r="14569" spans="2:2">
      <c r="B14569" s="163"/>
    </row>
    <row r="14570" spans="2:2">
      <c r="B14570" s="163"/>
    </row>
    <row r="14571" spans="2:2">
      <c r="B14571" s="163"/>
    </row>
    <row r="14572" spans="2:2">
      <c r="B14572" s="163"/>
    </row>
    <row r="14573" spans="2:2">
      <c r="B14573" s="163"/>
    </row>
    <row r="14574" spans="2:2">
      <c r="B14574" s="163"/>
    </row>
    <row r="14575" spans="2:2">
      <c r="B14575" s="163"/>
    </row>
    <row r="14576" spans="2:2">
      <c r="B14576" s="163"/>
    </row>
    <row r="14577" spans="2:2">
      <c r="B14577" s="163"/>
    </row>
    <row r="14578" spans="2:2">
      <c r="B14578" s="163"/>
    </row>
    <row r="14579" spans="2:2">
      <c r="B14579" s="163"/>
    </row>
    <row r="14580" spans="2:2">
      <c r="B14580" s="163"/>
    </row>
    <row r="14581" spans="2:2">
      <c r="B14581" s="163"/>
    </row>
    <row r="14582" spans="2:2">
      <c r="B14582" s="163"/>
    </row>
    <row r="14583" spans="2:2">
      <c r="B14583" s="163"/>
    </row>
    <row r="14584" spans="2:2">
      <c r="B14584" s="163"/>
    </row>
    <row r="14585" spans="2:2">
      <c r="B14585" s="163"/>
    </row>
    <row r="14586" spans="2:2">
      <c r="B14586" s="163"/>
    </row>
    <row r="14587" spans="2:2">
      <c r="B14587" s="163"/>
    </row>
    <row r="14588" spans="2:2">
      <c r="B14588" s="163"/>
    </row>
    <row r="14589" spans="2:2">
      <c r="B14589" s="163"/>
    </row>
    <row r="14590" spans="2:2">
      <c r="B14590" s="163"/>
    </row>
    <row r="14591" spans="2:2">
      <c r="B14591" s="163"/>
    </row>
    <row r="14592" spans="2:2">
      <c r="B14592" s="163"/>
    </row>
    <row r="14593" spans="2:2">
      <c r="B14593" s="163"/>
    </row>
    <row r="14594" spans="2:2">
      <c r="B14594" s="163"/>
    </row>
    <row r="14595" spans="2:2">
      <c r="B14595" s="163"/>
    </row>
    <row r="14596" spans="2:2">
      <c r="B14596" s="163"/>
    </row>
    <row r="14597" spans="2:2">
      <c r="B14597" s="163"/>
    </row>
    <row r="14598" spans="2:2">
      <c r="B14598" s="163"/>
    </row>
    <row r="14599" spans="2:2">
      <c r="B14599" s="163"/>
    </row>
    <row r="14600" spans="2:2">
      <c r="B14600" s="163"/>
    </row>
    <row r="14601" spans="2:2">
      <c r="B14601" s="163"/>
    </row>
    <row r="14602" spans="2:2">
      <c r="B14602" s="163"/>
    </row>
    <row r="14603" spans="2:2">
      <c r="B14603" s="163"/>
    </row>
    <row r="14604" spans="2:2">
      <c r="B14604" s="163"/>
    </row>
    <row r="14605" spans="2:2">
      <c r="B14605" s="163"/>
    </row>
    <row r="14606" spans="2:2">
      <c r="B14606" s="163"/>
    </row>
    <row r="14607" spans="2:2">
      <c r="B14607" s="163"/>
    </row>
    <row r="14608" spans="2:2">
      <c r="B14608" s="163"/>
    </row>
    <row r="14609" spans="2:2">
      <c r="B14609" s="163"/>
    </row>
    <row r="14610" spans="2:2">
      <c r="B14610" s="163"/>
    </row>
    <row r="14611" spans="2:2">
      <c r="B14611" s="163"/>
    </row>
    <row r="14612" spans="2:2">
      <c r="B14612" s="163"/>
    </row>
    <row r="14613" spans="2:2">
      <c r="B14613" s="163"/>
    </row>
    <row r="14614" spans="2:2">
      <c r="B14614" s="163"/>
    </row>
    <row r="14615" spans="2:2">
      <c r="B14615" s="163"/>
    </row>
    <row r="14616" spans="2:2">
      <c r="B14616" s="163"/>
    </row>
    <row r="14617" spans="2:2">
      <c r="B14617" s="163"/>
    </row>
    <row r="14618" spans="2:2">
      <c r="B14618" s="163"/>
    </row>
    <row r="14619" spans="2:2">
      <c r="B14619" s="163"/>
    </row>
    <row r="14620" spans="2:2">
      <c r="B14620" s="163"/>
    </row>
    <row r="14621" spans="2:2">
      <c r="B14621" s="163"/>
    </row>
    <row r="14622" spans="2:2">
      <c r="B14622" s="163"/>
    </row>
    <row r="14623" spans="2:2">
      <c r="B14623" s="163"/>
    </row>
    <row r="14624" spans="2:2">
      <c r="B14624" s="163"/>
    </row>
    <row r="14625" spans="2:2">
      <c r="B14625" s="163"/>
    </row>
    <row r="14626" spans="2:2">
      <c r="B14626" s="163"/>
    </row>
    <row r="14627" spans="2:2">
      <c r="B14627" s="163"/>
    </row>
    <row r="14628" spans="2:2">
      <c r="B14628" s="163"/>
    </row>
    <row r="14629" spans="2:2">
      <c r="B14629" s="163"/>
    </row>
    <row r="14630" spans="2:2">
      <c r="B14630" s="163"/>
    </row>
    <row r="14631" spans="2:2">
      <c r="B14631" s="163"/>
    </row>
    <row r="14632" spans="2:2">
      <c r="B14632" s="163"/>
    </row>
    <row r="14633" spans="2:2">
      <c r="B14633" s="163"/>
    </row>
    <row r="14634" spans="2:2">
      <c r="B14634" s="163"/>
    </row>
    <row r="14635" spans="2:2">
      <c r="B14635" s="163"/>
    </row>
    <row r="14636" spans="2:2">
      <c r="B14636" s="163"/>
    </row>
    <row r="14637" spans="2:2">
      <c r="B14637" s="163"/>
    </row>
    <row r="14638" spans="2:2">
      <c r="B14638" s="163"/>
    </row>
    <row r="14639" spans="2:2">
      <c r="B14639" s="163"/>
    </row>
    <row r="14640" spans="2:2">
      <c r="B14640" s="163"/>
    </row>
    <row r="14641" spans="2:2">
      <c r="B14641" s="163"/>
    </row>
    <row r="14642" spans="2:2">
      <c r="B14642" s="163"/>
    </row>
    <row r="14643" spans="2:2">
      <c r="B14643" s="163"/>
    </row>
    <row r="14644" spans="2:2">
      <c r="B14644" s="163"/>
    </row>
    <row r="14645" spans="2:2">
      <c r="B14645" s="163"/>
    </row>
    <row r="14646" spans="2:2">
      <c r="B14646" s="163"/>
    </row>
    <row r="14647" spans="2:2">
      <c r="B14647" s="163"/>
    </row>
    <row r="14648" spans="2:2">
      <c r="B14648" s="163"/>
    </row>
    <row r="14649" spans="2:2">
      <c r="B14649" s="163"/>
    </row>
    <row r="14650" spans="2:2">
      <c r="B14650" s="163"/>
    </row>
    <row r="14651" spans="2:2">
      <c r="B14651" s="163"/>
    </row>
    <row r="14652" spans="2:2">
      <c r="B14652" s="163"/>
    </row>
    <row r="14653" spans="2:2">
      <c r="B14653" s="163"/>
    </row>
    <row r="14654" spans="2:2">
      <c r="B14654" s="163"/>
    </row>
    <row r="14655" spans="2:2">
      <c r="B14655" s="163"/>
    </row>
    <row r="14656" spans="2:2">
      <c r="B14656" s="163"/>
    </row>
    <row r="14657" spans="2:2">
      <c r="B14657" s="163"/>
    </row>
    <row r="14658" spans="2:2">
      <c r="B14658" s="163"/>
    </row>
    <row r="14659" spans="2:2">
      <c r="B14659" s="163"/>
    </row>
    <row r="14660" spans="2:2">
      <c r="B14660" s="163"/>
    </row>
    <row r="14661" spans="2:2">
      <c r="B14661" s="163"/>
    </row>
    <row r="14662" spans="2:2">
      <c r="B14662" s="163"/>
    </row>
    <row r="14663" spans="2:2">
      <c r="B14663" s="163"/>
    </row>
    <row r="14664" spans="2:2">
      <c r="B14664" s="163"/>
    </row>
    <row r="14665" spans="2:2">
      <c r="B14665" s="163"/>
    </row>
    <row r="14666" spans="2:2">
      <c r="B14666" s="163"/>
    </row>
    <row r="14667" spans="2:2">
      <c r="B14667" s="163"/>
    </row>
    <row r="14668" spans="2:2">
      <c r="B14668" s="163"/>
    </row>
    <row r="14669" spans="2:2">
      <c r="B14669" s="163"/>
    </row>
    <row r="14670" spans="2:2">
      <c r="B14670" s="163"/>
    </row>
    <row r="14671" spans="2:2">
      <c r="B14671" s="163"/>
    </row>
    <row r="14672" spans="2:2">
      <c r="B14672" s="163"/>
    </row>
    <row r="14673" spans="2:2">
      <c r="B14673" s="163"/>
    </row>
    <row r="14674" spans="2:2">
      <c r="B14674" s="163"/>
    </row>
    <row r="14675" spans="2:2">
      <c r="B14675" s="163"/>
    </row>
    <row r="14676" spans="2:2">
      <c r="B14676" s="163"/>
    </row>
    <row r="14677" spans="2:2">
      <c r="B14677" s="163"/>
    </row>
    <row r="14678" spans="2:2">
      <c r="B14678" s="163"/>
    </row>
    <row r="14679" spans="2:2">
      <c r="B14679" s="163"/>
    </row>
    <row r="14680" spans="2:2">
      <c r="B14680" s="163"/>
    </row>
    <row r="14681" spans="2:2">
      <c r="B14681" s="163"/>
    </row>
    <row r="14682" spans="2:2">
      <c r="B14682" s="163"/>
    </row>
    <row r="14683" spans="2:2">
      <c r="B14683" s="163"/>
    </row>
    <row r="14684" spans="2:2">
      <c r="B14684" s="163"/>
    </row>
    <row r="14685" spans="2:2">
      <c r="B14685" s="163"/>
    </row>
    <row r="14686" spans="2:2">
      <c r="B14686" s="163"/>
    </row>
    <row r="14687" spans="2:2">
      <c r="B14687" s="163"/>
    </row>
    <row r="14688" spans="2:2">
      <c r="B14688" s="163"/>
    </row>
    <row r="14689" spans="2:2">
      <c r="B14689" s="163"/>
    </row>
    <row r="14690" spans="2:2">
      <c r="B14690" s="163"/>
    </row>
    <row r="14691" spans="2:2">
      <c r="B14691" s="163"/>
    </row>
    <row r="14692" spans="2:2">
      <c r="B14692" s="163"/>
    </row>
    <row r="14693" spans="2:2">
      <c r="B14693" s="163"/>
    </row>
    <row r="14694" spans="2:2">
      <c r="B14694" s="163"/>
    </row>
    <row r="14695" spans="2:2">
      <c r="B14695" s="163"/>
    </row>
    <row r="14696" spans="2:2">
      <c r="B14696" s="163"/>
    </row>
    <row r="14697" spans="2:2">
      <c r="B14697" s="163"/>
    </row>
    <row r="14698" spans="2:2">
      <c r="B14698" s="163"/>
    </row>
    <row r="14699" spans="2:2">
      <c r="B14699" s="163"/>
    </row>
    <row r="14700" spans="2:2">
      <c r="B14700" s="163"/>
    </row>
    <row r="14701" spans="2:2">
      <c r="B14701" s="163"/>
    </row>
    <row r="14702" spans="2:2">
      <c r="B14702" s="163"/>
    </row>
    <row r="14703" spans="2:2">
      <c r="B14703" s="163"/>
    </row>
    <row r="14704" spans="2:2">
      <c r="B14704" s="163"/>
    </row>
    <row r="14705" spans="2:2">
      <c r="B14705" s="163"/>
    </row>
    <row r="14706" spans="2:2">
      <c r="B14706" s="163"/>
    </row>
    <row r="14707" spans="2:2">
      <c r="B14707" s="163"/>
    </row>
    <row r="14708" spans="2:2">
      <c r="B14708" s="163"/>
    </row>
    <row r="14709" spans="2:2">
      <c r="B14709" s="163"/>
    </row>
    <row r="14710" spans="2:2">
      <c r="B14710" s="163"/>
    </row>
    <row r="14711" spans="2:2">
      <c r="B14711" s="163"/>
    </row>
    <row r="14712" spans="2:2">
      <c r="B14712" s="163"/>
    </row>
    <row r="14713" spans="2:2">
      <c r="B14713" s="163"/>
    </row>
    <row r="14714" spans="2:2">
      <c r="B14714" s="163"/>
    </row>
    <row r="14715" spans="2:2">
      <c r="B14715" s="163"/>
    </row>
    <row r="14716" spans="2:2">
      <c r="B14716" s="163"/>
    </row>
    <row r="14717" spans="2:2">
      <c r="B14717" s="163"/>
    </row>
    <row r="14718" spans="2:2">
      <c r="B14718" s="163"/>
    </row>
    <row r="14719" spans="2:2">
      <c r="B14719" s="163"/>
    </row>
    <row r="14720" spans="2:2">
      <c r="B14720" s="163"/>
    </row>
    <row r="14721" spans="2:2">
      <c r="B14721" s="163"/>
    </row>
    <row r="14722" spans="2:2">
      <c r="B14722" s="163"/>
    </row>
    <row r="14723" spans="2:2">
      <c r="B14723" s="163"/>
    </row>
    <row r="14724" spans="2:2">
      <c r="B14724" s="163"/>
    </row>
    <row r="14725" spans="2:2">
      <c r="B14725" s="163"/>
    </row>
    <row r="14726" spans="2:2">
      <c r="B14726" s="163"/>
    </row>
    <row r="14727" spans="2:2">
      <c r="B14727" s="163"/>
    </row>
    <row r="14728" spans="2:2">
      <c r="B14728" s="163"/>
    </row>
    <row r="14729" spans="2:2">
      <c r="B14729" s="163"/>
    </row>
    <row r="14730" spans="2:2">
      <c r="B14730" s="163"/>
    </row>
    <row r="14731" spans="2:2">
      <c r="B14731" s="163"/>
    </row>
    <row r="14732" spans="2:2">
      <c r="B14732" s="163"/>
    </row>
    <row r="14733" spans="2:2">
      <c r="B14733" s="163"/>
    </row>
    <row r="14734" spans="2:2">
      <c r="B14734" s="163"/>
    </row>
    <row r="14735" spans="2:2">
      <c r="B14735" s="163"/>
    </row>
    <row r="14736" spans="2:2">
      <c r="B14736" s="163"/>
    </row>
    <row r="14737" spans="2:2">
      <c r="B14737" s="163"/>
    </row>
    <row r="14738" spans="2:2">
      <c r="B14738" s="163"/>
    </row>
    <row r="14739" spans="2:2">
      <c r="B14739" s="163"/>
    </row>
    <row r="14740" spans="2:2">
      <c r="B14740" s="163"/>
    </row>
    <row r="14741" spans="2:2">
      <c r="B14741" s="163"/>
    </row>
    <row r="14742" spans="2:2">
      <c r="B14742" s="163"/>
    </row>
    <row r="14743" spans="2:2">
      <c r="B14743" s="163"/>
    </row>
    <row r="14744" spans="2:2">
      <c r="B14744" s="163"/>
    </row>
    <row r="14745" spans="2:2">
      <c r="B14745" s="163"/>
    </row>
    <row r="14746" spans="2:2">
      <c r="B14746" s="163"/>
    </row>
    <row r="14747" spans="2:2">
      <c r="B14747" s="163"/>
    </row>
    <row r="14748" spans="2:2">
      <c r="B14748" s="163"/>
    </row>
    <row r="14749" spans="2:2">
      <c r="B14749" s="163"/>
    </row>
    <row r="14750" spans="2:2">
      <c r="B14750" s="163"/>
    </row>
    <row r="14751" spans="2:2">
      <c r="B14751" s="163"/>
    </row>
    <row r="14752" spans="2:2">
      <c r="B14752" s="163"/>
    </row>
    <row r="14753" spans="2:2">
      <c r="B14753" s="163"/>
    </row>
    <row r="14754" spans="2:2">
      <c r="B14754" s="163"/>
    </row>
    <row r="14755" spans="2:2">
      <c r="B14755" s="163"/>
    </row>
    <row r="14756" spans="2:2">
      <c r="B14756" s="163"/>
    </row>
    <row r="14757" spans="2:2">
      <c r="B14757" s="163"/>
    </row>
    <row r="14758" spans="2:2">
      <c r="B14758" s="163"/>
    </row>
    <row r="14759" spans="2:2">
      <c r="B14759" s="163"/>
    </row>
    <row r="14760" spans="2:2">
      <c r="B14760" s="163"/>
    </row>
    <row r="14761" spans="2:2">
      <c r="B14761" s="163"/>
    </row>
    <row r="14762" spans="2:2">
      <c r="B14762" s="163"/>
    </row>
    <row r="14763" spans="2:2">
      <c r="B14763" s="163"/>
    </row>
    <row r="14764" spans="2:2">
      <c r="B14764" s="163"/>
    </row>
    <row r="14765" spans="2:2">
      <c r="B14765" s="163"/>
    </row>
    <row r="14766" spans="2:2">
      <c r="B14766" s="163"/>
    </row>
    <row r="14767" spans="2:2">
      <c r="B14767" s="163"/>
    </row>
    <row r="14768" spans="2:2">
      <c r="B14768" s="163"/>
    </row>
    <row r="14769" spans="2:2">
      <c r="B14769" s="163"/>
    </row>
    <row r="14770" spans="2:2">
      <c r="B14770" s="163"/>
    </row>
    <row r="14771" spans="2:2">
      <c r="B14771" s="163"/>
    </row>
    <row r="14772" spans="2:2">
      <c r="B14772" s="163"/>
    </row>
    <row r="14773" spans="2:2">
      <c r="B14773" s="163"/>
    </row>
    <row r="14774" spans="2:2">
      <c r="B14774" s="163"/>
    </row>
    <row r="14775" spans="2:2">
      <c r="B14775" s="163"/>
    </row>
    <row r="14776" spans="2:2">
      <c r="B14776" s="163"/>
    </row>
    <row r="14777" spans="2:2">
      <c r="B14777" s="163"/>
    </row>
    <row r="14778" spans="2:2">
      <c r="B14778" s="163"/>
    </row>
    <row r="14779" spans="2:2">
      <c r="B14779" s="163"/>
    </row>
    <row r="14780" spans="2:2">
      <c r="B14780" s="163"/>
    </row>
    <row r="14781" spans="2:2">
      <c r="B14781" s="163"/>
    </row>
    <row r="14782" spans="2:2">
      <c r="B14782" s="163"/>
    </row>
    <row r="14783" spans="2:2">
      <c r="B14783" s="163"/>
    </row>
    <row r="14784" spans="2:2">
      <c r="B14784" s="163"/>
    </row>
    <row r="14785" spans="2:2">
      <c r="B14785" s="163"/>
    </row>
    <row r="14786" spans="2:2">
      <c r="B14786" s="163"/>
    </row>
    <row r="14787" spans="2:2">
      <c r="B14787" s="163"/>
    </row>
    <row r="14788" spans="2:2">
      <c r="B14788" s="163"/>
    </row>
    <row r="14789" spans="2:2">
      <c r="B14789" s="163"/>
    </row>
    <row r="14790" spans="2:2">
      <c r="B14790" s="163"/>
    </row>
    <row r="14791" spans="2:2">
      <c r="B14791" s="163"/>
    </row>
    <row r="14792" spans="2:2">
      <c r="B14792" s="163"/>
    </row>
    <row r="14793" spans="2:2">
      <c r="B14793" s="163"/>
    </row>
    <row r="14794" spans="2:2">
      <c r="B14794" s="163"/>
    </row>
    <row r="14795" spans="2:2">
      <c r="B14795" s="163"/>
    </row>
    <row r="14796" spans="2:2">
      <c r="B14796" s="163"/>
    </row>
    <row r="14797" spans="2:2">
      <c r="B14797" s="163"/>
    </row>
    <row r="14798" spans="2:2">
      <c r="B14798" s="163"/>
    </row>
    <row r="14799" spans="2:2">
      <c r="B14799" s="163"/>
    </row>
    <row r="14800" spans="2:2">
      <c r="B14800" s="163"/>
    </row>
    <row r="14801" spans="2:2">
      <c r="B14801" s="163"/>
    </row>
    <row r="14802" spans="2:2">
      <c r="B14802" s="163"/>
    </row>
    <row r="14803" spans="2:2">
      <c r="B14803" s="163"/>
    </row>
    <row r="14804" spans="2:2">
      <c r="B14804" s="163"/>
    </row>
    <row r="14805" spans="2:2">
      <c r="B14805" s="163"/>
    </row>
    <row r="14806" spans="2:2">
      <c r="B14806" s="163"/>
    </row>
    <row r="14807" spans="2:2">
      <c r="B14807" s="163"/>
    </row>
    <row r="14808" spans="2:2">
      <c r="B14808" s="163"/>
    </row>
    <row r="14809" spans="2:2">
      <c r="B14809" s="163"/>
    </row>
    <row r="14810" spans="2:2">
      <c r="B14810" s="163"/>
    </row>
    <row r="14811" spans="2:2">
      <c r="B14811" s="163"/>
    </row>
    <row r="14812" spans="2:2">
      <c r="B14812" s="163"/>
    </row>
    <row r="14813" spans="2:2">
      <c r="B14813" s="163"/>
    </row>
    <row r="14814" spans="2:2">
      <c r="B14814" s="163"/>
    </row>
    <row r="14815" spans="2:2">
      <c r="B14815" s="163"/>
    </row>
    <row r="14816" spans="2:2">
      <c r="B14816" s="163"/>
    </row>
    <row r="14817" spans="2:2">
      <c r="B14817" s="163"/>
    </row>
    <row r="14818" spans="2:2">
      <c r="B14818" s="163"/>
    </row>
    <row r="14819" spans="2:2">
      <c r="B14819" s="163"/>
    </row>
    <row r="14820" spans="2:2">
      <c r="B14820" s="163"/>
    </row>
    <row r="14821" spans="2:2">
      <c r="B14821" s="163"/>
    </row>
    <row r="14822" spans="2:2">
      <c r="B14822" s="163"/>
    </row>
    <row r="14823" spans="2:2">
      <c r="B14823" s="163"/>
    </row>
    <row r="14824" spans="2:2">
      <c r="B14824" s="163"/>
    </row>
    <row r="14825" spans="2:2">
      <c r="B14825" s="163"/>
    </row>
    <row r="14826" spans="2:2">
      <c r="B14826" s="163"/>
    </row>
    <row r="14827" spans="2:2">
      <c r="B14827" s="163"/>
    </row>
    <row r="14828" spans="2:2">
      <c r="B14828" s="163"/>
    </row>
    <row r="14829" spans="2:2">
      <c r="B14829" s="163"/>
    </row>
    <row r="14830" spans="2:2">
      <c r="B14830" s="163"/>
    </row>
    <row r="14831" spans="2:2">
      <c r="B14831" s="163"/>
    </row>
    <row r="14832" spans="2:2">
      <c r="B14832" s="163"/>
    </row>
    <row r="14833" spans="2:2">
      <c r="B14833" s="163"/>
    </row>
    <row r="14834" spans="2:2">
      <c r="B14834" s="163"/>
    </row>
    <row r="14835" spans="2:2">
      <c r="B14835" s="163"/>
    </row>
    <row r="14836" spans="2:2">
      <c r="B14836" s="163"/>
    </row>
    <row r="14837" spans="2:2">
      <c r="B14837" s="163"/>
    </row>
    <row r="14838" spans="2:2">
      <c r="B14838" s="163"/>
    </row>
    <row r="14839" spans="2:2">
      <c r="B14839" s="163"/>
    </row>
    <row r="14840" spans="2:2">
      <c r="B14840" s="163"/>
    </row>
    <row r="14841" spans="2:2">
      <c r="B14841" s="163"/>
    </row>
    <row r="14842" spans="2:2">
      <c r="B14842" s="163"/>
    </row>
    <row r="14843" spans="2:2">
      <c r="B14843" s="163"/>
    </row>
    <row r="14844" spans="2:2">
      <c r="B14844" s="163"/>
    </row>
    <row r="14845" spans="2:2">
      <c r="B14845" s="163"/>
    </row>
    <row r="14846" spans="2:2">
      <c r="B14846" s="163"/>
    </row>
    <row r="14847" spans="2:2">
      <c r="B14847" s="163"/>
    </row>
    <row r="14848" spans="2:2">
      <c r="B14848" s="163"/>
    </row>
    <row r="14849" spans="2:2">
      <c r="B14849" s="163"/>
    </row>
    <row r="14850" spans="2:2">
      <c r="B14850" s="163"/>
    </row>
    <row r="14851" spans="2:2">
      <c r="B14851" s="163"/>
    </row>
    <row r="14852" spans="2:2">
      <c r="B14852" s="163"/>
    </row>
    <row r="14853" spans="2:2">
      <c r="B14853" s="163"/>
    </row>
    <row r="14854" spans="2:2">
      <c r="B14854" s="163"/>
    </row>
    <row r="14855" spans="2:2">
      <c r="B14855" s="163"/>
    </row>
    <row r="14856" spans="2:2">
      <c r="B14856" s="163"/>
    </row>
    <row r="14857" spans="2:2">
      <c r="B14857" s="163"/>
    </row>
    <row r="14858" spans="2:2">
      <c r="B14858" s="163"/>
    </row>
    <row r="14859" spans="2:2">
      <c r="B14859" s="163"/>
    </row>
    <row r="14860" spans="2:2">
      <c r="B14860" s="163"/>
    </row>
    <row r="14861" spans="2:2">
      <c r="B14861" s="163"/>
    </row>
    <row r="14862" spans="2:2">
      <c r="B14862" s="163"/>
    </row>
    <row r="14863" spans="2:2">
      <c r="B14863" s="163"/>
    </row>
    <row r="14864" spans="2:2">
      <c r="B14864" s="163"/>
    </row>
    <row r="14865" spans="2:2">
      <c r="B14865" s="163"/>
    </row>
    <row r="14866" spans="2:2">
      <c r="B14866" s="163"/>
    </row>
    <row r="14867" spans="2:2">
      <c r="B14867" s="163"/>
    </row>
    <row r="14868" spans="2:2">
      <c r="B14868" s="163"/>
    </row>
    <row r="14869" spans="2:2">
      <c r="B14869" s="163"/>
    </row>
    <row r="14870" spans="2:2">
      <c r="B14870" s="163"/>
    </row>
    <row r="14871" spans="2:2">
      <c r="B14871" s="163"/>
    </row>
    <row r="14872" spans="2:2">
      <c r="B14872" s="163"/>
    </row>
    <row r="14873" spans="2:2">
      <c r="B14873" s="163"/>
    </row>
    <row r="14874" spans="2:2">
      <c r="B14874" s="163"/>
    </row>
    <row r="14875" spans="2:2">
      <c r="B14875" s="163"/>
    </row>
    <row r="14876" spans="2:2">
      <c r="B14876" s="163"/>
    </row>
    <row r="14877" spans="2:2">
      <c r="B14877" s="163"/>
    </row>
    <row r="14878" spans="2:2">
      <c r="B14878" s="163"/>
    </row>
    <row r="14879" spans="2:2">
      <c r="B14879" s="163"/>
    </row>
    <row r="14880" spans="2:2">
      <c r="B14880" s="163"/>
    </row>
    <row r="14881" spans="2:2">
      <c r="B14881" s="163"/>
    </row>
    <row r="14882" spans="2:2">
      <c r="B14882" s="163"/>
    </row>
    <row r="14883" spans="2:2">
      <c r="B14883" s="163"/>
    </row>
    <row r="14884" spans="2:2">
      <c r="B14884" s="163"/>
    </row>
    <row r="14885" spans="2:2">
      <c r="B14885" s="163"/>
    </row>
    <row r="14886" spans="2:2">
      <c r="B14886" s="163"/>
    </row>
    <row r="14887" spans="2:2">
      <c r="B14887" s="163"/>
    </row>
    <row r="14888" spans="2:2">
      <c r="B14888" s="163"/>
    </row>
    <row r="14889" spans="2:2">
      <c r="B14889" s="163"/>
    </row>
    <row r="14890" spans="2:2">
      <c r="B14890" s="163"/>
    </row>
    <row r="14891" spans="2:2">
      <c r="B14891" s="163"/>
    </row>
    <row r="14892" spans="2:2">
      <c r="B14892" s="163"/>
    </row>
    <row r="14893" spans="2:2">
      <c r="B14893" s="163"/>
    </row>
    <row r="14894" spans="2:2">
      <c r="B14894" s="163"/>
    </row>
    <row r="14895" spans="2:2">
      <c r="B14895" s="163"/>
    </row>
    <row r="14896" spans="2:2">
      <c r="B14896" s="163"/>
    </row>
    <row r="14897" spans="2:2">
      <c r="B14897" s="163"/>
    </row>
    <row r="14898" spans="2:2">
      <c r="B14898" s="163"/>
    </row>
    <row r="14899" spans="2:2">
      <c r="B14899" s="163"/>
    </row>
    <row r="14900" spans="2:2">
      <c r="B14900" s="163"/>
    </row>
    <row r="14901" spans="2:2">
      <c r="B14901" s="163"/>
    </row>
    <row r="14902" spans="2:2">
      <c r="B14902" s="163"/>
    </row>
    <row r="14903" spans="2:2">
      <c r="B14903" s="163"/>
    </row>
    <row r="14904" spans="2:2">
      <c r="B14904" s="163"/>
    </row>
    <row r="14905" spans="2:2">
      <c r="B14905" s="163"/>
    </row>
    <row r="14906" spans="2:2">
      <c r="B14906" s="163"/>
    </row>
    <row r="14907" spans="2:2">
      <c r="B14907" s="163"/>
    </row>
    <row r="14908" spans="2:2">
      <c r="B14908" s="163"/>
    </row>
    <row r="14909" spans="2:2">
      <c r="B14909" s="163"/>
    </row>
    <row r="14910" spans="2:2">
      <c r="B14910" s="163"/>
    </row>
    <row r="14911" spans="2:2">
      <c r="B14911" s="163"/>
    </row>
    <row r="14912" spans="2:2">
      <c r="B14912" s="163"/>
    </row>
    <row r="14913" spans="2:2">
      <c r="B14913" s="163"/>
    </row>
    <row r="14914" spans="2:2">
      <c r="B14914" s="163"/>
    </row>
    <row r="14915" spans="2:2">
      <c r="B14915" s="163"/>
    </row>
    <row r="14916" spans="2:2">
      <c r="B14916" s="163"/>
    </row>
    <row r="14917" spans="2:2">
      <c r="B14917" s="163"/>
    </row>
    <row r="14918" spans="2:2">
      <c r="B14918" s="163"/>
    </row>
    <row r="14919" spans="2:2">
      <c r="B14919" s="163"/>
    </row>
    <row r="14920" spans="2:2">
      <c r="B14920" s="163"/>
    </row>
    <row r="14921" spans="2:2">
      <c r="B14921" s="163"/>
    </row>
    <row r="14922" spans="2:2">
      <c r="B14922" s="163"/>
    </row>
    <row r="14923" spans="2:2">
      <c r="B14923" s="163"/>
    </row>
    <row r="14924" spans="2:2">
      <c r="B14924" s="163"/>
    </row>
    <row r="14925" spans="2:2">
      <c r="B14925" s="163"/>
    </row>
    <row r="14926" spans="2:2">
      <c r="B14926" s="163"/>
    </row>
    <row r="14927" spans="2:2">
      <c r="B14927" s="163"/>
    </row>
    <row r="14928" spans="2:2">
      <c r="B14928" s="163"/>
    </row>
    <row r="14929" spans="2:2">
      <c r="B14929" s="163"/>
    </row>
    <row r="14930" spans="2:2">
      <c r="B14930" s="163"/>
    </row>
    <row r="14931" spans="2:2">
      <c r="B14931" s="163"/>
    </row>
    <row r="14932" spans="2:2">
      <c r="B14932" s="163"/>
    </row>
    <row r="14933" spans="2:2">
      <c r="B14933" s="163"/>
    </row>
    <row r="14934" spans="2:2">
      <c r="B14934" s="163"/>
    </row>
    <row r="14935" spans="2:2">
      <c r="B14935" s="163"/>
    </row>
    <row r="14936" spans="2:2">
      <c r="B14936" s="163"/>
    </row>
    <row r="14937" spans="2:2">
      <c r="B14937" s="163"/>
    </row>
    <row r="14938" spans="2:2">
      <c r="B14938" s="163"/>
    </row>
    <row r="14939" spans="2:2">
      <c r="B14939" s="163"/>
    </row>
    <row r="14940" spans="2:2">
      <c r="B14940" s="163"/>
    </row>
    <row r="14941" spans="2:2">
      <c r="B14941" s="163"/>
    </row>
    <row r="14942" spans="2:2">
      <c r="B14942" s="163"/>
    </row>
    <row r="14943" spans="2:2">
      <c r="B14943" s="163"/>
    </row>
    <row r="14944" spans="2:2">
      <c r="B14944" s="163"/>
    </row>
    <row r="14945" spans="2:2">
      <c r="B14945" s="163"/>
    </row>
    <row r="14946" spans="2:2">
      <c r="B14946" s="163"/>
    </row>
    <row r="14947" spans="2:2">
      <c r="B14947" s="163"/>
    </row>
    <row r="14948" spans="2:2">
      <c r="B14948" s="163"/>
    </row>
    <row r="14949" spans="2:2">
      <c r="B14949" s="163"/>
    </row>
    <row r="14950" spans="2:2">
      <c r="B14950" s="163"/>
    </row>
    <row r="14951" spans="2:2">
      <c r="B14951" s="163"/>
    </row>
    <row r="14952" spans="2:2">
      <c r="B14952" s="163"/>
    </row>
    <row r="14953" spans="2:2">
      <c r="B14953" s="163"/>
    </row>
    <row r="14954" spans="2:2">
      <c r="B14954" s="163"/>
    </row>
    <row r="14955" spans="2:2">
      <c r="B14955" s="163"/>
    </row>
    <row r="14956" spans="2:2">
      <c r="B14956" s="163"/>
    </row>
    <row r="14957" spans="2:2">
      <c r="B14957" s="163"/>
    </row>
    <row r="14958" spans="2:2">
      <c r="B14958" s="163"/>
    </row>
    <row r="14959" spans="2:2">
      <c r="B14959" s="163"/>
    </row>
    <row r="14960" spans="2:2">
      <c r="B14960" s="163"/>
    </row>
    <row r="14961" spans="2:2">
      <c r="B14961" s="163"/>
    </row>
    <row r="14962" spans="2:2">
      <c r="B14962" s="163"/>
    </row>
    <row r="14963" spans="2:2">
      <c r="B14963" s="163"/>
    </row>
    <row r="14964" spans="2:2">
      <c r="B14964" s="163"/>
    </row>
    <row r="14965" spans="2:2">
      <c r="B14965" s="163"/>
    </row>
    <row r="14966" spans="2:2">
      <c r="B14966" s="163"/>
    </row>
    <row r="14967" spans="2:2">
      <c r="B14967" s="163"/>
    </row>
    <row r="14968" spans="2:2">
      <c r="B14968" s="163"/>
    </row>
    <row r="14969" spans="2:2">
      <c r="B14969" s="163"/>
    </row>
    <row r="14970" spans="2:2">
      <c r="B14970" s="163"/>
    </row>
    <row r="14971" spans="2:2">
      <c r="B14971" s="163"/>
    </row>
    <row r="14972" spans="2:2">
      <c r="B14972" s="163"/>
    </row>
    <row r="14973" spans="2:2">
      <c r="B14973" s="163"/>
    </row>
    <row r="14974" spans="2:2">
      <c r="B14974" s="163"/>
    </row>
    <row r="14975" spans="2:2">
      <c r="B14975" s="163"/>
    </row>
    <row r="14976" spans="2:2">
      <c r="B14976" s="163"/>
    </row>
    <row r="14977" spans="2:2">
      <c r="B14977" s="163"/>
    </row>
    <row r="14978" spans="2:2">
      <c r="B14978" s="163"/>
    </row>
    <row r="14979" spans="2:2">
      <c r="B14979" s="163"/>
    </row>
    <row r="14980" spans="2:2">
      <c r="B14980" s="163"/>
    </row>
    <row r="14981" spans="2:2">
      <c r="B14981" s="163"/>
    </row>
    <row r="14982" spans="2:2">
      <c r="B14982" s="163"/>
    </row>
    <row r="14983" spans="2:2">
      <c r="B14983" s="163"/>
    </row>
    <row r="14984" spans="2:2">
      <c r="B14984" s="163"/>
    </row>
    <row r="14985" spans="2:2">
      <c r="B14985" s="163"/>
    </row>
    <row r="14986" spans="2:2">
      <c r="B14986" s="163"/>
    </row>
    <row r="14987" spans="2:2">
      <c r="B14987" s="163"/>
    </row>
    <row r="14988" spans="2:2">
      <c r="B14988" s="163"/>
    </row>
    <row r="14989" spans="2:2">
      <c r="B14989" s="163"/>
    </row>
    <row r="14990" spans="2:2">
      <c r="B14990" s="163"/>
    </row>
    <row r="14991" spans="2:2">
      <c r="B14991" s="163"/>
    </row>
    <row r="14992" spans="2:2">
      <c r="B14992" s="163"/>
    </row>
    <row r="14993" spans="2:2">
      <c r="B14993" s="163"/>
    </row>
    <row r="14994" spans="2:2">
      <c r="B14994" s="163"/>
    </row>
    <row r="14995" spans="2:2">
      <c r="B14995" s="163"/>
    </row>
    <row r="14996" spans="2:2">
      <c r="B14996" s="163"/>
    </row>
    <row r="14997" spans="2:2">
      <c r="B14997" s="163"/>
    </row>
    <row r="14998" spans="2:2">
      <c r="B14998" s="163"/>
    </row>
    <row r="14999" spans="2:2">
      <c r="B14999" s="163"/>
    </row>
    <row r="15000" spans="2:2">
      <c r="B15000" s="163"/>
    </row>
    <row r="15001" spans="2:2">
      <c r="B15001" s="163"/>
    </row>
    <row r="15002" spans="2:2">
      <c r="B15002" s="163"/>
    </row>
    <row r="15003" spans="2:2">
      <c r="B15003" s="163"/>
    </row>
    <row r="15004" spans="2:2">
      <c r="B15004" s="163"/>
    </row>
    <row r="15005" spans="2:2">
      <c r="B15005" s="163"/>
    </row>
    <row r="15006" spans="2:2">
      <c r="B15006" s="163"/>
    </row>
    <row r="15007" spans="2:2">
      <c r="B15007" s="163"/>
    </row>
    <row r="15008" spans="2:2">
      <c r="B15008" s="163"/>
    </row>
    <row r="15009" spans="2:2">
      <c r="B15009" s="163"/>
    </row>
    <row r="15010" spans="2:2">
      <c r="B15010" s="163"/>
    </row>
    <row r="15011" spans="2:2">
      <c r="B15011" s="163"/>
    </row>
    <row r="15012" spans="2:2">
      <c r="B15012" s="163"/>
    </row>
    <row r="15013" spans="2:2">
      <c r="B15013" s="163"/>
    </row>
    <row r="15014" spans="2:2">
      <c r="B15014" s="163"/>
    </row>
    <row r="15015" spans="2:2">
      <c r="B15015" s="163"/>
    </row>
    <row r="15016" spans="2:2">
      <c r="B15016" s="163"/>
    </row>
    <row r="15017" spans="2:2">
      <c r="B15017" s="163"/>
    </row>
    <row r="15018" spans="2:2">
      <c r="B15018" s="163"/>
    </row>
    <row r="15019" spans="2:2">
      <c r="B15019" s="163"/>
    </row>
    <row r="15020" spans="2:2">
      <c r="B15020" s="163"/>
    </row>
    <row r="15021" spans="2:2">
      <c r="B15021" s="163"/>
    </row>
    <row r="15022" spans="2:2">
      <c r="B15022" s="163"/>
    </row>
    <row r="15023" spans="2:2">
      <c r="B15023" s="163"/>
    </row>
    <row r="15024" spans="2:2">
      <c r="B15024" s="163"/>
    </row>
    <row r="15025" spans="2:2">
      <c r="B15025" s="163"/>
    </row>
    <row r="15026" spans="2:2">
      <c r="B15026" s="163"/>
    </row>
    <row r="15027" spans="2:2">
      <c r="B15027" s="163"/>
    </row>
    <row r="15028" spans="2:2">
      <c r="B15028" s="163"/>
    </row>
    <row r="15029" spans="2:2">
      <c r="B15029" s="163"/>
    </row>
    <row r="15030" spans="2:2">
      <c r="B15030" s="163"/>
    </row>
    <row r="15031" spans="2:2">
      <c r="B15031" s="163"/>
    </row>
    <row r="15032" spans="2:2">
      <c r="B15032" s="163"/>
    </row>
    <row r="15033" spans="2:2">
      <c r="B15033" s="163"/>
    </row>
    <row r="15034" spans="2:2">
      <c r="B15034" s="163"/>
    </row>
    <row r="15035" spans="2:2">
      <c r="B15035" s="163"/>
    </row>
    <row r="15036" spans="2:2">
      <c r="B15036" s="163"/>
    </row>
    <row r="15037" spans="2:2">
      <c r="B15037" s="163"/>
    </row>
    <row r="15038" spans="2:2">
      <c r="B15038" s="163"/>
    </row>
    <row r="15039" spans="2:2">
      <c r="B15039" s="163"/>
    </row>
    <row r="15040" spans="2:2">
      <c r="B15040" s="163"/>
    </row>
    <row r="15041" spans="2:2">
      <c r="B15041" s="163"/>
    </row>
    <row r="15042" spans="2:2">
      <c r="B15042" s="163"/>
    </row>
    <row r="15043" spans="2:2">
      <c r="B15043" s="163"/>
    </row>
    <row r="15044" spans="2:2">
      <c r="B15044" s="163"/>
    </row>
    <row r="15045" spans="2:2">
      <c r="B15045" s="163"/>
    </row>
    <row r="15046" spans="2:2">
      <c r="B15046" s="163"/>
    </row>
    <row r="15047" spans="2:2">
      <c r="B15047" s="163"/>
    </row>
    <row r="15048" spans="2:2">
      <c r="B15048" s="163"/>
    </row>
    <row r="15049" spans="2:2">
      <c r="B15049" s="163"/>
    </row>
    <row r="15050" spans="2:2">
      <c r="B15050" s="163"/>
    </row>
    <row r="15051" spans="2:2">
      <c r="B15051" s="163"/>
    </row>
    <row r="15052" spans="2:2">
      <c r="B15052" s="163"/>
    </row>
    <row r="15053" spans="2:2">
      <c r="B15053" s="163"/>
    </row>
    <row r="15054" spans="2:2">
      <c r="B15054" s="163"/>
    </row>
    <row r="15055" spans="2:2">
      <c r="B15055" s="163"/>
    </row>
    <row r="15056" spans="2:2">
      <c r="B15056" s="163"/>
    </row>
    <row r="15057" spans="2:2">
      <c r="B15057" s="163"/>
    </row>
    <row r="15058" spans="2:2">
      <c r="B15058" s="163"/>
    </row>
    <row r="15059" spans="2:2">
      <c r="B15059" s="163"/>
    </row>
    <row r="15060" spans="2:2">
      <c r="B15060" s="163"/>
    </row>
    <row r="15061" spans="2:2">
      <c r="B15061" s="163"/>
    </row>
    <row r="15062" spans="2:2">
      <c r="B15062" s="163"/>
    </row>
    <row r="15063" spans="2:2">
      <c r="B15063" s="163"/>
    </row>
    <row r="15064" spans="2:2">
      <c r="B15064" s="163"/>
    </row>
    <row r="15065" spans="2:2">
      <c r="B15065" s="163"/>
    </row>
    <row r="15066" spans="2:2">
      <c r="B15066" s="163"/>
    </row>
    <row r="15067" spans="2:2">
      <c r="B15067" s="163"/>
    </row>
    <row r="15068" spans="2:2">
      <c r="B15068" s="163"/>
    </row>
    <row r="15069" spans="2:2">
      <c r="B15069" s="163"/>
    </row>
    <row r="15070" spans="2:2">
      <c r="B15070" s="163"/>
    </row>
    <row r="15071" spans="2:2">
      <c r="B15071" s="163"/>
    </row>
    <row r="15072" spans="2:2">
      <c r="B15072" s="163"/>
    </row>
    <row r="15073" spans="2:2">
      <c r="B15073" s="163"/>
    </row>
    <row r="15074" spans="2:2">
      <c r="B15074" s="163"/>
    </row>
    <row r="15075" spans="2:2">
      <c r="B15075" s="163"/>
    </row>
    <row r="15076" spans="2:2">
      <c r="B15076" s="163"/>
    </row>
    <row r="15077" spans="2:2">
      <c r="B15077" s="163"/>
    </row>
    <row r="15078" spans="2:2">
      <c r="B15078" s="163"/>
    </row>
    <row r="15079" spans="2:2">
      <c r="B15079" s="163"/>
    </row>
    <row r="15080" spans="2:2">
      <c r="B15080" s="163"/>
    </row>
    <row r="15081" spans="2:2">
      <c r="B15081" s="163"/>
    </row>
    <row r="15082" spans="2:2">
      <c r="B15082" s="163"/>
    </row>
    <row r="15083" spans="2:2">
      <c r="B15083" s="163"/>
    </row>
    <row r="15084" spans="2:2">
      <c r="B15084" s="163"/>
    </row>
    <row r="15085" spans="2:2">
      <c r="B15085" s="163"/>
    </row>
    <row r="15086" spans="2:2">
      <c r="B15086" s="163"/>
    </row>
    <row r="15087" spans="2:2">
      <c r="B15087" s="163"/>
    </row>
    <row r="15088" spans="2:2">
      <c r="B15088" s="163"/>
    </row>
    <row r="15089" spans="2:2">
      <c r="B15089" s="163"/>
    </row>
    <row r="15090" spans="2:2">
      <c r="B15090" s="163"/>
    </row>
    <row r="15091" spans="2:2">
      <c r="B15091" s="163"/>
    </row>
    <row r="15092" spans="2:2">
      <c r="B15092" s="163"/>
    </row>
    <row r="15093" spans="2:2">
      <c r="B15093" s="163"/>
    </row>
    <row r="15094" spans="2:2">
      <c r="B15094" s="163"/>
    </row>
    <row r="15095" spans="2:2">
      <c r="B15095" s="163"/>
    </row>
    <row r="15096" spans="2:2">
      <c r="B15096" s="163"/>
    </row>
    <row r="15097" spans="2:2">
      <c r="B15097" s="163"/>
    </row>
    <row r="15098" spans="2:2">
      <c r="B15098" s="163"/>
    </row>
    <row r="15099" spans="2:2">
      <c r="B15099" s="163"/>
    </row>
    <row r="15100" spans="2:2">
      <c r="B15100" s="163"/>
    </row>
    <row r="15101" spans="2:2">
      <c r="B15101" s="163"/>
    </row>
    <row r="15102" spans="2:2">
      <c r="B15102" s="163"/>
    </row>
    <row r="15103" spans="2:2">
      <c r="B15103" s="163"/>
    </row>
    <row r="15104" spans="2:2">
      <c r="B15104" s="163"/>
    </row>
    <row r="15105" spans="2:2">
      <c r="B15105" s="163"/>
    </row>
    <row r="15106" spans="2:2">
      <c r="B15106" s="163"/>
    </row>
    <row r="15107" spans="2:2">
      <c r="B15107" s="163"/>
    </row>
    <row r="15108" spans="2:2">
      <c r="B15108" s="163"/>
    </row>
    <row r="15109" spans="2:2">
      <c r="B15109" s="163"/>
    </row>
    <row r="15110" spans="2:2">
      <c r="B15110" s="163"/>
    </row>
    <row r="15111" spans="2:2">
      <c r="B15111" s="163"/>
    </row>
    <row r="15112" spans="2:2">
      <c r="B15112" s="163"/>
    </row>
    <row r="15113" spans="2:2">
      <c r="B15113" s="163"/>
    </row>
    <row r="15114" spans="2:2">
      <c r="B15114" s="163"/>
    </row>
    <row r="15115" spans="2:2">
      <c r="B15115" s="163"/>
    </row>
    <row r="15116" spans="2:2">
      <c r="B15116" s="163"/>
    </row>
    <row r="15117" spans="2:2">
      <c r="B15117" s="163"/>
    </row>
    <row r="15118" spans="2:2">
      <c r="B15118" s="163"/>
    </row>
    <row r="15119" spans="2:2">
      <c r="B15119" s="163"/>
    </row>
    <row r="15120" spans="2:2">
      <c r="B15120" s="163"/>
    </row>
    <row r="15121" spans="2:2">
      <c r="B15121" s="163"/>
    </row>
    <row r="15122" spans="2:2">
      <c r="B15122" s="163"/>
    </row>
    <row r="15123" spans="2:2">
      <c r="B15123" s="163"/>
    </row>
    <row r="15124" spans="2:2">
      <c r="B15124" s="163"/>
    </row>
    <row r="15125" spans="2:2">
      <c r="B15125" s="163"/>
    </row>
    <row r="15126" spans="2:2">
      <c r="B15126" s="163"/>
    </row>
    <row r="15127" spans="2:2">
      <c r="B15127" s="163"/>
    </row>
    <row r="15128" spans="2:2">
      <c r="B15128" s="163"/>
    </row>
    <row r="15129" spans="2:2">
      <c r="B15129" s="163"/>
    </row>
    <row r="15130" spans="2:2">
      <c r="B15130" s="163"/>
    </row>
    <row r="15131" spans="2:2">
      <c r="B15131" s="163"/>
    </row>
    <row r="15132" spans="2:2">
      <c r="B15132" s="163"/>
    </row>
    <row r="15133" spans="2:2">
      <c r="B15133" s="163"/>
    </row>
    <row r="15134" spans="2:2">
      <c r="B15134" s="163"/>
    </row>
    <row r="15135" spans="2:2">
      <c r="B15135" s="163"/>
    </row>
    <row r="15136" spans="2:2">
      <c r="B15136" s="163"/>
    </row>
    <row r="15137" spans="2:2">
      <c r="B15137" s="163"/>
    </row>
    <row r="15138" spans="2:2">
      <c r="B15138" s="163"/>
    </row>
    <row r="15139" spans="2:2">
      <c r="B15139" s="163"/>
    </row>
    <row r="15140" spans="2:2">
      <c r="B15140" s="163"/>
    </row>
    <row r="15141" spans="2:2">
      <c r="B15141" s="163"/>
    </row>
    <row r="15142" spans="2:2">
      <c r="B15142" s="163"/>
    </row>
    <row r="15143" spans="2:2">
      <c r="B15143" s="163"/>
    </row>
    <row r="15144" spans="2:2">
      <c r="B15144" s="163"/>
    </row>
    <row r="15145" spans="2:2">
      <c r="B15145" s="163"/>
    </row>
    <row r="15146" spans="2:2">
      <c r="B15146" s="163"/>
    </row>
    <row r="15147" spans="2:2">
      <c r="B15147" s="163"/>
    </row>
    <row r="15148" spans="2:2">
      <c r="B15148" s="163"/>
    </row>
    <row r="15149" spans="2:2">
      <c r="B15149" s="163"/>
    </row>
    <row r="15150" spans="2:2">
      <c r="B15150" s="163"/>
    </row>
    <row r="15151" spans="2:2">
      <c r="B15151" s="163"/>
    </row>
    <row r="15152" spans="2:2">
      <c r="B15152" s="163"/>
    </row>
    <row r="15153" spans="2:2">
      <c r="B15153" s="163"/>
    </row>
    <row r="15154" spans="2:2">
      <c r="B15154" s="163"/>
    </row>
    <row r="15155" spans="2:2">
      <c r="B15155" s="163"/>
    </row>
    <row r="15156" spans="2:2">
      <c r="B15156" s="163"/>
    </row>
    <row r="15157" spans="2:2">
      <c r="B15157" s="163"/>
    </row>
    <row r="15158" spans="2:2">
      <c r="B15158" s="163"/>
    </row>
    <row r="15159" spans="2:2">
      <c r="B15159" s="163"/>
    </row>
    <row r="15160" spans="2:2">
      <c r="B15160" s="163"/>
    </row>
    <row r="15161" spans="2:2">
      <c r="B15161" s="163"/>
    </row>
    <row r="15162" spans="2:2">
      <c r="B15162" s="163"/>
    </row>
    <row r="15163" spans="2:2">
      <c r="B15163" s="163"/>
    </row>
    <row r="15164" spans="2:2">
      <c r="B15164" s="163"/>
    </row>
    <row r="15165" spans="2:2">
      <c r="B15165" s="163"/>
    </row>
    <row r="15166" spans="2:2">
      <c r="B15166" s="163"/>
    </row>
    <row r="15167" spans="2:2">
      <c r="B15167" s="163"/>
    </row>
    <row r="15168" spans="2:2">
      <c r="B15168" s="163"/>
    </row>
    <row r="15169" spans="2:2">
      <c r="B15169" s="163"/>
    </row>
    <row r="15170" spans="2:2">
      <c r="B15170" s="163"/>
    </row>
    <row r="15171" spans="2:2">
      <c r="B15171" s="163"/>
    </row>
    <row r="15172" spans="2:2">
      <c r="B15172" s="163"/>
    </row>
    <row r="15173" spans="2:2">
      <c r="B15173" s="163"/>
    </row>
    <row r="15174" spans="2:2">
      <c r="B15174" s="163"/>
    </row>
    <row r="15175" spans="2:2">
      <c r="B15175" s="163"/>
    </row>
    <row r="15176" spans="2:2">
      <c r="B15176" s="163"/>
    </row>
    <row r="15177" spans="2:2">
      <c r="B15177" s="163"/>
    </row>
    <row r="15178" spans="2:2">
      <c r="B15178" s="163"/>
    </row>
    <row r="15179" spans="2:2">
      <c r="B15179" s="163"/>
    </row>
    <row r="15180" spans="2:2">
      <c r="B15180" s="163"/>
    </row>
    <row r="15181" spans="2:2">
      <c r="B15181" s="163"/>
    </row>
    <row r="15182" spans="2:2">
      <c r="B15182" s="163"/>
    </row>
    <row r="15183" spans="2:2">
      <c r="B15183" s="163"/>
    </row>
    <row r="15184" spans="2:2">
      <c r="B15184" s="163"/>
    </row>
    <row r="15185" spans="2:2">
      <c r="B15185" s="163"/>
    </row>
    <row r="15186" spans="2:2">
      <c r="B15186" s="163"/>
    </row>
    <row r="15187" spans="2:2">
      <c r="B15187" s="163"/>
    </row>
    <row r="15188" spans="2:2">
      <c r="B15188" s="163"/>
    </row>
    <row r="15189" spans="2:2">
      <c r="B15189" s="163"/>
    </row>
    <row r="15190" spans="2:2">
      <c r="B15190" s="163"/>
    </row>
    <row r="15191" spans="2:2">
      <c r="B15191" s="163"/>
    </row>
    <row r="15192" spans="2:2">
      <c r="B15192" s="163"/>
    </row>
    <row r="15193" spans="2:2">
      <c r="B15193" s="163"/>
    </row>
    <row r="15194" spans="2:2">
      <c r="B15194" s="163"/>
    </row>
    <row r="15195" spans="2:2">
      <c r="B15195" s="163"/>
    </row>
    <row r="15196" spans="2:2">
      <c r="B15196" s="163"/>
    </row>
    <row r="15197" spans="2:2">
      <c r="B15197" s="163"/>
    </row>
    <row r="15198" spans="2:2">
      <c r="B15198" s="163"/>
    </row>
    <row r="15199" spans="2:2">
      <c r="B15199" s="163"/>
    </row>
    <row r="15200" spans="2:2">
      <c r="B15200" s="163"/>
    </row>
    <row r="15201" spans="2:2">
      <c r="B15201" s="163"/>
    </row>
    <row r="15202" spans="2:2">
      <c r="B15202" s="163"/>
    </row>
    <row r="15203" spans="2:2">
      <c r="B15203" s="163"/>
    </row>
    <row r="15204" spans="2:2">
      <c r="B15204" s="163"/>
    </row>
    <row r="15205" spans="2:2">
      <c r="B15205" s="163"/>
    </row>
    <row r="15206" spans="2:2">
      <c r="B15206" s="163"/>
    </row>
    <row r="15207" spans="2:2">
      <c r="B15207" s="163"/>
    </row>
    <row r="15208" spans="2:2">
      <c r="B15208" s="163"/>
    </row>
    <row r="15209" spans="2:2">
      <c r="B15209" s="163"/>
    </row>
    <row r="15210" spans="2:2">
      <c r="B15210" s="163"/>
    </row>
    <row r="15211" spans="2:2">
      <c r="B15211" s="163"/>
    </row>
    <row r="15212" spans="2:2">
      <c r="B15212" s="163"/>
    </row>
    <row r="15213" spans="2:2">
      <c r="B15213" s="163"/>
    </row>
    <row r="15214" spans="2:2">
      <c r="B15214" s="163"/>
    </row>
    <row r="15215" spans="2:2">
      <c r="B15215" s="163"/>
    </row>
    <row r="15216" spans="2:2">
      <c r="B15216" s="163"/>
    </row>
    <row r="15217" spans="2:2">
      <c r="B15217" s="163"/>
    </row>
    <row r="15218" spans="2:2">
      <c r="B15218" s="163"/>
    </row>
    <row r="15219" spans="2:2">
      <c r="B15219" s="163"/>
    </row>
    <row r="15220" spans="2:2">
      <c r="B15220" s="163"/>
    </row>
    <row r="15221" spans="2:2">
      <c r="B15221" s="163"/>
    </row>
    <row r="15222" spans="2:2">
      <c r="B15222" s="163"/>
    </row>
    <row r="15223" spans="2:2">
      <c r="B15223" s="163"/>
    </row>
    <row r="15224" spans="2:2">
      <c r="B15224" s="163"/>
    </row>
    <row r="15225" spans="2:2">
      <c r="B15225" s="163"/>
    </row>
    <row r="15226" spans="2:2">
      <c r="B15226" s="163"/>
    </row>
    <row r="15227" spans="2:2">
      <c r="B15227" s="163"/>
    </row>
    <row r="15228" spans="2:2">
      <c r="B15228" s="163"/>
    </row>
    <row r="15229" spans="2:2">
      <c r="B15229" s="163"/>
    </row>
    <row r="15230" spans="2:2">
      <c r="B15230" s="163"/>
    </row>
    <row r="15231" spans="2:2">
      <c r="B15231" s="163"/>
    </row>
    <row r="15232" spans="2:2">
      <c r="B15232" s="163"/>
    </row>
    <row r="15233" spans="2:2">
      <c r="B15233" s="163"/>
    </row>
    <row r="15234" spans="2:2">
      <c r="B15234" s="163"/>
    </row>
    <row r="15235" spans="2:2">
      <c r="B15235" s="163"/>
    </row>
    <row r="15236" spans="2:2">
      <c r="B15236" s="163"/>
    </row>
    <row r="15237" spans="2:2">
      <c r="B15237" s="163"/>
    </row>
    <row r="15238" spans="2:2">
      <c r="B15238" s="163"/>
    </row>
    <row r="15239" spans="2:2">
      <c r="B15239" s="163"/>
    </row>
    <row r="15240" spans="2:2">
      <c r="B15240" s="163"/>
    </row>
    <row r="15241" spans="2:2">
      <c r="B15241" s="163"/>
    </row>
    <row r="15242" spans="2:2">
      <c r="B15242" s="163"/>
    </row>
    <row r="15243" spans="2:2">
      <c r="B15243" s="163"/>
    </row>
    <row r="15244" spans="2:2">
      <c r="B15244" s="163"/>
    </row>
    <row r="15245" spans="2:2">
      <c r="B15245" s="163"/>
    </row>
    <row r="15246" spans="2:2">
      <c r="B15246" s="163"/>
    </row>
    <row r="15247" spans="2:2">
      <c r="B15247" s="163"/>
    </row>
    <row r="15248" spans="2:2">
      <c r="B15248" s="163"/>
    </row>
    <row r="15249" spans="2:2">
      <c r="B15249" s="163"/>
    </row>
    <row r="15250" spans="2:2">
      <c r="B15250" s="163"/>
    </row>
    <row r="15251" spans="2:2">
      <c r="B15251" s="163"/>
    </row>
    <row r="15252" spans="2:2">
      <c r="B15252" s="163"/>
    </row>
    <row r="15253" spans="2:2">
      <c r="B15253" s="163"/>
    </row>
    <row r="15254" spans="2:2">
      <c r="B15254" s="163"/>
    </row>
    <row r="15255" spans="2:2">
      <c r="B15255" s="163"/>
    </row>
    <row r="15256" spans="2:2">
      <c r="B15256" s="163"/>
    </row>
    <row r="15257" spans="2:2">
      <c r="B15257" s="163"/>
    </row>
    <row r="15258" spans="2:2">
      <c r="B15258" s="163"/>
    </row>
    <row r="15259" spans="2:2">
      <c r="B15259" s="163"/>
    </row>
    <row r="15260" spans="2:2">
      <c r="B15260" s="163"/>
    </row>
    <row r="15261" spans="2:2">
      <c r="B15261" s="163"/>
    </row>
    <row r="15262" spans="2:2">
      <c r="B15262" s="163"/>
    </row>
    <row r="15263" spans="2:2">
      <c r="B15263" s="163"/>
    </row>
    <row r="15264" spans="2:2">
      <c r="B15264" s="163"/>
    </row>
    <row r="15265" spans="2:2">
      <c r="B15265" s="163"/>
    </row>
    <row r="15266" spans="2:2">
      <c r="B15266" s="163"/>
    </row>
    <row r="15267" spans="2:2">
      <c r="B15267" s="163"/>
    </row>
    <row r="15268" spans="2:2">
      <c r="B15268" s="163"/>
    </row>
    <row r="15269" spans="2:2">
      <c r="B15269" s="163"/>
    </row>
    <row r="15270" spans="2:2">
      <c r="B15270" s="163"/>
    </row>
    <row r="15271" spans="2:2">
      <c r="B15271" s="163"/>
    </row>
    <row r="15272" spans="2:2">
      <c r="B15272" s="163"/>
    </row>
    <row r="15273" spans="2:2">
      <c r="B15273" s="163"/>
    </row>
    <row r="15274" spans="2:2">
      <c r="B15274" s="163"/>
    </row>
    <row r="15275" spans="2:2">
      <c r="B15275" s="163"/>
    </row>
    <row r="15276" spans="2:2">
      <c r="B15276" s="163"/>
    </row>
    <row r="15277" spans="2:2">
      <c r="B15277" s="163"/>
    </row>
    <row r="15278" spans="2:2">
      <c r="B15278" s="163"/>
    </row>
    <row r="15279" spans="2:2">
      <c r="B15279" s="163"/>
    </row>
    <row r="15280" spans="2:2">
      <c r="B15280" s="163"/>
    </row>
    <row r="15281" spans="2:2">
      <c r="B15281" s="163"/>
    </row>
    <row r="15282" spans="2:2">
      <c r="B15282" s="163"/>
    </row>
    <row r="15283" spans="2:2">
      <c r="B15283" s="163"/>
    </row>
    <row r="15284" spans="2:2">
      <c r="B15284" s="163"/>
    </row>
    <row r="15285" spans="2:2">
      <c r="B15285" s="163"/>
    </row>
    <row r="15286" spans="2:2">
      <c r="B15286" s="163"/>
    </row>
    <row r="15287" spans="2:2">
      <c r="B15287" s="163"/>
    </row>
    <row r="15288" spans="2:2">
      <c r="B15288" s="163"/>
    </row>
    <row r="15289" spans="2:2">
      <c r="B15289" s="163"/>
    </row>
    <row r="15290" spans="2:2">
      <c r="B15290" s="163"/>
    </row>
    <row r="15291" spans="2:2">
      <c r="B15291" s="163"/>
    </row>
    <row r="15292" spans="2:2">
      <c r="B15292" s="163"/>
    </row>
    <row r="15293" spans="2:2">
      <c r="B15293" s="163"/>
    </row>
    <row r="15294" spans="2:2">
      <c r="B15294" s="163"/>
    </row>
    <row r="15295" spans="2:2">
      <c r="B15295" s="163"/>
    </row>
    <row r="15296" spans="2:2">
      <c r="B15296" s="163"/>
    </row>
    <row r="15297" spans="2:2">
      <c r="B15297" s="163"/>
    </row>
    <row r="15298" spans="2:2">
      <c r="B15298" s="163"/>
    </row>
    <row r="15299" spans="2:2">
      <c r="B15299" s="163"/>
    </row>
    <row r="15300" spans="2:2">
      <c r="B15300" s="163"/>
    </row>
    <row r="15301" spans="2:2">
      <c r="B15301" s="163"/>
    </row>
    <row r="15302" spans="2:2">
      <c r="B15302" s="163"/>
    </row>
    <row r="15303" spans="2:2">
      <c r="B15303" s="163"/>
    </row>
    <row r="15304" spans="2:2">
      <c r="B15304" s="163"/>
    </row>
    <row r="15305" spans="2:2">
      <c r="B15305" s="163"/>
    </row>
    <row r="15306" spans="2:2">
      <c r="B15306" s="163"/>
    </row>
    <row r="15307" spans="2:2">
      <c r="B15307" s="163"/>
    </row>
    <row r="15308" spans="2:2">
      <c r="B15308" s="163"/>
    </row>
    <row r="15309" spans="2:2">
      <c r="B15309" s="163"/>
    </row>
    <row r="15310" spans="2:2">
      <c r="B15310" s="163"/>
    </row>
    <row r="15311" spans="2:2">
      <c r="B15311" s="163"/>
    </row>
    <row r="15312" spans="2:2">
      <c r="B15312" s="163"/>
    </row>
    <row r="15313" spans="2:2">
      <c r="B15313" s="163"/>
    </row>
    <row r="15314" spans="2:2">
      <c r="B15314" s="163"/>
    </row>
    <row r="15315" spans="2:2">
      <c r="B15315" s="163"/>
    </row>
    <row r="15316" spans="2:2">
      <c r="B15316" s="163"/>
    </row>
    <row r="15317" spans="2:2">
      <c r="B15317" s="163"/>
    </row>
    <row r="15318" spans="2:2">
      <c r="B15318" s="163"/>
    </row>
    <row r="15319" spans="2:2">
      <c r="B15319" s="163"/>
    </row>
    <row r="15320" spans="2:2">
      <c r="B15320" s="163"/>
    </row>
    <row r="15321" spans="2:2">
      <c r="B15321" s="163"/>
    </row>
    <row r="15322" spans="2:2">
      <c r="B15322" s="163"/>
    </row>
    <row r="15323" spans="2:2">
      <c r="B15323" s="163"/>
    </row>
    <row r="15324" spans="2:2">
      <c r="B15324" s="163"/>
    </row>
    <row r="15325" spans="2:2">
      <c r="B15325" s="163"/>
    </row>
    <row r="15326" spans="2:2">
      <c r="B15326" s="163"/>
    </row>
    <row r="15327" spans="2:2">
      <c r="B15327" s="163"/>
    </row>
    <row r="15328" spans="2:2">
      <c r="B15328" s="163"/>
    </row>
    <row r="15329" spans="2:2">
      <c r="B15329" s="163"/>
    </row>
    <row r="15330" spans="2:2">
      <c r="B15330" s="163"/>
    </row>
    <row r="15331" spans="2:2">
      <c r="B15331" s="163"/>
    </row>
    <row r="15332" spans="2:2">
      <c r="B15332" s="163"/>
    </row>
    <row r="15333" spans="2:2">
      <c r="B15333" s="163"/>
    </row>
    <row r="15334" spans="2:2">
      <c r="B15334" s="163"/>
    </row>
    <row r="15335" spans="2:2">
      <c r="B15335" s="163"/>
    </row>
    <row r="15336" spans="2:2">
      <c r="B15336" s="163"/>
    </row>
    <row r="15337" spans="2:2">
      <c r="B15337" s="163"/>
    </row>
    <row r="15338" spans="2:2">
      <c r="B15338" s="163"/>
    </row>
    <row r="15339" spans="2:2">
      <c r="B15339" s="163"/>
    </row>
    <row r="15340" spans="2:2">
      <c r="B15340" s="163"/>
    </row>
    <row r="15341" spans="2:2">
      <c r="B15341" s="163"/>
    </row>
    <row r="15342" spans="2:2">
      <c r="B15342" s="163"/>
    </row>
    <row r="15343" spans="2:2">
      <c r="B15343" s="163"/>
    </row>
    <row r="15344" spans="2:2">
      <c r="B15344" s="163"/>
    </row>
    <row r="15345" spans="2:2">
      <c r="B15345" s="163"/>
    </row>
    <row r="15346" spans="2:2">
      <c r="B15346" s="163"/>
    </row>
    <row r="15347" spans="2:2">
      <c r="B15347" s="163"/>
    </row>
    <row r="15348" spans="2:2">
      <c r="B15348" s="163"/>
    </row>
    <row r="15349" spans="2:2">
      <c r="B15349" s="163"/>
    </row>
    <row r="15350" spans="2:2">
      <c r="B15350" s="163"/>
    </row>
    <row r="15351" spans="2:2">
      <c r="B15351" s="163"/>
    </row>
    <row r="15352" spans="2:2">
      <c r="B15352" s="163"/>
    </row>
    <row r="15353" spans="2:2">
      <c r="B15353" s="163"/>
    </row>
    <row r="15354" spans="2:2">
      <c r="B15354" s="163"/>
    </row>
    <row r="15355" spans="2:2">
      <c r="B15355" s="163"/>
    </row>
    <row r="15356" spans="2:2">
      <c r="B15356" s="163"/>
    </row>
    <row r="15357" spans="2:2">
      <c r="B15357" s="163"/>
    </row>
    <row r="15358" spans="2:2">
      <c r="B15358" s="163"/>
    </row>
    <row r="15359" spans="2:2">
      <c r="B15359" s="163"/>
    </row>
    <row r="15360" spans="2:2">
      <c r="B15360" s="163"/>
    </row>
    <row r="15361" spans="2:2">
      <c r="B15361" s="163"/>
    </row>
    <row r="15362" spans="2:2">
      <c r="B15362" s="163"/>
    </row>
    <row r="15363" spans="2:2">
      <c r="B15363" s="163"/>
    </row>
    <row r="15364" spans="2:2">
      <c r="B15364" s="163"/>
    </row>
    <row r="15365" spans="2:2">
      <c r="B15365" s="163"/>
    </row>
    <row r="15366" spans="2:2">
      <c r="B15366" s="163"/>
    </row>
    <row r="15367" spans="2:2">
      <c r="B15367" s="163"/>
    </row>
    <row r="15368" spans="2:2">
      <c r="B15368" s="163"/>
    </row>
    <row r="15369" spans="2:2">
      <c r="B15369" s="163"/>
    </row>
    <row r="15370" spans="2:2">
      <c r="B15370" s="163"/>
    </row>
    <row r="15371" spans="2:2">
      <c r="B15371" s="163"/>
    </row>
    <row r="15372" spans="2:2">
      <c r="B15372" s="163"/>
    </row>
    <row r="15373" spans="2:2">
      <c r="B15373" s="163"/>
    </row>
    <row r="15374" spans="2:2">
      <c r="B15374" s="163"/>
    </row>
    <row r="15375" spans="2:2">
      <c r="B15375" s="163"/>
    </row>
    <row r="15376" spans="2:2">
      <c r="B15376" s="163"/>
    </row>
    <row r="15377" spans="2:2">
      <c r="B15377" s="163"/>
    </row>
    <row r="15378" spans="2:2">
      <c r="B15378" s="163"/>
    </row>
    <row r="15379" spans="2:2">
      <c r="B15379" s="163"/>
    </row>
    <row r="15380" spans="2:2">
      <c r="B15380" s="163"/>
    </row>
    <row r="15381" spans="2:2">
      <c r="B15381" s="163"/>
    </row>
    <row r="15382" spans="2:2">
      <c r="B15382" s="163"/>
    </row>
    <row r="15383" spans="2:2">
      <c r="B15383" s="163"/>
    </row>
    <row r="15384" spans="2:2">
      <c r="B15384" s="163"/>
    </row>
    <row r="15385" spans="2:2">
      <c r="B15385" s="163"/>
    </row>
    <row r="15386" spans="2:2">
      <c r="B15386" s="163"/>
    </row>
    <row r="15387" spans="2:2">
      <c r="B15387" s="163"/>
    </row>
    <row r="15388" spans="2:2">
      <c r="B15388" s="163"/>
    </row>
    <row r="15389" spans="2:2">
      <c r="B15389" s="163"/>
    </row>
    <row r="15390" spans="2:2">
      <c r="B15390" s="163"/>
    </row>
    <row r="15391" spans="2:2">
      <c r="B15391" s="163"/>
    </row>
    <row r="15392" spans="2:2">
      <c r="B15392" s="163"/>
    </row>
    <row r="15393" spans="2:2">
      <c r="B15393" s="163"/>
    </row>
    <row r="15394" spans="2:2">
      <c r="B15394" s="163"/>
    </row>
    <row r="15395" spans="2:2">
      <c r="B15395" s="163"/>
    </row>
    <row r="15396" spans="2:2">
      <c r="B15396" s="163"/>
    </row>
    <row r="15397" spans="2:2">
      <c r="B15397" s="163"/>
    </row>
    <row r="15398" spans="2:2">
      <c r="B15398" s="163"/>
    </row>
    <row r="15399" spans="2:2">
      <c r="B15399" s="163"/>
    </row>
    <row r="15400" spans="2:2">
      <c r="B15400" s="163"/>
    </row>
    <row r="15401" spans="2:2">
      <c r="B15401" s="163"/>
    </row>
    <row r="15402" spans="2:2">
      <c r="B15402" s="163"/>
    </row>
    <row r="15403" spans="2:2">
      <c r="B15403" s="163"/>
    </row>
    <row r="15404" spans="2:2">
      <c r="B15404" s="163"/>
    </row>
    <row r="15405" spans="2:2">
      <c r="B15405" s="163"/>
    </row>
    <row r="15406" spans="2:2">
      <c r="B15406" s="163"/>
    </row>
    <row r="15407" spans="2:2">
      <c r="B15407" s="163"/>
    </row>
    <row r="15408" spans="2:2">
      <c r="B15408" s="163"/>
    </row>
    <row r="15409" spans="2:2">
      <c r="B15409" s="163"/>
    </row>
    <row r="15410" spans="2:2">
      <c r="B15410" s="163"/>
    </row>
    <row r="15411" spans="2:2">
      <c r="B15411" s="163"/>
    </row>
    <row r="15412" spans="2:2">
      <c r="B15412" s="163"/>
    </row>
    <row r="15413" spans="2:2">
      <c r="B15413" s="163"/>
    </row>
    <row r="15414" spans="2:2">
      <c r="B15414" s="163"/>
    </row>
    <row r="15415" spans="2:2">
      <c r="B15415" s="163"/>
    </row>
    <row r="15416" spans="2:2">
      <c r="B15416" s="163"/>
    </row>
    <row r="15417" spans="2:2">
      <c r="B15417" s="163"/>
    </row>
    <row r="15418" spans="2:2">
      <c r="B15418" s="163"/>
    </row>
    <row r="15419" spans="2:2">
      <c r="B15419" s="163"/>
    </row>
    <row r="15420" spans="2:2">
      <c r="B15420" s="163"/>
    </row>
    <row r="15421" spans="2:2">
      <c r="B15421" s="163"/>
    </row>
    <row r="15422" spans="2:2">
      <c r="B15422" s="163"/>
    </row>
    <row r="15423" spans="2:2">
      <c r="B15423" s="163"/>
    </row>
    <row r="15424" spans="2:2">
      <c r="B15424" s="163"/>
    </row>
    <row r="15425" spans="2:2">
      <c r="B15425" s="163"/>
    </row>
    <row r="15426" spans="2:2">
      <c r="B15426" s="163"/>
    </row>
    <row r="15427" spans="2:2">
      <c r="B15427" s="163"/>
    </row>
    <row r="15428" spans="2:2">
      <c r="B15428" s="163"/>
    </row>
    <row r="15429" spans="2:2">
      <c r="B15429" s="163"/>
    </row>
    <row r="15430" spans="2:2">
      <c r="B15430" s="163"/>
    </row>
    <row r="15431" spans="2:2">
      <c r="B15431" s="163"/>
    </row>
    <row r="15432" spans="2:2">
      <c r="B15432" s="163"/>
    </row>
    <row r="15433" spans="2:2">
      <c r="B15433" s="163"/>
    </row>
    <row r="15434" spans="2:2">
      <c r="B15434" s="163"/>
    </row>
    <row r="15435" spans="2:2">
      <c r="B15435" s="163"/>
    </row>
    <row r="15436" spans="2:2">
      <c r="B15436" s="163"/>
    </row>
    <row r="15437" spans="2:2">
      <c r="B15437" s="163"/>
    </row>
    <row r="15438" spans="2:2">
      <c r="B15438" s="163"/>
    </row>
    <row r="15439" spans="2:2">
      <c r="B15439" s="163"/>
    </row>
    <row r="15440" spans="2:2">
      <c r="B15440" s="163"/>
    </row>
    <row r="15441" spans="2:2">
      <c r="B15441" s="163"/>
    </row>
    <row r="15442" spans="2:2">
      <c r="B15442" s="163"/>
    </row>
    <row r="15443" spans="2:2">
      <c r="B15443" s="163"/>
    </row>
    <row r="15444" spans="2:2">
      <c r="B15444" s="163"/>
    </row>
    <row r="15445" spans="2:2">
      <c r="B15445" s="163"/>
    </row>
    <row r="15446" spans="2:2">
      <c r="B15446" s="163"/>
    </row>
    <row r="15447" spans="2:2">
      <c r="B15447" s="163"/>
    </row>
    <row r="15448" spans="2:2">
      <c r="B15448" s="163"/>
    </row>
    <row r="15449" spans="2:2">
      <c r="B15449" s="163"/>
    </row>
    <row r="15450" spans="2:2">
      <c r="B15450" s="163"/>
    </row>
    <row r="15451" spans="2:2">
      <c r="B15451" s="163"/>
    </row>
    <row r="15452" spans="2:2">
      <c r="B15452" s="163"/>
    </row>
    <row r="15453" spans="2:2">
      <c r="B15453" s="163"/>
    </row>
    <row r="15454" spans="2:2">
      <c r="B15454" s="163"/>
    </row>
    <row r="15455" spans="2:2">
      <c r="B15455" s="163"/>
    </row>
    <row r="15456" spans="2:2">
      <c r="B15456" s="163"/>
    </row>
    <row r="15457" spans="2:2">
      <c r="B15457" s="163"/>
    </row>
    <row r="15458" spans="2:2">
      <c r="B15458" s="163"/>
    </row>
    <row r="15459" spans="2:2">
      <c r="B15459" s="163"/>
    </row>
    <row r="15460" spans="2:2">
      <c r="B15460" s="163"/>
    </row>
    <row r="15461" spans="2:2">
      <c r="B15461" s="163"/>
    </row>
    <row r="15462" spans="2:2">
      <c r="B15462" s="163"/>
    </row>
    <row r="15463" spans="2:2">
      <c r="B15463" s="163"/>
    </row>
    <row r="15464" spans="2:2">
      <c r="B15464" s="163"/>
    </row>
    <row r="15465" spans="2:2">
      <c r="B15465" s="163"/>
    </row>
    <row r="15466" spans="2:2">
      <c r="B15466" s="163"/>
    </row>
    <row r="15467" spans="2:2">
      <c r="B15467" s="163"/>
    </row>
    <row r="15468" spans="2:2">
      <c r="B15468" s="163"/>
    </row>
    <row r="15469" spans="2:2">
      <c r="B15469" s="163"/>
    </row>
    <row r="15470" spans="2:2">
      <c r="B15470" s="163"/>
    </row>
    <row r="15471" spans="2:2">
      <c r="B15471" s="163"/>
    </row>
    <row r="15472" spans="2:2">
      <c r="B15472" s="163"/>
    </row>
    <row r="15473" spans="2:2">
      <c r="B15473" s="163"/>
    </row>
    <row r="15474" spans="2:2">
      <c r="B15474" s="163"/>
    </row>
    <row r="15475" spans="2:2">
      <c r="B15475" s="163"/>
    </row>
    <row r="15476" spans="2:2">
      <c r="B15476" s="163"/>
    </row>
    <row r="15477" spans="2:2">
      <c r="B15477" s="163"/>
    </row>
    <row r="15478" spans="2:2">
      <c r="B15478" s="163"/>
    </row>
    <row r="15479" spans="2:2">
      <c r="B15479" s="163"/>
    </row>
    <row r="15480" spans="2:2">
      <c r="B15480" s="163"/>
    </row>
    <row r="15481" spans="2:2">
      <c r="B15481" s="163"/>
    </row>
    <row r="15482" spans="2:2">
      <c r="B15482" s="163"/>
    </row>
    <row r="15483" spans="2:2">
      <c r="B15483" s="163"/>
    </row>
    <row r="15484" spans="2:2">
      <c r="B15484" s="163"/>
    </row>
    <row r="15485" spans="2:2">
      <c r="B15485" s="163"/>
    </row>
    <row r="15486" spans="2:2">
      <c r="B15486" s="163"/>
    </row>
    <row r="15487" spans="2:2">
      <c r="B15487" s="163"/>
    </row>
    <row r="15488" spans="2:2">
      <c r="B15488" s="163"/>
    </row>
    <row r="15489" spans="2:2">
      <c r="B15489" s="163"/>
    </row>
    <row r="15490" spans="2:2">
      <c r="B15490" s="163"/>
    </row>
    <row r="15491" spans="2:2">
      <c r="B15491" s="163"/>
    </row>
    <row r="15492" spans="2:2">
      <c r="B15492" s="163"/>
    </row>
    <row r="15493" spans="2:2">
      <c r="B15493" s="163"/>
    </row>
    <row r="15494" spans="2:2">
      <c r="B15494" s="163"/>
    </row>
    <row r="15495" spans="2:2">
      <c r="B15495" s="163"/>
    </row>
    <row r="15496" spans="2:2">
      <c r="B15496" s="163"/>
    </row>
    <row r="15497" spans="2:2">
      <c r="B15497" s="163"/>
    </row>
    <row r="15498" spans="2:2">
      <c r="B15498" s="163"/>
    </row>
    <row r="15499" spans="2:2">
      <c r="B15499" s="163"/>
    </row>
    <row r="15500" spans="2:2">
      <c r="B15500" s="163"/>
    </row>
    <row r="15501" spans="2:2">
      <c r="B15501" s="163"/>
    </row>
    <row r="15502" spans="2:2">
      <c r="B15502" s="163"/>
    </row>
    <row r="15503" spans="2:2">
      <c r="B15503" s="163"/>
    </row>
    <row r="15504" spans="2:2">
      <c r="B15504" s="163"/>
    </row>
    <row r="15505" spans="2:2">
      <c r="B15505" s="163"/>
    </row>
    <row r="15506" spans="2:2">
      <c r="B15506" s="163"/>
    </row>
    <row r="15507" spans="2:2">
      <c r="B15507" s="163"/>
    </row>
    <row r="15508" spans="2:2">
      <c r="B15508" s="163"/>
    </row>
    <row r="15509" spans="2:2">
      <c r="B15509" s="163"/>
    </row>
    <row r="15510" spans="2:2">
      <c r="B15510" s="163"/>
    </row>
    <row r="15511" spans="2:2">
      <c r="B15511" s="163"/>
    </row>
    <row r="15512" spans="2:2">
      <c r="B15512" s="163"/>
    </row>
    <row r="15513" spans="2:2">
      <c r="B15513" s="163"/>
    </row>
    <row r="15514" spans="2:2">
      <c r="B15514" s="163"/>
    </row>
    <row r="15515" spans="2:2">
      <c r="B15515" s="163"/>
    </row>
    <row r="15516" spans="2:2">
      <c r="B15516" s="163"/>
    </row>
    <row r="15517" spans="2:2">
      <c r="B15517" s="163"/>
    </row>
    <row r="15518" spans="2:2">
      <c r="B15518" s="163"/>
    </row>
    <row r="15519" spans="2:2">
      <c r="B15519" s="163"/>
    </row>
    <row r="15520" spans="2:2">
      <c r="B15520" s="163"/>
    </row>
    <row r="15521" spans="2:2">
      <c r="B15521" s="163"/>
    </row>
    <row r="15522" spans="2:2">
      <c r="B15522" s="163"/>
    </row>
    <row r="15523" spans="2:2">
      <c r="B15523" s="163"/>
    </row>
    <row r="15524" spans="2:2">
      <c r="B15524" s="163"/>
    </row>
    <row r="15525" spans="2:2">
      <c r="B15525" s="163"/>
    </row>
    <row r="15526" spans="2:2">
      <c r="B15526" s="163"/>
    </row>
    <row r="15527" spans="2:2">
      <c r="B15527" s="163"/>
    </row>
    <row r="15528" spans="2:2">
      <c r="B15528" s="163"/>
    </row>
    <row r="15529" spans="2:2">
      <c r="B15529" s="163"/>
    </row>
    <row r="15530" spans="2:2">
      <c r="B15530" s="163"/>
    </row>
    <row r="15531" spans="2:2">
      <c r="B15531" s="163"/>
    </row>
    <row r="15532" spans="2:2">
      <c r="B15532" s="163"/>
    </row>
    <row r="15533" spans="2:2">
      <c r="B15533" s="163"/>
    </row>
    <row r="15534" spans="2:2">
      <c r="B15534" s="163"/>
    </row>
    <row r="15535" spans="2:2">
      <c r="B15535" s="163"/>
    </row>
    <row r="15536" spans="2:2">
      <c r="B15536" s="163"/>
    </row>
    <row r="15537" spans="2:2">
      <c r="B15537" s="163"/>
    </row>
    <row r="15538" spans="2:2">
      <c r="B15538" s="163"/>
    </row>
    <row r="15539" spans="2:2">
      <c r="B15539" s="163"/>
    </row>
    <row r="15540" spans="2:2">
      <c r="B15540" s="163"/>
    </row>
    <row r="15541" spans="2:2">
      <c r="B15541" s="163"/>
    </row>
    <row r="15542" spans="2:2">
      <c r="B15542" s="163"/>
    </row>
    <row r="15543" spans="2:2">
      <c r="B15543" s="163"/>
    </row>
    <row r="15544" spans="2:2">
      <c r="B15544" s="163"/>
    </row>
    <row r="15545" spans="2:2">
      <c r="B15545" s="163"/>
    </row>
    <row r="15546" spans="2:2">
      <c r="B15546" s="163"/>
    </row>
    <row r="15547" spans="2:2">
      <c r="B15547" s="163"/>
    </row>
    <row r="15548" spans="2:2">
      <c r="B15548" s="163"/>
    </row>
    <row r="15549" spans="2:2">
      <c r="B15549" s="163"/>
    </row>
    <row r="15550" spans="2:2">
      <c r="B15550" s="163"/>
    </row>
    <row r="15551" spans="2:2">
      <c r="B15551" s="163"/>
    </row>
    <row r="15552" spans="2:2">
      <c r="B15552" s="163"/>
    </row>
    <row r="15553" spans="2:2">
      <c r="B15553" s="163"/>
    </row>
    <row r="15554" spans="2:2">
      <c r="B15554" s="163"/>
    </row>
    <row r="15555" spans="2:2">
      <c r="B15555" s="163"/>
    </row>
    <row r="15556" spans="2:2">
      <c r="B15556" s="163"/>
    </row>
    <row r="15557" spans="2:2">
      <c r="B15557" s="163"/>
    </row>
    <row r="15558" spans="2:2">
      <c r="B15558" s="163"/>
    </row>
    <row r="15559" spans="2:2">
      <c r="B15559" s="163"/>
    </row>
    <row r="15560" spans="2:2">
      <c r="B15560" s="163"/>
    </row>
    <row r="15561" spans="2:2">
      <c r="B15561" s="163"/>
    </row>
    <row r="15562" spans="2:2">
      <c r="B15562" s="163"/>
    </row>
    <row r="15563" spans="2:2">
      <c r="B15563" s="163"/>
    </row>
    <row r="15564" spans="2:2">
      <c r="B15564" s="163"/>
    </row>
    <row r="15565" spans="2:2">
      <c r="B15565" s="163"/>
    </row>
    <row r="15566" spans="2:2">
      <c r="B15566" s="163"/>
    </row>
    <row r="15567" spans="2:2">
      <c r="B15567" s="163"/>
    </row>
    <row r="15568" spans="2:2">
      <c r="B15568" s="163"/>
    </row>
    <row r="15569" spans="2:2">
      <c r="B15569" s="163"/>
    </row>
    <row r="15570" spans="2:2">
      <c r="B15570" s="163"/>
    </row>
    <row r="15571" spans="2:2">
      <c r="B15571" s="163"/>
    </row>
    <row r="15572" spans="2:2">
      <c r="B15572" s="163"/>
    </row>
    <row r="15573" spans="2:2">
      <c r="B15573" s="163"/>
    </row>
    <row r="15574" spans="2:2">
      <c r="B15574" s="163"/>
    </row>
    <row r="15575" spans="2:2">
      <c r="B15575" s="163"/>
    </row>
    <row r="15576" spans="2:2">
      <c r="B15576" s="163"/>
    </row>
    <row r="15577" spans="2:2">
      <c r="B15577" s="163"/>
    </row>
    <row r="15578" spans="2:2">
      <c r="B15578" s="163"/>
    </row>
    <row r="15579" spans="2:2">
      <c r="B15579" s="163"/>
    </row>
    <row r="15580" spans="2:2">
      <c r="B15580" s="163"/>
    </row>
    <row r="15581" spans="2:2">
      <c r="B15581" s="163"/>
    </row>
    <row r="15582" spans="2:2">
      <c r="B15582" s="163"/>
    </row>
    <row r="15583" spans="2:2">
      <c r="B15583" s="163"/>
    </row>
    <row r="15584" spans="2:2">
      <c r="B15584" s="163"/>
    </row>
    <row r="15585" spans="2:2">
      <c r="B15585" s="163"/>
    </row>
    <row r="15586" spans="2:2">
      <c r="B15586" s="163"/>
    </row>
    <row r="15587" spans="2:2">
      <c r="B15587" s="163"/>
    </row>
    <row r="15588" spans="2:2">
      <c r="B15588" s="163"/>
    </row>
    <row r="15589" spans="2:2">
      <c r="B15589" s="163"/>
    </row>
    <row r="15590" spans="2:2">
      <c r="B15590" s="163"/>
    </row>
    <row r="15591" spans="2:2">
      <c r="B15591" s="163"/>
    </row>
    <row r="15592" spans="2:2">
      <c r="B15592" s="163"/>
    </row>
    <row r="15593" spans="2:2">
      <c r="B15593" s="163"/>
    </row>
    <row r="15594" spans="2:2">
      <c r="B15594" s="163"/>
    </row>
    <row r="15595" spans="2:2">
      <c r="B15595" s="163"/>
    </row>
    <row r="15596" spans="2:2">
      <c r="B15596" s="163"/>
    </row>
    <row r="15597" spans="2:2">
      <c r="B15597" s="163"/>
    </row>
    <row r="15598" spans="2:2">
      <c r="B15598" s="163"/>
    </row>
    <row r="15599" spans="2:2">
      <c r="B15599" s="163"/>
    </row>
    <row r="15600" spans="2:2">
      <c r="B15600" s="163"/>
    </row>
    <row r="15601" spans="2:2">
      <c r="B15601" s="163"/>
    </row>
    <row r="15602" spans="2:2">
      <c r="B15602" s="163"/>
    </row>
    <row r="15603" spans="2:2">
      <c r="B15603" s="163"/>
    </row>
    <row r="15604" spans="2:2">
      <c r="B15604" s="163"/>
    </row>
    <row r="15605" spans="2:2">
      <c r="B15605" s="163"/>
    </row>
    <row r="15606" spans="2:2">
      <c r="B15606" s="163"/>
    </row>
    <row r="15607" spans="2:2">
      <c r="B15607" s="163"/>
    </row>
    <row r="15608" spans="2:2">
      <c r="B15608" s="163"/>
    </row>
    <row r="15609" spans="2:2">
      <c r="B15609" s="163"/>
    </row>
    <row r="15610" spans="2:2">
      <c r="B15610" s="163"/>
    </row>
    <row r="15611" spans="2:2">
      <c r="B15611" s="163"/>
    </row>
    <row r="15612" spans="2:2">
      <c r="B15612" s="163"/>
    </row>
    <row r="15613" spans="2:2">
      <c r="B15613" s="163"/>
    </row>
    <row r="15614" spans="2:2">
      <c r="B15614" s="163"/>
    </row>
    <row r="15615" spans="2:2">
      <c r="B15615" s="163"/>
    </row>
    <row r="15616" spans="2:2">
      <c r="B15616" s="163"/>
    </row>
    <row r="15617" spans="2:2">
      <c r="B15617" s="163"/>
    </row>
    <row r="15618" spans="2:2">
      <c r="B15618" s="163"/>
    </row>
    <row r="15619" spans="2:2">
      <c r="B15619" s="163"/>
    </row>
    <row r="15620" spans="2:2">
      <c r="B15620" s="163"/>
    </row>
    <row r="15621" spans="2:2">
      <c r="B15621" s="163"/>
    </row>
    <row r="15622" spans="2:2">
      <c r="B15622" s="163"/>
    </row>
    <row r="15623" spans="2:2">
      <c r="B15623" s="163"/>
    </row>
    <row r="15624" spans="2:2">
      <c r="B15624" s="163"/>
    </row>
    <row r="15625" spans="2:2">
      <c r="B15625" s="163"/>
    </row>
    <row r="15626" spans="2:2">
      <c r="B15626" s="163"/>
    </row>
    <row r="15627" spans="2:2">
      <c r="B15627" s="163"/>
    </row>
    <row r="15628" spans="2:2">
      <c r="B15628" s="163"/>
    </row>
    <row r="15629" spans="2:2">
      <c r="B15629" s="163"/>
    </row>
    <row r="15630" spans="2:2">
      <c r="B15630" s="163"/>
    </row>
    <row r="15631" spans="2:2">
      <c r="B15631" s="163"/>
    </row>
    <row r="15632" spans="2:2">
      <c r="B15632" s="163"/>
    </row>
    <row r="15633" spans="2:2">
      <c r="B15633" s="163"/>
    </row>
    <row r="15634" spans="2:2">
      <c r="B15634" s="163"/>
    </row>
    <row r="15635" spans="2:2">
      <c r="B15635" s="163"/>
    </row>
    <row r="15636" spans="2:2">
      <c r="B15636" s="163"/>
    </row>
    <row r="15637" spans="2:2">
      <c r="B15637" s="163"/>
    </row>
    <row r="15638" spans="2:2">
      <c r="B15638" s="163"/>
    </row>
    <row r="15639" spans="2:2">
      <c r="B15639" s="163"/>
    </row>
    <row r="15640" spans="2:2">
      <c r="B15640" s="163"/>
    </row>
    <row r="15641" spans="2:2">
      <c r="B15641" s="163"/>
    </row>
    <row r="15642" spans="2:2">
      <c r="B15642" s="163"/>
    </row>
    <row r="15643" spans="2:2">
      <c r="B15643" s="163"/>
    </row>
    <row r="15644" spans="2:2">
      <c r="B15644" s="163"/>
    </row>
    <row r="15645" spans="2:2">
      <c r="B15645" s="163"/>
    </row>
    <row r="15646" spans="2:2">
      <c r="B15646" s="163"/>
    </row>
    <row r="15647" spans="2:2">
      <c r="B15647" s="163"/>
    </row>
    <row r="15648" spans="2:2">
      <c r="B15648" s="163"/>
    </row>
    <row r="15649" spans="2:2">
      <c r="B15649" s="163"/>
    </row>
    <row r="15650" spans="2:2">
      <c r="B15650" s="163"/>
    </row>
    <row r="15651" spans="2:2">
      <c r="B15651" s="163"/>
    </row>
    <row r="15652" spans="2:2">
      <c r="B15652" s="163"/>
    </row>
    <row r="15653" spans="2:2">
      <c r="B15653" s="163"/>
    </row>
    <row r="15654" spans="2:2">
      <c r="B15654" s="163"/>
    </row>
    <row r="15655" spans="2:2">
      <c r="B15655" s="163"/>
    </row>
    <row r="15656" spans="2:2">
      <c r="B15656" s="163"/>
    </row>
    <row r="15657" spans="2:2">
      <c r="B15657" s="163"/>
    </row>
    <row r="15658" spans="2:2">
      <c r="B15658" s="163"/>
    </row>
    <row r="15659" spans="2:2">
      <c r="B15659" s="163"/>
    </row>
    <row r="15660" spans="2:2">
      <c r="B15660" s="163"/>
    </row>
    <row r="15661" spans="2:2">
      <c r="B15661" s="163"/>
    </row>
    <row r="15662" spans="2:2">
      <c r="B15662" s="163"/>
    </row>
    <row r="15663" spans="2:2">
      <c r="B15663" s="163"/>
    </row>
    <row r="15664" spans="2:2">
      <c r="B15664" s="163"/>
    </row>
    <row r="15665" spans="2:2">
      <c r="B15665" s="163"/>
    </row>
    <row r="15666" spans="2:2">
      <c r="B15666" s="163"/>
    </row>
    <row r="15667" spans="2:2">
      <c r="B15667" s="163"/>
    </row>
    <row r="15668" spans="2:2">
      <c r="B15668" s="163"/>
    </row>
    <row r="15669" spans="2:2">
      <c r="B15669" s="163"/>
    </row>
    <row r="15670" spans="2:2">
      <c r="B15670" s="163"/>
    </row>
    <row r="15671" spans="2:2">
      <c r="B15671" s="163"/>
    </row>
    <row r="15672" spans="2:2">
      <c r="B15672" s="163"/>
    </row>
    <row r="15673" spans="2:2">
      <c r="B15673" s="163"/>
    </row>
    <row r="15674" spans="2:2">
      <c r="B15674" s="163"/>
    </row>
    <row r="15675" spans="2:2">
      <c r="B15675" s="163"/>
    </row>
    <row r="15676" spans="2:2">
      <c r="B15676" s="163"/>
    </row>
    <row r="15677" spans="2:2">
      <c r="B15677" s="163"/>
    </row>
    <row r="15678" spans="2:2">
      <c r="B15678" s="163"/>
    </row>
    <row r="15679" spans="2:2">
      <c r="B15679" s="163"/>
    </row>
    <row r="15680" spans="2:2">
      <c r="B15680" s="163"/>
    </row>
    <row r="15681" spans="2:2">
      <c r="B15681" s="163"/>
    </row>
    <row r="15682" spans="2:2">
      <c r="B15682" s="163"/>
    </row>
    <row r="15683" spans="2:2">
      <c r="B15683" s="163"/>
    </row>
    <row r="15684" spans="2:2">
      <c r="B15684" s="163"/>
    </row>
    <row r="15685" spans="2:2">
      <c r="B15685" s="163"/>
    </row>
    <row r="15686" spans="2:2">
      <c r="B15686" s="163"/>
    </row>
    <row r="15687" spans="2:2">
      <c r="B15687" s="163"/>
    </row>
    <row r="15688" spans="2:2">
      <c r="B15688" s="163"/>
    </row>
    <row r="15689" spans="2:2">
      <c r="B15689" s="163"/>
    </row>
    <row r="15690" spans="2:2">
      <c r="B15690" s="163"/>
    </row>
    <row r="15691" spans="2:2">
      <c r="B15691" s="163"/>
    </row>
    <row r="15692" spans="2:2">
      <c r="B15692" s="163"/>
    </row>
    <row r="15693" spans="2:2">
      <c r="B15693" s="163"/>
    </row>
    <row r="15694" spans="2:2">
      <c r="B15694" s="163"/>
    </row>
    <row r="15695" spans="2:2">
      <c r="B15695" s="163"/>
    </row>
    <row r="15696" spans="2:2">
      <c r="B15696" s="163"/>
    </row>
    <row r="15697" spans="2:2">
      <c r="B15697" s="163"/>
    </row>
    <row r="15698" spans="2:2">
      <c r="B15698" s="163"/>
    </row>
    <row r="15699" spans="2:2">
      <c r="B15699" s="163"/>
    </row>
    <row r="15700" spans="2:2">
      <c r="B15700" s="163"/>
    </row>
    <row r="15701" spans="2:2">
      <c r="B15701" s="163"/>
    </row>
    <row r="15702" spans="2:2">
      <c r="B15702" s="163"/>
    </row>
    <row r="15703" spans="2:2">
      <c r="B15703" s="163"/>
    </row>
    <row r="15704" spans="2:2">
      <c r="B15704" s="163"/>
    </row>
    <row r="15705" spans="2:2">
      <c r="B15705" s="163"/>
    </row>
    <row r="15706" spans="2:2">
      <c r="B15706" s="163"/>
    </row>
    <row r="15707" spans="2:2">
      <c r="B15707" s="163"/>
    </row>
    <row r="15708" spans="2:2">
      <c r="B15708" s="163"/>
    </row>
    <row r="15709" spans="2:2">
      <c r="B15709" s="163"/>
    </row>
    <row r="15710" spans="2:2">
      <c r="B15710" s="163"/>
    </row>
    <row r="15711" spans="2:2">
      <c r="B15711" s="163"/>
    </row>
    <row r="15712" spans="2:2">
      <c r="B15712" s="163"/>
    </row>
    <row r="15713" spans="2:2">
      <c r="B15713" s="163"/>
    </row>
    <row r="15714" spans="2:2">
      <c r="B15714" s="163"/>
    </row>
    <row r="15715" spans="2:2">
      <c r="B15715" s="163"/>
    </row>
    <row r="15716" spans="2:2">
      <c r="B15716" s="163"/>
    </row>
    <row r="15717" spans="2:2">
      <c r="B15717" s="163"/>
    </row>
    <row r="15718" spans="2:2">
      <c r="B15718" s="163"/>
    </row>
    <row r="15719" spans="2:2">
      <c r="B15719" s="163"/>
    </row>
    <row r="15720" spans="2:2">
      <c r="B15720" s="163"/>
    </row>
    <row r="15721" spans="2:2">
      <c r="B15721" s="163"/>
    </row>
    <row r="15722" spans="2:2">
      <c r="B15722" s="163"/>
    </row>
    <row r="15723" spans="2:2">
      <c r="B15723" s="163"/>
    </row>
    <row r="15724" spans="2:2">
      <c r="B15724" s="163"/>
    </row>
    <row r="15725" spans="2:2">
      <c r="B15725" s="163"/>
    </row>
    <row r="15726" spans="2:2">
      <c r="B15726" s="163"/>
    </row>
    <row r="15727" spans="2:2">
      <c r="B15727" s="163"/>
    </row>
    <row r="15728" spans="2:2">
      <c r="B15728" s="163"/>
    </row>
    <row r="15729" spans="2:2">
      <c r="B15729" s="163"/>
    </row>
    <row r="15730" spans="2:2">
      <c r="B15730" s="163"/>
    </row>
    <row r="15731" spans="2:2">
      <c r="B15731" s="163"/>
    </row>
    <row r="15732" spans="2:2">
      <c r="B15732" s="163"/>
    </row>
    <row r="15733" spans="2:2">
      <c r="B15733" s="163"/>
    </row>
    <row r="15734" spans="2:2">
      <c r="B15734" s="163"/>
    </row>
    <row r="15735" spans="2:2">
      <c r="B15735" s="163"/>
    </row>
    <row r="15736" spans="2:2">
      <c r="B15736" s="163"/>
    </row>
    <row r="15737" spans="2:2">
      <c r="B15737" s="163"/>
    </row>
    <row r="15738" spans="2:2">
      <c r="B15738" s="163"/>
    </row>
    <row r="15739" spans="2:2">
      <c r="B15739" s="163"/>
    </row>
    <row r="15740" spans="2:2">
      <c r="B15740" s="163"/>
    </row>
    <row r="15741" spans="2:2">
      <c r="B15741" s="163"/>
    </row>
    <row r="15742" spans="2:2">
      <c r="B15742" s="163"/>
    </row>
    <row r="15743" spans="2:2">
      <c r="B15743" s="163"/>
    </row>
    <row r="15744" spans="2:2">
      <c r="B15744" s="163"/>
    </row>
    <row r="15745" spans="2:2">
      <c r="B15745" s="163"/>
    </row>
    <row r="15746" spans="2:2">
      <c r="B15746" s="163"/>
    </row>
    <row r="15747" spans="2:2">
      <c r="B15747" s="163"/>
    </row>
    <row r="15748" spans="2:2">
      <c r="B15748" s="163"/>
    </row>
    <row r="15749" spans="2:2">
      <c r="B15749" s="163"/>
    </row>
    <row r="15750" spans="2:2">
      <c r="B15750" s="163"/>
    </row>
    <row r="15751" spans="2:2">
      <c r="B15751" s="163"/>
    </row>
    <row r="15752" spans="2:2">
      <c r="B15752" s="163"/>
    </row>
    <row r="15753" spans="2:2">
      <c r="B15753" s="163"/>
    </row>
    <row r="15754" spans="2:2">
      <c r="B15754" s="163"/>
    </row>
    <row r="15755" spans="2:2">
      <c r="B15755" s="163"/>
    </row>
    <row r="15756" spans="2:2">
      <c r="B15756" s="163"/>
    </row>
    <row r="15757" spans="2:2">
      <c r="B15757" s="163"/>
    </row>
    <row r="15758" spans="2:2">
      <c r="B15758" s="163"/>
    </row>
    <row r="15759" spans="2:2">
      <c r="B15759" s="163"/>
    </row>
    <row r="15760" spans="2:2">
      <c r="B15760" s="163"/>
    </row>
    <row r="15761" spans="2:2">
      <c r="B15761" s="163"/>
    </row>
    <row r="15762" spans="2:2">
      <c r="B15762" s="163"/>
    </row>
    <row r="15763" spans="2:2">
      <c r="B15763" s="163"/>
    </row>
    <row r="15764" spans="2:2">
      <c r="B15764" s="163"/>
    </row>
    <row r="15765" spans="2:2">
      <c r="B15765" s="163"/>
    </row>
    <row r="15766" spans="2:2">
      <c r="B15766" s="163"/>
    </row>
    <row r="15767" spans="2:2">
      <c r="B15767" s="163"/>
    </row>
    <row r="15768" spans="2:2">
      <c r="B15768" s="163"/>
    </row>
    <row r="15769" spans="2:2">
      <c r="B15769" s="163"/>
    </row>
    <row r="15770" spans="2:2">
      <c r="B15770" s="163"/>
    </row>
    <row r="15771" spans="2:2">
      <c r="B15771" s="163"/>
    </row>
    <row r="15772" spans="2:2">
      <c r="B15772" s="163"/>
    </row>
    <row r="15773" spans="2:2">
      <c r="B15773" s="163"/>
    </row>
    <row r="15774" spans="2:2">
      <c r="B15774" s="163"/>
    </row>
    <row r="15775" spans="2:2">
      <c r="B15775" s="163"/>
    </row>
    <row r="15776" spans="2:2">
      <c r="B15776" s="163"/>
    </row>
    <row r="15777" spans="2:2">
      <c r="B15777" s="163"/>
    </row>
    <row r="15778" spans="2:2">
      <c r="B15778" s="163"/>
    </row>
    <row r="15779" spans="2:2">
      <c r="B15779" s="163"/>
    </row>
    <row r="15780" spans="2:2">
      <c r="B15780" s="163"/>
    </row>
    <row r="15781" spans="2:2">
      <c r="B15781" s="163"/>
    </row>
    <row r="15782" spans="2:2">
      <c r="B15782" s="163"/>
    </row>
    <row r="15783" spans="2:2">
      <c r="B15783" s="163"/>
    </row>
    <row r="15784" spans="2:2">
      <c r="B15784" s="163"/>
    </row>
    <row r="15785" spans="2:2">
      <c r="B15785" s="163"/>
    </row>
    <row r="15786" spans="2:2">
      <c r="B15786" s="163"/>
    </row>
    <row r="15787" spans="2:2">
      <c r="B15787" s="163"/>
    </row>
    <row r="15788" spans="2:2">
      <c r="B15788" s="163"/>
    </row>
    <row r="15789" spans="2:2">
      <c r="B15789" s="163"/>
    </row>
    <row r="15790" spans="2:2">
      <c r="B15790" s="163"/>
    </row>
    <row r="15791" spans="2:2">
      <c r="B15791" s="163"/>
    </row>
    <row r="15792" spans="2:2">
      <c r="B15792" s="163"/>
    </row>
    <row r="15793" spans="2:2">
      <c r="B15793" s="163"/>
    </row>
    <row r="15794" spans="2:2">
      <c r="B15794" s="163"/>
    </row>
    <row r="15795" spans="2:2">
      <c r="B15795" s="163"/>
    </row>
    <row r="15796" spans="2:2">
      <c r="B15796" s="163"/>
    </row>
    <row r="15797" spans="2:2">
      <c r="B15797" s="163"/>
    </row>
    <row r="15798" spans="2:2">
      <c r="B15798" s="163"/>
    </row>
    <row r="15799" spans="2:2">
      <c r="B15799" s="163"/>
    </row>
    <row r="15800" spans="2:2">
      <c r="B15800" s="163"/>
    </row>
    <row r="15801" spans="2:2">
      <c r="B15801" s="163"/>
    </row>
    <row r="15802" spans="2:2">
      <c r="B15802" s="163"/>
    </row>
    <row r="15803" spans="2:2">
      <c r="B15803" s="163"/>
    </row>
    <row r="15804" spans="2:2">
      <c r="B15804" s="163"/>
    </row>
    <row r="15805" spans="2:2">
      <c r="B15805" s="163"/>
    </row>
    <row r="15806" spans="2:2">
      <c r="B15806" s="163"/>
    </row>
    <row r="15807" spans="2:2">
      <c r="B15807" s="163"/>
    </row>
    <row r="15808" spans="2:2">
      <c r="B15808" s="163"/>
    </row>
    <row r="15809" spans="2:2">
      <c r="B15809" s="163"/>
    </row>
    <row r="15810" spans="2:2">
      <c r="B15810" s="163"/>
    </row>
    <row r="15811" spans="2:2">
      <c r="B15811" s="163"/>
    </row>
    <row r="15812" spans="2:2">
      <c r="B15812" s="163"/>
    </row>
    <row r="15813" spans="2:2">
      <c r="B15813" s="163"/>
    </row>
    <row r="15814" spans="2:2">
      <c r="B15814" s="163"/>
    </row>
    <row r="15815" spans="2:2">
      <c r="B15815" s="163"/>
    </row>
    <row r="15816" spans="2:2">
      <c r="B15816" s="163"/>
    </row>
    <row r="15817" spans="2:2">
      <c r="B15817" s="163"/>
    </row>
    <row r="15818" spans="2:2">
      <c r="B15818" s="163"/>
    </row>
    <row r="15819" spans="2:2">
      <c r="B15819" s="163"/>
    </row>
    <row r="15820" spans="2:2">
      <c r="B15820" s="163"/>
    </row>
    <row r="15821" spans="2:2">
      <c r="B15821" s="163"/>
    </row>
    <row r="15822" spans="2:2">
      <c r="B15822" s="163"/>
    </row>
    <row r="15823" spans="2:2">
      <c r="B15823" s="163"/>
    </row>
    <row r="15824" spans="2:2">
      <c r="B15824" s="163"/>
    </row>
    <row r="15825" spans="2:2">
      <c r="B15825" s="163"/>
    </row>
    <row r="15826" spans="2:2">
      <c r="B15826" s="163"/>
    </row>
    <row r="15827" spans="2:2">
      <c r="B15827" s="163"/>
    </row>
    <row r="15828" spans="2:2">
      <c r="B15828" s="163"/>
    </row>
    <row r="15829" spans="2:2">
      <c r="B15829" s="163"/>
    </row>
    <row r="15830" spans="2:2">
      <c r="B15830" s="163"/>
    </row>
    <row r="15831" spans="2:2">
      <c r="B15831" s="163"/>
    </row>
    <row r="15832" spans="2:2">
      <c r="B15832" s="163"/>
    </row>
    <row r="15833" spans="2:2">
      <c r="B15833" s="163"/>
    </row>
    <row r="15834" spans="2:2">
      <c r="B15834" s="163"/>
    </row>
    <row r="15835" spans="2:2">
      <c r="B15835" s="163"/>
    </row>
    <row r="15836" spans="2:2">
      <c r="B15836" s="163"/>
    </row>
    <row r="15837" spans="2:2">
      <c r="B15837" s="163"/>
    </row>
    <row r="15838" spans="2:2">
      <c r="B15838" s="163"/>
    </row>
    <row r="15839" spans="2:2">
      <c r="B15839" s="163"/>
    </row>
    <row r="15840" spans="2:2">
      <c r="B15840" s="163"/>
    </row>
    <row r="15841" spans="2:2">
      <c r="B15841" s="163"/>
    </row>
    <row r="15842" spans="2:2">
      <c r="B15842" s="163"/>
    </row>
    <row r="15843" spans="2:2">
      <c r="B15843" s="163"/>
    </row>
    <row r="15844" spans="2:2">
      <c r="B15844" s="163"/>
    </row>
    <row r="15845" spans="2:2">
      <c r="B15845" s="163"/>
    </row>
    <row r="15846" spans="2:2">
      <c r="B15846" s="163"/>
    </row>
    <row r="15847" spans="2:2">
      <c r="B15847" s="163"/>
    </row>
    <row r="15848" spans="2:2">
      <c r="B15848" s="163"/>
    </row>
    <row r="15849" spans="2:2">
      <c r="B15849" s="163"/>
    </row>
    <row r="15850" spans="2:2">
      <c r="B15850" s="163"/>
    </row>
    <row r="15851" spans="2:2">
      <c r="B15851" s="163"/>
    </row>
    <row r="15852" spans="2:2">
      <c r="B15852" s="163"/>
    </row>
    <row r="15853" spans="2:2">
      <c r="B15853" s="163"/>
    </row>
    <row r="15854" spans="2:2">
      <c r="B15854" s="163"/>
    </row>
    <row r="15855" spans="2:2">
      <c r="B15855" s="163"/>
    </row>
    <row r="15856" spans="2:2">
      <c r="B15856" s="163"/>
    </row>
    <row r="15857" spans="2:2">
      <c r="B15857" s="163"/>
    </row>
    <row r="15858" spans="2:2">
      <c r="B15858" s="163"/>
    </row>
    <row r="15859" spans="2:2">
      <c r="B15859" s="163"/>
    </row>
    <row r="15860" spans="2:2">
      <c r="B15860" s="163"/>
    </row>
    <row r="15861" spans="2:2">
      <c r="B15861" s="163"/>
    </row>
    <row r="15862" spans="2:2">
      <c r="B15862" s="163"/>
    </row>
    <row r="15863" spans="2:2">
      <c r="B15863" s="163"/>
    </row>
    <row r="15864" spans="2:2">
      <c r="B15864" s="163"/>
    </row>
    <row r="15865" spans="2:2">
      <c r="B15865" s="163"/>
    </row>
    <row r="15866" spans="2:2">
      <c r="B15866" s="163"/>
    </row>
    <row r="15867" spans="2:2">
      <c r="B15867" s="163"/>
    </row>
    <row r="15868" spans="2:2">
      <c r="B15868" s="163"/>
    </row>
    <row r="15869" spans="2:2">
      <c r="B15869" s="163"/>
    </row>
    <row r="15870" spans="2:2">
      <c r="B15870" s="163"/>
    </row>
    <row r="15871" spans="2:2">
      <c r="B15871" s="163"/>
    </row>
    <row r="15872" spans="2:2">
      <c r="B15872" s="163"/>
    </row>
    <row r="15873" spans="2:2">
      <c r="B15873" s="163"/>
    </row>
    <row r="15874" spans="2:2">
      <c r="B15874" s="163"/>
    </row>
    <row r="15875" spans="2:2">
      <c r="B15875" s="163"/>
    </row>
    <row r="15876" spans="2:2">
      <c r="B15876" s="163"/>
    </row>
    <row r="15877" spans="2:2">
      <c r="B15877" s="163"/>
    </row>
    <row r="15878" spans="2:2">
      <c r="B15878" s="163"/>
    </row>
    <row r="15879" spans="2:2">
      <c r="B15879" s="163"/>
    </row>
    <row r="15880" spans="2:2">
      <c r="B15880" s="163"/>
    </row>
    <row r="15881" spans="2:2">
      <c r="B15881" s="163"/>
    </row>
    <row r="15882" spans="2:2">
      <c r="B15882" s="163"/>
    </row>
    <row r="15883" spans="2:2">
      <c r="B15883" s="163"/>
    </row>
    <row r="15884" spans="2:2">
      <c r="B15884" s="163"/>
    </row>
    <row r="15885" spans="2:2">
      <c r="B15885" s="163"/>
    </row>
    <row r="15886" spans="2:2">
      <c r="B15886" s="163"/>
    </row>
    <row r="15887" spans="2:2">
      <c r="B15887" s="163"/>
    </row>
    <row r="15888" spans="2:2">
      <c r="B15888" s="163"/>
    </row>
    <row r="15889" spans="2:2">
      <c r="B15889" s="163"/>
    </row>
    <row r="15890" spans="2:2">
      <c r="B15890" s="163"/>
    </row>
    <row r="15891" spans="2:2">
      <c r="B15891" s="163"/>
    </row>
    <row r="15892" spans="2:2">
      <c r="B15892" s="163"/>
    </row>
    <row r="15893" spans="2:2">
      <c r="B15893" s="163"/>
    </row>
    <row r="15894" spans="2:2">
      <c r="B15894" s="163"/>
    </row>
    <row r="15895" spans="2:2">
      <c r="B15895" s="163"/>
    </row>
    <row r="15896" spans="2:2">
      <c r="B15896" s="163"/>
    </row>
    <row r="15897" spans="2:2">
      <c r="B15897" s="163"/>
    </row>
    <row r="15898" spans="2:2">
      <c r="B15898" s="163"/>
    </row>
    <row r="15899" spans="2:2">
      <c r="B15899" s="163"/>
    </row>
    <row r="15900" spans="2:2">
      <c r="B15900" s="163"/>
    </row>
    <row r="15901" spans="2:2">
      <c r="B15901" s="163"/>
    </row>
    <row r="15902" spans="2:2">
      <c r="B15902" s="163"/>
    </row>
    <row r="15903" spans="2:2">
      <c r="B15903" s="163"/>
    </row>
    <row r="15904" spans="2:2">
      <c r="B15904" s="163"/>
    </row>
    <row r="15905" spans="2:2">
      <c r="B15905" s="163"/>
    </row>
    <row r="15906" spans="2:2">
      <c r="B15906" s="163"/>
    </row>
    <row r="15907" spans="2:2">
      <c r="B15907" s="163"/>
    </row>
    <row r="15908" spans="2:2">
      <c r="B15908" s="163"/>
    </row>
    <row r="15909" spans="2:2">
      <c r="B15909" s="163"/>
    </row>
    <row r="15910" spans="2:2">
      <c r="B15910" s="163"/>
    </row>
    <row r="15911" spans="2:2">
      <c r="B15911" s="163"/>
    </row>
    <row r="15912" spans="2:2">
      <c r="B15912" s="163"/>
    </row>
    <row r="15913" spans="2:2">
      <c r="B15913" s="163"/>
    </row>
    <row r="15914" spans="2:2">
      <c r="B15914" s="163"/>
    </row>
    <row r="15915" spans="2:2">
      <c r="B15915" s="163"/>
    </row>
    <row r="15916" spans="2:2">
      <c r="B15916" s="163"/>
    </row>
    <row r="15917" spans="2:2">
      <c r="B15917" s="163"/>
    </row>
    <row r="15918" spans="2:2">
      <c r="B15918" s="163"/>
    </row>
    <row r="15919" spans="2:2">
      <c r="B15919" s="163"/>
    </row>
    <row r="15920" spans="2:2">
      <c r="B15920" s="163"/>
    </row>
    <row r="15921" spans="2:2">
      <c r="B15921" s="163"/>
    </row>
    <row r="15922" spans="2:2">
      <c r="B15922" s="163"/>
    </row>
    <row r="15923" spans="2:2">
      <c r="B15923" s="163"/>
    </row>
    <row r="15924" spans="2:2">
      <c r="B15924" s="163"/>
    </row>
    <row r="15925" spans="2:2">
      <c r="B15925" s="163"/>
    </row>
    <row r="15926" spans="2:2">
      <c r="B15926" s="163"/>
    </row>
    <row r="15927" spans="2:2">
      <c r="B15927" s="163"/>
    </row>
    <row r="15928" spans="2:2">
      <c r="B15928" s="163"/>
    </row>
    <row r="15929" spans="2:2">
      <c r="B15929" s="163"/>
    </row>
    <row r="15930" spans="2:2">
      <c r="B15930" s="163"/>
    </row>
    <row r="15931" spans="2:2">
      <c r="B15931" s="163"/>
    </row>
    <row r="15932" spans="2:2">
      <c r="B15932" s="163"/>
    </row>
    <row r="15933" spans="2:2">
      <c r="B15933" s="163"/>
    </row>
    <row r="15934" spans="2:2">
      <c r="B15934" s="163"/>
    </row>
    <row r="15935" spans="2:2">
      <c r="B15935" s="163"/>
    </row>
    <row r="15936" spans="2:2">
      <c r="B15936" s="163"/>
    </row>
    <row r="15937" spans="2:2">
      <c r="B15937" s="163"/>
    </row>
    <row r="15938" spans="2:2">
      <c r="B15938" s="163"/>
    </row>
    <row r="15939" spans="2:2">
      <c r="B15939" s="163"/>
    </row>
    <row r="15940" spans="2:2">
      <c r="B15940" s="163"/>
    </row>
    <row r="15941" spans="2:2">
      <c r="B15941" s="163"/>
    </row>
    <row r="15942" spans="2:2">
      <c r="B15942" s="163"/>
    </row>
    <row r="15943" spans="2:2">
      <c r="B15943" s="163"/>
    </row>
    <row r="15944" spans="2:2">
      <c r="B15944" s="163"/>
    </row>
    <row r="15945" spans="2:2">
      <c r="B15945" s="163"/>
    </row>
    <row r="15946" spans="2:2">
      <c r="B15946" s="163"/>
    </row>
    <row r="15947" spans="2:2">
      <c r="B15947" s="163"/>
    </row>
    <row r="15948" spans="2:2">
      <c r="B15948" s="163"/>
    </row>
    <row r="15949" spans="2:2">
      <c r="B15949" s="163"/>
    </row>
    <row r="15950" spans="2:2">
      <c r="B15950" s="163"/>
    </row>
    <row r="15951" spans="2:2">
      <c r="B15951" s="163"/>
    </row>
    <row r="15952" spans="2:2">
      <c r="B15952" s="163"/>
    </row>
    <row r="15953" spans="2:2">
      <c r="B15953" s="163"/>
    </row>
    <row r="15954" spans="2:2">
      <c r="B15954" s="163"/>
    </row>
    <row r="15955" spans="2:2">
      <c r="B15955" s="163"/>
    </row>
    <row r="15956" spans="2:2">
      <c r="B15956" s="163"/>
    </row>
    <row r="15957" spans="2:2">
      <c r="B15957" s="163"/>
    </row>
    <row r="15958" spans="2:2">
      <c r="B15958" s="163"/>
    </row>
    <row r="15959" spans="2:2">
      <c r="B15959" s="163"/>
    </row>
    <row r="15960" spans="2:2">
      <c r="B15960" s="163"/>
    </row>
    <row r="15961" spans="2:2">
      <c r="B15961" s="163"/>
    </row>
    <row r="15962" spans="2:2">
      <c r="B15962" s="163"/>
    </row>
    <row r="15963" spans="2:2">
      <c r="B15963" s="163"/>
    </row>
    <row r="15964" spans="2:2">
      <c r="B15964" s="163"/>
    </row>
    <row r="15965" spans="2:2">
      <c r="B15965" s="163"/>
    </row>
    <row r="15966" spans="2:2">
      <c r="B15966" s="163"/>
    </row>
    <row r="15967" spans="2:2">
      <c r="B15967" s="163"/>
    </row>
    <row r="15968" spans="2:2">
      <c r="B15968" s="163"/>
    </row>
    <row r="15969" spans="2:2">
      <c r="B15969" s="163"/>
    </row>
    <row r="15970" spans="2:2">
      <c r="B15970" s="163"/>
    </row>
    <row r="15971" spans="2:2">
      <c r="B15971" s="163"/>
    </row>
    <row r="15972" spans="2:2">
      <c r="B15972" s="163"/>
    </row>
    <row r="15973" spans="2:2">
      <c r="B15973" s="163"/>
    </row>
    <row r="15974" spans="2:2">
      <c r="B15974" s="163"/>
    </row>
    <row r="15975" spans="2:2">
      <c r="B15975" s="163"/>
    </row>
    <row r="15976" spans="2:2">
      <c r="B15976" s="163"/>
    </row>
    <row r="15977" spans="2:2">
      <c r="B15977" s="163"/>
    </row>
    <row r="15978" spans="2:2">
      <c r="B15978" s="163"/>
    </row>
    <row r="15979" spans="2:2">
      <c r="B15979" s="163"/>
    </row>
    <row r="15980" spans="2:2">
      <c r="B15980" s="163"/>
    </row>
    <row r="15981" spans="2:2">
      <c r="B15981" s="163"/>
    </row>
    <row r="15982" spans="2:2">
      <c r="B15982" s="163"/>
    </row>
    <row r="15983" spans="2:2">
      <c r="B15983" s="163"/>
    </row>
    <row r="15984" spans="2:2">
      <c r="B15984" s="163"/>
    </row>
    <row r="15985" spans="2:2">
      <c r="B15985" s="163"/>
    </row>
    <row r="15986" spans="2:2">
      <c r="B15986" s="163"/>
    </row>
    <row r="15987" spans="2:2">
      <c r="B15987" s="163"/>
    </row>
    <row r="15988" spans="2:2">
      <c r="B15988" s="163"/>
    </row>
    <row r="15989" spans="2:2">
      <c r="B15989" s="163"/>
    </row>
    <row r="15990" spans="2:2">
      <c r="B15990" s="163"/>
    </row>
    <row r="15991" spans="2:2">
      <c r="B15991" s="163"/>
    </row>
    <row r="15992" spans="2:2">
      <c r="B15992" s="163"/>
    </row>
    <row r="15993" spans="2:2">
      <c r="B15993" s="163"/>
    </row>
    <row r="15994" spans="2:2">
      <c r="B15994" s="163"/>
    </row>
    <row r="15995" spans="2:2">
      <c r="B15995" s="163"/>
    </row>
    <row r="15996" spans="2:2">
      <c r="B15996" s="163"/>
    </row>
    <row r="15997" spans="2:2">
      <c r="B15997" s="163"/>
    </row>
    <row r="15998" spans="2:2">
      <c r="B15998" s="163"/>
    </row>
    <row r="15999" spans="2:2">
      <c r="B15999" s="163"/>
    </row>
    <row r="16000" spans="2:2">
      <c r="B16000" s="163"/>
    </row>
    <row r="16001" spans="2:2">
      <c r="B16001" s="163"/>
    </row>
    <row r="16002" spans="2:2">
      <c r="B16002" s="163"/>
    </row>
    <row r="16003" spans="2:2">
      <c r="B16003" s="163"/>
    </row>
    <row r="16004" spans="2:2">
      <c r="B16004" s="163"/>
    </row>
    <row r="16005" spans="2:2">
      <c r="B16005" s="163"/>
    </row>
    <row r="16006" spans="2:2">
      <c r="B16006" s="163"/>
    </row>
    <row r="16007" spans="2:2">
      <c r="B16007" s="163"/>
    </row>
    <row r="16008" spans="2:2">
      <c r="B16008" s="163"/>
    </row>
    <row r="16009" spans="2:2">
      <c r="B16009" s="163"/>
    </row>
    <row r="16010" spans="2:2">
      <c r="B16010" s="163"/>
    </row>
    <row r="16011" spans="2:2">
      <c r="B16011" s="163"/>
    </row>
    <row r="16012" spans="2:2">
      <c r="B16012" s="163"/>
    </row>
    <row r="16013" spans="2:2">
      <c r="B16013" s="163"/>
    </row>
    <row r="16014" spans="2:2">
      <c r="B16014" s="163"/>
    </row>
    <row r="16015" spans="2:2">
      <c r="B16015" s="163"/>
    </row>
    <row r="16016" spans="2:2">
      <c r="B16016" s="163"/>
    </row>
    <row r="16017" spans="2:2">
      <c r="B16017" s="163"/>
    </row>
    <row r="16018" spans="2:2">
      <c r="B16018" s="163"/>
    </row>
    <row r="16019" spans="2:2">
      <c r="B16019" s="163"/>
    </row>
    <row r="16020" spans="2:2">
      <c r="B16020" s="163"/>
    </row>
    <row r="16021" spans="2:2">
      <c r="B16021" s="163"/>
    </row>
    <row r="16022" spans="2:2">
      <c r="B16022" s="163"/>
    </row>
    <row r="16023" spans="2:2">
      <c r="B16023" s="163"/>
    </row>
    <row r="16024" spans="2:2">
      <c r="B16024" s="163"/>
    </row>
    <row r="16025" spans="2:2">
      <c r="B16025" s="163"/>
    </row>
    <row r="16026" spans="2:2">
      <c r="B16026" s="163"/>
    </row>
    <row r="16027" spans="2:2">
      <c r="B16027" s="163"/>
    </row>
    <row r="16028" spans="2:2">
      <c r="B16028" s="163"/>
    </row>
    <row r="16029" spans="2:2">
      <c r="B16029" s="163"/>
    </row>
    <row r="16030" spans="2:2">
      <c r="B16030" s="163"/>
    </row>
    <row r="16031" spans="2:2">
      <c r="B16031" s="163"/>
    </row>
    <row r="16032" spans="2:2">
      <c r="B16032" s="163"/>
    </row>
    <row r="16033" spans="2:2">
      <c r="B16033" s="163"/>
    </row>
    <row r="16034" spans="2:2">
      <c r="B16034" s="163"/>
    </row>
    <row r="16035" spans="2:2">
      <c r="B16035" s="163"/>
    </row>
    <row r="16036" spans="2:2">
      <c r="B16036" s="163"/>
    </row>
    <row r="16037" spans="2:2">
      <c r="B16037" s="163"/>
    </row>
    <row r="16038" spans="2:2">
      <c r="B16038" s="163"/>
    </row>
    <row r="16039" spans="2:2">
      <c r="B16039" s="163"/>
    </row>
    <row r="16040" spans="2:2">
      <c r="B16040" s="163"/>
    </row>
    <row r="16041" spans="2:2">
      <c r="B16041" s="163"/>
    </row>
    <row r="16042" spans="2:2">
      <c r="B16042" s="163"/>
    </row>
    <row r="16043" spans="2:2">
      <c r="B16043" s="163"/>
    </row>
    <row r="16044" spans="2:2">
      <c r="B16044" s="163"/>
    </row>
    <row r="16045" spans="2:2">
      <c r="B16045" s="163"/>
    </row>
    <row r="16046" spans="2:2">
      <c r="B16046" s="163"/>
    </row>
    <row r="16047" spans="2:2">
      <c r="B16047" s="163"/>
    </row>
    <row r="16048" spans="2:2">
      <c r="B16048" s="163"/>
    </row>
    <row r="16049" spans="2:2">
      <c r="B16049" s="163"/>
    </row>
    <row r="16050" spans="2:2">
      <c r="B16050" s="163"/>
    </row>
    <row r="16051" spans="2:2">
      <c r="B16051" s="163"/>
    </row>
    <row r="16052" spans="2:2">
      <c r="B16052" s="163"/>
    </row>
    <row r="16053" spans="2:2">
      <c r="B16053" s="163"/>
    </row>
    <row r="16054" spans="2:2">
      <c r="B16054" s="163"/>
    </row>
    <row r="16055" spans="2:2">
      <c r="B16055" s="163"/>
    </row>
    <row r="16056" spans="2:2">
      <c r="B16056" s="163"/>
    </row>
    <row r="16057" spans="2:2">
      <c r="B16057" s="163"/>
    </row>
    <row r="16058" spans="2:2">
      <c r="B16058" s="163"/>
    </row>
    <row r="16059" spans="2:2">
      <c r="B16059" s="163"/>
    </row>
    <row r="16060" spans="2:2">
      <c r="B16060" s="163"/>
    </row>
    <row r="16061" spans="2:2">
      <c r="B16061" s="163"/>
    </row>
    <row r="16062" spans="2:2">
      <c r="B16062" s="163"/>
    </row>
    <row r="16063" spans="2:2">
      <c r="B16063" s="163"/>
    </row>
    <row r="16064" spans="2:2">
      <c r="B16064" s="163"/>
    </row>
    <row r="16065" spans="2:2">
      <c r="B16065" s="163"/>
    </row>
    <row r="16066" spans="2:2">
      <c r="B16066" s="163"/>
    </row>
    <row r="16067" spans="2:2">
      <c r="B16067" s="163"/>
    </row>
    <row r="16068" spans="2:2">
      <c r="B16068" s="163"/>
    </row>
    <row r="16069" spans="2:2">
      <c r="B16069" s="163"/>
    </row>
    <row r="16070" spans="2:2">
      <c r="B16070" s="163"/>
    </row>
    <row r="16071" spans="2:2">
      <c r="B16071" s="163"/>
    </row>
    <row r="16072" spans="2:2">
      <c r="B16072" s="163"/>
    </row>
    <row r="16073" spans="2:2">
      <c r="B16073" s="163"/>
    </row>
    <row r="16074" spans="2:2">
      <c r="B16074" s="163"/>
    </row>
    <row r="16075" spans="2:2">
      <c r="B16075" s="163"/>
    </row>
    <row r="16076" spans="2:2">
      <c r="B16076" s="163"/>
    </row>
    <row r="16077" spans="2:2">
      <c r="B16077" s="163"/>
    </row>
    <row r="16078" spans="2:2">
      <c r="B16078" s="163"/>
    </row>
    <row r="16079" spans="2:2">
      <c r="B16079" s="163"/>
    </row>
    <row r="16080" spans="2:2">
      <c r="B16080" s="163"/>
    </row>
    <row r="16081" spans="2:2">
      <c r="B16081" s="163"/>
    </row>
    <row r="16082" spans="2:2">
      <c r="B16082" s="163"/>
    </row>
    <row r="16083" spans="2:2">
      <c r="B16083" s="163"/>
    </row>
    <row r="16084" spans="2:2">
      <c r="B16084" s="163"/>
    </row>
    <row r="16085" spans="2:2">
      <c r="B16085" s="163"/>
    </row>
    <row r="16086" spans="2:2">
      <c r="B16086" s="163"/>
    </row>
    <row r="16087" spans="2:2">
      <c r="B16087" s="163"/>
    </row>
    <row r="16088" spans="2:2">
      <c r="B16088" s="163"/>
    </row>
    <row r="16089" spans="2:2">
      <c r="B16089" s="163"/>
    </row>
    <row r="16090" spans="2:2">
      <c r="B16090" s="163"/>
    </row>
    <row r="16091" spans="2:2">
      <c r="B16091" s="163"/>
    </row>
    <row r="16092" spans="2:2">
      <c r="B16092" s="163"/>
    </row>
    <row r="16093" spans="2:2">
      <c r="B16093" s="163"/>
    </row>
    <row r="16094" spans="2:2">
      <c r="B16094" s="163"/>
    </row>
    <row r="16095" spans="2:2">
      <c r="B16095" s="163"/>
    </row>
    <row r="16096" spans="2:2">
      <c r="B16096" s="163"/>
    </row>
    <row r="16097" spans="2:2">
      <c r="B16097" s="163"/>
    </row>
    <row r="16098" spans="2:2">
      <c r="B16098" s="163"/>
    </row>
    <row r="16099" spans="2:2">
      <c r="B16099" s="163"/>
    </row>
    <row r="16100" spans="2:2">
      <c r="B16100" s="163"/>
    </row>
    <row r="16101" spans="2:2">
      <c r="B16101" s="163"/>
    </row>
    <row r="16102" spans="2:2">
      <c r="B16102" s="163"/>
    </row>
    <row r="16103" spans="2:2">
      <c r="B16103" s="163"/>
    </row>
    <row r="16104" spans="2:2">
      <c r="B16104" s="163"/>
    </row>
    <row r="16105" spans="2:2">
      <c r="B16105" s="163"/>
    </row>
    <row r="16106" spans="2:2">
      <c r="B16106" s="163"/>
    </row>
    <row r="16107" spans="2:2">
      <c r="B16107" s="163"/>
    </row>
    <row r="16108" spans="2:2">
      <c r="B16108" s="163"/>
    </row>
    <row r="16109" spans="2:2">
      <c r="B16109" s="163"/>
    </row>
    <row r="16110" spans="2:2">
      <c r="B16110" s="163"/>
    </row>
    <row r="16111" spans="2:2">
      <c r="B16111" s="163"/>
    </row>
    <row r="16112" spans="2:2">
      <c r="B16112" s="163"/>
    </row>
    <row r="16113" spans="2:2">
      <c r="B16113" s="163"/>
    </row>
    <row r="16114" spans="2:2">
      <c r="B16114" s="163"/>
    </row>
    <row r="16115" spans="2:2">
      <c r="B16115" s="163"/>
    </row>
    <row r="16116" spans="2:2">
      <c r="B16116" s="163"/>
    </row>
    <row r="16117" spans="2:2">
      <c r="B16117" s="163"/>
    </row>
    <row r="16118" spans="2:2">
      <c r="B16118" s="163"/>
    </row>
    <row r="16119" spans="2:2">
      <c r="B16119" s="163"/>
    </row>
    <row r="16120" spans="2:2">
      <c r="B16120" s="163"/>
    </row>
    <row r="16121" spans="2:2">
      <c r="B16121" s="163"/>
    </row>
    <row r="16122" spans="2:2">
      <c r="B16122" s="163"/>
    </row>
    <row r="16123" spans="2:2">
      <c r="B16123" s="163"/>
    </row>
    <row r="16124" spans="2:2">
      <c r="B16124" s="163"/>
    </row>
    <row r="16125" spans="2:2">
      <c r="B16125" s="163"/>
    </row>
    <row r="16126" spans="2:2">
      <c r="B16126" s="163"/>
    </row>
    <row r="16127" spans="2:2">
      <c r="B16127" s="163"/>
    </row>
    <row r="16128" spans="2:2">
      <c r="B16128" s="163"/>
    </row>
    <row r="16129" spans="2:2">
      <c r="B16129" s="163"/>
    </row>
    <row r="16130" spans="2:2">
      <c r="B16130" s="163"/>
    </row>
    <row r="16131" spans="2:2">
      <c r="B16131" s="163"/>
    </row>
    <row r="16132" spans="2:2">
      <c r="B16132" s="163"/>
    </row>
    <row r="16133" spans="2:2">
      <c r="B16133" s="163"/>
    </row>
    <row r="16134" spans="2:2">
      <c r="B16134" s="163"/>
    </row>
    <row r="16135" spans="2:2">
      <c r="B16135" s="163"/>
    </row>
    <row r="16136" spans="2:2">
      <c r="B16136" s="163"/>
    </row>
    <row r="16137" spans="2:2">
      <c r="B16137" s="163"/>
    </row>
    <row r="16138" spans="2:2">
      <c r="B16138" s="163"/>
    </row>
    <row r="16139" spans="2:2">
      <c r="B16139" s="163"/>
    </row>
    <row r="16140" spans="2:2">
      <c r="B16140" s="163"/>
    </row>
    <row r="16141" spans="2:2">
      <c r="B16141" s="163"/>
    </row>
    <row r="16142" spans="2:2">
      <c r="B16142" s="163"/>
    </row>
    <row r="16143" spans="2:2">
      <c r="B16143" s="163"/>
    </row>
    <row r="16144" spans="2:2">
      <c r="B16144" s="163"/>
    </row>
    <row r="16145" spans="2:2">
      <c r="B16145" s="163"/>
    </row>
    <row r="16146" spans="2:2">
      <c r="B16146" s="163"/>
    </row>
    <row r="16147" spans="2:2">
      <c r="B16147" s="163"/>
    </row>
    <row r="16148" spans="2:2">
      <c r="B16148" s="163"/>
    </row>
    <row r="16149" spans="2:2">
      <c r="B16149" s="163"/>
    </row>
    <row r="16150" spans="2:2">
      <c r="B16150" s="163"/>
    </row>
    <row r="16151" spans="2:2">
      <c r="B16151" s="163"/>
    </row>
    <row r="16152" spans="2:2">
      <c r="B16152" s="163"/>
    </row>
    <row r="16153" spans="2:2">
      <c r="B16153" s="163"/>
    </row>
    <row r="16154" spans="2:2">
      <c r="B16154" s="163"/>
    </row>
    <row r="16155" spans="2:2">
      <c r="B16155" s="163"/>
    </row>
    <row r="16156" spans="2:2">
      <c r="B16156" s="163"/>
    </row>
    <row r="16157" spans="2:2">
      <c r="B16157" s="163"/>
    </row>
    <row r="16158" spans="2:2">
      <c r="B16158" s="163"/>
    </row>
    <row r="16159" spans="2:2">
      <c r="B16159" s="163"/>
    </row>
    <row r="16160" spans="2:2">
      <c r="B16160" s="163"/>
    </row>
    <row r="16161" spans="2:2">
      <c r="B16161" s="163"/>
    </row>
    <row r="16162" spans="2:2">
      <c r="B16162" s="163"/>
    </row>
    <row r="16163" spans="2:2">
      <c r="B16163" s="163"/>
    </row>
    <row r="16164" spans="2:2">
      <c r="B16164" s="163"/>
    </row>
    <row r="16165" spans="2:2">
      <c r="B16165" s="163"/>
    </row>
    <row r="16166" spans="2:2">
      <c r="B16166" s="163"/>
    </row>
    <row r="16167" spans="2:2">
      <c r="B16167" s="163"/>
    </row>
    <row r="16168" spans="2:2">
      <c r="B16168" s="163"/>
    </row>
    <row r="16169" spans="2:2">
      <c r="B16169" s="163"/>
    </row>
    <row r="16170" spans="2:2">
      <c r="B16170" s="163"/>
    </row>
    <row r="16171" spans="2:2">
      <c r="B16171" s="163"/>
    </row>
    <row r="16172" spans="2:2">
      <c r="B16172" s="163"/>
    </row>
    <row r="16173" spans="2:2">
      <c r="B16173" s="163"/>
    </row>
    <row r="16174" spans="2:2">
      <c r="B16174" s="163"/>
    </row>
    <row r="16175" spans="2:2">
      <c r="B16175" s="163"/>
    </row>
    <row r="16176" spans="2:2">
      <c r="B16176" s="163"/>
    </row>
    <row r="16177" spans="2:2">
      <c r="B16177" s="163"/>
    </row>
    <row r="16178" spans="2:2">
      <c r="B16178" s="163"/>
    </row>
    <row r="16179" spans="2:2">
      <c r="B16179" s="163"/>
    </row>
    <row r="16180" spans="2:2">
      <c r="B16180" s="163"/>
    </row>
    <row r="16181" spans="2:2">
      <c r="B16181" s="163"/>
    </row>
    <row r="16182" spans="2:2">
      <c r="B16182" s="163"/>
    </row>
    <row r="16183" spans="2:2">
      <c r="B16183" s="163"/>
    </row>
    <row r="16184" spans="2:2">
      <c r="B16184" s="163"/>
    </row>
    <row r="16185" spans="2:2">
      <c r="B16185" s="163"/>
    </row>
    <row r="16186" spans="2:2">
      <c r="B16186" s="163"/>
    </row>
    <row r="16187" spans="2:2">
      <c r="B16187" s="163"/>
    </row>
    <row r="16188" spans="2:2">
      <c r="B16188" s="163"/>
    </row>
    <row r="16189" spans="2:2">
      <c r="B16189" s="163"/>
    </row>
    <row r="16190" spans="2:2">
      <c r="B16190" s="163"/>
    </row>
    <row r="16191" spans="2:2">
      <c r="B16191" s="163"/>
    </row>
    <row r="16192" spans="2:2">
      <c r="B16192" s="163"/>
    </row>
    <row r="16193" spans="2:2">
      <c r="B16193" s="163"/>
    </row>
    <row r="16194" spans="2:2">
      <c r="B16194" s="163"/>
    </row>
    <row r="16195" spans="2:2">
      <c r="B16195" s="163"/>
    </row>
    <row r="16196" spans="2:2">
      <c r="B16196" s="163"/>
    </row>
    <row r="16197" spans="2:2">
      <c r="B16197" s="163"/>
    </row>
    <row r="16198" spans="2:2">
      <c r="B16198" s="163"/>
    </row>
    <row r="16199" spans="2:2">
      <c r="B16199" s="163"/>
    </row>
    <row r="16200" spans="2:2">
      <c r="B16200" s="163"/>
    </row>
    <row r="16201" spans="2:2">
      <c r="B16201" s="163"/>
    </row>
    <row r="16202" spans="2:2">
      <c r="B16202" s="163"/>
    </row>
    <row r="16203" spans="2:2">
      <c r="B16203" s="163"/>
    </row>
    <row r="16204" spans="2:2">
      <c r="B16204" s="163"/>
    </row>
    <row r="16205" spans="2:2">
      <c r="B16205" s="163"/>
    </row>
    <row r="16206" spans="2:2">
      <c r="B16206" s="163"/>
    </row>
    <row r="16207" spans="2:2">
      <c r="B16207" s="163"/>
    </row>
    <row r="16208" spans="2:2">
      <c r="B16208" s="163"/>
    </row>
    <row r="16209" spans="2:2">
      <c r="B16209" s="163"/>
    </row>
    <row r="16210" spans="2:2">
      <c r="B16210" s="163"/>
    </row>
    <row r="16211" spans="2:2">
      <c r="B16211" s="163"/>
    </row>
    <row r="16212" spans="2:2">
      <c r="B16212" s="163"/>
    </row>
    <row r="16213" spans="2:2">
      <c r="B16213" s="163"/>
    </row>
    <row r="16214" spans="2:2">
      <c r="B16214" s="163"/>
    </row>
    <row r="16215" spans="2:2">
      <c r="B16215" s="163"/>
    </row>
    <row r="16216" spans="2:2">
      <c r="B16216" s="163"/>
    </row>
    <row r="16217" spans="2:2">
      <c r="B16217" s="163"/>
    </row>
    <row r="16218" spans="2:2">
      <c r="B16218" s="163"/>
    </row>
    <row r="16219" spans="2:2">
      <c r="B16219" s="163"/>
    </row>
    <row r="16220" spans="2:2">
      <c r="B16220" s="163"/>
    </row>
    <row r="16221" spans="2:2">
      <c r="B16221" s="163"/>
    </row>
    <row r="16222" spans="2:2">
      <c r="B16222" s="163"/>
    </row>
    <row r="16223" spans="2:2">
      <c r="B16223" s="163"/>
    </row>
    <row r="16224" spans="2:2">
      <c r="B16224" s="163"/>
    </row>
    <row r="16225" spans="2:2">
      <c r="B16225" s="163"/>
    </row>
    <row r="16226" spans="2:2">
      <c r="B16226" s="163"/>
    </row>
    <row r="16227" spans="2:2">
      <c r="B16227" s="163"/>
    </row>
    <row r="16228" spans="2:2">
      <c r="B16228" s="163"/>
    </row>
    <row r="16229" spans="2:2">
      <c r="B16229" s="163"/>
    </row>
    <row r="16230" spans="2:2">
      <c r="B16230" s="163"/>
    </row>
    <row r="16231" spans="2:2">
      <c r="B16231" s="163"/>
    </row>
    <row r="16232" spans="2:2">
      <c r="B16232" s="163"/>
    </row>
    <row r="16233" spans="2:2">
      <c r="B16233" s="163"/>
    </row>
    <row r="16234" spans="2:2">
      <c r="B16234" s="163"/>
    </row>
    <row r="16235" spans="2:2">
      <c r="B16235" s="163"/>
    </row>
    <row r="16236" spans="2:2">
      <c r="B16236" s="163"/>
    </row>
    <row r="16237" spans="2:2">
      <c r="B16237" s="163"/>
    </row>
    <row r="16238" spans="2:2">
      <c r="B16238" s="163"/>
    </row>
    <row r="16239" spans="2:2">
      <c r="B16239" s="163"/>
    </row>
    <row r="16240" spans="2:2">
      <c r="B16240" s="163"/>
    </row>
    <row r="16241" spans="2:2">
      <c r="B16241" s="163"/>
    </row>
    <row r="16242" spans="2:2">
      <c r="B16242" s="163"/>
    </row>
    <row r="16243" spans="2:2">
      <c r="B16243" s="163"/>
    </row>
    <row r="16244" spans="2:2">
      <c r="B16244" s="163"/>
    </row>
    <row r="16245" spans="2:2">
      <c r="B16245" s="163"/>
    </row>
    <row r="16246" spans="2:2">
      <c r="B16246" s="163"/>
    </row>
    <row r="16247" spans="2:2">
      <c r="B16247" s="163"/>
    </row>
    <row r="16248" spans="2:2">
      <c r="B16248" s="163"/>
    </row>
    <row r="16249" spans="2:2">
      <c r="B16249" s="163"/>
    </row>
    <row r="16250" spans="2:2">
      <c r="B16250" s="163"/>
    </row>
    <row r="16251" spans="2:2">
      <c r="B16251" s="163"/>
    </row>
    <row r="16252" spans="2:2">
      <c r="B16252" s="163"/>
    </row>
    <row r="16253" spans="2:2">
      <c r="B16253" s="163"/>
    </row>
    <row r="16254" spans="2:2">
      <c r="B16254" s="163"/>
    </row>
    <row r="16255" spans="2:2">
      <c r="B16255" s="163"/>
    </row>
    <row r="16256" spans="2:2">
      <c r="B16256" s="163"/>
    </row>
    <row r="16257" spans="2:2">
      <c r="B16257" s="163"/>
    </row>
    <row r="16258" spans="2:2">
      <c r="B16258" s="163"/>
    </row>
    <row r="16259" spans="2:2">
      <c r="B16259" s="163"/>
    </row>
    <row r="16260" spans="2:2">
      <c r="B16260" s="163"/>
    </row>
    <row r="16261" spans="2:2">
      <c r="B16261" s="163"/>
    </row>
    <row r="16262" spans="2:2">
      <c r="B16262" s="163"/>
    </row>
    <row r="16263" spans="2:2">
      <c r="B16263" s="163"/>
    </row>
    <row r="16264" spans="2:2">
      <c r="B16264" s="163"/>
    </row>
    <row r="16265" spans="2:2">
      <c r="B16265" s="163"/>
    </row>
    <row r="16266" spans="2:2">
      <c r="B16266" s="163"/>
    </row>
    <row r="16267" spans="2:2">
      <c r="B16267" s="163"/>
    </row>
    <row r="16268" spans="2:2">
      <c r="B16268" s="163"/>
    </row>
    <row r="16269" spans="2:2">
      <c r="B16269" s="163"/>
    </row>
    <row r="16270" spans="2:2">
      <c r="B16270" s="163"/>
    </row>
    <row r="16271" spans="2:2">
      <c r="B16271" s="163"/>
    </row>
    <row r="16272" spans="2:2">
      <c r="B16272" s="163"/>
    </row>
    <row r="16273" spans="2:2">
      <c r="B16273" s="163"/>
    </row>
    <row r="16274" spans="2:2">
      <c r="B16274" s="163"/>
    </row>
    <row r="16275" spans="2:2">
      <c r="B16275" s="163"/>
    </row>
    <row r="16276" spans="2:2">
      <c r="B16276" s="163"/>
    </row>
    <row r="16277" spans="2:2">
      <c r="B16277" s="163"/>
    </row>
    <row r="16278" spans="2:2">
      <c r="B16278" s="163"/>
    </row>
    <row r="16279" spans="2:2">
      <c r="B16279" s="163"/>
    </row>
    <row r="16280" spans="2:2">
      <c r="B16280" s="163"/>
    </row>
    <row r="16281" spans="2:2">
      <c r="B16281" s="163"/>
    </row>
    <row r="16282" spans="2:2">
      <c r="B16282" s="163"/>
    </row>
    <row r="16283" spans="2:2">
      <c r="B16283" s="163"/>
    </row>
    <row r="16284" spans="2:2">
      <c r="B16284" s="163"/>
    </row>
    <row r="16285" spans="2:2">
      <c r="B16285" s="163"/>
    </row>
    <row r="16286" spans="2:2">
      <c r="B16286" s="163"/>
    </row>
    <row r="16287" spans="2:2">
      <c r="B16287" s="163"/>
    </row>
    <row r="16288" spans="2:2">
      <c r="B16288" s="163"/>
    </row>
    <row r="16289" spans="2:2">
      <c r="B16289" s="163"/>
    </row>
    <row r="16290" spans="2:2">
      <c r="B16290" s="163"/>
    </row>
    <row r="16291" spans="2:2">
      <c r="B16291" s="163"/>
    </row>
    <row r="16292" spans="2:2">
      <c r="B16292" s="163"/>
    </row>
    <row r="16293" spans="2:2">
      <c r="B16293" s="163"/>
    </row>
    <row r="16294" spans="2:2">
      <c r="B16294" s="163"/>
    </row>
    <row r="16295" spans="2:2">
      <c r="B16295" s="163"/>
    </row>
    <row r="16296" spans="2:2">
      <c r="B16296" s="163"/>
    </row>
    <row r="16297" spans="2:2">
      <c r="B16297" s="163"/>
    </row>
    <row r="16298" spans="2:2">
      <c r="B16298" s="163"/>
    </row>
    <row r="16299" spans="2:2">
      <c r="B16299" s="163"/>
    </row>
    <row r="16300" spans="2:2">
      <c r="B16300" s="163"/>
    </row>
    <row r="16301" spans="2:2">
      <c r="B16301" s="163"/>
    </row>
    <row r="16302" spans="2:2">
      <c r="B16302" s="163"/>
    </row>
    <row r="16303" spans="2:2">
      <c r="B16303" s="163"/>
    </row>
    <row r="16304" spans="2:2">
      <c r="B16304" s="163"/>
    </row>
    <row r="16305" spans="2:2">
      <c r="B16305" s="163"/>
    </row>
    <row r="16306" spans="2:2">
      <c r="B16306" s="163"/>
    </row>
    <row r="16307" spans="2:2">
      <c r="B16307" s="163"/>
    </row>
    <row r="16308" spans="2:2">
      <c r="B16308" s="163"/>
    </row>
    <row r="16309" spans="2:2">
      <c r="B16309" s="163"/>
    </row>
    <row r="16310" spans="2:2">
      <c r="B16310" s="163"/>
    </row>
    <row r="16311" spans="2:2">
      <c r="B16311" s="163"/>
    </row>
    <row r="16312" spans="2:2">
      <c r="B16312" s="163"/>
    </row>
    <row r="16313" spans="2:2">
      <c r="B16313" s="163"/>
    </row>
    <row r="16314" spans="2:2">
      <c r="B16314" s="163"/>
    </row>
    <row r="16315" spans="2:2">
      <c r="B16315" s="163"/>
    </row>
    <row r="16316" spans="2:2">
      <c r="B16316" s="163"/>
    </row>
    <row r="16317" spans="2:2">
      <c r="B16317" s="163"/>
    </row>
    <row r="16318" spans="2:2">
      <c r="B16318" s="163"/>
    </row>
    <row r="16319" spans="2:2">
      <c r="B16319" s="163"/>
    </row>
    <row r="16320" spans="2:2">
      <c r="B16320" s="163"/>
    </row>
    <row r="16321" spans="2:2">
      <c r="B16321" s="163"/>
    </row>
    <row r="16322" spans="2:2">
      <c r="B16322" s="163"/>
    </row>
    <row r="16323" spans="2:2">
      <c r="B16323" s="163"/>
    </row>
    <row r="16324" spans="2:2">
      <c r="B16324" s="163"/>
    </row>
    <row r="16325" spans="2:2">
      <c r="B16325" s="163"/>
    </row>
    <row r="16326" spans="2:2">
      <c r="B16326" s="163"/>
    </row>
    <row r="16327" spans="2:2">
      <c r="B16327" s="163"/>
    </row>
    <row r="16328" spans="2:2">
      <c r="B16328" s="163"/>
    </row>
    <row r="16329" spans="2:2">
      <c r="B16329" s="163"/>
    </row>
    <row r="16330" spans="2:2">
      <c r="B16330" s="163"/>
    </row>
    <row r="16331" spans="2:2">
      <c r="B16331" s="163"/>
    </row>
    <row r="16332" spans="2:2">
      <c r="B16332" s="163"/>
    </row>
    <row r="16333" spans="2:2">
      <c r="B16333" s="163"/>
    </row>
    <row r="16334" spans="2:2">
      <c r="B16334" s="163"/>
    </row>
    <row r="16335" spans="2:2">
      <c r="B16335" s="163"/>
    </row>
    <row r="16336" spans="2:2">
      <c r="B16336" s="163"/>
    </row>
    <row r="16337" spans="2:2">
      <c r="B16337" s="163"/>
    </row>
    <row r="16338" spans="2:2">
      <c r="B16338" s="163"/>
    </row>
    <row r="16339" spans="2:2">
      <c r="B16339" s="163"/>
    </row>
    <row r="16340" spans="2:2">
      <c r="B16340" s="163"/>
    </row>
    <row r="16341" spans="2:2">
      <c r="B16341" s="163"/>
    </row>
    <row r="16342" spans="2:2">
      <c r="B16342" s="163"/>
    </row>
    <row r="16343" spans="2:2">
      <c r="B16343" s="163"/>
    </row>
    <row r="16344" spans="2:2">
      <c r="B16344" s="163"/>
    </row>
    <row r="16345" spans="2:2">
      <c r="B16345" s="163"/>
    </row>
    <row r="16346" spans="2:2">
      <c r="B16346" s="163"/>
    </row>
    <row r="16347" spans="2:2">
      <c r="B16347" s="163"/>
    </row>
    <row r="16348" spans="2:2">
      <c r="B16348" s="163"/>
    </row>
    <row r="16349" spans="2:2">
      <c r="B16349" s="163"/>
    </row>
    <row r="16350" spans="2:2">
      <c r="B16350" s="163"/>
    </row>
    <row r="16351" spans="2:2">
      <c r="B16351" s="163"/>
    </row>
    <row r="16352" spans="2:2">
      <c r="B16352" s="163"/>
    </row>
    <row r="16353" spans="2:2">
      <c r="B16353" s="163"/>
    </row>
    <row r="16354" spans="2:2">
      <c r="B16354" s="163"/>
    </row>
    <row r="16355" spans="2:2">
      <c r="B16355" s="163"/>
    </row>
    <row r="16356" spans="2:2">
      <c r="B16356" s="163"/>
    </row>
    <row r="16357" spans="2:2">
      <c r="B16357" s="163"/>
    </row>
    <row r="16358" spans="2:2">
      <c r="B16358" s="163"/>
    </row>
    <row r="16359" spans="2:2">
      <c r="B16359" s="163"/>
    </row>
    <row r="16360" spans="2:2">
      <c r="B16360" s="163"/>
    </row>
    <row r="16361" spans="2:2">
      <c r="B16361" s="163"/>
    </row>
    <row r="16362" spans="2:2">
      <c r="B16362" s="163"/>
    </row>
    <row r="16363" spans="2:2">
      <c r="B16363" s="163"/>
    </row>
    <row r="16364" spans="2:2">
      <c r="B16364" s="163"/>
    </row>
    <row r="16365" spans="2:2">
      <c r="B16365" s="163"/>
    </row>
    <row r="16366" spans="2:2">
      <c r="B16366" s="163"/>
    </row>
    <row r="16367" spans="2:2">
      <c r="B16367" s="163"/>
    </row>
    <row r="16368" spans="2:2">
      <c r="B16368" s="163"/>
    </row>
    <row r="16369" spans="2:2">
      <c r="B16369" s="163"/>
    </row>
    <row r="16370" spans="2:2">
      <c r="B16370" s="163"/>
    </row>
    <row r="16371" spans="2:2">
      <c r="B16371" s="163"/>
    </row>
    <row r="16372" spans="2:2">
      <c r="B16372" s="163"/>
    </row>
    <row r="16373" spans="2:2">
      <c r="B16373" s="163"/>
    </row>
    <row r="16374" spans="2:2">
      <c r="B16374" s="163"/>
    </row>
    <row r="16375" spans="2:2">
      <c r="B16375" s="163"/>
    </row>
    <row r="16376" spans="2:2">
      <c r="B16376" s="163"/>
    </row>
    <row r="16377" spans="2:2">
      <c r="B16377" s="163"/>
    </row>
    <row r="16378" spans="2:2">
      <c r="B16378" s="163"/>
    </row>
    <row r="16379" spans="2:2">
      <c r="B16379" s="163"/>
    </row>
    <row r="16380" spans="2:2">
      <c r="B16380" s="163"/>
    </row>
    <row r="16381" spans="2:2">
      <c r="B16381" s="163"/>
    </row>
    <row r="16382" spans="2:2">
      <c r="B16382" s="163"/>
    </row>
    <row r="16383" spans="2:2">
      <c r="B16383" s="163"/>
    </row>
    <row r="16384" spans="2:2">
      <c r="B16384" s="163"/>
    </row>
    <row r="16385" spans="2:2">
      <c r="B16385" s="163"/>
    </row>
    <row r="16386" spans="2:2">
      <c r="B16386" s="163"/>
    </row>
    <row r="16387" spans="2:2">
      <c r="B16387" s="163"/>
    </row>
    <row r="16388" spans="2:2">
      <c r="B16388" s="163"/>
    </row>
    <row r="16389" spans="2:2">
      <c r="B16389" s="163"/>
    </row>
    <row r="16390" spans="2:2">
      <c r="B16390" s="163"/>
    </row>
    <row r="16391" spans="2:2">
      <c r="B16391" s="163"/>
    </row>
  </sheetData>
  <sheetProtection algorithmName="SHA-512" hashValue="rFN43diWKHGqixKHcR0Gw/fSaxOoq9FAQID5UMK7xtMCZZJkVOgpJEo4F02BSfgpoNihokPuOnPvxgOixlfi9Q==" saltValue="EgupXeEBRLdlByZYjttYUA==" spinCount="100000" sheet="1" objects="1" scenarios="1"/>
  <mergeCells count="10">
    <mergeCell ref="A14:C14"/>
    <mergeCell ref="A16:C16"/>
    <mergeCell ref="A23:C23"/>
    <mergeCell ref="A7:C7"/>
    <mergeCell ref="A8:C8"/>
    <mergeCell ref="A9:C9"/>
    <mergeCell ref="A10:C10"/>
    <mergeCell ref="A11:C11"/>
    <mergeCell ref="A12:C12"/>
    <mergeCell ref="A13:C13"/>
  </mergeCells>
  <printOptions horizontalCentered="1"/>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sheetPr>
  <dimension ref="A1:AT584"/>
  <sheetViews>
    <sheetView showGridLines="0" topLeftCell="A2" zoomScale="90" zoomScaleNormal="90" zoomScaleSheetLayoutView="100" workbookViewId="0">
      <selection activeCell="D7" sqref="D7"/>
    </sheetView>
  </sheetViews>
  <sheetFormatPr defaultColWidth="0" defaultRowHeight="12.75"/>
  <cols>
    <col min="1" max="1" width="15.85546875" style="100" customWidth="1"/>
    <col min="2" max="2" width="15.85546875" style="44" customWidth="1"/>
    <col min="3" max="3" width="15.85546875" style="58" customWidth="1"/>
    <col min="4" max="4" width="61.5703125" style="58" bestFit="1" customWidth="1"/>
    <col min="5" max="5" width="9.85546875" style="57" customWidth="1"/>
    <col min="6" max="6" width="9.85546875" style="58" customWidth="1"/>
    <col min="7" max="7" width="9.85546875" style="59" customWidth="1"/>
    <col min="8" max="8" width="13.5703125" style="51" customWidth="1"/>
    <col min="9" max="18" width="13.5703125" style="44" customWidth="1"/>
    <col min="19" max="20" width="13.5703125" style="52" hidden="1" customWidth="1"/>
    <col min="21" max="21" width="13.5703125" style="53" hidden="1" customWidth="1"/>
    <col min="22" max="22" width="13.5703125" style="44" hidden="1" customWidth="1"/>
    <col min="23" max="35" width="13.5703125" style="44" customWidth="1"/>
    <col min="36" max="36" width="15.28515625" style="44" bestFit="1" customWidth="1"/>
    <col min="37" max="37" width="13.5703125" style="44" customWidth="1"/>
    <col min="38" max="38" width="15.28515625" style="44" bestFit="1" customWidth="1"/>
    <col min="39" max="39" width="16.5703125" style="28" hidden="1" customWidth="1"/>
    <col min="40" max="40" width="16.5703125" style="44" hidden="1" customWidth="1"/>
    <col min="41" max="16384" width="16.5703125" style="45" hidden="1"/>
  </cols>
  <sheetData>
    <row r="1" spans="1:46" ht="12.75" hidden="1" customHeight="1">
      <c r="A1" s="35"/>
      <c r="B1" s="36" t="s">
        <v>0</v>
      </c>
      <c r="C1" s="37" t="s">
        <v>1</v>
      </c>
      <c r="D1" s="37"/>
      <c r="E1" s="37" t="s">
        <v>2</v>
      </c>
      <c r="F1" s="38" t="s">
        <v>7</v>
      </c>
      <c r="G1" s="39" t="s">
        <v>8</v>
      </c>
      <c r="H1" s="40"/>
      <c r="I1" s="41"/>
      <c r="J1" s="41"/>
      <c r="K1" s="41"/>
      <c r="L1" s="41"/>
      <c r="M1" s="41"/>
      <c r="N1" s="41"/>
      <c r="O1" s="41"/>
      <c r="P1" s="41"/>
      <c r="Q1" s="41"/>
      <c r="R1" s="41"/>
      <c r="S1" s="42"/>
      <c r="T1" s="42"/>
      <c r="U1" s="43"/>
      <c r="V1" s="41"/>
      <c r="W1" s="41"/>
      <c r="X1" s="41"/>
      <c r="Y1" s="41"/>
      <c r="Z1" s="41"/>
      <c r="AA1" s="41"/>
      <c r="AB1" s="41"/>
      <c r="AC1" s="41"/>
      <c r="AD1" s="41"/>
      <c r="AE1" s="41"/>
      <c r="AF1" s="41"/>
      <c r="AG1" s="41"/>
      <c r="AH1" s="41"/>
      <c r="AI1" s="41"/>
      <c r="AJ1" s="41"/>
      <c r="AK1" s="41"/>
      <c r="AL1" s="41"/>
    </row>
    <row r="2" spans="1:46" ht="21.6" customHeight="1">
      <c r="A2" s="46" t="s">
        <v>1793</v>
      </c>
      <c r="B2" s="47"/>
      <c r="C2" s="48"/>
      <c r="D2" s="48"/>
      <c r="E2" s="48"/>
      <c r="F2" s="48"/>
      <c r="G2" s="48"/>
      <c r="H2" s="48"/>
      <c r="I2" s="48"/>
      <c r="J2" s="48"/>
      <c r="K2" s="48"/>
      <c r="L2" s="48"/>
      <c r="M2" s="48"/>
      <c r="N2" s="48"/>
      <c r="O2" s="48"/>
      <c r="P2" s="48"/>
      <c r="Q2" s="48"/>
      <c r="R2" s="48"/>
      <c r="S2" s="48"/>
      <c r="T2" s="48"/>
      <c r="U2" s="49"/>
      <c r="V2" s="48"/>
      <c r="W2" s="48"/>
      <c r="X2" s="48"/>
      <c r="Y2" s="48"/>
      <c r="Z2" s="48"/>
      <c r="AA2" s="48"/>
      <c r="AB2" s="48"/>
      <c r="AC2" s="48"/>
      <c r="AD2" s="48"/>
      <c r="AE2" s="48"/>
      <c r="AF2" s="48"/>
      <c r="AG2" s="48"/>
      <c r="AH2" s="48"/>
      <c r="AI2" s="48"/>
      <c r="AJ2" s="48"/>
      <c r="AK2" s="48"/>
      <c r="AL2" s="50"/>
    </row>
    <row r="3" spans="1:46" ht="27.75" customHeight="1">
      <c r="A3" s="109" t="s">
        <v>1798</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8"/>
    </row>
    <row r="4" spans="1:46">
      <c r="A4" s="104" t="s">
        <v>1191</v>
      </c>
      <c r="B4" s="105"/>
      <c r="C4" s="105"/>
      <c r="D4" s="106"/>
      <c r="E4" s="225"/>
      <c r="F4" s="225"/>
      <c r="G4" s="225"/>
      <c r="H4" s="226"/>
      <c r="I4" s="225"/>
      <c r="J4" s="225"/>
      <c r="K4" s="225"/>
      <c r="L4" s="225"/>
      <c r="M4" s="225"/>
      <c r="N4" s="225"/>
      <c r="O4" s="225"/>
      <c r="P4" s="225"/>
      <c r="Q4" s="225"/>
      <c r="R4" s="225"/>
      <c r="S4" s="227"/>
      <c r="T4" s="227"/>
      <c r="U4" s="228"/>
      <c r="V4" s="225"/>
      <c r="W4" s="225"/>
      <c r="X4" s="225"/>
      <c r="Y4" s="225"/>
      <c r="Z4" s="225"/>
      <c r="AA4" s="225"/>
      <c r="AB4" s="225"/>
      <c r="AC4" s="225"/>
      <c r="AD4" s="225"/>
      <c r="AE4" s="225"/>
      <c r="AF4" s="225"/>
      <c r="AG4" s="225"/>
      <c r="AH4" s="225"/>
      <c r="AI4" s="225"/>
      <c r="AJ4" s="225"/>
      <c r="AK4" s="225"/>
      <c r="AL4" s="229"/>
    </row>
    <row r="5" spans="1:46" ht="12.75" customHeight="1">
      <c r="A5" s="101" t="s">
        <v>6</v>
      </c>
      <c r="B5" s="102"/>
      <c r="C5" s="102"/>
      <c r="D5" s="103"/>
      <c r="E5" s="225"/>
      <c r="F5" s="225"/>
      <c r="G5" s="225"/>
      <c r="H5" s="230"/>
      <c r="I5" s="225"/>
      <c r="J5" s="225"/>
      <c r="K5" s="225"/>
      <c r="L5" s="231" t="s">
        <v>3</v>
      </c>
      <c r="M5" s="225"/>
      <c r="N5" s="225"/>
      <c r="O5" s="225"/>
      <c r="P5" s="225"/>
      <c r="Q5" s="225"/>
      <c r="R5" s="225"/>
      <c r="S5" s="227"/>
      <c r="T5" s="227"/>
      <c r="U5" s="228"/>
      <c r="V5" s="225"/>
      <c r="W5" s="225"/>
      <c r="X5" s="225"/>
      <c r="Y5" s="225"/>
      <c r="Z5" s="225"/>
      <c r="AA5" s="225"/>
      <c r="AB5" s="225"/>
      <c r="AC5" s="225"/>
      <c r="AD5" s="225"/>
      <c r="AE5" s="225"/>
      <c r="AF5" s="225"/>
      <c r="AG5" s="225"/>
      <c r="AH5" s="225"/>
      <c r="AI5" s="225"/>
      <c r="AJ5" s="225"/>
      <c r="AK5" s="225"/>
      <c r="AL5" s="229"/>
    </row>
    <row r="6" spans="1:46" ht="12.75" customHeight="1">
      <c r="A6" s="33" t="s">
        <v>1239</v>
      </c>
      <c r="B6" s="54"/>
      <c r="C6" s="55"/>
      <c r="D6" s="174">
        <v>999999</v>
      </c>
      <c r="E6" s="225"/>
      <c r="F6" s="225"/>
      <c r="G6" s="225"/>
      <c r="H6" s="232"/>
      <c r="I6" s="225"/>
      <c r="J6" s="225"/>
      <c r="K6" s="225"/>
      <c r="L6" s="231" t="s">
        <v>4</v>
      </c>
      <c r="M6" s="225"/>
      <c r="N6" s="225"/>
      <c r="O6" s="225"/>
      <c r="P6" s="225"/>
      <c r="Q6" s="225"/>
      <c r="R6" s="225"/>
      <c r="S6" s="227"/>
      <c r="T6" s="227"/>
      <c r="U6" s="228"/>
      <c r="V6" s="225"/>
      <c r="W6" s="225"/>
      <c r="X6" s="225"/>
      <c r="Y6" s="225"/>
      <c r="Z6" s="225"/>
      <c r="AA6" s="225"/>
      <c r="AB6" s="225"/>
      <c r="AC6" s="225"/>
      <c r="AD6" s="225"/>
      <c r="AE6" s="225"/>
      <c r="AF6" s="225"/>
      <c r="AG6" s="225"/>
      <c r="AH6" s="225"/>
      <c r="AI6" s="225"/>
      <c r="AJ6" s="225"/>
      <c r="AK6" s="225"/>
      <c r="AL6" s="229"/>
    </row>
    <row r="7" spans="1:46" ht="12.75" customHeight="1">
      <c r="A7" s="33" t="s">
        <v>524</v>
      </c>
      <c r="B7" s="54"/>
      <c r="C7" s="55"/>
      <c r="D7" s="56" t="str">
        <f>INDEX('MMIS_Rate Table Exhibit'!V:V,MATCH($D$6,'MMIS_Rate Table Exhibit'!$M:$M,0))</f>
        <v>N/A</v>
      </c>
      <c r="E7" s="233"/>
      <c r="F7" s="234"/>
      <c r="G7" s="235"/>
      <c r="H7" s="232"/>
      <c r="I7" s="225"/>
      <c r="J7" s="225"/>
      <c r="K7" s="225"/>
      <c r="L7" s="225"/>
      <c r="M7" s="225"/>
      <c r="N7" s="225"/>
      <c r="O7" s="225"/>
      <c r="P7" s="225"/>
      <c r="Q7" s="225"/>
      <c r="R7" s="225"/>
      <c r="S7" s="227"/>
      <c r="T7" s="227"/>
      <c r="U7" s="228"/>
      <c r="V7" s="225"/>
      <c r="W7" s="225"/>
      <c r="X7" s="225"/>
      <c r="Y7" s="225"/>
      <c r="Z7" s="225"/>
      <c r="AA7" s="225"/>
      <c r="AB7" s="225"/>
      <c r="AC7" s="225"/>
      <c r="AD7" s="225"/>
      <c r="AE7" s="225"/>
      <c r="AF7" s="225"/>
      <c r="AG7" s="225"/>
      <c r="AH7" s="225"/>
      <c r="AI7" s="225"/>
      <c r="AJ7" s="225"/>
      <c r="AK7" s="225"/>
      <c r="AL7" s="229"/>
    </row>
    <row r="8" spans="1:46" ht="12.75" customHeight="1">
      <c r="A8" s="33" t="s">
        <v>950</v>
      </c>
      <c r="B8" s="54"/>
      <c r="C8" s="55"/>
      <c r="D8" s="60" t="s">
        <v>1241</v>
      </c>
      <c r="E8" s="236"/>
      <c r="F8" s="236"/>
      <c r="G8" s="236"/>
      <c r="H8" s="232"/>
      <c r="I8" s="225"/>
      <c r="J8" s="225"/>
      <c r="K8" s="225"/>
      <c r="L8" s="225"/>
      <c r="M8" s="225"/>
      <c r="N8" s="225"/>
      <c r="O8" s="225"/>
      <c r="P8" s="225"/>
      <c r="Q8" s="225"/>
      <c r="R8" s="225"/>
      <c r="S8" s="227"/>
      <c r="T8" s="227"/>
      <c r="U8" s="228"/>
      <c r="V8" s="225"/>
      <c r="W8" s="225"/>
      <c r="X8" s="225"/>
      <c r="Y8" s="225"/>
      <c r="Z8" s="225"/>
      <c r="AA8" s="225"/>
      <c r="AB8" s="225"/>
      <c r="AC8" s="225"/>
      <c r="AD8" s="225"/>
      <c r="AE8" s="225"/>
      <c r="AF8" s="225"/>
      <c r="AG8" s="225"/>
      <c r="AH8" s="225"/>
      <c r="AI8" s="225"/>
      <c r="AJ8" s="225"/>
      <c r="AK8" s="225"/>
      <c r="AL8" s="229"/>
    </row>
    <row r="9" spans="1:46">
      <c r="A9" s="33" t="s">
        <v>527</v>
      </c>
      <c r="B9" s="54"/>
      <c r="C9" s="55"/>
      <c r="D9" s="56" t="str">
        <f>PROPER(INDEX('MMIS_Rate Table Exhibit'!L:L,MATCH($D$6,'MMIS_Rate Table Exhibit'!$M:$M,0)))</f>
        <v>Non Cost Reporting Hospitals</v>
      </c>
      <c r="E9" s="237"/>
      <c r="F9" s="237"/>
      <c r="G9" s="237"/>
      <c r="H9" s="232"/>
      <c r="I9" s="225"/>
      <c r="J9" s="225"/>
      <c r="K9" s="225"/>
      <c r="L9" s="225"/>
      <c r="M9" s="225"/>
      <c r="N9" s="225"/>
      <c r="O9" s="225"/>
      <c r="P9" s="225"/>
      <c r="Q9" s="225"/>
      <c r="R9" s="225"/>
      <c r="S9" s="227"/>
      <c r="T9" s="227"/>
      <c r="U9" s="228"/>
      <c r="V9" s="225"/>
      <c r="W9" s="225"/>
      <c r="X9" s="225"/>
      <c r="Y9" s="225"/>
      <c r="Z9" s="225"/>
      <c r="AA9" s="225"/>
      <c r="AB9" s="225"/>
      <c r="AC9" s="225"/>
      <c r="AD9" s="225"/>
      <c r="AE9" s="225"/>
      <c r="AF9" s="225"/>
      <c r="AG9" s="225"/>
      <c r="AH9" s="225"/>
      <c r="AI9" s="225"/>
      <c r="AJ9" s="225"/>
      <c r="AK9" s="225"/>
      <c r="AL9" s="229"/>
    </row>
    <row r="10" spans="1:46">
      <c r="A10" s="33" t="s">
        <v>525</v>
      </c>
      <c r="B10" s="54"/>
      <c r="C10" s="55"/>
      <c r="D10" s="56" t="str">
        <f>IF(ISNA(INDEX('Taxonomy Codes'!B:B,MATCH($D$8,'Taxonomy Codes'!$A:$A,0))),"N/A",INDEX('Taxonomy Codes'!B:B,MATCH($D$8,'Taxonomy Codes'!$A:$A,0)))</f>
        <v>Acute</v>
      </c>
      <c r="E10" s="225"/>
      <c r="F10" s="232"/>
      <c r="G10" s="232"/>
      <c r="H10" s="232"/>
      <c r="I10" s="225"/>
      <c r="J10" s="225"/>
      <c r="K10" s="225"/>
      <c r="L10" s="225"/>
      <c r="M10" s="225"/>
      <c r="N10" s="225"/>
      <c r="O10" s="225"/>
      <c r="P10" s="225"/>
      <c r="Q10" s="225"/>
      <c r="R10" s="225"/>
      <c r="S10" s="227"/>
      <c r="T10" s="227"/>
      <c r="U10" s="228"/>
      <c r="V10" s="225"/>
      <c r="W10" s="225"/>
      <c r="X10" s="225"/>
      <c r="Y10" s="225"/>
      <c r="Z10" s="225"/>
      <c r="AA10" s="225"/>
      <c r="AB10" s="225"/>
      <c r="AC10" s="225"/>
      <c r="AD10" s="225"/>
      <c r="AE10" s="225"/>
      <c r="AF10" s="225"/>
      <c r="AG10" s="225"/>
      <c r="AH10" s="225"/>
      <c r="AI10" s="225"/>
      <c r="AJ10" s="225"/>
      <c r="AK10" s="225"/>
      <c r="AL10" s="229"/>
    </row>
    <row r="11" spans="1:46">
      <c r="A11" s="33" t="s">
        <v>1192</v>
      </c>
      <c r="B11" s="54"/>
      <c r="C11" s="55"/>
      <c r="D11" s="56" t="str">
        <f>PROPER(IF(ISNA(INDEX('MMIS_Rate Table Exhibit'!AF:AF,MATCH($D$6&amp;"OP"&amp;" "&amp;$D$10,'MMIS_Rate Table Exhibit'!$A:$A,0))),"N/A",INDEX('MMIS_Rate Table Exhibit'!AF:AF,MATCH($D$6&amp;"OP"&amp;" "&amp;$D$10,'MMIS_Rate Table Exhibit'!$A:$A,0))))</f>
        <v>No</v>
      </c>
      <c r="E11" s="238"/>
      <c r="F11" s="238"/>
      <c r="G11" s="232"/>
      <c r="H11" s="232"/>
      <c r="I11" s="225"/>
      <c r="J11" s="225"/>
      <c r="K11" s="225"/>
      <c r="L11" s="225"/>
      <c r="M11" s="225"/>
      <c r="N11" s="225"/>
      <c r="O11" s="225"/>
      <c r="P11" s="225"/>
      <c r="Q11" s="225"/>
      <c r="R11" s="225"/>
      <c r="S11" s="227"/>
      <c r="T11" s="227"/>
      <c r="U11" s="228"/>
      <c r="V11" s="225"/>
      <c r="W11" s="225"/>
      <c r="X11" s="225"/>
      <c r="Y11" s="225"/>
      <c r="Z11" s="225"/>
      <c r="AA11" s="225"/>
      <c r="AB11" s="225"/>
      <c r="AC11" s="225"/>
      <c r="AD11" s="225"/>
      <c r="AE11" s="225"/>
      <c r="AF11" s="225"/>
      <c r="AG11" s="225"/>
      <c r="AH11" s="225"/>
      <c r="AI11" s="225"/>
      <c r="AJ11" s="225"/>
      <c r="AK11" s="225"/>
      <c r="AL11" s="239"/>
    </row>
    <row r="12" spans="1:46" ht="12.75" customHeight="1">
      <c r="A12" s="33" t="s">
        <v>980</v>
      </c>
      <c r="B12" s="54"/>
      <c r="C12" s="55"/>
      <c r="D12" s="34">
        <f>IF(ISNA(INDEX('MMIS_Rate Table Exhibit'!AA:AA,MATCH($D$6&amp;"OP"&amp;" "&amp;$D$10,'MMIS_Rate Table Exhibit'!$A:$A,0))),"N/A",INDEX('MMIS_Rate Table Exhibit'!AA:AA,MATCH($D$6&amp;"OP"&amp;" "&amp;$D$10,'MMIS_Rate Table Exhibit'!$A:$A,0)))</f>
        <v>353.01</v>
      </c>
      <c r="E12" s="238"/>
      <c r="F12" s="238"/>
      <c r="G12" s="232"/>
      <c r="H12" s="232"/>
      <c r="I12" s="225"/>
      <c r="J12" s="225"/>
      <c r="K12" s="225"/>
      <c r="L12" s="225"/>
      <c r="M12" s="225"/>
      <c r="N12" s="225"/>
      <c r="O12" s="225"/>
      <c r="P12" s="225"/>
      <c r="Q12" s="225"/>
      <c r="R12" s="225"/>
      <c r="S12" s="227"/>
      <c r="T12" s="227"/>
      <c r="U12" s="228"/>
      <c r="V12" s="225"/>
      <c r="W12" s="225"/>
      <c r="X12" s="225"/>
      <c r="Y12" s="225"/>
      <c r="Z12" s="225"/>
      <c r="AA12" s="225"/>
      <c r="AB12" s="225"/>
      <c r="AC12" s="225"/>
      <c r="AD12" s="225"/>
      <c r="AE12" s="225"/>
      <c r="AF12" s="225"/>
      <c r="AG12" s="225"/>
      <c r="AH12" s="225"/>
      <c r="AI12" s="225"/>
      <c r="AJ12" s="225"/>
      <c r="AK12" s="225"/>
      <c r="AL12" s="229"/>
    </row>
    <row r="13" spans="1:46" ht="12.75" customHeight="1">
      <c r="A13" s="33" t="s">
        <v>1483</v>
      </c>
      <c r="B13" s="54"/>
      <c r="C13" s="55"/>
      <c r="D13" s="34" t="str">
        <f>IF(INDEX('MMIS_Rate Table Exhibit'!R:R,MATCH($D$6,'MMIS_Rate Table Exhibit'!$M:$M,0))="IL + 4 OOS","Yes","No")</f>
        <v>No</v>
      </c>
      <c r="E13" s="238"/>
      <c r="F13" s="238"/>
      <c r="G13" s="232"/>
      <c r="H13" s="232"/>
      <c r="I13" s="225"/>
      <c r="J13" s="225"/>
      <c r="K13" s="225"/>
      <c r="L13" s="225"/>
      <c r="M13" s="225"/>
      <c r="N13" s="225"/>
      <c r="O13" s="225"/>
      <c r="P13" s="225"/>
      <c r="Q13" s="225"/>
      <c r="R13" s="225"/>
      <c r="S13" s="227"/>
      <c r="T13" s="227"/>
      <c r="U13" s="228"/>
      <c r="V13" s="225"/>
      <c r="W13" s="225"/>
      <c r="X13" s="225"/>
      <c r="Y13" s="225"/>
      <c r="Z13" s="225"/>
      <c r="AA13" s="225"/>
      <c r="AB13" s="225"/>
      <c r="AC13" s="225"/>
      <c r="AD13" s="225"/>
      <c r="AE13" s="225"/>
      <c r="AF13" s="225"/>
      <c r="AG13" s="225"/>
      <c r="AH13" s="225"/>
      <c r="AI13" s="225"/>
      <c r="AJ13" s="225"/>
      <c r="AK13" s="225"/>
      <c r="AL13" s="239"/>
    </row>
    <row r="14" spans="1:46" ht="12.75" customHeight="1">
      <c r="A14" s="33" t="s">
        <v>1513</v>
      </c>
      <c r="B14" s="54"/>
      <c r="C14" s="55"/>
      <c r="D14" s="34">
        <v>1000</v>
      </c>
      <c r="E14" s="238"/>
      <c r="F14" s="238"/>
      <c r="G14" s="232"/>
      <c r="H14" s="232"/>
      <c r="I14" s="225"/>
      <c r="J14" s="225"/>
      <c r="K14" s="225"/>
      <c r="L14" s="225"/>
      <c r="M14" s="225"/>
      <c r="N14" s="225"/>
      <c r="O14" s="225"/>
      <c r="P14" s="225"/>
      <c r="Q14" s="225"/>
      <c r="R14" s="225"/>
      <c r="S14" s="227"/>
      <c r="T14" s="227"/>
      <c r="U14" s="228"/>
      <c r="V14" s="225"/>
      <c r="W14" s="225"/>
      <c r="X14" s="225"/>
      <c r="Y14" s="225"/>
      <c r="Z14" s="225"/>
      <c r="AA14" s="225"/>
      <c r="AB14" s="225"/>
      <c r="AC14" s="225"/>
      <c r="AD14" s="225"/>
      <c r="AE14" s="225"/>
      <c r="AF14" s="225"/>
      <c r="AG14" s="225"/>
      <c r="AH14" s="225"/>
      <c r="AI14" s="225"/>
      <c r="AJ14" s="225"/>
      <c r="AK14" s="225"/>
      <c r="AL14" s="239"/>
    </row>
    <row r="15" spans="1:46" s="65" customFormat="1" ht="84.75" customHeight="1">
      <c r="A15" s="61" t="s">
        <v>1193</v>
      </c>
      <c r="B15" s="61" t="s">
        <v>977</v>
      </c>
      <c r="C15" s="61" t="s">
        <v>952</v>
      </c>
      <c r="D15" s="61" t="s">
        <v>518</v>
      </c>
      <c r="E15" s="61" t="s">
        <v>41</v>
      </c>
      <c r="F15" s="61" t="s">
        <v>516</v>
      </c>
      <c r="G15" s="61" t="s">
        <v>517</v>
      </c>
      <c r="H15" s="62" t="s">
        <v>519</v>
      </c>
      <c r="I15" s="62" t="s">
        <v>520</v>
      </c>
      <c r="J15" s="62" t="s">
        <v>1201</v>
      </c>
      <c r="K15" s="62" t="s">
        <v>1542</v>
      </c>
      <c r="L15" s="62" t="s">
        <v>521</v>
      </c>
      <c r="M15" s="62" t="s">
        <v>522</v>
      </c>
      <c r="N15" s="62" t="s">
        <v>523</v>
      </c>
      <c r="O15" s="62" t="s">
        <v>980</v>
      </c>
      <c r="P15" s="62" t="s">
        <v>953</v>
      </c>
      <c r="Q15" s="63" t="s">
        <v>954</v>
      </c>
      <c r="R15" s="63" t="s">
        <v>1262</v>
      </c>
      <c r="S15" s="168" t="s">
        <v>1263</v>
      </c>
      <c r="T15" s="168" t="s">
        <v>1193</v>
      </c>
      <c r="U15" s="169" t="s">
        <v>1264</v>
      </c>
      <c r="V15" s="170" t="s">
        <v>1265</v>
      </c>
      <c r="W15" s="64" t="s">
        <v>982</v>
      </c>
      <c r="X15" s="63" t="s">
        <v>978</v>
      </c>
      <c r="Y15" s="63" t="s">
        <v>1484</v>
      </c>
      <c r="Z15" s="63" t="s">
        <v>1485</v>
      </c>
      <c r="AA15" s="63" t="s">
        <v>1518</v>
      </c>
      <c r="AB15" s="63" t="s">
        <v>1486</v>
      </c>
      <c r="AC15" s="63" t="s">
        <v>1487</v>
      </c>
      <c r="AD15" s="63" t="s">
        <v>1488</v>
      </c>
      <c r="AE15" s="63" t="s">
        <v>1489</v>
      </c>
      <c r="AF15" s="63" t="s">
        <v>1490</v>
      </c>
      <c r="AG15" s="63" t="s">
        <v>1491</v>
      </c>
      <c r="AH15" s="63" t="s">
        <v>1492</v>
      </c>
      <c r="AI15" s="63" t="s">
        <v>1493</v>
      </c>
      <c r="AJ15" s="63" t="s">
        <v>981</v>
      </c>
      <c r="AK15" s="63" t="s">
        <v>947</v>
      </c>
      <c r="AL15" s="63" t="s">
        <v>979</v>
      </c>
      <c r="AM15" s="27" t="s">
        <v>40</v>
      </c>
      <c r="AN15" s="51"/>
    </row>
    <row r="16" spans="1:46" s="74" customFormat="1" ht="15.75">
      <c r="A16" s="110" t="s">
        <v>973</v>
      </c>
      <c r="B16" s="111"/>
      <c r="C16" s="66"/>
      <c r="D16" s="66"/>
      <c r="E16" s="66"/>
      <c r="F16" s="66"/>
      <c r="G16" s="66"/>
      <c r="H16" s="67"/>
      <c r="I16" s="67"/>
      <c r="J16" s="67"/>
      <c r="K16" s="67"/>
      <c r="L16" s="67"/>
      <c r="M16" s="67"/>
      <c r="N16" s="67"/>
      <c r="O16" s="67"/>
      <c r="P16" s="67"/>
      <c r="Q16" s="68"/>
      <c r="R16" s="68"/>
      <c r="S16" s="68"/>
      <c r="T16" s="68"/>
      <c r="U16" s="69"/>
      <c r="V16" s="68"/>
      <c r="W16" s="68"/>
      <c r="X16" s="70"/>
      <c r="Y16" s="70">
        <f>ROUND(SUMIF(Y18:Y71,"&lt;&gt;#Value!"),2)</f>
        <v>0</v>
      </c>
      <c r="Z16" s="70"/>
      <c r="AA16" s="70"/>
      <c r="AB16" s="70"/>
      <c r="AC16" s="70"/>
      <c r="AD16" s="70"/>
      <c r="AE16" s="70"/>
      <c r="AF16" s="70"/>
      <c r="AG16" s="70"/>
      <c r="AH16" s="70"/>
      <c r="AI16" s="70"/>
      <c r="AJ16" s="70">
        <f>ROUND(SUMIF(AJ18:AJ71,"&lt;&gt;#Value!"),2)</f>
        <v>0</v>
      </c>
      <c r="AK16" s="71">
        <f>IF(INDEX('MMIS_Rate Table Exhibit'!AG:AG,MATCH($D$6,'MMIS_Rate Table Exhibit'!$M:$M,0))="YES",0.965,1)</f>
        <v>0.96499999999999997</v>
      </c>
      <c r="AL16" s="72">
        <f>IF(ISERROR(ROUND(AJ16*AK16,2)),"N/A",ROUND(AJ16*AK16,2))</f>
        <v>0</v>
      </c>
      <c r="AM16" s="28"/>
      <c r="AN16" s="73"/>
      <c r="AT16" s="75" t="s">
        <v>951</v>
      </c>
    </row>
    <row r="17" spans="1:46" ht="13.9" customHeight="1">
      <c r="A17" s="76"/>
      <c r="B17" s="77"/>
      <c r="C17" s="77"/>
      <c r="D17" s="77"/>
      <c r="E17" s="77"/>
      <c r="F17" s="77"/>
      <c r="G17" s="77"/>
      <c r="H17" s="78"/>
      <c r="I17" s="78"/>
      <c r="J17" s="78"/>
      <c r="K17" s="78"/>
      <c r="L17" s="78"/>
      <c r="M17" s="78"/>
      <c r="N17" s="78"/>
      <c r="O17" s="78"/>
      <c r="P17" s="78"/>
      <c r="Q17" s="79"/>
      <c r="R17" s="79"/>
      <c r="S17" s="79"/>
      <c r="T17" s="79"/>
      <c r="U17" s="80"/>
      <c r="V17" s="81"/>
      <c r="W17" s="79"/>
      <c r="X17" s="79"/>
      <c r="Y17" s="79"/>
      <c r="Z17" s="79"/>
      <c r="AA17" s="79"/>
      <c r="AB17" s="79"/>
      <c r="AC17" s="79"/>
      <c r="AD17" s="79"/>
      <c r="AE17" s="79"/>
      <c r="AF17" s="79"/>
      <c r="AG17" s="79"/>
      <c r="AH17" s="79"/>
      <c r="AI17" s="79"/>
      <c r="AJ17" s="79"/>
      <c r="AK17" s="79"/>
      <c r="AL17" s="82"/>
      <c r="AM17" s="28">
        <v>1</v>
      </c>
      <c r="AT17" s="29" t="s">
        <v>1241</v>
      </c>
    </row>
    <row r="18" spans="1:46" s="87" customFormat="1" ht="12.75" customHeight="1">
      <c r="A18" s="83">
        <v>1</v>
      </c>
      <c r="B18" s="167"/>
      <c r="C18" s="167"/>
      <c r="D18" s="85" t="str">
        <f>IF(ISNA(INDEX('EAPG Weight Table'!E:E,MATCH($C18,'EAPG Weight Table'!$A:$A,0))),"",INDEX('EAPG Weight Table'!E:E,MATCH($C18,'EAPG Weight Table'!$A:$A,0)))</f>
        <v/>
      </c>
      <c r="E18" s="221" t="str">
        <f>IF(ISNA(INDEX('EAPG Weight Table'!F:F,MATCH($C18,'EAPG Weight Table'!$A:$A,0))),"",INDEX('EAPG Weight Table'!F:F,MATCH($C18,'EAPG Weight Table'!$A:$A,0)))</f>
        <v/>
      </c>
      <c r="F18" s="222" t="str">
        <f>IF(ISNA(INDEX('EAPG Weight Table'!B:B,MATCH($C18,'EAPG Weight Table'!$A:$A,0))),"",INDEX('EAPG Weight Table'!B:B,MATCH($C18,'EAPG Weight Table'!$A:$A,0)))</f>
        <v/>
      </c>
      <c r="G18" s="222" t="str">
        <f>IF(ISNA(INDEX('EAPG Weight Table'!C:C,MATCH($C18,'EAPG Weight Table'!$A:$A,0))),"",INDEX('EAPG Weight Table'!C:C,MATCH($C18,'EAPG Weight Table'!$A:$A,0)))</f>
        <v/>
      </c>
      <c r="H18" s="84"/>
      <c r="I18" s="84"/>
      <c r="J18" s="84"/>
      <c r="K18" s="84"/>
      <c r="L18" s="84"/>
      <c r="M18" s="84"/>
      <c r="N18" s="84"/>
      <c r="O18" s="86" t="str">
        <f>(IF(C18=0," ",IF(ISERROR(VALUE($D$12)),"N/A",VALUE($D$12))))</f>
        <v xml:space="preserve"> </v>
      </c>
      <c r="P18" s="87" t="str">
        <f>IF(C18=0," ",IF(OR(I18="yes",I18="Yes",J18="Yes",K18="Yes"),0,1))</f>
        <v xml:space="preserve"> </v>
      </c>
      <c r="Q18" s="88" t="str">
        <f>IF(C18=0," ",IF(N18="yes",0.5,IF(L18="yes",0.5,1)))</f>
        <v xml:space="preserve"> </v>
      </c>
      <c r="R18" s="87" t="str">
        <f>IF(B18=0," ",IF(M18="yes",2,IF(H18="yes",1,0)))</f>
        <v xml:space="preserve"> </v>
      </c>
      <c r="S18" s="89" t="str">
        <f t="array" ref="S18">IF(MAX(IF($G$18:$G$71=G18,$E$18:$E$71,"N/A"))=E18,"Yes","No")</f>
        <v>No</v>
      </c>
      <c r="T18" s="90">
        <f>A18</f>
        <v>1</v>
      </c>
      <c r="U18" s="90">
        <f>IF(S18="Yes",VLOOKUP(E18,E:T,16,FALSE),A18)</f>
        <v>1</v>
      </c>
      <c r="V18" s="91" t="str">
        <f t="array" ref="V18">IF(B18=0,"",IF(AND(MAX(IF($G$18:$G$71=G18,$E$18:$E$71))=MIN(IF($G$18:$G$71=G18,$E$18:$E$71,"N/A")),A18&lt;&gt;U18),"N/A",IF(A18=U18,MAX(IF($G$18:$G$71=G18,$E$18:$E$71,"N/A")),MIN(IF($G$18:$G$71=G18,$E$18:$E$71,"N/A")))))</f>
        <v/>
      </c>
      <c r="W18" s="92" t="str">
        <f>IF(C18=0," ",IF(AND(R18=1,V18=E18),1,IF(AND(R18=2,V18=E18),1.5,IF(AND(R18=1,V18&lt;&gt;E18),0.5,IF(AND(R18=2,V18&lt;&gt;E18),0.75,1)))))</f>
        <v xml:space="preserve"> </v>
      </c>
      <c r="X18" s="93" t="str">
        <f>IF(C18=0," ",IF(ISERROR(VLOOKUP(B18,'Non-Covered Rev Codes'!A:A,1,FALSE)),1,0))</f>
        <v xml:space="preserve"> </v>
      </c>
      <c r="Y18" s="115" t="str">
        <f>IF(C18=0," ",IF(ISERROR(ROUND(E18*O18*P18*Q18*W18*X18,2)),"N/A",ROUND(E18*O18*P18*Q18*W18*X18,2)))</f>
        <v xml:space="preserve"> </v>
      </c>
      <c r="Z18" s="115">
        <f t="shared" ref="Z18:Z23" si="0">IF(ISERROR($D$14+Y18),$D$14,$D$14+Y18)</f>
        <v>1000</v>
      </c>
      <c r="AA18"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18" s="224"/>
      <c r="AC18" s="115">
        <f>IF(ISERROR(AA18*AB18),0,AA18*AB18)</f>
        <v>0</v>
      </c>
      <c r="AD18" s="94" t="str">
        <f>IF(OR($D$13="No",X18=0),"NO",IF(ISNA(INDEX('High-Cost Drug &amp; Device'!B:B,MATCH(C18,'High-Cost Drug &amp; Device'!$A:$A,0))),"NO",INDEX('High-Cost Drug &amp; Device'!B:B,MATCH(C18,'High-Cost Drug &amp; Device'!$A:$A,0))))</f>
        <v>NO</v>
      </c>
      <c r="AE18" s="94" t="str">
        <f>IF(OR($D$13="No",X18=0),"NO",IF(ISNA(INDEX('High-Cost Drug &amp; Device'!C:C,MATCH(C18,'High-Cost Drug &amp; Device'!$A:$A,0))),"NO",INDEX('High-Cost Drug &amp; Device'!C:C,MATCH(C18,'High-Cost Drug &amp; Device'!$A:$A,0))))</f>
        <v>NO</v>
      </c>
      <c r="AF18" s="94" t="str">
        <f>IF(OR($D$13="No",X18=0),"NO",IF(ISNA(INDEX('High-Cost Drug &amp; Device'!F:F,MATCH(B18,'High-Cost Drug &amp; Device'!$E:$E,0))),"NO",INDEX('High-Cost Drug &amp; Device'!F:F,MATCH(B18,'High-Cost Drug &amp; Device'!$E:$E,0))))</f>
        <v>NO</v>
      </c>
      <c r="AG18" s="94" t="str">
        <f>IF(OR($D$13="No",X18=0),"NO",IF(AND(AE18="YES",AF18="YES"),"YES",IF(AD18="YES","YES","NO")))</f>
        <v>NO</v>
      </c>
      <c r="AH18" s="115">
        <f>MAX(AC18-Z18,0)</f>
        <v>0</v>
      </c>
      <c r="AI18" s="115">
        <f>ROUND(IF(AG18="YES",0.8*AH18,0),2)</f>
        <v>0</v>
      </c>
      <c r="AJ18" s="115" t="str">
        <f>IF(ISERROR(Y18+AI18),"N/A",Y18+AI18)</f>
        <v>N/A</v>
      </c>
      <c r="AK18" s="95"/>
      <c r="AL18" s="96"/>
      <c r="AM18" s="28"/>
      <c r="AN18" s="44"/>
      <c r="AT18" s="75"/>
    </row>
    <row r="19" spans="1:46" s="87" customFormat="1" ht="12.75" customHeight="1">
      <c r="A19" s="83">
        <v>2</v>
      </c>
      <c r="B19" s="167"/>
      <c r="C19" s="167"/>
      <c r="D19" s="85" t="str">
        <f>IF(ISNA(INDEX('EAPG Weight Table'!E:E,MATCH($C19,'EAPG Weight Table'!$A:$A,0))),"",INDEX('EAPG Weight Table'!E:E,MATCH($C19,'EAPG Weight Table'!$A:$A,0)))</f>
        <v/>
      </c>
      <c r="E19" s="221" t="str">
        <f>IF(ISNA(INDEX('EAPG Weight Table'!F:F,MATCH($C19,'EAPG Weight Table'!$A:$A,0))),"",INDEX('EAPG Weight Table'!F:F,MATCH($C19,'EAPG Weight Table'!$A:$A,0)))</f>
        <v/>
      </c>
      <c r="F19" s="222" t="str">
        <f>IF(ISNA(INDEX('EAPG Weight Table'!B:B,MATCH($C19,'EAPG Weight Table'!$A:$A,0))),"",INDEX('EAPG Weight Table'!B:B,MATCH($C19,'EAPG Weight Table'!$A:$A,0)))</f>
        <v/>
      </c>
      <c r="G19" s="222" t="str">
        <f>IF(ISNA(INDEX('EAPG Weight Table'!C:C,MATCH($C19,'EAPG Weight Table'!$A:$A,0))),"",INDEX('EAPG Weight Table'!C:C,MATCH($C19,'EAPG Weight Table'!$A:$A,0)))</f>
        <v/>
      </c>
      <c r="H19" s="84"/>
      <c r="I19" s="84"/>
      <c r="J19" s="84"/>
      <c r="K19" s="84"/>
      <c r="L19" s="84"/>
      <c r="M19" s="84"/>
      <c r="N19" s="84"/>
      <c r="O19" s="86" t="str">
        <f t="shared" ref="O19:O21" si="1">(IF(C19=0," ",IF(ISERROR(VALUE($D$12)),"N/A",VALUE($D$12))))</f>
        <v xml:space="preserve"> </v>
      </c>
      <c r="P19" s="87" t="str">
        <f>IF(C19=0," ",IF(OR(I19="yes",I19="Yes",J19="Yes",K19="Yes"),0,1))</f>
        <v xml:space="preserve"> </v>
      </c>
      <c r="Q19" s="88" t="str">
        <f>IF(C19=0," ",IF(N19="yes",0.5,IF(L19="yes",0.5,1)))</f>
        <v xml:space="preserve"> </v>
      </c>
      <c r="R19" s="87" t="str">
        <f>IF(B19=0," ",IF(M19="yes",2,IF(H19="yes",1,0)))</f>
        <v xml:space="preserve"> </v>
      </c>
      <c r="S19" s="89" t="str">
        <f t="array" ref="S19">IF(MAX(IF($G$18:$G$71=G19,$E$18:$E$71,"N/A"))=E19,"Yes","No")</f>
        <v>No</v>
      </c>
      <c r="T19" s="90">
        <f>A19</f>
        <v>2</v>
      </c>
      <c r="U19" s="90">
        <f>IF(S19="Yes",VLOOKUP(E19,E:T,16,FALSE),A19)</f>
        <v>2</v>
      </c>
      <c r="V19" s="91" t="str">
        <f t="array" ref="V19">IF(B19=0,"",IF(AND(MAX(IF($G$18:$G$71=G19,$E$18:$E$71))=MIN(IF($G$18:$G$71=G19,$E$18:$E$71,"N/A")),A19&lt;&gt;U19),"N/A",IF(A19=U19,MAX(IF($G$18:$G$71=G19,$E$18:$E$71,"N/A")),MIN(IF($G$18:$G$71=G19,$E$18:$E$71,"N/A")))))</f>
        <v/>
      </c>
      <c r="W19" s="92" t="str">
        <f>IF(C19=0," ",IF(AND(R19=1,V19=E19),1,IF(AND(R19=2,V19=E19),1.5,IF(AND(R19=1,V19&lt;&gt;E19),0.5,IF(AND(R19=2,V19&lt;&gt;E19),0.75,1)))))</f>
        <v xml:space="preserve"> </v>
      </c>
      <c r="X19" s="93" t="str">
        <f>IF(C19=0," ",IF(ISERROR(VLOOKUP(B19,'Non-Covered Rev Codes'!A:A,1,FALSE)),1,0))</f>
        <v xml:space="preserve"> </v>
      </c>
      <c r="Y19" s="115" t="str">
        <f>IF(C19=0," ",IF(ISERROR(ROUND(E19*O19*P19*Q19*W19*X19,2)),"N/A",ROUND(E19*O19*P19*Q19*W19*X19,2)))</f>
        <v xml:space="preserve"> </v>
      </c>
      <c r="Z19" s="115">
        <f t="shared" si="0"/>
        <v>1000</v>
      </c>
      <c r="AA19"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19" s="224"/>
      <c r="AC19" s="115">
        <f>IF(ISERROR(AA19*AB19),0,AA19*AB19)</f>
        <v>0</v>
      </c>
      <c r="AD19" s="94" t="str">
        <f>IF(OR($D$13="No",X19=0),"NO",IF(ISNA(INDEX('High-Cost Drug &amp; Device'!B:B,MATCH(C19,'High-Cost Drug &amp; Device'!$A:$A,0))),"NO",INDEX('High-Cost Drug &amp; Device'!B:B,MATCH(C19,'High-Cost Drug &amp; Device'!$A:$A,0))))</f>
        <v>NO</v>
      </c>
      <c r="AE19" s="94" t="str">
        <f>IF(OR($D$13="No",X19=0),"NO",IF(ISNA(INDEX('High-Cost Drug &amp; Device'!C:C,MATCH(C19,'High-Cost Drug &amp; Device'!$A:$A,0))),"NO",INDEX('High-Cost Drug &amp; Device'!C:C,MATCH(C19,'High-Cost Drug &amp; Device'!$A:$A,0))))</f>
        <v>NO</v>
      </c>
      <c r="AF19" s="94" t="str">
        <f>IF(OR($D$13="No",X19=0),"NO",IF(ISNA(INDEX('High-Cost Drug &amp; Device'!F:F,MATCH(B19,'High-Cost Drug &amp; Device'!$E:$E,0))),"NO",INDEX('High-Cost Drug &amp; Device'!F:F,MATCH(B19,'High-Cost Drug &amp; Device'!$E:$E,0))))</f>
        <v>NO</v>
      </c>
      <c r="AG19" s="94" t="str">
        <f>IF(OR($D$13="No",X19=0),"NO",IF(AND(AE19="YES",AF19="YES"),"YES",IF(AD19="YES","YES","NO")))</f>
        <v>NO</v>
      </c>
      <c r="AH19" s="115">
        <f>MAX(AC19-Z19,0)</f>
        <v>0</v>
      </c>
      <c r="AI19" s="115">
        <f>ROUND(IF(AG19="YES",0.8*AH19,0),2)</f>
        <v>0</v>
      </c>
      <c r="AJ19" s="115" t="str">
        <f>IF(ISERROR(Y19+AI19),"N/A",Y19+AI19)</f>
        <v>N/A</v>
      </c>
      <c r="AK19" s="95"/>
      <c r="AL19" s="96"/>
      <c r="AM19" s="28"/>
      <c r="AN19" s="44"/>
      <c r="AT19" s="75"/>
    </row>
    <row r="20" spans="1:46" s="87" customFormat="1" ht="12.75" customHeight="1">
      <c r="A20" s="83">
        <v>3</v>
      </c>
      <c r="B20" s="167"/>
      <c r="C20" s="167"/>
      <c r="D20" s="85" t="str">
        <f>IF(ISNA(INDEX('EAPG Weight Table'!E:E,MATCH($C20,'EAPG Weight Table'!$A:$A,0))),"",INDEX('EAPG Weight Table'!E:E,MATCH($C20,'EAPG Weight Table'!$A:$A,0)))</f>
        <v/>
      </c>
      <c r="E20" s="221" t="str">
        <f>IF(ISNA(INDEX('EAPG Weight Table'!F:F,MATCH($C20,'EAPG Weight Table'!$A:$A,0))),"",INDEX('EAPG Weight Table'!F:F,MATCH($C20,'EAPG Weight Table'!$A:$A,0)))</f>
        <v/>
      </c>
      <c r="F20" s="222" t="str">
        <f>IF(ISNA(INDEX('EAPG Weight Table'!B:B,MATCH($C20,'EAPG Weight Table'!$A:$A,0))),"",INDEX('EAPG Weight Table'!B:B,MATCH($C20,'EAPG Weight Table'!$A:$A,0)))</f>
        <v/>
      </c>
      <c r="G20" s="222" t="str">
        <f>IF(ISNA(INDEX('EAPG Weight Table'!C:C,MATCH($C20,'EAPG Weight Table'!$A:$A,0))),"",INDEX('EAPG Weight Table'!C:C,MATCH($C20,'EAPG Weight Table'!$A:$A,0)))</f>
        <v/>
      </c>
      <c r="H20" s="84"/>
      <c r="I20" s="84"/>
      <c r="J20" s="84"/>
      <c r="K20" s="84"/>
      <c r="L20" s="84"/>
      <c r="M20" s="84"/>
      <c r="N20" s="84"/>
      <c r="O20" s="86" t="str">
        <f t="shared" si="1"/>
        <v xml:space="preserve"> </v>
      </c>
      <c r="P20" s="87" t="str">
        <f>IF(C20=0," ",IF(OR(I20="yes",I20="Yes",J20="Yes",K20="Yes"),0,1))</f>
        <v xml:space="preserve"> </v>
      </c>
      <c r="Q20" s="88" t="str">
        <f>IF(C20=0," ",IF(N20="yes",0.5,IF(L20="yes",0.5,1)))</f>
        <v xml:space="preserve"> </v>
      </c>
      <c r="R20" s="87" t="str">
        <f>IF(B20=0," ",IF(M20="yes",2,IF(H20="yes",1,0)))</f>
        <v xml:space="preserve"> </v>
      </c>
      <c r="S20" s="89" t="str">
        <f t="array" ref="S20">IF(MAX(IF($G$18:$G$71=G20,$E$18:$E$71,"N/A"))=E20,"Yes","No")</f>
        <v>No</v>
      </c>
      <c r="T20" s="90">
        <f>A20</f>
        <v>3</v>
      </c>
      <c r="U20" s="90">
        <f>IF(S20="Yes",VLOOKUP(E20,E:T,16,FALSE),A20)</f>
        <v>3</v>
      </c>
      <c r="V20" s="91" t="str">
        <f t="array" ref="V20">IF(B20=0,"",IF(AND(MAX(IF($G$18:$G$71=G20,$E$18:$E$71))=MIN(IF($G$18:$G$71=G20,$E$18:$E$71,"N/A")),A20&lt;&gt;U20),"N/A",IF(A20=U20,MAX(IF($G$18:$G$71=G20,$E$18:$E$71,"N/A")),MIN(IF($G$18:$G$71=G20,$E$18:$E$71,"N/A")))))</f>
        <v/>
      </c>
      <c r="W20" s="92" t="str">
        <f>IF(C20=0," ",IF(AND(R20=1,V20=E20),1,IF(AND(R20=2,V20=E20),1.5,IF(AND(R20=1,V20&lt;&gt;E20),0.5,IF(AND(R20=2,V20&lt;&gt;E20),0.75,1)))))</f>
        <v xml:space="preserve"> </v>
      </c>
      <c r="X20" s="93" t="str">
        <f>IF(C20=0," ",IF(ISERROR(VLOOKUP(B20,'Non-Covered Rev Codes'!A:A,1,FALSE)),1,0))</f>
        <v xml:space="preserve"> </v>
      </c>
      <c r="Y20" s="115" t="str">
        <f>IF(C20=0," ",IF(ISERROR(ROUND(E20*O20*P20*Q20*W20*X20,2)),"N/A",ROUND(E20*O20*P20*Q20*W20*X20,2)))</f>
        <v xml:space="preserve"> </v>
      </c>
      <c r="Z20" s="115">
        <f t="shared" si="0"/>
        <v>1000</v>
      </c>
      <c r="AA20"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0" s="224"/>
      <c r="AC20" s="115">
        <f>IF(ISERROR(AA20*AB20),0,AA20*AB20)</f>
        <v>0</v>
      </c>
      <c r="AD20" s="94" t="str">
        <f>IF(OR($D$13="No",X20=0),"NO",IF(ISNA(INDEX('High-Cost Drug &amp; Device'!B:B,MATCH(C20,'High-Cost Drug &amp; Device'!$A:$A,0))),"NO",INDEX('High-Cost Drug &amp; Device'!B:B,MATCH(C20,'High-Cost Drug &amp; Device'!$A:$A,0))))</f>
        <v>NO</v>
      </c>
      <c r="AE20" s="94" t="str">
        <f>IF(OR($D$13="No",X20=0),"NO",IF(ISNA(INDEX('High-Cost Drug &amp; Device'!C:C,MATCH(C20,'High-Cost Drug &amp; Device'!$A:$A,0))),"NO",INDEX('High-Cost Drug &amp; Device'!C:C,MATCH(C20,'High-Cost Drug &amp; Device'!$A:$A,0))))</f>
        <v>NO</v>
      </c>
      <c r="AF20" s="94" t="str">
        <f>IF(OR($D$13="No",X20=0),"NO",IF(ISNA(INDEX('High-Cost Drug &amp; Device'!F:F,MATCH(B20,'High-Cost Drug &amp; Device'!$E:$E,0))),"NO",INDEX('High-Cost Drug &amp; Device'!F:F,MATCH(B20,'High-Cost Drug &amp; Device'!$E:$E,0))))</f>
        <v>NO</v>
      </c>
      <c r="AG20" s="94" t="str">
        <f>IF(OR($D$13="No",X20=0),"NO",IF(AND(AE20="YES",AF20="YES"),"YES",IF(AD20="YES","YES","NO")))</f>
        <v>NO</v>
      </c>
      <c r="AH20" s="115">
        <f>MAX(AC20-Z20,0)</f>
        <v>0</v>
      </c>
      <c r="AI20" s="115">
        <f>ROUND(IF(AG20="YES",0.8*AH20,0),2)</f>
        <v>0</v>
      </c>
      <c r="AJ20" s="115" t="str">
        <f>IF(ISERROR(Y20+AI20),"N/A",Y20+AI20)</f>
        <v>N/A</v>
      </c>
      <c r="AK20" s="95"/>
      <c r="AL20" s="96"/>
      <c r="AM20" s="28"/>
      <c r="AN20" s="44"/>
      <c r="AT20" s="75"/>
    </row>
    <row r="21" spans="1:46" s="87" customFormat="1" ht="12.75" customHeight="1">
      <c r="A21" s="83">
        <v>4</v>
      </c>
      <c r="B21" s="167"/>
      <c r="C21" s="167"/>
      <c r="D21" s="85" t="str">
        <f>IF(ISNA(INDEX('EAPG Weight Table'!E:E,MATCH($C21,'EAPG Weight Table'!$A:$A,0))),"",INDEX('EAPG Weight Table'!E:E,MATCH($C21,'EAPG Weight Table'!$A:$A,0)))</f>
        <v/>
      </c>
      <c r="E21" s="221" t="str">
        <f>IF(ISNA(INDEX('EAPG Weight Table'!F:F,MATCH($C21,'EAPG Weight Table'!$A:$A,0))),"",INDEX('EAPG Weight Table'!F:F,MATCH($C21,'EAPG Weight Table'!$A:$A,0)))</f>
        <v/>
      </c>
      <c r="F21" s="222" t="str">
        <f>IF(ISNA(INDEX('EAPG Weight Table'!B:B,MATCH($C21,'EAPG Weight Table'!$A:$A,0))),"",INDEX('EAPG Weight Table'!B:B,MATCH($C21,'EAPG Weight Table'!$A:$A,0)))</f>
        <v/>
      </c>
      <c r="G21" s="222" t="str">
        <f>IF(ISNA(INDEX('EAPG Weight Table'!C:C,MATCH($C21,'EAPG Weight Table'!$A:$A,0))),"",INDEX('EAPG Weight Table'!C:C,MATCH($C21,'EAPG Weight Table'!$A:$A,0)))</f>
        <v/>
      </c>
      <c r="H21" s="84"/>
      <c r="I21" s="84"/>
      <c r="J21" s="84"/>
      <c r="K21" s="84"/>
      <c r="L21" s="84"/>
      <c r="M21" s="84"/>
      <c r="N21" s="84"/>
      <c r="O21" s="86" t="str">
        <f t="shared" si="1"/>
        <v xml:space="preserve"> </v>
      </c>
      <c r="P21" s="87" t="str">
        <f>IF(C21=0," ",IF(OR(I21="yes",I21="Yes",J21="Yes",K21="Yes"),0,1))</f>
        <v xml:space="preserve"> </v>
      </c>
      <c r="Q21" s="88" t="str">
        <f>IF(C21=0," ",IF(N21="yes",0.5,IF(L21="yes",0.5,1)))</f>
        <v xml:space="preserve"> </v>
      </c>
      <c r="R21" s="87" t="str">
        <f>IF(B21=0," ",IF(M21="yes",2,IF(H21="yes",1,0)))</f>
        <v xml:space="preserve"> </v>
      </c>
      <c r="S21" s="89" t="str">
        <f t="array" ref="S21">IF(MAX(IF($G$18:$G$71=G21,$E$18:$E$71,"N/A"))=E21,"Yes","No")</f>
        <v>No</v>
      </c>
      <c r="T21" s="90">
        <f>A21</f>
        <v>4</v>
      </c>
      <c r="U21" s="90">
        <f>IF(S21="Yes",VLOOKUP(E21,E:T,16,FALSE),A21)</f>
        <v>4</v>
      </c>
      <c r="V21" s="91" t="str">
        <f t="array" ref="V21">IF(B21=0,"",IF(AND(MAX(IF($G$18:$G$71=G21,$E$18:$E$71))=MIN(IF($G$18:$G$71=G21,$E$18:$E$71,"N/A")),A21&lt;&gt;U21),"N/A",IF(A21=U21,MAX(IF($G$18:$G$71=G21,$E$18:$E$71,"N/A")),MIN(IF($G$18:$G$71=G21,$E$18:$E$71,"N/A")))))</f>
        <v/>
      </c>
      <c r="W21" s="92" t="str">
        <f>IF(C21=0," ",IF(AND(R21=1,V21=E21),1,IF(AND(R21=2,V21=E21),1.5,IF(AND(R21=1,V21&lt;&gt;E21),0.5,IF(AND(R21=2,V21&lt;&gt;E21),0.75,1)))))</f>
        <v xml:space="preserve"> </v>
      </c>
      <c r="X21" s="93" t="str">
        <f>IF(C21=0," ",IF(ISERROR(VLOOKUP(B21,'Non-Covered Rev Codes'!A:A,1,FALSE)),1,0))</f>
        <v xml:space="preserve"> </v>
      </c>
      <c r="Y21" s="115" t="str">
        <f>IF(C21=0," ",IF(ISERROR(ROUND(E21*O21*P21*Q21*W21*X21,2)),"N/A",ROUND(E21*O21*P21*Q21*W21*X21,2)))</f>
        <v xml:space="preserve"> </v>
      </c>
      <c r="Z21" s="115">
        <f t="shared" si="0"/>
        <v>1000</v>
      </c>
      <c r="AA21"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1" s="224"/>
      <c r="AC21" s="115">
        <f>IF(ISERROR(AA21*AB21),0,AA21*AB21)</f>
        <v>0</v>
      </c>
      <c r="AD21" s="94" t="str">
        <f>IF(OR($D$13="No",X21=0),"NO",IF(ISNA(INDEX('High-Cost Drug &amp; Device'!B:B,MATCH(C21,'High-Cost Drug &amp; Device'!$A:$A,0))),"NO",INDEX('High-Cost Drug &amp; Device'!B:B,MATCH(C21,'High-Cost Drug &amp; Device'!$A:$A,0))))</f>
        <v>NO</v>
      </c>
      <c r="AE21" s="94" t="str">
        <f>IF(OR($D$13="No",X21=0),"NO",IF(ISNA(INDEX('High-Cost Drug &amp; Device'!C:C,MATCH(C21,'High-Cost Drug &amp; Device'!$A:$A,0))),"NO",INDEX('High-Cost Drug &amp; Device'!C:C,MATCH(C21,'High-Cost Drug &amp; Device'!$A:$A,0))))</f>
        <v>NO</v>
      </c>
      <c r="AF21" s="94" t="str">
        <f>IF(OR($D$13="No",X21=0),"NO",IF(ISNA(INDEX('High-Cost Drug &amp; Device'!F:F,MATCH(B21,'High-Cost Drug &amp; Device'!$E:$E,0))),"NO",INDEX('High-Cost Drug &amp; Device'!F:F,MATCH(B21,'High-Cost Drug &amp; Device'!$E:$E,0))))</f>
        <v>NO</v>
      </c>
      <c r="AG21" s="94" t="str">
        <f>IF(OR($D$13="No",X21=0),"NO",IF(AND(AE21="YES",AF21="YES"),"YES",IF(AD21="YES","YES","NO")))</f>
        <v>NO</v>
      </c>
      <c r="AH21" s="115">
        <f>MAX(AC21-Z21,0)</f>
        <v>0</v>
      </c>
      <c r="AI21" s="115">
        <f>ROUND(IF(AG21="YES",0.8*AH21,0),2)</f>
        <v>0</v>
      </c>
      <c r="AJ21" s="115" t="str">
        <f>IF(ISERROR(Y21+AI21),"N/A",Y21+AI21)</f>
        <v>N/A</v>
      </c>
      <c r="AK21" s="95"/>
      <c r="AL21" s="96"/>
      <c r="AM21" s="28"/>
      <c r="AN21" s="44"/>
      <c r="AT21" s="75"/>
    </row>
    <row r="22" spans="1:46" s="87" customFormat="1" ht="12.75" customHeight="1">
      <c r="A22" s="83">
        <v>5</v>
      </c>
      <c r="B22" s="167"/>
      <c r="C22" s="167"/>
      <c r="D22" s="85" t="str">
        <f>IF(ISNA(INDEX('EAPG Weight Table'!E:E,MATCH($C22,'EAPG Weight Table'!$A:$A,0))),"",INDEX('EAPG Weight Table'!E:E,MATCH($C22,'EAPG Weight Table'!$A:$A,0)))</f>
        <v/>
      </c>
      <c r="E22" s="221" t="str">
        <f>IF(ISNA(INDEX('EAPG Weight Table'!F:F,MATCH($C22,'EAPG Weight Table'!$A:$A,0))),"",INDEX('EAPG Weight Table'!F:F,MATCH($C22,'EAPG Weight Table'!$A:$A,0)))</f>
        <v/>
      </c>
      <c r="F22" s="222" t="str">
        <f>IF(ISNA(INDEX('EAPG Weight Table'!B:B,MATCH($C22,'EAPG Weight Table'!$A:$A,0))),"",INDEX('EAPG Weight Table'!B:B,MATCH($C22,'EAPG Weight Table'!$A:$A,0)))</f>
        <v/>
      </c>
      <c r="G22" s="222" t="str">
        <f>IF(ISNA(INDEX('EAPG Weight Table'!C:C,MATCH($C22,'EAPG Weight Table'!$A:$A,0))),"",INDEX('EAPG Weight Table'!C:C,MATCH($C22,'EAPG Weight Table'!$A:$A,0)))</f>
        <v/>
      </c>
      <c r="H22" s="84"/>
      <c r="I22" s="84"/>
      <c r="J22" s="84"/>
      <c r="K22" s="84"/>
      <c r="L22" s="84"/>
      <c r="M22" s="84"/>
      <c r="N22" s="84"/>
      <c r="O22" s="86" t="str">
        <f t="shared" ref="O22:O71" si="2">(IF(C22=0," ",IF(ISERROR(VALUE($D$12)),"N/A",VALUE($D$12))))</f>
        <v xml:space="preserve"> </v>
      </c>
      <c r="P22" s="87" t="str">
        <f t="shared" ref="P22:P71" si="3">IF(C22=0," ",IF(OR(I22="yes",I22="Yes",J22="Yes",K22="Yes"),0,1))</f>
        <v xml:space="preserve"> </v>
      </c>
      <c r="Q22" s="88" t="str">
        <f t="shared" ref="Q22:Q71" si="4">IF(C22=0," ",IF(N22="yes",0.5,IF(L22="yes",0.5,1)))</f>
        <v xml:space="preserve"> </v>
      </c>
      <c r="R22" s="87" t="str">
        <f t="shared" ref="R22:R71" si="5">IF(B22=0," ",IF(M22="yes",2,IF(H22="yes",1,0)))</f>
        <v xml:space="preserve"> </v>
      </c>
      <c r="S22" s="89" t="str">
        <f t="array" ref="S22">IF(MAX(IF($G$18:$G$71=G22,$E$18:$E$71,"N/A"))=E22,"Yes","No")</f>
        <v>No</v>
      </c>
      <c r="T22" s="90">
        <f>A22</f>
        <v>5</v>
      </c>
      <c r="U22" s="90">
        <f>IF(S22="Yes",VLOOKUP(E22,E:T,16,FALSE),A22)</f>
        <v>5</v>
      </c>
      <c r="V22" s="91" t="str">
        <f t="array" ref="V22">IF(B22=0,"",IF(AND(MAX(IF($G$18:$G$71=G22,$E$18:$E$71))=MIN(IF($G$18:$G$71=G22,$E$18:$E$71,"N/A")),A22&lt;&gt;U22),"N/A",IF(A22=U22,MAX(IF($G$18:$G$71=G22,$E$18:$E$71,"N/A")),MIN(IF($G$18:$G$71=G22,$E$18:$E$71,"N/A")))))</f>
        <v/>
      </c>
      <c r="W22" s="92" t="str">
        <f>IF(C22=0," ",IF(AND(R22=1,V22=E22),1,IF(AND(R22=2,V22=E22),1.5,IF(AND(R22=1,V22&lt;&gt;E22),0.5,IF(AND(R22=2,V22&lt;&gt;E22),0.75,1)))))</f>
        <v xml:space="preserve"> </v>
      </c>
      <c r="X22" s="93" t="str">
        <f>IF(C22=0," ",IF(ISERROR(VLOOKUP(B22,'Non-Covered Rev Codes'!A:A,1,FALSE)),1,0))</f>
        <v xml:space="preserve"> </v>
      </c>
      <c r="Y22" s="115" t="str">
        <f t="shared" ref="Y22:Y49" si="6">IF(C22=0," ",IF(ISERROR(ROUND(E22*O22*P22*Q22*W22*X22,2)),"N/A",ROUND(E22*O22*P22*Q22*W22*X22,2)))</f>
        <v xml:space="preserve"> </v>
      </c>
      <c r="Z22" s="115">
        <f t="shared" si="0"/>
        <v>1000</v>
      </c>
      <c r="AA22"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2" s="224"/>
      <c r="AC22" s="115">
        <f t="shared" ref="AC22:AC71" si="7">IF(ISERROR(AA22*AB22),0,AA22*AB22)</f>
        <v>0</v>
      </c>
      <c r="AD22" s="94" t="str">
        <f>IF(OR($D$13="No",X22=0),"NO",IF(ISNA(INDEX('High-Cost Drug &amp; Device'!B:B,MATCH(C22,'High-Cost Drug &amp; Device'!$A:$A,0))),"NO",INDEX('High-Cost Drug &amp; Device'!B:B,MATCH(C22,'High-Cost Drug &amp; Device'!$A:$A,0))))</f>
        <v>NO</v>
      </c>
      <c r="AE22" s="94" t="str">
        <f>IF(OR($D$13="No",X22=0),"NO",IF(ISNA(INDEX('High-Cost Drug &amp; Device'!C:C,MATCH(C22,'High-Cost Drug &amp; Device'!$A:$A,0))),"NO",INDEX('High-Cost Drug &amp; Device'!C:C,MATCH(C22,'High-Cost Drug &amp; Device'!$A:$A,0))))</f>
        <v>NO</v>
      </c>
      <c r="AF22" s="94" t="str">
        <f>IF(OR($D$13="No",X22=0),"NO",IF(ISNA(INDEX('High-Cost Drug &amp; Device'!F:F,MATCH(B22,'High-Cost Drug &amp; Device'!$E:$E,0))),"NO",INDEX('High-Cost Drug &amp; Device'!F:F,MATCH(B22,'High-Cost Drug &amp; Device'!$E:$E,0))))</f>
        <v>NO</v>
      </c>
      <c r="AG22" s="94" t="str">
        <f t="shared" ref="AG22:AG71" si="8">IF(OR($D$13="No",X22=0),"NO",IF(AND(AE22="YES",AF22="YES"),"YES",IF(AD22="YES","YES","NO")))</f>
        <v>NO</v>
      </c>
      <c r="AH22" s="115">
        <f t="shared" ref="AH22:AH71" si="9">MAX(AC22-Z22,0)</f>
        <v>0</v>
      </c>
      <c r="AI22" s="115">
        <f t="shared" ref="AI22:AI71" si="10">ROUND(IF(AG22="YES",0.8*AH22,0),2)</f>
        <v>0</v>
      </c>
      <c r="AJ22" s="115" t="str">
        <f t="shared" ref="AJ22:AJ71" si="11">IF(ISERROR(Y22+AI22),"N/A",Y22+AI22)</f>
        <v>N/A</v>
      </c>
      <c r="AK22" s="95"/>
      <c r="AL22" s="96"/>
      <c r="AM22" s="28">
        <v>6</v>
      </c>
      <c r="AN22" s="44"/>
      <c r="AT22" s="75" t="s">
        <v>1245</v>
      </c>
    </row>
    <row r="23" spans="1:46" s="87" customFormat="1" ht="12.75" customHeight="1">
      <c r="A23" s="83">
        <v>6</v>
      </c>
      <c r="B23" s="167"/>
      <c r="C23" s="167"/>
      <c r="D23" s="85" t="str">
        <f>IF(ISNA(INDEX('EAPG Weight Table'!E:E,MATCH($C23,'EAPG Weight Table'!$A:$A,0))),"",INDEX('EAPG Weight Table'!E:E,MATCH($C23,'EAPG Weight Table'!$A:$A,0)))</f>
        <v/>
      </c>
      <c r="E23" s="221" t="str">
        <f>IF(ISNA(INDEX('EAPG Weight Table'!F:F,MATCH($C23,'EAPG Weight Table'!$A:$A,0))),"",INDEX('EAPG Weight Table'!F:F,MATCH($C23,'EAPG Weight Table'!$A:$A,0)))</f>
        <v/>
      </c>
      <c r="F23" s="222" t="str">
        <f>IF(ISNA(INDEX('EAPG Weight Table'!B:B,MATCH($C23,'EAPG Weight Table'!$A:$A,0))),"",INDEX('EAPG Weight Table'!B:B,MATCH($C23,'EAPG Weight Table'!$A:$A,0)))</f>
        <v/>
      </c>
      <c r="G23" s="222" t="str">
        <f>IF(ISNA(INDEX('EAPG Weight Table'!C:C,MATCH($C23,'EAPG Weight Table'!$A:$A,0))),"",INDEX('EAPG Weight Table'!C:C,MATCH($C23,'EAPG Weight Table'!$A:$A,0)))</f>
        <v/>
      </c>
      <c r="H23" s="84"/>
      <c r="I23" s="84"/>
      <c r="J23" s="84"/>
      <c r="K23" s="84"/>
      <c r="L23" s="84"/>
      <c r="M23" s="84"/>
      <c r="N23" s="84"/>
      <c r="O23" s="86" t="str">
        <f t="shared" si="2"/>
        <v xml:space="preserve"> </v>
      </c>
      <c r="P23" s="87" t="str">
        <f t="shared" si="3"/>
        <v xml:space="preserve"> </v>
      </c>
      <c r="Q23" s="88" t="str">
        <f t="shared" si="4"/>
        <v xml:space="preserve"> </v>
      </c>
      <c r="R23" s="87" t="str">
        <f>IF(B23=0," ",IF(M23="yes",2,IF(H23="yes",1,0)))</f>
        <v xml:space="preserve"> </v>
      </c>
      <c r="S23" s="89" t="str">
        <f t="array" ref="S23">IF(MAX(IF($G$18:$G$71=G23,$E$18:$E$71,"N/A"))=E23,"Yes","No")</f>
        <v>No</v>
      </c>
      <c r="T23" s="90">
        <f t="shared" ref="T23:T71" si="12">A23</f>
        <v>6</v>
      </c>
      <c r="U23" s="90">
        <f t="shared" ref="U23:U71" si="13">IF(S23="Yes",VLOOKUP(E23,E:T,16,FALSE),A23)</f>
        <v>6</v>
      </c>
      <c r="V23" s="91" t="str">
        <f t="array" ref="V23">IF(B23=0,"",IF(AND(MAX(IF($G$18:$G$71=G23,$E$18:$E$71))=MIN(IF($G$18:$G$71=G23,$E$18:$E$71,"N/A")),A23&lt;&gt;U23),"N/A",IF(A23=U23,MAX(IF($G$18:$G$71=G23,$E$18:$E$71,"N/A")),MIN(IF($G$18:$G$71=G23,$E$18:$E$71,"N/A")))))</f>
        <v/>
      </c>
      <c r="W23" s="92" t="str">
        <f t="shared" ref="W23:W49" si="14">IF(C23=0," ",IF(AND(R23=1,V23=E23),1,IF(AND(R23=2,V23=E23),1.5,IF(AND(R23=1,V23&lt;&gt;E23),0.5,IF(AND(R23=2,V23&lt;&gt;E23),0.75,1)))))</f>
        <v xml:space="preserve"> </v>
      </c>
      <c r="X23" s="93" t="str">
        <f>IF(C23=0," ",IF(ISERROR(VLOOKUP(B23,'Non-Covered Rev Codes'!A:A,1,FALSE)),1,0))</f>
        <v xml:space="preserve"> </v>
      </c>
      <c r="Y23" s="115" t="str">
        <f t="shared" si="6"/>
        <v xml:space="preserve"> </v>
      </c>
      <c r="Z23" s="115">
        <f t="shared" si="0"/>
        <v>1000</v>
      </c>
      <c r="AA23"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3" s="224"/>
      <c r="AC23" s="115">
        <f t="shared" si="7"/>
        <v>0</v>
      </c>
      <c r="AD23" s="94" t="str">
        <f>IF(OR($D$13="No",X23=0),"NO",IF(ISNA(INDEX('High-Cost Drug &amp; Device'!B:B,MATCH(C23,'High-Cost Drug &amp; Device'!$A:$A,0))),"NO",INDEX('High-Cost Drug &amp; Device'!B:B,MATCH(C23,'High-Cost Drug &amp; Device'!$A:$A,0))))</f>
        <v>NO</v>
      </c>
      <c r="AE23" s="94" t="str">
        <f>IF(OR($D$13="No",X23=0),"NO",IF(ISNA(INDEX('High-Cost Drug &amp; Device'!C:C,MATCH(C23,'High-Cost Drug &amp; Device'!$A:$A,0))),"NO",INDEX('High-Cost Drug &amp; Device'!C:C,MATCH(C23,'High-Cost Drug &amp; Device'!$A:$A,0))))</f>
        <v>NO</v>
      </c>
      <c r="AF23" s="94" t="str">
        <f>IF(OR($D$13="No",X23=0),"NO",IF(ISNA(INDEX('High-Cost Drug &amp; Device'!F:F,MATCH(B23,'High-Cost Drug &amp; Device'!$E:$E,0))),"NO",INDEX('High-Cost Drug &amp; Device'!F:F,MATCH(B23,'High-Cost Drug &amp; Device'!$E:$E,0))))</f>
        <v>NO</v>
      </c>
      <c r="AG23" s="94" t="str">
        <f t="shared" si="8"/>
        <v>NO</v>
      </c>
      <c r="AH23" s="115">
        <f t="shared" si="9"/>
        <v>0</v>
      </c>
      <c r="AI23" s="115">
        <f t="shared" si="10"/>
        <v>0</v>
      </c>
      <c r="AJ23" s="115" t="str">
        <f t="shared" si="11"/>
        <v>N/A</v>
      </c>
      <c r="AK23" s="95"/>
      <c r="AL23" s="96"/>
      <c r="AM23" s="28">
        <v>7</v>
      </c>
      <c r="AN23" s="44"/>
      <c r="AT23" s="75" t="s">
        <v>1246</v>
      </c>
    </row>
    <row r="24" spans="1:46" s="87" customFormat="1" ht="12.75" customHeight="1">
      <c r="A24" s="83">
        <v>7</v>
      </c>
      <c r="B24" s="167"/>
      <c r="C24" s="167"/>
      <c r="D24" s="85" t="str">
        <f>IF(ISNA(INDEX('EAPG Weight Table'!E:E,MATCH($C24,'EAPG Weight Table'!$A:$A,0))),"",INDEX('EAPG Weight Table'!E:E,MATCH($C24,'EAPG Weight Table'!$A:$A,0)))</f>
        <v/>
      </c>
      <c r="E24" s="221" t="str">
        <f>IF(ISNA(INDEX('EAPG Weight Table'!F:F,MATCH($C24,'EAPG Weight Table'!$A:$A,0))),"",INDEX('EAPG Weight Table'!F:F,MATCH($C24,'EAPG Weight Table'!$A:$A,0)))</f>
        <v/>
      </c>
      <c r="F24" s="222" t="str">
        <f>IF(ISNA(INDEX('EAPG Weight Table'!B:B,MATCH($C24,'EAPG Weight Table'!$A:$A,0))),"",INDEX('EAPG Weight Table'!B:B,MATCH($C24,'EAPG Weight Table'!$A:$A,0)))</f>
        <v/>
      </c>
      <c r="G24" s="222" t="str">
        <f>IF(ISNA(INDEX('EAPG Weight Table'!C:C,MATCH($C24,'EAPG Weight Table'!$A:$A,0))),"",INDEX('EAPG Weight Table'!C:C,MATCH($C24,'EAPG Weight Table'!$A:$A,0)))</f>
        <v/>
      </c>
      <c r="H24" s="84"/>
      <c r="I24" s="84"/>
      <c r="J24" s="84"/>
      <c r="K24" s="84"/>
      <c r="L24" s="84"/>
      <c r="M24" s="84"/>
      <c r="N24" s="84"/>
      <c r="O24" s="86" t="str">
        <f t="shared" si="2"/>
        <v xml:space="preserve"> </v>
      </c>
      <c r="P24" s="87" t="str">
        <f t="shared" si="3"/>
        <v xml:space="preserve"> </v>
      </c>
      <c r="Q24" s="88" t="str">
        <f t="shared" si="4"/>
        <v xml:space="preserve"> </v>
      </c>
      <c r="R24" s="87" t="str">
        <f t="shared" si="5"/>
        <v xml:space="preserve"> </v>
      </c>
      <c r="S24" s="89" t="str">
        <f t="array" ref="S24">IF(MAX(IF($G$18:$G$71=G24,$E$18:$E$71,"N/A"))=E24,"Yes","No")</f>
        <v>No</v>
      </c>
      <c r="T24" s="90">
        <f t="shared" si="12"/>
        <v>7</v>
      </c>
      <c r="U24" s="90">
        <f t="shared" si="13"/>
        <v>7</v>
      </c>
      <c r="V24" s="91" t="str">
        <f t="array" ref="V24">IF(B24=0,"",IF(AND(MAX(IF($G$18:$G$71=G24,$E$18:$E$71))=MIN(IF($G$18:$G$71=G24,$E$18:$E$71,"N/A")),A24&lt;&gt;U24),"N/A",IF(A24=U24,MAX(IF($G$18:$G$71=G24,$E$18:$E$71,"N/A")),MIN(IF($G$18:$G$71=G24,$E$18:$E$71,"N/A")))))</f>
        <v/>
      </c>
      <c r="W24" s="92" t="str">
        <f>IF(C24=0," ",IF(AND(R24=1,V24=E24),1,IF(AND(R24=2,V24=E24),1.5,IF(AND(R24=1,V24&lt;&gt;E24),0.5,IF(AND(R24=2,V24&lt;&gt;E24),0.75,1)))))</f>
        <v xml:space="preserve"> </v>
      </c>
      <c r="X24" s="93" t="str">
        <f>IF(C24=0," ",IF(ISERROR(VLOOKUP(B24,'Non-Covered Rev Codes'!A:A,1,FALSE)),1,0))</f>
        <v xml:space="preserve"> </v>
      </c>
      <c r="Y24" s="115" t="str">
        <f t="shared" si="6"/>
        <v xml:space="preserve"> </v>
      </c>
      <c r="Z24" s="115">
        <f t="shared" ref="Z24:Z71" si="15">IF(ISERROR($D$14+Y24),$D$14,$D$14+Y24)</f>
        <v>1000</v>
      </c>
      <c r="AA24"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4" s="224"/>
      <c r="AC24" s="115">
        <f t="shared" si="7"/>
        <v>0</v>
      </c>
      <c r="AD24" s="94" t="str">
        <f>IF(OR($D$13="No",X24=0),"NO",IF(ISNA(INDEX('High-Cost Drug &amp; Device'!B:B,MATCH(C24,'High-Cost Drug &amp; Device'!$A:$A,0))),"NO",INDEX('High-Cost Drug &amp; Device'!B:B,MATCH(C24,'High-Cost Drug &amp; Device'!$A:$A,0))))</f>
        <v>NO</v>
      </c>
      <c r="AE24" s="94" t="str">
        <f>IF(OR($D$13="No",X24=0),"NO",IF(ISNA(INDEX('High-Cost Drug &amp; Device'!C:C,MATCH(C24,'High-Cost Drug &amp; Device'!$A:$A,0))),"NO",INDEX('High-Cost Drug &amp; Device'!C:C,MATCH(C24,'High-Cost Drug &amp; Device'!$A:$A,0))))</f>
        <v>NO</v>
      </c>
      <c r="AF24" s="94" t="str">
        <f>IF(OR($D$13="No",X24=0),"NO",IF(ISNA(INDEX('High-Cost Drug &amp; Device'!F:F,MATCH(B24,'High-Cost Drug &amp; Device'!$E:$E,0))),"NO",INDEX('High-Cost Drug &amp; Device'!F:F,MATCH(B24,'High-Cost Drug &amp; Device'!$E:$E,0))))</f>
        <v>NO</v>
      </c>
      <c r="AG24" s="94" t="str">
        <f t="shared" si="8"/>
        <v>NO</v>
      </c>
      <c r="AH24" s="115">
        <f t="shared" si="9"/>
        <v>0</v>
      </c>
      <c r="AI24" s="115">
        <f t="shared" si="10"/>
        <v>0</v>
      </c>
      <c r="AJ24" s="115" t="str">
        <f t="shared" si="11"/>
        <v>N/A</v>
      </c>
      <c r="AK24" s="95"/>
      <c r="AL24" s="96"/>
      <c r="AM24" s="28">
        <v>8</v>
      </c>
      <c r="AN24" s="44"/>
      <c r="AT24" s="75" t="s">
        <v>1247</v>
      </c>
    </row>
    <row r="25" spans="1:46" s="87" customFormat="1" ht="12.75" customHeight="1">
      <c r="A25" s="83">
        <v>8</v>
      </c>
      <c r="B25" s="167"/>
      <c r="C25" s="167"/>
      <c r="D25" s="85" t="str">
        <f>IF(ISNA(INDEX('EAPG Weight Table'!E:E,MATCH($C25,'EAPG Weight Table'!$A:$A,0))),"",INDEX('EAPG Weight Table'!E:E,MATCH($C25,'EAPG Weight Table'!$A:$A,0)))</f>
        <v/>
      </c>
      <c r="E25" s="221" t="str">
        <f>IF(ISNA(INDEX('EAPG Weight Table'!F:F,MATCH($C25,'EAPG Weight Table'!$A:$A,0))),"",INDEX('EAPG Weight Table'!F:F,MATCH($C25,'EAPG Weight Table'!$A:$A,0)))</f>
        <v/>
      </c>
      <c r="F25" s="222" t="str">
        <f>IF(ISNA(INDEX('EAPG Weight Table'!B:B,MATCH($C25,'EAPG Weight Table'!$A:$A,0))),"",INDEX('EAPG Weight Table'!B:B,MATCH($C25,'EAPG Weight Table'!$A:$A,0)))</f>
        <v/>
      </c>
      <c r="G25" s="222" t="str">
        <f>IF(ISNA(INDEX('EAPG Weight Table'!C:C,MATCH($C25,'EAPG Weight Table'!$A:$A,0))),"",INDEX('EAPG Weight Table'!C:C,MATCH($C25,'EAPG Weight Table'!$A:$A,0)))</f>
        <v/>
      </c>
      <c r="H25" s="84"/>
      <c r="I25" s="84"/>
      <c r="J25" s="84"/>
      <c r="K25" s="84"/>
      <c r="L25" s="84"/>
      <c r="M25" s="84"/>
      <c r="N25" s="84"/>
      <c r="O25" s="86" t="str">
        <f t="shared" si="2"/>
        <v xml:space="preserve"> </v>
      </c>
      <c r="P25" s="87" t="str">
        <f t="shared" si="3"/>
        <v xml:space="preserve"> </v>
      </c>
      <c r="Q25" s="88" t="str">
        <f t="shared" si="4"/>
        <v xml:space="preserve"> </v>
      </c>
      <c r="R25" s="87" t="str">
        <f t="shared" si="5"/>
        <v xml:space="preserve"> </v>
      </c>
      <c r="S25" s="89" t="str">
        <f t="array" ref="S25">IF(MAX(IF($G$18:$G$71=G25,$E$18:$E$71,"N/A"))=E25,"Yes","No")</f>
        <v>No</v>
      </c>
      <c r="T25" s="90">
        <f t="shared" si="12"/>
        <v>8</v>
      </c>
      <c r="U25" s="90">
        <f t="shared" si="13"/>
        <v>8</v>
      </c>
      <c r="V25" s="91" t="str">
        <f t="array" ref="V25">IF(B25=0,"",IF(AND(MAX(IF($G$18:$G$71=G25,$E$18:$E$71))=MIN(IF($G$18:$G$71=G25,$E$18:$E$71,"N/A")),A25&lt;&gt;U25),"N/A",IF(A25=U25,MAX(IF($G$18:$G$71=G25,$E$18:$E$71,"N/A")),MIN(IF($G$18:$G$71=G25,$E$18:$E$71,"N/A")))))</f>
        <v/>
      </c>
      <c r="W25" s="92" t="str">
        <f t="shared" si="14"/>
        <v xml:space="preserve"> </v>
      </c>
      <c r="X25" s="93" t="str">
        <f>IF(C25=0," ",IF(ISERROR(VLOOKUP(B25,'Non-Covered Rev Codes'!A:A,1,FALSE)),1,0))</f>
        <v xml:space="preserve"> </v>
      </c>
      <c r="Y25" s="115" t="str">
        <f t="shared" si="6"/>
        <v xml:space="preserve"> </v>
      </c>
      <c r="Z25" s="115">
        <f t="shared" si="15"/>
        <v>1000</v>
      </c>
      <c r="AA25"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5" s="224"/>
      <c r="AC25" s="115">
        <f t="shared" si="7"/>
        <v>0</v>
      </c>
      <c r="AD25" s="94" t="str">
        <f>IF(OR($D$13="No",X25=0),"NO",IF(ISNA(INDEX('High-Cost Drug &amp; Device'!B:B,MATCH(C25,'High-Cost Drug &amp; Device'!$A:$A,0))),"NO",INDEX('High-Cost Drug &amp; Device'!B:B,MATCH(C25,'High-Cost Drug &amp; Device'!$A:$A,0))))</f>
        <v>NO</v>
      </c>
      <c r="AE25" s="94" t="str">
        <f>IF(OR($D$13="No",X25=0),"NO",IF(ISNA(INDEX('High-Cost Drug &amp; Device'!C:C,MATCH(C25,'High-Cost Drug &amp; Device'!$A:$A,0))),"NO",INDEX('High-Cost Drug &amp; Device'!C:C,MATCH(C25,'High-Cost Drug &amp; Device'!$A:$A,0))))</f>
        <v>NO</v>
      </c>
      <c r="AF25" s="94" t="str">
        <f>IF(OR($D$13="No",X25=0),"NO",IF(ISNA(INDEX('High-Cost Drug &amp; Device'!F:F,MATCH(B25,'High-Cost Drug &amp; Device'!$E:$E,0))),"NO",INDEX('High-Cost Drug &amp; Device'!F:F,MATCH(B25,'High-Cost Drug &amp; Device'!$E:$E,0))))</f>
        <v>NO</v>
      </c>
      <c r="AG25" s="94" t="str">
        <f t="shared" si="8"/>
        <v>NO</v>
      </c>
      <c r="AH25" s="115">
        <f t="shared" si="9"/>
        <v>0</v>
      </c>
      <c r="AI25" s="115">
        <f t="shared" si="10"/>
        <v>0</v>
      </c>
      <c r="AJ25" s="115" t="str">
        <f t="shared" si="11"/>
        <v>N/A</v>
      </c>
      <c r="AK25" s="95"/>
      <c r="AL25" s="96"/>
      <c r="AM25" s="28">
        <v>9</v>
      </c>
      <c r="AN25" s="44"/>
      <c r="AT25" s="87" t="s">
        <v>1248</v>
      </c>
    </row>
    <row r="26" spans="1:46" s="87" customFormat="1" ht="12.75" customHeight="1">
      <c r="A26" s="83">
        <v>9</v>
      </c>
      <c r="B26" s="167"/>
      <c r="C26" s="167"/>
      <c r="D26" s="85" t="str">
        <f>IF(ISNA(INDEX('EAPG Weight Table'!E:E,MATCH($C26,'EAPG Weight Table'!$A:$A,0))),"",INDEX('EAPG Weight Table'!E:E,MATCH($C26,'EAPG Weight Table'!$A:$A,0)))</f>
        <v/>
      </c>
      <c r="E26" s="221" t="str">
        <f>IF(ISNA(INDEX('EAPG Weight Table'!F:F,MATCH($C26,'EAPG Weight Table'!$A:$A,0))),"",INDEX('EAPG Weight Table'!F:F,MATCH($C26,'EAPG Weight Table'!$A:$A,0)))</f>
        <v/>
      </c>
      <c r="F26" s="222" t="str">
        <f>IF(ISNA(INDEX('EAPG Weight Table'!B:B,MATCH($C26,'EAPG Weight Table'!$A:$A,0))),"",INDEX('EAPG Weight Table'!B:B,MATCH($C26,'EAPG Weight Table'!$A:$A,0)))</f>
        <v/>
      </c>
      <c r="G26" s="222" t="str">
        <f>IF(ISNA(INDEX('EAPG Weight Table'!C:C,MATCH($C26,'EAPG Weight Table'!$A:$A,0))),"",INDEX('EAPG Weight Table'!C:C,MATCH($C26,'EAPG Weight Table'!$A:$A,0)))</f>
        <v/>
      </c>
      <c r="H26" s="84"/>
      <c r="I26" s="84"/>
      <c r="J26" s="84"/>
      <c r="K26" s="84"/>
      <c r="L26" s="84"/>
      <c r="M26" s="84"/>
      <c r="N26" s="84"/>
      <c r="O26" s="86" t="str">
        <f t="shared" si="2"/>
        <v xml:space="preserve"> </v>
      </c>
      <c r="P26" s="87" t="str">
        <f t="shared" si="3"/>
        <v xml:space="preserve"> </v>
      </c>
      <c r="Q26" s="88" t="str">
        <f t="shared" si="4"/>
        <v xml:space="preserve"> </v>
      </c>
      <c r="R26" s="87" t="str">
        <f t="shared" si="5"/>
        <v xml:space="preserve"> </v>
      </c>
      <c r="S26" s="89" t="str">
        <f t="array" ref="S26">IF(MAX(IF($G$18:$G$71=G26,$E$18:$E$71,"N/A"))=E26,"Yes","No")</f>
        <v>No</v>
      </c>
      <c r="T26" s="90">
        <f t="shared" si="12"/>
        <v>9</v>
      </c>
      <c r="U26" s="90">
        <f t="shared" si="13"/>
        <v>9</v>
      </c>
      <c r="V26" s="91" t="str">
        <f t="array" ref="V26">IF(B26=0,"",IF(AND(MAX(IF($G$18:$G$71=G26,$E$18:$E$71))=MIN(IF($G$18:$G$71=G26,$E$18:$E$71,"N/A")),A26&lt;&gt;U26),"N/A",IF(A26=U26,MAX(IF($G$18:$G$71=G26,$E$18:$E$71,"N/A")),MIN(IF($G$18:$G$71=G26,$E$18:$E$71,"N/A")))))</f>
        <v/>
      </c>
      <c r="W26" s="92" t="str">
        <f t="shared" si="14"/>
        <v xml:space="preserve"> </v>
      </c>
      <c r="X26" s="93" t="str">
        <f>IF(C26=0," ",IF(ISERROR(VLOOKUP(B26,'Non-Covered Rev Codes'!A:A,1,FALSE)),1,0))</f>
        <v xml:space="preserve"> </v>
      </c>
      <c r="Y26" s="115" t="str">
        <f t="shared" si="6"/>
        <v xml:space="preserve"> </v>
      </c>
      <c r="Z26" s="115">
        <f t="shared" si="15"/>
        <v>1000</v>
      </c>
      <c r="AA26"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6" s="224"/>
      <c r="AC26" s="115">
        <f t="shared" si="7"/>
        <v>0</v>
      </c>
      <c r="AD26" s="94" t="str">
        <f>IF(OR($D$13="No",X26=0),"NO",IF(ISNA(INDEX('High-Cost Drug &amp; Device'!B:B,MATCH(C26,'High-Cost Drug &amp; Device'!$A:$A,0))),"NO",INDEX('High-Cost Drug &amp; Device'!B:B,MATCH(C26,'High-Cost Drug &amp; Device'!$A:$A,0))))</f>
        <v>NO</v>
      </c>
      <c r="AE26" s="94" t="str">
        <f>IF(OR($D$13="No",X26=0),"NO",IF(ISNA(INDEX('High-Cost Drug &amp; Device'!C:C,MATCH(C26,'High-Cost Drug &amp; Device'!$A:$A,0))),"NO",INDEX('High-Cost Drug &amp; Device'!C:C,MATCH(C26,'High-Cost Drug &amp; Device'!$A:$A,0))))</f>
        <v>NO</v>
      </c>
      <c r="AF26" s="94" t="str">
        <f>IF(OR($D$13="No",X26=0),"NO",IF(ISNA(INDEX('High-Cost Drug &amp; Device'!F:F,MATCH(B26,'High-Cost Drug &amp; Device'!$E:$E,0))),"NO",INDEX('High-Cost Drug &amp; Device'!F:F,MATCH(B26,'High-Cost Drug &amp; Device'!$E:$E,0))))</f>
        <v>NO</v>
      </c>
      <c r="AG26" s="94" t="str">
        <f t="shared" si="8"/>
        <v>NO</v>
      </c>
      <c r="AH26" s="115">
        <f t="shared" si="9"/>
        <v>0</v>
      </c>
      <c r="AI26" s="115">
        <f t="shared" si="10"/>
        <v>0</v>
      </c>
      <c r="AJ26" s="115" t="str">
        <f t="shared" si="11"/>
        <v>N/A</v>
      </c>
      <c r="AK26" s="95"/>
      <c r="AL26" s="96"/>
      <c r="AM26" s="28">
        <v>10</v>
      </c>
      <c r="AN26" s="44"/>
      <c r="AT26" s="87" t="s">
        <v>1249</v>
      </c>
    </row>
    <row r="27" spans="1:46" s="87" customFormat="1" ht="12.75" customHeight="1">
      <c r="A27" s="83">
        <v>10</v>
      </c>
      <c r="B27" s="167"/>
      <c r="C27" s="167"/>
      <c r="D27" s="85" t="str">
        <f>IF(ISNA(INDEX('EAPG Weight Table'!E:E,MATCH($C27,'EAPG Weight Table'!$A:$A,0))),"",INDEX('EAPG Weight Table'!E:E,MATCH($C27,'EAPG Weight Table'!$A:$A,0)))</f>
        <v/>
      </c>
      <c r="E27" s="221" t="str">
        <f>IF(ISNA(INDEX('EAPG Weight Table'!F:F,MATCH($C27,'EAPG Weight Table'!$A:$A,0))),"",INDEX('EAPG Weight Table'!F:F,MATCH($C27,'EAPG Weight Table'!$A:$A,0)))</f>
        <v/>
      </c>
      <c r="F27" s="222" t="str">
        <f>IF(ISNA(INDEX('EAPG Weight Table'!B:B,MATCH($C27,'EAPG Weight Table'!$A:$A,0))),"",INDEX('EAPG Weight Table'!B:B,MATCH($C27,'EAPG Weight Table'!$A:$A,0)))</f>
        <v/>
      </c>
      <c r="G27" s="222" t="str">
        <f>IF(ISNA(INDEX('EAPG Weight Table'!C:C,MATCH($C27,'EAPG Weight Table'!$A:$A,0))),"",INDEX('EAPG Weight Table'!C:C,MATCH($C27,'EAPG Weight Table'!$A:$A,0)))</f>
        <v/>
      </c>
      <c r="H27" s="84"/>
      <c r="I27" s="84"/>
      <c r="J27" s="84"/>
      <c r="K27" s="84"/>
      <c r="L27" s="84"/>
      <c r="M27" s="84"/>
      <c r="N27" s="84"/>
      <c r="O27" s="86" t="str">
        <f t="shared" si="2"/>
        <v xml:space="preserve"> </v>
      </c>
      <c r="P27" s="87" t="str">
        <f t="shared" si="3"/>
        <v xml:space="preserve"> </v>
      </c>
      <c r="Q27" s="88" t="str">
        <f t="shared" si="4"/>
        <v xml:space="preserve"> </v>
      </c>
      <c r="R27" s="87" t="str">
        <f t="shared" si="5"/>
        <v xml:space="preserve"> </v>
      </c>
      <c r="S27" s="89" t="str">
        <f t="array" ref="S27">IF(MAX(IF($G$18:$G$71=G27,$E$18:$E$71,"N/A"))=E27,"Yes","No")</f>
        <v>No</v>
      </c>
      <c r="T27" s="90">
        <f t="shared" si="12"/>
        <v>10</v>
      </c>
      <c r="U27" s="90">
        <f t="shared" si="13"/>
        <v>10</v>
      </c>
      <c r="V27" s="91" t="str">
        <f t="array" ref="V27">IF(B27=0,"",IF(AND(MAX(IF($G$18:$G$71=G27,$E$18:$E$71))=MIN(IF($G$18:$G$71=G27,$E$18:$E$71,"N/A")),A27&lt;&gt;U27),"N/A",IF(A27=U27,MAX(IF($G$18:$G$71=G27,$E$18:$E$71,"N/A")),MIN(IF($G$18:$G$71=G27,$E$18:$E$71,"N/A")))))</f>
        <v/>
      </c>
      <c r="W27" s="92" t="str">
        <f>IF(C27=0," ",IF(AND(R27=1,V27=E27),1,IF(AND(R27=2,V27=E27),1.5,IF(AND(R27=1,V27&lt;&gt;E27),0.5,IF(AND(R27=2,V27&lt;&gt;E27),0.75,1)))))</f>
        <v xml:space="preserve"> </v>
      </c>
      <c r="X27" s="93" t="str">
        <f>IF(C27=0," ",IF(ISERROR(VLOOKUP(B27,'Non-Covered Rev Codes'!A:A,1,FALSE)),1,0))</f>
        <v xml:space="preserve"> </v>
      </c>
      <c r="Y27" s="115" t="str">
        <f t="shared" si="6"/>
        <v xml:space="preserve"> </v>
      </c>
      <c r="Z27" s="115">
        <f t="shared" si="15"/>
        <v>1000</v>
      </c>
      <c r="AA27"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7" s="224"/>
      <c r="AC27" s="115">
        <f t="shared" si="7"/>
        <v>0</v>
      </c>
      <c r="AD27" s="94" t="str">
        <f>IF(OR($D$13="No",X27=0),"NO",IF(ISNA(INDEX('High-Cost Drug &amp; Device'!B:B,MATCH(C27,'High-Cost Drug &amp; Device'!$A:$A,0))),"NO",INDEX('High-Cost Drug &amp; Device'!B:B,MATCH(C27,'High-Cost Drug &amp; Device'!$A:$A,0))))</f>
        <v>NO</v>
      </c>
      <c r="AE27" s="94" t="str">
        <f>IF(OR($D$13="No",X27=0),"NO",IF(ISNA(INDEX('High-Cost Drug &amp; Device'!C:C,MATCH(C27,'High-Cost Drug &amp; Device'!$A:$A,0))),"NO",INDEX('High-Cost Drug &amp; Device'!C:C,MATCH(C27,'High-Cost Drug &amp; Device'!$A:$A,0))))</f>
        <v>NO</v>
      </c>
      <c r="AF27" s="94" t="str">
        <f>IF(OR($D$13="No",X27=0),"NO",IF(ISNA(INDEX('High-Cost Drug &amp; Device'!F:F,MATCH(B27,'High-Cost Drug &amp; Device'!$E:$E,0))),"NO",INDEX('High-Cost Drug &amp; Device'!F:F,MATCH(B27,'High-Cost Drug &amp; Device'!$E:$E,0))))</f>
        <v>NO</v>
      </c>
      <c r="AG27" s="94" t="str">
        <f t="shared" si="8"/>
        <v>NO</v>
      </c>
      <c r="AH27" s="115">
        <f t="shared" si="9"/>
        <v>0</v>
      </c>
      <c r="AI27" s="115">
        <f t="shared" si="10"/>
        <v>0</v>
      </c>
      <c r="AJ27" s="115" t="str">
        <f t="shared" si="11"/>
        <v>N/A</v>
      </c>
      <c r="AK27" s="95"/>
      <c r="AL27" s="96"/>
      <c r="AM27" s="29">
        <v>11</v>
      </c>
      <c r="AN27" s="44"/>
      <c r="AT27" s="87" t="s">
        <v>1250</v>
      </c>
    </row>
    <row r="28" spans="1:46" s="87" customFormat="1" ht="12.75" customHeight="1">
      <c r="A28" s="83">
        <v>11</v>
      </c>
      <c r="B28" s="167"/>
      <c r="C28" s="167"/>
      <c r="D28" s="85" t="str">
        <f>IF(ISNA(INDEX('EAPG Weight Table'!E:E,MATCH($C28,'EAPG Weight Table'!$A:$A,0))),"",INDEX('EAPG Weight Table'!E:E,MATCH($C28,'EAPG Weight Table'!$A:$A,0)))</f>
        <v/>
      </c>
      <c r="E28" s="221" t="str">
        <f>IF(ISNA(INDEX('EAPG Weight Table'!F:F,MATCH($C28,'EAPG Weight Table'!$A:$A,0))),"",INDEX('EAPG Weight Table'!F:F,MATCH($C28,'EAPG Weight Table'!$A:$A,0)))</f>
        <v/>
      </c>
      <c r="F28" s="222" t="str">
        <f>IF(ISNA(INDEX('EAPG Weight Table'!B:B,MATCH($C28,'EAPG Weight Table'!$A:$A,0))),"",INDEX('EAPG Weight Table'!B:B,MATCH($C28,'EAPG Weight Table'!$A:$A,0)))</f>
        <v/>
      </c>
      <c r="G28" s="222" t="str">
        <f>IF(ISNA(INDEX('EAPG Weight Table'!C:C,MATCH($C28,'EAPG Weight Table'!$A:$A,0))),"",INDEX('EAPG Weight Table'!C:C,MATCH($C28,'EAPG Weight Table'!$A:$A,0)))</f>
        <v/>
      </c>
      <c r="H28" s="84"/>
      <c r="I28" s="84"/>
      <c r="J28" s="84"/>
      <c r="K28" s="84"/>
      <c r="L28" s="84"/>
      <c r="M28" s="84"/>
      <c r="N28" s="84"/>
      <c r="O28" s="86" t="str">
        <f t="shared" si="2"/>
        <v xml:space="preserve"> </v>
      </c>
      <c r="P28" s="87" t="str">
        <f t="shared" si="3"/>
        <v xml:space="preserve"> </v>
      </c>
      <c r="Q28" s="88" t="str">
        <f t="shared" si="4"/>
        <v xml:space="preserve"> </v>
      </c>
      <c r="R28" s="87" t="str">
        <f t="shared" si="5"/>
        <v xml:space="preserve"> </v>
      </c>
      <c r="S28" s="89" t="str">
        <f t="array" ref="S28">IF(MAX(IF($G$18:$G$71=G28,$E$18:$E$71,"N/A"))=E28,"Yes","No")</f>
        <v>No</v>
      </c>
      <c r="T28" s="90">
        <f t="shared" si="12"/>
        <v>11</v>
      </c>
      <c r="U28" s="90">
        <f t="shared" si="13"/>
        <v>11</v>
      </c>
      <c r="V28" s="91" t="str">
        <f t="array" ref="V28">IF(B28=0,"",IF(AND(MAX(IF($G$18:$G$71=G28,$E$18:$E$71))=MIN(IF($G$18:$G$71=G28,$E$18:$E$71,"N/A")),A28&lt;&gt;U28),"N/A",IF(A28=U28,MAX(IF($G$18:$G$71=G28,$E$18:$E$71,"N/A")),MIN(IF($G$18:$G$71=G28,$E$18:$E$71,"N/A")))))</f>
        <v/>
      </c>
      <c r="W28" s="92" t="str">
        <f>IF(C28=0," ",IF(AND(R28=1,V28=E28),1,IF(AND(R28=2,V28=E28),1.5,IF(AND(R28=1,V28&lt;&gt;E28),0.5,IF(AND(R28=2,V28&lt;&gt;E28),0.75,1)))))</f>
        <v xml:space="preserve"> </v>
      </c>
      <c r="X28" s="93" t="str">
        <f>IF(C28=0," ",IF(ISERROR(VLOOKUP(B28,'Non-Covered Rev Codes'!A:A,1,FALSE)),1,0))</f>
        <v xml:space="preserve"> </v>
      </c>
      <c r="Y28" s="115" t="str">
        <f t="shared" si="6"/>
        <v xml:space="preserve"> </v>
      </c>
      <c r="Z28" s="115">
        <f t="shared" si="15"/>
        <v>1000</v>
      </c>
      <c r="AA28"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8" s="224"/>
      <c r="AC28" s="115">
        <f t="shared" si="7"/>
        <v>0</v>
      </c>
      <c r="AD28" s="94" t="str">
        <f>IF(OR($D$13="No",X28=0),"NO",IF(ISNA(INDEX('High-Cost Drug &amp; Device'!B:B,MATCH(C28,'High-Cost Drug &amp; Device'!$A:$A,0))),"NO",INDEX('High-Cost Drug &amp; Device'!B:B,MATCH(C28,'High-Cost Drug &amp; Device'!$A:$A,0))))</f>
        <v>NO</v>
      </c>
      <c r="AE28" s="94" t="str">
        <f>IF(OR($D$13="No",X28=0),"NO",IF(ISNA(INDEX('High-Cost Drug &amp; Device'!C:C,MATCH(C28,'High-Cost Drug &amp; Device'!$A:$A,0))),"NO",INDEX('High-Cost Drug &amp; Device'!C:C,MATCH(C28,'High-Cost Drug &amp; Device'!$A:$A,0))))</f>
        <v>NO</v>
      </c>
      <c r="AF28" s="94" t="str">
        <f>IF(OR($D$13="No",X28=0),"NO",IF(ISNA(INDEX('High-Cost Drug &amp; Device'!F:F,MATCH(B28,'High-Cost Drug &amp; Device'!$E:$E,0))),"NO",INDEX('High-Cost Drug &amp; Device'!F:F,MATCH(B28,'High-Cost Drug &amp; Device'!$E:$E,0))))</f>
        <v>NO</v>
      </c>
      <c r="AG28" s="94" t="str">
        <f t="shared" si="8"/>
        <v>NO</v>
      </c>
      <c r="AH28" s="115">
        <f t="shared" si="9"/>
        <v>0</v>
      </c>
      <c r="AI28" s="115">
        <f t="shared" si="10"/>
        <v>0</v>
      </c>
      <c r="AJ28" s="115" t="str">
        <f t="shared" si="11"/>
        <v>N/A</v>
      </c>
      <c r="AK28" s="95"/>
      <c r="AL28" s="96"/>
      <c r="AM28" s="29">
        <v>12</v>
      </c>
      <c r="AN28" s="44"/>
      <c r="AT28" s="87" t="s">
        <v>1240</v>
      </c>
    </row>
    <row r="29" spans="1:46" s="87" customFormat="1" ht="12.75" customHeight="1">
      <c r="A29" s="83">
        <v>12</v>
      </c>
      <c r="B29" s="167"/>
      <c r="C29" s="167"/>
      <c r="D29" s="85" t="str">
        <f>IF(ISNA(INDEX('EAPG Weight Table'!E:E,MATCH($C29,'EAPG Weight Table'!$A:$A,0))),"",INDEX('EAPG Weight Table'!E:E,MATCH($C29,'EAPG Weight Table'!$A:$A,0)))</f>
        <v/>
      </c>
      <c r="E29" s="221" t="str">
        <f>IF(ISNA(INDEX('EAPG Weight Table'!F:F,MATCH($C29,'EAPG Weight Table'!$A:$A,0))),"",INDEX('EAPG Weight Table'!F:F,MATCH($C29,'EAPG Weight Table'!$A:$A,0)))</f>
        <v/>
      </c>
      <c r="F29" s="222" t="str">
        <f>IF(ISNA(INDEX('EAPG Weight Table'!B:B,MATCH($C29,'EAPG Weight Table'!$A:$A,0))),"",INDEX('EAPG Weight Table'!B:B,MATCH($C29,'EAPG Weight Table'!$A:$A,0)))</f>
        <v/>
      </c>
      <c r="G29" s="222" t="str">
        <f>IF(ISNA(INDEX('EAPG Weight Table'!C:C,MATCH($C29,'EAPG Weight Table'!$A:$A,0))),"",INDEX('EAPG Weight Table'!C:C,MATCH($C29,'EAPG Weight Table'!$A:$A,0)))</f>
        <v/>
      </c>
      <c r="H29" s="84"/>
      <c r="I29" s="84"/>
      <c r="J29" s="84"/>
      <c r="K29" s="84"/>
      <c r="L29" s="84"/>
      <c r="M29" s="84"/>
      <c r="N29" s="84"/>
      <c r="O29" s="86" t="str">
        <f t="shared" si="2"/>
        <v xml:space="preserve"> </v>
      </c>
      <c r="P29" s="87" t="str">
        <f t="shared" si="3"/>
        <v xml:space="preserve"> </v>
      </c>
      <c r="Q29" s="88" t="str">
        <f t="shared" si="4"/>
        <v xml:space="preserve"> </v>
      </c>
      <c r="R29" s="87" t="str">
        <f t="shared" si="5"/>
        <v xml:space="preserve"> </v>
      </c>
      <c r="S29" s="89" t="str">
        <f t="array" ref="S29">IF(MAX(IF($G$18:$G$71=G29,$E$18:$E$71,"N/A"))=E29,"Yes","No")</f>
        <v>No</v>
      </c>
      <c r="T29" s="90">
        <f t="shared" si="12"/>
        <v>12</v>
      </c>
      <c r="U29" s="90">
        <f t="shared" si="13"/>
        <v>12</v>
      </c>
      <c r="V29" s="91" t="str">
        <f t="array" ref="V29">IF(B29=0,"",IF(AND(MAX(IF($G$18:$G$71=G29,$E$18:$E$71))=MIN(IF($G$18:$G$71=G29,$E$18:$E$71,"N/A")),A29&lt;&gt;U29),"N/A",IF(A29=U29,MAX(IF($G$18:$G$71=G29,$E$18:$E$71,"N/A")),MIN(IF($G$18:$G$71=G29,$E$18:$E$71,"N/A")))))</f>
        <v/>
      </c>
      <c r="W29" s="92" t="str">
        <f t="shared" si="14"/>
        <v xml:space="preserve"> </v>
      </c>
      <c r="X29" s="93" t="str">
        <f>IF(C29=0," ",IF(ISERROR(VLOOKUP(B29,'Non-Covered Rev Codes'!A:A,1,FALSE)),1,0))</f>
        <v xml:space="preserve"> </v>
      </c>
      <c r="Y29" s="115" t="str">
        <f t="shared" si="6"/>
        <v xml:space="preserve"> </v>
      </c>
      <c r="Z29" s="115">
        <f t="shared" si="15"/>
        <v>1000</v>
      </c>
      <c r="AA29"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9" s="224"/>
      <c r="AC29" s="115">
        <f t="shared" si="7"/>
        <v>0</v>
      </c>
      <c r="AD29" s="94" t="str">
        <f>IF(OR($D$13="No",X29=0),"NO",IF(ISNA(INDEX('High-Cost Drug &amp; Device'!B:B,MATCH(C29,'High-Cost Drug &amp; Device'!$A:$A,0))),"NO",INDEX('High-Cost Drug &amp; Device'!B:B,MATCH(C29,'High-Cost Drug &amp; Device'!$A:$A,0))))</f>
        <v>NO</v>
      </c>
      <c r="AE29" s="94" t="str">
        <f>IF(OR($D$13="No",X29=0),"NO",IF(ISNA(INDEX('High-Cost Drug &amp; Device'!C:C,MATCH(C29,'High-Cost Drug &amp; Device'!$A:$A,0))),"NO",INDEX('High-Cost Drug &amp; Device'!C:C,MATCH(C29,'High-Cost Drug &amp; Device'!$A:$A,0))))</f>
        <v>NO</v>
      </c>
      <c r="AF29" s="94" t="str">
        <f>IF(OR($D$13="No",X29=0),"NO",IF(ISNA(INDEX('High-Cost Drug &amp; Device'!F:F,MATCH(B29,'High-Cost Drug &amp; Device'!$E:$E,0))),"NO",INDEX('High-Cost Drug &amp; Device'!F:F,MATCH(B29,'High-Cost Drug &amp; Device'!$E:$E,0))))</f>
        <v>NO</v>
      </c>
      <c r="AG29" s="94" t="str">
        <f t="shared" si="8"/>
        <v>NO</v>
      </c>
      <c r="AH29" s="115">
        <f t="shared" si="9"/>
        <v>0</v>
      </c>
      <c r="AI29" s="115">
        <f t="shared" si="10"/>
        <v>0</v>
      </c>
      <c r="AJ29" s="115" t="str">
        <f t="shared" si="11"/>
        <v>N/A</v>
      </c>
      <c r="AK29" s="95"/>
      <c r="AL29" s="96"/>
      <c r="AM29" s="28">
        <v>13</v>
      </c>
      <c r="AN29" s="44"/>
      <c r="AT29" s="87" t="s">
        <v>1190</v>
      </c>
    </row>
    <row r="30" spans="1:46" s="87" customFormat="1" ht="12.75" customHeight="1">
      <c r="A30" s="83">
        <v>13</v>
      </c>
      <c r="B30" s="84"/>
      <c r="C30" s="84"/>
      <c r="D30" s="85" t="str">
        <f>IF(ISNA(INDEX('EAPG Weight Table'!E:E,MATCH($C30,'EAPG Weight Table'!$A:$A,0))),"",INDEX('EAPG Weight Table'!E:E,MATCH($C30,'EAPG Weight Table'!$A:$A,0)))</f>
        <v/>
      </c>
      <c r="E30" s="221" t="str">
        <f>IF(ISNA(INDEX('EAPG Weight Table'!F:F,MATCH($C30,'EAPG Weight Table'!$A:$A,0))),"",INDEX('EAPG Weight Table'!F:F,MATCH($C30,'EAPG Weight Table'!$A:$A,0)))</f>
        <v/>
      </c>
      <c r="F30" s="222" t="str">
        <f>IF(ISNA(INDEX('EAPG Weight Table'!B:B,MATCH($C30,'EAPG Weight Table'!$A:$A,0))),"",INDEX('EAPG Weight Table'!B:B,MATCH($C30,'EAPG Weight Table'!$A:$A,0)))</f>
        <v/>
      </c>
      <c r="G30" s="222" t="str">
        <f>IF(ISNA(INDEX('EAPG Weight Table'!C:C,MATCH($C30,'EAPG Weight Table'!$A:$A,0))),"",INDEX('EAPG Weight Table'!C:C,MATCH($C30,'EAPG Weight Table'!$A:$A,0)))</f>
        <v/>
      </c>
      <c r="H30" s="84"/>
      <c r="I30" s="84"/>
      <c r="J30" s="84"/>
      <c r="K30" s="84"/>
      <c r="L30" s="84"/>
      <c r="M30" s="84"/>
      <c r="N30" s="84"/>
      <c r="O30" s="86" t="str">
        <f t="shared" si="2"/>
        <v xml:space="preserve"> </v>
      </c>
      <c r="P30" s="87" t="str">
        <f t="shared" si="3"/>
        <v xml:space="preserve"> </v>
      </c>
      <c r="Q30" s="88" t="str">
        <f t="shared" si="4"/>
        <v xml:space="preserve"> </v>
      </c>
      <c r="R30" s="87" t="str">
        <f t="shared" si="5"/>
        <v xml:space="preserve"> </v>
      </c>
      <c r="S30" s="89" t="str">
        <f t="array" ref="S30">IF(MAX(IF($G$18:$G$71=G30,$E$18:$E$71,"N/A"))=E30,"Yes","No")</f>
        <v>No</v>
      </c>
      <c r="T30" s="90">
        <f t="shared" si="12"/>
        <v>13</v>
      </c>
      <c r="U30" s="90">
        <f t="shared" si="13"/>
        <v>13</v>
      </c>
      <c r="V30" s="91" t="str">
        <f t="array" ref="V30">IF(B30=0,"",IF(AND(MAX(IF($G$18:$G$71=G30,$E$18:$E$71))=MIN(IF($G$18:$G$71=G30,$E$18:$E$71,"N/A")),A30&lt;&gt;U30),"N/A",IF(A30=U30,MAX(IF($G$18:$G$71=G30,$E$18:$E$71,"N/A")),MIN(IF($G$18:$G$71=G30,$E$18:$E$71,"N/A")))))</f>
        <v/>
      </c>
      <c r="W30" s="92" t="str">
        <f t="shared" si="14"/>
        <v xml:space="preserve"> </v>
      </c>
      <c r="X30" s="93" t="str">
        <f>IF(C30=0," ",IF(ISERROR(VLOOKUP(B30,'Non-Covered Rev Codes'!A:A,1,FALSE)),1,0))</f>
        <v xml:space="preserve"> </v>
      </c>
      <c r="Y30" s="115" t="str">
        <f t="shared" si="6"/>
        <v xml:space="preserve"> </v>
      </c>
      <c r="Z30" s="115">
        <f t="shared" si="15"/>
        <v>1000</v>
      </c>
      <c r="AA30"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0" s="224"/>
      <c r="AC30" s="115">
        <f t="shared" si="7"/>
        <v>0</v>
      </c>
      <c r="AD30" s="94" t="str">
        <f>IF(OR($D$13="No",X30=0),"NO",IF(ISNA(INDEX('High-Cost Drug &amp; Device'!B:B,MATCH(C30,'High-Cost Drug &amp; Device'!$A:$A,0))),"NO",INDEX('High-Cost Drug &amp; Device'!B:B,MATCH(C30,'High-Cost Drug &amp; Device'!$A:$A,0))))</f>
        <v>NO</v>
      </c>
      <c r="AE30" s="94" t="str">
        <f>IF(OR($D$13="No",X30=0),"NO",IF(ISNA(INDEX('High-Cost Drug &amp; Device'!C:C,MATCH(C30,'High-Cost Drug &amp; Device'!$A:$A,0))),"NO",INDEX('High-Cost Drug &amp; Device'!C:C,MATCH(C30,'High-Cost Drug &amp; Device'!$A:$A,0))))</f>
        <v>NO</v>
      </c>
      <c r="AF30" s="94" t="str">
        <f>IF(OR($D$13="No",X30=0),"NO",IF(ISNA(INDEX('High-Cost Drug &amp; Device'!F:F,MATCH(B30,'High-Cost Drug &amp; Device'!$E:$E,0))),"NO",INDEX('High-Cost Drug &amp; Device'!F:F,MATCH(B30,'High-Cost Drug &amp; Device'!$E:$E,0))))</f>
        <v>NO</v>
      </c>
      <c r="AG30" s="94" t="str">
        <f t="shared" si="8"/>
        <v>NO</v>
      </c>
      <c r="AH30" s="115">
        <f t="shared" si="9"/>
        <v>0</v>
      </c>
      <c r="AI30" s="115">
        <f t="shared" si="10"/>
        <v>0</v>
      </c>
      <c r="AJ30" s="115" t="str">
        <f t="shared" si="11"/>
        <v>N/A</v>
      </c>
      <c r="AK30" s="95"/>
      <c r="AL30" s="96"/>
      <c r="AM30" s="28">
        <v>14</v>
      </c>
      <c r="AN30" s="44"/>
      <c r="AT30" s="87" t="s">
        <v>1188</v>
      </c>
    </row>
    <row r="31" spans="1:46" s="87" customFormat="1" ht="12.75" customHeight="1">
      <c r="A31" s="83">
        <v>14</v>
      </c>
      <c r="B31" s="84"/>
      <c r="C31" s="84"/>
      <c r="D31" s="85" t="str">
        <f>IF(ISNA(INDEX('EAPG Weight Table'!E:E,MATCH($C31,'EAPG Weight Table'!$A:$A,0))),"",INDEX('EAPG Weight Table'!E:E,MATCH($C31,'EAPG Weight Table'!$A:$A,0)))</f>
        <v/>
      </c>
      <c r="E31" s="221" t="str">
        <f>IF(ISNA(INDEX('EAPG Weight Table'!F:F,MATCH($C31,'EAPG Weight Table'!$A:$A,0))),"",INDEX('EAPG Weight Table'!F:F,MATCH($C31,'EAPG Weight Table'!$A:$A,0)))</f>
        <v/>
      </c>
      <c r="F31" s="222" t="str">
        <f>IF(ISNA(INDEX('EAPG Weight Table'!B:B,MATCH($C31,'EAPG Weight Table'!$A:$A,0))),"",INDEX('EAPG Weight Table'!B:B,MATCH($C31,'EAPG Weight Table'!$A:$A,0)))</f>
        <v/>
      </c>
      <c r="G31" s="222" t="str">
        <f>IF(ISNA(INDEX('EAPG Weight Table'!C:C,MATCH($C31,'EAPG Weight Table'!$A:$A,0))),"",INDEX('EAPG Weight Table'!C:C,MATCH($C31,'EAPG Weight Table'!$A:$A,0)))</f>
        <v/>
      </c>
      <c r="H31" s="84"/>
      <c r="I31" s="84"/>
      <c r="J31" s="84"/>
      <c r="K31" s="84"/>
      <c r="L31" s="84"/>
      <c r="M31" s="84"/>
      <c r="N31" s="84"/>
      <c r="O31" s="86" t="str">
        <f t="shared" si="2"/>
        <v xml:space="preserve"> </v>
      </c>
      <c r="P31" s="87" t="str">
        <f t="shared" si="3"/>
        <v xml:space="preserve"> </v>
      </c>
      <c r="Q31" s="88" t="str">
        <f t="shared" si="4"/>
        <v xml:space="preserve"> </v>
      </c>
      <c r="R31" s="87" t="str">
        <f t="shared" si="5"/>
        <v xml:space="preserve"> </v>
      </c>
      <c r="S31" s="89" t="str">
        <f t="array" ref="S31">IF(MAX(IF($G$18:$G$71=G31,$E$18:$E$71,"N/A"))=E31,"Yes","No")</f>
        <v>No</v>
      </c>
      <c r="T31" s="90">
        <f t="shared" si="12"/>
        <v>14</v>
      </c>
      <c r="U31" s="90">
        <f t="shared" si="13"/>
        <v>14</v>
      </c>
      <c r="V31" s="91" t="str">
        <f t="array" ref="V31">IF(B31=0,"",IF(AND(MAX(IF($G$18:$G$71=G31,$E$18:$E$71))=MIN(IF($G$18:$G$71=G31,$E$18:$E$71,"N/A")),A31&lt;&gt;U31),"N/A",IF(A31=U31,MAX(IF($G$18:$G$71=G31,$E$18:$E$71,"N/A")),MIN(IF($G$18:$G$71=G31,$E$18:$E$71,"N/A")))))</f>
        <v/>
      </c>
      <c r="W31" s="92" t="str">
        <f t="shared" si="14"/>
        <v xml:space="preserve"> </v>
      </c>
      <c r="X31" s="93" t="str">
        <f>IF(C31=0," ",IF(ISERROR(VLOOKUP(B31,'Non-Covered Rev Codes'!A:A,1,FALSE)),1,0))</f>
        <v xml:space="preserve"> </v>
      </c>
      <c r="Y31" s="115" t="str">
        <f t="shared" si="6"/>
        <v xml:space="preserve"> </v>
      </c>
      <c r="Z31" s="115">
        <f t="shared" si="15"/>
        <v>1000</v>
      </c>
      <c r="AA31"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1" s="224"/>
      <c r="AC31" s="115">
        <f t="shared" si="7"/>
        <v>0</v>
      </c>
      <c r="AD31" s="94" t="str">
        <f>IF(OR($D$13="No",X31=0),"NO",IF(ISNA(INDEX('High-Cost Drug &amp; Device'!B:B,MATCH(C31,'High-Cost Drug &amp; Device'!$A:$A,0))),"NO",INDEX('High-Cost Drug &amp; Device'!B:B,MATCH(C31,'High-Cost Drug &amp; Device'!$A:$A,0))))</f>
        <v>NO</v>
      </c>
      <c r="AE31" s="94" t="str">
        <f>IF(OR($D$13="No",X31=0),"NO",IF(ISNA(INDEX('High-Cost Drug &amp; Device'!C:C,MATCH(C31,'High-Cost Drug &amp; Device'!$A:$A,0))),"NO",INDEX('High-Cost Drug &amp; Device'!C:C,MATCH(C31,'High-Cost Drug &amp; Device'!$A:$A,0))))</f>
        <v>NO</v>
      </c>
      <c r="AF31" s="94" t="str">
        <f>IF(OR($D$13="No",X31=0),"NO",IF(ISNA(INDEX('High-Cost Drug &amp; Device'!F:F,MATCH(B31,'High-Cost Drug &amp; Device'!$E:$E,0))),"NO",INDEX('High-Cost Drug &amp; Device'!F:F,MATCH(B31,'High-Cost Drug &amp; Device'!$E:$E,0))))</f>
        <v>NO</v>
      </c>
      <c r="AG31" s="94" t="str">
        <f t="shared" si="8"/>
        <v>NO</v>
      </c>
      <c r="AH31" s="115">
        <f t="shared" si="9"/>
        <v>0</v>
      </c>
      <c r="AI31" s="115">
        <f t="shared" si="10"/>
        <v>0</v>
      </c>
      <c r="AJ31" s="115" t="str">
        <f t="shared" si="11"/>
        <v>N/A</v>
      </c>
      <c r="AK31" s="95"/>
      <c r="AL31" s="96"/>
      <c r="AM31" s="28">
        <v>15</v>
      </c>
      <c r="AN31" s="44"/>
      <c r="AT31" s="87" t="s">
        <v>1189</v>
      </c>
    </row>
    <row r="32" spans="1:46" s="87" customFormat="1" ht="12.75" customHeight="1">
      <c r="A32" s="83">
        <v>15</v>
      </c>
      <c r="B32" s="84"/>
      <c r="C32" s="84"/>
      <c r="D32" s="85" t="str">
        <f>IF(ISNA(INDEX('EAPG Weight Table'!E:E,MATCH($C32,'EAPG Weight Table'!$A:$A,0))),"",INDEX('EAPG Weight Table'!E:E,MATCH($C32,'EAPG Weight Table'!$A:$A,0)))</f>
        <v/>
      </c>
      <c r="E32" s="221" t="str">
        <f>IF(ISNA(INDEX('EAPG Weight Table'!F:F,MATCH($C32,'EAPG Weight Table'!$A:$A,0))),"",INDEX('EAPG Weight Table'!F:F,MATCH($C32,'EAPG Weight Table'!$A:$A,0)))</f>
        <v/>
      </c>
      <c r="F32" s="222" t="str">
        <f>IF(ISNA(INDEX('EAPG Weight Table'!B:B,MATCH($C32,'EAPG Weight Table'!$A:$A,0))),"",INDEX('EAPG Weight Table'!B:B,MATCH($C32,'EAPG Weight Table'!$A:$A,0)))</f>
        <v/>
      </c>
      <c r="G32" s="222" t="str">
        <f>IF(ISNA(INDEX('EAPG Weight Table'!C:C,MATCH($C32,'EAPG Weight Table'!$A:$A,0))),"",INDEX('EAPG Weight Table'!C:C,MATCH($C32,'EAPG Weight Table'!$A:$A,0)))</f>
        <v/>
      </c>
      <c r="H32" s="84"/>
      <c r="I32" s="84"/>
      <c r="J32" s="84"/>
      <c r="K32" s="84"/>
      <c r="L32" s="84"/>
      <c r="M32" s="84"/>
      <c r="N32" s="84"/>
      <c r="O32" s="86" t="str">
        <f t="shared" si="2"/>
        <v xml:space="preserve"> </v>
      </c>
      <c r="P32" s="87" t="str">
        <f t="shared" si="3"/>
        <v xml:space="preserve"> </v>
      </c>
      <c r="Q32" s="88" t="str">
        <f t="shared" si="4"/>
        <v xml:space="preserve"> </v>
      </c>
      <c r="R32" s="87" t="str">
        <f t="shared" si="5"/>
        <v xml:space="preserve"> </v>
      </c>
      <c r="S32" s="89" t="str">
        <f t="array" ref="S32">IF(MAX(IF($G$18:$G$71=G32,$E$18:$E$71,"N/A"))=E32,"Yes","No")</f>
        <v>No</v>
      </c>
      <c r="T32" s="90">
        <f t="shared" si="12"/>
        <v>15</v>
      </c>
      <c r="U32" s="90">
        <f t="shared" si="13"/>
        <v>15</v>
      </c>
      <c r="V32" s="91" t="str">
        <f t="array" ref="V32">IF(B32=0,"",IF(AND(MAX(IF($G$18:$G$71=G32,$E$18:$E$71))=MIN(IF($G$18:$G$71=G32,$E$18:$E$71,"N/A")),A32&lt;&gt;U32),"N/A",IF(A32=U32,MAX(IF($G$18:$G$71=G32,$E$18:$E$71,"N/A")),MIN(IF($G$18:$G$71=G32,$E$18:$E$71,"N/A")))))</f>
        <v/>
      </c>
      <c r="W32" s="92" t="str">
        <f t="shared" si="14"/>
        <v xml:space="preserve"> </v>
      </c>
      <c r="X32" s="93" t="str">
        <f>IF(C32=0," ",IF(ISERROR(VLOOKUP(B32,'Non-Covered Rev Codes'!A:A,1,FALSE)),1,0))</f>
        <v xml:space="preserve"> </v>
      </c>
      <c r="Y32" s="115" t="str">
        <f t="shared" si="6"/>
        <v xml:space="preserve"> </v>
      </c>
      <c r="Z32" s="115">
        <f t="shared" si="15"/>
        <v>1000</v>
      </c>
      <c r="AA32"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2" s="224"/>
      <c r="AC32" s="115">
        <f t="shared" si="7"/>
        <v>0</v>
      </c>
      <c r="AD32" s="94" t="str">
        <f>IF(OR($D$13="No",X32=0),"NO",IF(ISNA(INDEX('High-Cost Drug &amp; Device'!B:B,MATCH(C32,'High-Cost Drug &amp; Device'!$A:$A,0))),"NO",INDEX('High-Cost Drug &amp; Device'!B:B,MATCH(C32,'High-Cost Drug &amp; Device'!$A:$A,0))))</f>
        <v>NO</v>
      </c>
      <c r="AE32" s="94" t="str">
        <f>IF(OR($D$13="No",X32=0),"NO",IF(ISNA(INDEX('High-Cost Drug &amp; Device'!C:C,MATCH(C32,'High-Cost Drug &amp; Device'!$A:$A,0))),"NO",INDEX('High-Cost Drug &amp; Device'!C:C,MATCH(C32,'High-Cost Drug &amp; Device'!$A:$A,0))))</f>
        <v>NO</v>
      </c>
      <c r="AF32" s="94" t="str">
        <f>IF(OR($D$13="No",X32=0),"NO",IF(ISNA(INDEX('High-Cost Drug &amp; Device'!F:F,MATCH(B32,'High-Cost Drug &amp; Device'!$E:$E,0))),"NO",INDEX('High-Cost Drug &amp; Device'!F:F,MATCH(B32,'High-Cost Drug &amp; Device'!$E:$E,0))))</f>
        <v>NO</v>
      </c>
      <c r="AG32" s="94" t="str">
        <f t="shared" si="8"/>
        <v>NO</v>
      </c>
      <c r="AH32" s="115">
        <f t="shared" si="9"/>
        <v>0</v>
      </c>
      <c r="AI32" s="115">
        <f t="shared" si="10"/>
        <v>0</v>
      </c>
      <c r="AJ32" s="115" t="str">
        <f t="shared" si="11"/>
        <v>N/A</v>
      </c>
      <c r="AK32" s="95"/>
      <c r="AL32" s="96"/>
      <c r="AM32" s="28">
        <v>20</v>
      </c>
      <c r="AN32" s="44"/>
      <c r="AT32" s="87" t="s">
        <v>1252</v>
      </c>
    </row>
    <row r="33" spans="1:46" s="87" customFormat="1" ht="12.75" customHeight="1">
      <c r="A33" s="83">
        <v>16</v>
      </c>
      <c r="B33" s="84"/>
      <c r="C33" s="84"/>
      <c r="D33" s="85" t="str">
        <f>IF(ISNA(INDEX('EAPG Weight Table'!E:E,MATCH($C33,'EAPG Weight Table'!$A:$A,0))),"",INDEX('EAPG Weight Table'!E:E,MATCH($C33,'EAPG Weight Table'!$A:$A,0)))</f>
        <v/>
      </c>
      <c r="E33" s="221" t="str">
        <f>IF(ISNA(INDEX('EAPG Weight Table'!F:F,MATCH($C33,'EAPG Weight Table'!$A:$A,0))),"",INDEX('EAPG Weight Table'!F:F,MATCH($C33,'EAPG Weight Table'!$A:$A,0)))</f>
        <v/>
      </c>
      <c r="F33" s="222" t="str">
        <f>IF(ISNA(INDEX('EAPG Weight Table'!B:B,MATCH($C33,'EAPG Weight Table'!$A:$A,0))),"",INDEX('EAPG Weight Table'!B:B,MATCH($C33,'EAPG Weight Table'!$A:$A,0)))</f>
        <v/>
      </c>
      <c r="G33" s="222" t="str">
        <f>IF(ISNA(INDEX('EAPG Weight Table'!C:C,MATCH($C33,'EAPG Weight Table'!$A:$A,0))),"",INDEX('EAPG Weight Table'!C:C,MATCH($C33,'EAPG Weight Table'!$A:$A,0)))</f>
        <v/>
      </c>
      <c r="H33" s="84"/>
      <c r="I33" s="84"/>
      <c r="J33" s="84"/>
      <c r="K33" s="84"/>
      <c r="L33" s="84"/>
      <c r="M33" s="84"/>
      <c r="N33" s="84"/>
      <c r="O33" s="86" t="str">
        <f t="shared" si="2"/>
        <v xml:space="preserve"> </v>
      </c>
      <c r="P33" s="87" t="str">
        <f t="shared" si="3"/>
        <v xml:space="preserve"> </v>
      </c>
      <c r="Q33" s="88" t="str">
        <f t="shared" si="4"/>
        <v xml:space="preserve"> </v>
      </c>
      <c r="R33" s="87" t="str">
        <f t="shared" si="5"/>
        <v xml:space="preserve"> </v>
      </c>
      <c r="S33" s="89" t="str">
        <f t="array" ref="S33">IF(MAX(IF($G$18:$G$71=G33,$E$18:$E$71,"N/A"))=E33,"Yes","No")</f>
        <v>No</v>
      </c>
      <c r="T33" s="90">
        <f t="shared" si="12"/>
        <v>16</v>
      </c>
      <c r="U33" s="90">
        <f t="shared" si="13"/>
        <v>16</v>
      </c>
      <c r="V33" s="91" t="str">
        <f t="array" ref="V33">IF(B33=0,"",IF(AND(MAX(IF($G$18:$G$71=G33,$E$18:$E$71))=MIN(IF($G$18:$G$71=G33,$E$18:$E$71,"N/A")),A33&lt;&gt;U33),"N/A",IF(A33=U33,MAX(IF($G$18:$G$71=G33,$E$18:$E$71,"N/A")),MIN(IF($G$18:$G$71=G33,$E$18:$E$71,"N/A")))))</f>
        <v/>
      </c>
      <c r="W33" s="92" t="str">
        <f t="shared" si="14"/>
        <v xml:space="preserve"> </v>
      </c>
      <c r="X33" s="93" t="str">
        <f>IF(C33=0," ",IF(ISERROR(VLOOKUP(B33,'Non-Covered Rev Codes'!A:A,1,FALSE)),1,0))</f>
        <v xml:space="preserve"> </v>
      </c>
      <c r="Y33" s="115" t="str">
        <f t="shared" si="6"/>
        <v xml:space="preserve"> </v>
      </c>
      <c r="Z33" s="115">
        <f t="shared" si="15"/>
        <v>1000</v>
      </c>
      <c r="AA33"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3" s="224"/>
      <c r="AC33" s="115">
        <f t="shared" si="7"/>
        <v>0</v>
      </c>
      <c r="AD33" s="94" t="str">
        <f>IF(OR($D$13="No",X33=0),"NO",IF(ISNA(INDEX('High-Cost Drug &amp; Device'!B:B,MATCH(C33,'High-Cost Drug &amp; Device'!$A:$A,0))),"NO",INDEX('High-Cost Drug &amp; Device'!B:B,MATCH(C33,'High-Cost Drug &amp; Device'!$A:$A,0))))</f>
        <v>NO</v>
      </c>
      <c r="AE33" s="94" t="str">
        <f>IF(OR($D$13="No",X33=0),"NO",IF(ISNA(INDEX('High-Cost Drug &amp; Device'!C:C,MATCH(C33,'High-Cost Drug &amp; Device'!$A:$A,0))),"NO",INDEX('High-Cost Drug &amp; Device'!C:C,MATCH(C33,'High-Cost Drug &amp; Device'!$A:$A,0))))</f>
        <v>NO</v>
      </c>
      <c r="AF33" s="94" t="str">
        <f>IF(OR($D$13="No",X33=0),"NO",IF(ISNA(INDEX('High-Cost Drug &amp; Device'!F:F,MATCH(B33,'High-Cost Drug &amp; Device'!$E:$E,0))),"NO",INDEX('High-Cost Drug &amp; Device'!F:F,MATCH(B33,'High-Cost Drug &amp; Device'!$E:$E,0))))</f>
        <v>NO</v>
      </c>
      <c r="AG33" s="94" t="str">
        <f t="shared" si="8"/>
        <v>NO</v>
      </c>
      <c r="AH33" s="115">
        <f t="shared" si="9"/>
        <v>0</v>
      </c>
      <c r="AI33" s="115">
        <f t="shared" si="10"/>
        <v>0</v>
      </c>
      <c r="AJ33" s="115" t="str">
        <f t="shared" si="11"/>
        <v>N/A</v>
      </c>
      <c r="AK33" s="95"/>
      <c r="AL33" s="96"/>
      <c r="AM33" s="28">
        <v>21</v>
      </c>
      <c r="AN33" s="44"/>
      <c r="AT33" s="87" t="s">
        <v>1187</v>
      </c>
    </row>
    <row r="34" spans="1:46" s="87" customFormat="1" ht="12.75" customHeight="1">
      <c r="A34" s="83">
        <v>17</v>
      </c>
      <c r="B34" s="84"/>
      <c r="C34" s="84"/>
      <c r="D34" s="85" t="str">
        <f>IF(ISNA(INDEX('EAPG Weight Table'!E:E,MATCH($C34,'EAPG Weight Table'!$A:$A,0))),"",INDEX('EAPG Weight Table'!E:E,MATCH($C34,'EAPG Weight Table'!$A:$A,0)))</f>
        <v/>
      </c>
      <c r="E34" s="221" t="str">
        <f>IF(ISNA(INDEX('EAPG Weight Table'!F:F,MATCH($C34,'EAPG Weight Table'!$A:$A,0))),"",INDEX('EAPG Weight Table'!F:F,MATCH($C34,'EAPG Weight Table'!$A:$A,0)))</f>
        <v/>
      </c>
      <c r="F34" s="222" t="str">
        <f>IF(ISNA(INDEX('EAPG Weight Table'!B:B,MATCH($C34,'EAPG Weight Table'!$A:$A,0))),"",INDEX('EAPG Weight Table'!B:B,MATCH($C34,'EAPG Weight Table'!$A:$A,0)))</f>
        <v/>
      </c>
      <c r="G34" s="222" t="str">
        <f>IF(ISNA(INDEX('EAPG Weight Table'!C:C,MATCH($C34,'EAPG Weight Table'!$A:$A,0))),"",INDEX('EAPG Weight Table'!C:C,MATCH($C34,'EAPG Weight Table'!$A:$A,0)))</f>
        <v/>
      </c>
      <c r="H34" s="84"/>
      <c r="I34" s="84"/>
      <c r="J34" s="84"/>
      <c r="K34" s="84"/>
      <c r="L34" s="84"/>
      <c r="M34" s="84"/>
      <c r="N34" s="84"/>
      <c r="O34" s="86" t="str">
        <f t="shared" si="2"/>
        <v xml:space="preserve"> </v>
      </c>
      <c r="P34" s="87" t="str">
        <f t="shared" si="3"/>
        <v xml:space="preserve"> </v>
      </c>
      <c r="Q34" s="88" t="str">
        <f t="shared" si="4"/>
        <v xml:space="preserve"> </v>
      </c>
      <c r="R34" s="87" t="str">
        <f t="shared" si="5"/>
        <v xml:space="preserve"> </v>
      </c>
      <c r="S34" s="89" t="str">
        <f t="array" ref="S34">IF(MAX(IF($G$18:$G$71=G34,$E$18:$E$71,"N/A"))=E34,"Yes","No")</f>
        <v>No</v>
      </c>
      <c r="T34" s="90">
        <f t="shared" si="12"/>
        <v>17</v>
      </c>
      <c r="U34" s="90">
        <f t="shared" si="13"/>
        <v>17</v>
      </c>
      <c r="V34" s="91" t="str">
        <f t="array" ref="V34">IF(B34=0,"",IF(AND(MAX(IF($G$18:$G$71=G34,$E$18:$E$71))=MIN(IF($G$18:$G$71=G34,$E$18:$E$71,"N/A")),A34&lt;&gt;U34),"N/A",IF(A34=U34,MAX(IF($G$18:$G$71=G34,$E$18:$E$71,"N/A")),MIN(IF($G$18:$G$71=G34,$E$18:$E$71,"N/A")))))</f>
        <v/>
      </c>
      <c r="W34" s="92" t="str">
        <f t="shared" si="14"/>
        <v xml:space="preserve"> </v>
      </c>
      <c r="X34" s="93" t="str">
        <f>IF(C34=0," ",IF(ISERROR(VLOOKUP(B34,'Non-Covered Rev Codes'!A:A,1,FALSE)),1,0))</f>
        <v xml:space="preserve"> </v>
      </c>
      <c r="Y34" s="115" t="str">
        <f t="shared" si="6"/>
        <v xml:space="preserve"> </v>
      </c>
      <c r="Z34" s="115">
        <f t="shared" si="15"/>
        <v>1000</v>
      </c>
      <c r="AA34"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4" s="224"/>
      <c r="AC34" s="115">
        <f t="shared" si="7"/>
        <v>0</v>
      </c>
      <c r="AD34" s="94" t="str">
        <f>IF(OR($D$13="No",X34=0),"NO",IF(ISNA(INDEX('High-Cost Drug &amp; Device'!B:B,MATCH(C34,'High-Cost Drug &amp; Device'!$A:$A,0))),"NO",INDEX('High-Cost Drug &amp; Device'!B:B,MATCH(C34,'High-Cost Drug &amp; Device'!$A:$A,0))))</f>
        <v>NO</v>
      </c>
      <c r="AE34" s="94" t="str">
        <f>IF(OR($D$13="No",X34=0),"NO",IF(ISNA(INDEX('High-Cost Drug &amp; Device'!C:C,MATCH(C34,'High-Cost Drug &amp; Device'!$A:$A,0))),"NO",INDEX('High-Cost Drug &amp; Device'!C:C,MATCH(C34,'High-Cost Drug &amp; Device'!$A:$A,0))))</f>
        <v>NO</v>
      </c>
      <c r="AF34" s="94" t="str">
        <f>IF(OR($D$13="No",X34=0),"NO",IF(ISNA(INDEX('High-Cost Drug &amp; Device'!F:F,MATCH(B34,'High-Cost Drug &amp; Device'!$E:$E,0))),"NO",INDEX('High-Cost Drug &amp; Device'!F:F,MATCH(B34,'High-Cost Drug &amp; Device'!$E:$E,0))))</f>
        <v>NO</v>
      </c>
      <c r="AG34" s="94" t="str">
        <f t="shared" si="8"/>
        <v>NO</v>
      </c>
      <c r="AH34" s="115">
        <f t="shared" si="9"/>
        <v>0</v>
      </c>
      <c r="AI34" s="115">
        <f t="shared" si="10"/>
        <v>0</v>
      </c>
      <c r="AJ34" s="115" t="str">
        <f t="shared" si="11"/>
        <v>N/A</v>
      </c>
      <c r="AK34" s="95"/>
      <c r="AL34" s="96"/>
      <c r="AM34" s="28">
        <v>22</v>
      </c>
      <c r="AN34" s="44"/>
    </row>
    <row r="35" spans="1:46" s="87" customFormat="1" ht="12.75" customHeight="1">
      <c r="A35" s="83">
        <v>18</v>
      </c>
      <c r="B35" s="84"/>
      <c r="C35" s="84"/>
      <c r="D35" s="85" t="str">
        <f>IF(ISNA(INDEX('EAPG Weight Table'!E:E,MATCH($C35,'EAPG Weight Table'!$A:$A,0))),"",INDEX('EAPG Weight Table'!E:E,MATCH($C35,'EAPG Weight Table'!$A:$A,0)))</f>
        <v/>
      </c>
      <c r="E35" s="221" t="str">
        <f>IF(ISNA(INDEX('EAPG Weight Table'!F:F,MATCH($C35,'EAPG Weight Table'!$A:$A,0))),"",INDEX('EAPG Weight Table'!F:F,MATCH($C35,'EAPG Weight Table'!$A:$A,0)))</f>
        <v/>
      </c>
      <c r="F35" s="222" t="str">
        <f>IF(ISNA(INDEX('EAPG Weight Table'!B:B,MATCH($C35,'EAPG Weight Table'!$A:$A,0))),"",INDEX('EAPG Weight Table'!B:B,MATCH($C35,'EAPG Weight Table'!$A:$A,0)))</f>
        <v/>
      </c>
      <c r="G35" s="222" t="str">
        <f>IF(ISNA(INDEX('EAPG Weight Table'!C:C,MATCH($C35,'EAPG Weight Table'!$A:$A,0))),"",INDEX('EAPG Weight Table'!C:C,MATCH($C35,'EAPG Weight Table'!$A:$A,0)))</f>
        <v/>
      </c>
      <c r="H35" s="84"/>
      <c r="I35" s="84"/>
      <c r="J35" s="84"/>
      <c r="K35" s="84"/>
      <c r="L35" s="84"/>
      <c r="M35" s="84"/>
      <c r="N35" s="84"/>
      <c r="O35" s="86" t="str">
        <f t="shared" si="2"/>
        <v xml:space="preserve"> </v>
      </c>
      <c r="P35" s="87" t="str">
        <f t="shared" si="3"/>
        <v xml:space="preserve"> </v>
      </c>
      <c r="Q35" s="88" t="str">
        <f t="shared" si="4"/>
        <v xml:space="preserve"> </v>
      </c>
      <c r="R35" s="87" t="str">
        <f t="shared" si="5"/>
        <v xml:space="preserve"> </v>
      </c>
      <c r="S35" s="89" t="str">
        <f t="array" ref="S35">IF(MAX(IF($G$18:$G$71=G35,$E$18:$E$71,"N/A"))=E35,"Yes","No")</f>
        <v>No</v>
      </c>
      <c r="T35" s="90">
        <f t="shared" si="12"/>
        <v>18</v>
      </c>
      <c r="U35" s="90">
        <f t="shared" si="13"/>
        <v>18</v>
      </c>
      <c r="V35" s="91" t="str">
        <f t="array" ref="V35">IF(B35=0,"",IF(AND(MAX(IF($G$18:$G$71=G35,$E$18:$E$71))=MIN(IF($G$18:$G$71=G35,$E$18:$E$71,"N/A")),A35&lt;&gt;U35),"N/A",IF(A35=U35,MAX(IF($G$18:$G$71=G35,$E$18:$E$71,"N/A")),MIN(IF($G$18:$G$71=G35,$E$18:$E$71,"N/A")))))</f>
        <v/>
      </c>
      <c r="W35" s="92" t="str">
        <f t="shared" si="14"/>
        <v xml:space="preserve"> </v>
      </c>
      <c r="X35" s="93" t="str">
        <f>IF(C35=0," ",IF(ISERROR(VLOOKUP(B35,'Non-Covered Rev Codes'!A:A,1,FALSE)),1,0))</f>
        <v xml:space="preserve"> </v>
      </c>
      <c r="Y35" s="115" t="str">
        <f t="shared" si="6"/>
        <v xml:space="preserve"> </v>
      </c>
      <c r="Z35" s="115">
        <f t="shared" si="15"/>
        <v>1000</v>
      </c>
      <c r="AA35"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5" s="224"/>
      <c r="AC35" s="115">
        <f t="shared" si="7"/>
        <v>0</v>
      </c>
      <c r="AD35" s="94" t="str">
        <f>IF(OR($D$13="No",X35=0),"NO",IF(ISNA(INDEX('High-Cost Drug &amp; Device'!B:B,MATCH(C35,'High-Cost Drug &amp; Device'!$A:$A,0))),"NO",INDEX('High-Cost Drug &amp; Device'!B:B,MATCH(C35,'High-Cost Drug &amp; Device'!$A:$A,0))))</f>
        <v>NO</v>
      </c>
      <c r="AE35" s="94" t="str">
        <f>IF(OR($D$13="No",X35=0),"NO",IF(ISNA(INDEX('High-Cost Drug &amp; Device'!C:C,MATCH(C35,'High-Cost Drug &amp; Device'!$A:$A,0))),"NO",INDEX('High-Cost Drug &amp; Device'!C:C,MATCH(C35,'High-Cost Drug &amp; Device'!$A:$A,0))))</f>
        <v>NO</v>
      </c>
      <c r="AF35" s="94" t="str">
        <f>IF(OR($D$13="No",X35=0),"NO",IF(ISNA(INDEX('High-Cost Drug &amp; Device'!F:F,MATCH(B35,'High-Cost Drug &amp; Device'!$E:$E,0))),"NO",INDEX('High-Cost Drug &amp; Device'!F:F,MATCH(B35,'High-Cost Drug &amp; Device'!$E:$E,0))))</f>
        <v>NO</v>
      </c>
      <c r="AG35" s="94" t="str">
        <f t="shared" si="8"/>
        <v>NO</v>
      </c>
      <c r="AH35" s="115">
        <f t="shared" si="9"/>
        <v>0</v>
      </c>
      <c r="AI35" s="115">
        <f t="shared" si="10"/>
        <v>0</v>
      </c>
      <c r="AJ35" s="115" t="str">
        <f t="shared" si="11"/>
        <v>N/A</v>
      </c>
      <c r="AK35" s="95"/>
      <c r="AL35" s="96"/>
      <c r="AM35" s="28">
        <v>30</v>
      </c>
      <c r="AN35" s="44"/>
    </row>
    <row r="36" spans="1:46" s="87" customFormat="1" ht="12.75" customHeight="1">
      <c r="A36" s="83">
        <v>19</v>
      </c>
      <c r="B36" s="84"/>
      <c r="C36" s="84"/>
      <c r="D36" s="85" t="str">
        <f>IF(ISNA(INDEX('EAPG Weight Table'!E:E,MATCH($C36,'EAPG Weight Table'!$A:$A,0))),"",INDEX('EAPG Weight Table'!E:E,MATCH($C36,'EAPG Weight Table'!$A:$A,0)))</f>
        <v/>
      </c>
      <c r="E36" s="221" t="str">
        <f>IF(ISNA(INDEX('EAPG Weight Table'!F:F,MATCH($C36,'EAPG Weight Table'!$A:$A,0))),"",INDEX('EAPG Weight Table'!F:F,MATCH($C36,'EAPG Weight Table'!$A:$A,0)))</f>
        <v/>
      </c>
      <c r="F36" s="222" t="str">
        <f>IF(ISNA(INDEX('EAPG Weight Table'!B:B,MATCH($C36,'EAPG Weight Table'!$A:$A,0))),"",INDEX('EAPG Weight Table'!B:B,MATCH($C36,'EAPG Weight Table'!$A:$A,0)))</f>
        <v/>
      </c>
      <c r="G36" s="222" t="str">
        <f>IF(ISNA(INDEX('EAPG Weight Table'!C:C,MATCH($C36,'EAPG Weight Table'!$A:$A,0))),"",INDEX('EAPG Weight Table'!C:C,MATCH($C36,'EAPG Weight Table'!$A:$A,0)))</f>
        <v/>
      </c>
      <c r="H36" s="84"/>
      <c r="I36" s="84"/>
      <c r="J36" s="84"/>
      <c r="K36" s="84"/>
      <c r="L36" s="84"/>
      <c r="M36" s="84"/>
      <c r="N36" s="84"/>
      <c r="O36" s="86" t="str">
        <f t="shared" si="2"/>
        <v xml:space="preserve"> </v>
      </c>
      <c r="P36" s="87" t="str">
        <f t="shared" si="3"/>
        <v xml:space="preserve"> </v>
      </c>
      <c r="Q36" s="88" t="str">
        <f t="shared" si="4"/>
        <v xml:space="preserve"> </v>
      </c>
      <c r="R36" s="87" t="str">
        <f t="shared" si="5"/>
        <v xml:space="preserve"> </v>
      </c>
      <c r="S36" s="89" t="str">
        <f t="array" ref="S36">IF(MAX(IF($G$18:$G$71=G36,$E$18:$E$71,"N/A"))=E36,"Yes","No")</f>
        <v>No</v>
      </c>
      <c r="T36" s="90">
        <f t="shared" si="12"/>
        <v>19</v>
      </c>
      <c r="U36" s="90">
        <f t="shared" si="13"/>
        <v>19</v>
      </c>
      <c r="V36" s="91" t="str">
        <f t="array" ref="V36">IF(B36=0,"",IF(AND(MAX(IF($G$18:$G$71=G36,$E$18:$E$71))=MIN(IF($G$18:$G$71=G36,$E$18:$E$71,"N/A")),A36&lt;&gt;U36),"N/A",IF(A36=U36,MAX(IF($G$18:$G$71=G36,$E$18:$E$71,"N/A")),MIN(IF($G$18:$G$71=G36,$E$18:$E$71,"N/A")))))</f>
        <v/>
      </c>
      <c r="W36" s="92" t="str">
        <f t="shared" si="14"/>
        <v xml:space="preserve"> </v>
      </c>
      <c r="X36" s="93" t="str">
        <f>IF(C36=0," ",IF(ISERROR(VLOOKUP(B36,'Non-Covered Rev Codes'!A:A,1,FALSE)),1,0))</f>
        <v xml:space="preserve"> </v>
      </c>
      <c r="Y36" s="115" t="str">
        <f t="shared" si="6"/>
        <v xml:space="preserve"> </v>
      </c>
      <c r="Z36" s="115">
        <f t="shared" si="15"/>
        <v>1000</v>
      </c>
      <c r="AA36"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6" s="224"/>
      <c r="AC36" s="115">
        <f t="shared" si="7"/>
        <v>0</v>
      </c>
      <c r="AD36" s="94" t="str">
        <f>IF(OR($D$13="No",X36=0),"NO",IF(ISNA(INDEX('High-Cost Drug &amp; Device'!B:B,MATCH(C36,'High-Cost Drug &amp; Device'!$A:$A,0))),"NO",INDEX('High-Cost Drug &amp; Device'!B:B,MATCH(C36,'High-Cost Drug &amp; Device'!$A:$A,0))))</f>
        <v>NO</v>
      </c>
      <c r="AE36" s="94" t="str">
        <f>IF(OR($D$13="No",X36=0),"NO",IF(ISNA(INDEX('High-Cost Drug &amp; Device'!C:C,MATCH(C36,'High-Cost Drug &amp; Device'!$A:$A,0))),"NO",INDEX('High-Cost Drug &amp; Device'!C:C,MATCH(C36,'High-Cost Drug &amp; Device'!$A:$A,0))))</f>
        <v>NO</v>
      </c>
      <c r="AF36" s="94" t="str">
        <f>IF(OR($D$13="No",X36=0),"NO",IF(ISNA(INDEX('High-Cost Drug &amp; Device'!F:F,MATCH(B36,'High-Cost Drug &amp; Device'!$E:$E,0))),"NO",INDEX('High-Cost Drug &amp; Device'!F:F,MATCH(B36,'High-Cost Drug &amp; Device'!$E:$E,0))))</f>
        <v>NO</v>
      </c>
      <c r="AG36" s="94" t="str">
        <f t="shared" si="8"/>
        <v>NO</v>
      </c>
      <c r="AH36" s="115">
        <f t="shared" si="9"/>
        <v>0</v>
      </c>
      <c r="AI36" s="115">
        <f t="shared" si="10"/>
        <v>0</v>
      </c>
      <c r="AJ36" s="115" t="str">
        <f t="shared" si="11"/>
        <v>N/A</v>
      </c>
      <c r="AK36" s="95"/>
      <c r="AL36" s="96"/>
      <c r="AM36" s="28">
        <v>31</v>
      </c>
      <c r="AN36" s="44"/>
    </row>
    <row r="37" spans="1:46" s="87" customFormat="1" ht="12.75" customHeight="1">
      <c r="A37" s="83">
        <v>20</v>
      </c>
      <c r="B37" s="84"/>
      <c r="C37" s="84"/>
      <c r="D37" s="85" t="str">
        <f>IF(ISNA(INDEX('EAPG Weight Table'!E:E,MATCH($C37,'EAPG Weight Table'!$A:$A,0))),"",INDEX('EAPG Weight Table'!E:E,MATCH($C37,'EAPG Weight Table'!$A:$A,0)))</f>
        <v/>
      </c>
      <c r="E37" s="221" t="str">
        <f>IF(ISNA(INDEX('EAPG Weight Table'!F:F,MATCH($C37,'EAPG Weight Table'!$A:$A,0))),"",INDEX('EAPG Weight Table'!F:F,MATCH($C37,'EAPG Weight Table'!$A:$A,0)))</f>
        <v/>
      </c>
      <c r="F37" s="222" t="str">
        <f>IF(ISNA(INDEX('EAPG Weight Table'!B:B,MATCH($C37,'EAPG Weight Table'!$A:$A,0))),"",INDEX('EAPG Weight Table'!B:B,MATCH($C37,'EAPG Weight Table'!$A:$A,0)))</f>
        <v/>
      </c>
      <c r="G37" s="222" t="str">
        <f>IF(ISNA(INDEX('EAPG Weight Table'!C:C,MATCH($C37,'EAPG Weight Table'!$A:$A,0))),"",INDEX('EAPG Weight Table'!C:C,MATCH($C37,'EAPG Weight Table'!$A:$A,0)))</f>
        <v/>
      </c>
      <c r="H37" s="84"/>
      <c r="I37" s="84"/>
      <c r="J37" s="84"/>
      <c r="K37" s="84"/>
      <c r="L37" s="84"/>
      <c r="M37" s="84"/>
      <c r="N37" s="84"/>
      <c r="O37" s="86" t="str">
        <f t="shared" si="2"/>
        <v xml:space="preserve"> </v>
      </c>
      <c r="P37" s="87" t="str">
        <f t="shared" si="3"/>
        <v xml:space="preserve"> </v>
      </c>
      <c r="Q37" s="88" t="str">
        <f t="shared" si="4"/>
        <v xml:space="preserve"> </v>
      </c>
      <c r="R37" s="87" t="str">
        <f t="shared" si="5"/>
        <v xml:space="preserve"> </v>
      </c>
      <c r="S37" s="89" t="str">
        <f t="array" ref="S37">IF(MAX(IF($G$18:$G$71=G37,$E$18:$E$71,"N/A"))=E37,"Yes","No")</f>
        <v>No</v>
      </c>
      <c r="T37" s="90">
        <f t="shared" si="12"/>
        <v>20</v>
      </c>
      <c r="U37" s="90">
        <f t="shared" si="13"/>
        <v>20</v>
      </c>
      <c r="V37" s="91" t="str">
        <f t="array" ref="V37">IF(B37=0,"",IF(AND(MAX(IF($G$18:$G$71=G37,$E$18:$E$71))=MIN(IF($G$18:$G$71=G37,$E$18:$E$71,"N/A")),A37&lt;&gt;U37),"N/A",IF(A37=U37,MAX(IF($G$18:$G$71=G37,$E$18:$E$71,"N/A")),MIN(IF($G$18:$G$71=G37,$E$18:$E$71,"N/A")))))</f>
        <v/>
      </c>
      <c r="W37" s="92" t="str">
        <f t="shared" si="14"/>
        <v xml:space="preserve"> </v>
      </c>
      <c r="X37" s="93" t="str">
        <f>IF(C37=0," ",IF(ISERROR(VLOOKUP(B37,'Non-Covered Rev Codes'!A:A,1,FALSE)),1,0))</f>
        <v xml:space="preserve"> </v>
      </c>
      <c r="Y37" s="115" t="str">
        <f t="shared" si="6"/>
        <v xml:space="preserve"> </v>
      </c>
      <c r="Z37" s="115">
        <f t="shared" si="15"/>
        <v>1000</v>
      </c>
      <c r="AA37"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7" s="224"/>
      <c r="AC37" s="115">
        <f t="shared" si="7"/>
        <v>0</v>
      </c>
      <c r="AD37" s="94" t="str">
        <f>IF(OR($D$13="No",X37=0),"NO",IF(ISNA(INDEX('High-Cost Drug &amp; Device'!B:B,MATCH(C37,'High-Cost Drug &amp; Device'!$A:$A,0))),"NO",INDEX('High-Cost Drug &amp; Device'!B:B,MATCH(C37,'High-Cost Drug &amp; Device'!$A:$A,0))))</f>
        <v>NO</v>
      </c>
      <c r="AE37" s="94" t="str">
        <f>IF(OR($D$13="No",X37=0),"NO",IF(ISNA(INDEX('High-Cost Drug &amp; Device'!C:C,MATCH(C37,'High-Cost Drug &amp; Device'!$A:$A,0))),"NO",INDEX('High-Cost Drug &amp; Device'!C:C,MATCH(C37,'High-Cost Drug &amp; Device'!$A:$A,0))))</f>
        <v>NO</v>
      </c>
      <c r="AF37" s="94" t="str">
        <f>IF(OR($D$13="No",X37=0),"NO",IF(ISNA(INDEX('High-Cost Drug &amp; Device'!F:F,MATCH(B37,'High-Cost Drug &amp; Device'!$E:$E,0))),"NO",INDEX('High-Cost Drug &amp; Device'!F:F,MATCH(B37,'High-Cost Drug &amp; Device'!$E:$E,0))))</f>
        <v>NO</v>
      </c>
      <c r="AG37" s="94" t="str">
        <f t="shared" si="8"/>
        <v>NO</v>
      </c>
      <c r="AH37" s="115">
        <f t="shared" si="9"/>
        <v>0</v>
      </c>
      <c r="AI37" s="115">
        <f t="shared" si="10"/>
        <v>0</v>
      </c>
      <c r="AJ37" s="115" t="str">
        <f t="shared" si="11"/>
        <v>N/A</v>
      </c>
      <c r="AK37" s="95"/>
      <c r="AL37" s="96"/>
      <c r="AM37" s="28">
        <v>32</v>
      </c>
      <c r="AN37" s="44"/>
    </row>
    <row r="38" spans="1:46" s="87" customFormat="1" ht="12.75" customHeight="1">
      <c r="A38" s="83">
        <v>21</v>
      </c>
      <c r="B38" s="84"/>
      <c r="C38" s="84"/>
      <c r="D38" s="85" t="str">
        <f>IF(ISNA(INDEX('EAPG Weight Table'!E:E,MATCH($C38,'EAPG Weight Table'!$A:$A,0))),"",INDEX('EAPG Weight Table'!E:E,MATCH($C38,'EAPG Weight Table'!$A:$A,0)))</f>
        <v/>
      </c>
      <c r="E38" s="221" t="str">
        <f>IF(ISNA(INDEX('EAPG Weight Table'!F:F,MATCH($C38,'EAPG Weight Table'!$A:$A,0))),"",INDEX('EAPG Weight Table'!F:F,MATCH($C38,'EAPG Weight Table'!$A:$A,0)))</f>
        <v/>
      </c>
      <c r="F38" s="222" t="str">
        <f>IF(ISNA(INDEX('EAPG Weight Table'!B:B,MATCH($C38,'EAPG Weight Table'!$A:$A,0))),"",INDEX('EAPG Weight Table'!B:B,MATCH($C38,'EAPG Weight Table'!$A:$A,0)))</f>
        <v/>
      </c>
      <c r="G38" s="222" t="str">
        <f>IF(ISNA(INDEX('EAPG Weight Table'!C:C,MATCH($C38,'EAPG Weight Table'!$A:$A,0))),"",INDEX('EAPG Weight Table'!C:C,MATCH($C38,'EAPG Weight Table'!$A:$A,0)))</f>
        <v/>
      </c>
      <c r="H38" s="84"/>
      <c r="I38" s="84"/>
      <c r="J38" s="84"/>
      <c r="K38" s="84"/>
      <c r="L38" s="84"/>
      <c r="M38" s="84"/>
      <c r="N38" s="84"/>
      <c r="O38" s="86" t="str">
        <f t="shared" si="2"/>
        <v xml:space="preserve"> </v>
      </c>
      <c r="P38" s="87" t="str">
        <f t="shared" si="3"/>
        <v xml:space="preserve"> </v>
      </c>
      <c r="Q38" s="88" t="str">
        <f t="shared" si="4"/>
        <v xml:space="preserve"> </v>
      </c>
      <c r="R38" s="87" t="str">
        <f t="shared" si="5"/>
        <v xml:space="preserve"> </v>
      </c>
      <c r="S38" s="89" t="str">
        <f t="array" ref="S38">IF(MAX(IF($G$18:$G$71=G38,$E$18:$E$71,"N/A"))=E38,"Yes","No")</f>
        <v>No</v>
      </c>
      <c r="T38" s="90">
        <f t="shared" si="12"/>
        <v>21</v>
      </c>
      <c r="U38" s="90">
        <f t="shared" si="13"/>
        <v>21</v>
      </c>
      <c r="V38" s="91" t="str">
        <f t="array" ref="V38">IF(B38=0,"",IF(AND(MAX(IF($G$18:$G$71=G38,$E$18:$E$71))=MIN(IF($G$18:$G$71=G38,$E$18:$E$71,"N/A")),A38&lt;&gt;U38),"N/A",IF(A38=U38,MAX(IF($G$18:$G$71=G38,$E$18:$E$71,"N/A")),MIN(IF($G$18:$G$71=G38,$E$18:$E$71,"N/A")))))</f>
        <v/>
      </c>
      <c r="W38" s="92" t="str">
        <f t="shared" si="14"/>
        <v xml:space="preserve"> </v>
      </c>
      <c r="X38" s="93" t="str">
        <f>IF(C38=0," ",IF(ISERROR(VLOOKUP(B38,'Non-Covered Rev Codes'!A:A,1,FALSE)),1,0))</f>
        <v xml:space="preserve"> </v>
      </c>
      <c r="Y38" s="115" t="str">
        <f t="shared" si="6"/>
        <v xml:space="preserve"> </v>
      </c>
      <c r="Z38" s="115">
        <f t="shared" si="15"/>
        <v>1000</v>
      </c>
      <c r="AA38"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8" s="224"/>
      <c r="AC38" s="115">
        <f t="shared" si="7"/>
        <v>0</v>
      </c>
      <c r="AD38" s="94" t="str">
        <f>IF(OR($D$13="No",X38=0),"NO",IF(ISNA(INDEX('High-Cost Drug &amp; Device'!B:B,MATCH(C38,'High-Cost Drug &amp; Device'!$A:$A,0))),"NO",INDEX('High-Cost Drug &amp; Device'!B:B,MATCH(C38,'High-Cost Drug &amp; Device'!$A:$A,0))))</f>
        <v>NO</v>
      </c>
      <c r="AE38" s="94" t="str">
        <f>IF(OR($D$13="No",X38=0),"NO",IF(ISNA(INDEX('High-Cost Drug &amp; Device'!C:C,MATCH(C38,'High-Cost Drug &amp; Device'!$A:$A,0))),"NO",INDEX('High-Cost Drug &amp; Device'!C:C,MATCH(C38,'High-Cost Drug &amp; Device'!$A:$A,0))))</f>
        <v>NO</v>
      </c>
      <c r="AF38" s="94" t="str">
        <f>IF(OR($D$13="No",X38=0),"NO",IF(ISNA(INDEX('High-Cost Drug &amp; Device'!F:F,MATCH(B38,'High-Cost Drug &amp; Device'!$E:$E,0))),"NO",INDEX('High-Cost Drug &amp; Device'!F:F,MATCH(B38,'High-Cost Drug &amp; Device'!$E:$E,0))))</f>
        <v>NO</v>
      </c>
      <c r="AG38" s="94" t="str">
        <f t="shared" si="8"/>
        <v>NO</v>
      </c>
      <c r="AH38" s="115">
        <f t="shared" si="9"/>
        <v>0</v>
      </c>
      <c r="AI38" s="115">
        <f t="shared" si="10"/>
        <v>0</v>
      </c>
      <c r="AJ38" s="115" t="str">
        <f t="shared" si="11"/>
        <v>N/A</v>
      </c>
      <c r="AK38" s="95"/>
      <c r="AL38" s="96"/>
      <c r="AM38" s="28">
        <v>33</v>
      </c>
      <c r="AN38" s="44"/>
    </row>
    <row r="39" spans="1:46" s="87" customFormat="1" ht="12.75" customHeight="1">
      <c r="A39" s="83">
        <v>22</v>
      </c>
      <c r="B39" s="84"/>
      <c r="C39" s="84"/>
      <c r="D39" s="85" t="str">
        <f>IF(ISNA(INDEX('EAPG Weight Table'!E:E,MATCH($C39,'EAPG Weight Table'!$A:$A,0))),"",INDEX('EAPG Weight Table'!E:E,MATCH($C39,'EAPG Weight Table'!$A:$A,0)))</f>
        <v/>
      </c>
      <c r="E39" s="221" t="str">
        <f>IF(ISNA(INDEX('EAPG Weight Table'!F:F,MATCH($C39,'EAPG Weight Table'!$A:$A,0))),"",INDEX('EAPG Weight Table'!F:F,MATCH($C39,'EAPG Weight Table'!$A:$A,0)))</f>
        <v/>
      </c>
      <c r="F39" s="222" t="str">
        <f>IF(ISNA(INDEX('EAPG Weight Table'!B:B,MATCH($C39,'EAPG Weight Table'!$A:$A,0))),"",INDEX('EAPG Weight Table'!B:B,MATCH($C39,'EAPG Weight Table'!$A:$A,0)))</f>
        <v/>
      </c>
      <c r="G39" s="222" t="str">
        <f>IF(ISNA(INDEX('EAPG Weight Table'!C:C,MATCH($C39,'EAPG Weight Table'!$A:$A,0))),"",INDEX('EAPG Weight Table'!C:C,MATCH($C39,'EAPG Weight Table'!$A:$A,0)))</f>
        <v/>
      </c>
      <c r="H39" s="84"/>
      <c r="I39" s="84"/>
      <c r="J39" s="84"/>
      <c r="K39" s="84"/>
      <c r="L39" s="84"/>
      <c r="M39" s="84"/>
      <c r="N39" s="84"/>
      <c r="O39" s="86" t="str">
        <f t="shared" si="2"/>
        <v xml:space="preserve"> </v>
      </c>
      <c r="P39" s="87" t="str">
        <f t="shared" si="3"/>
        <v xml:space="preserve"> </v>
      </c>
      <c r="Q39" s="88" t="str">
        <f t="shared" si="4"/>
        <v xml:space="preserve"> </v>
      </c>
      <c r="R39" s="87" t="str">
        <f t="shared" si="5"/>
        <v xml:space="preserve"> </v>
      </c>
      <c r="S39" s="89" t="str">
        <f t="array" ref="S39">IF(MAX(IF($G$18:$G$71=G39,$E$18:$E$71,"N/A"))=E39,"Yes","No")</f>
        <v>No</v>
      </c>
      <c r="T39" s="90">
        <f t="shared" si="12"/>
        <v>22</v>
      </c>
      <c r="U39" s="90">
        <f t="shared" si="13"/>
        <v>22</v>
      </c>
      <c r="V39" s="91" t="str">
        <f t="array" ref="V39">IF(B39=0,"",IF(AND(MAX(IF($G$18:$G$71=G39,$E$18:$E$71))=MIN(IF($G$18:$G$71=G39,$E$18:$E$71,"N/A")),A39&lt;&gt;U39),"N/A",IF(A39=U39,MAX(IF($G$18:$G$71=G39,$E$18:$E$71,"N/A")),MIN(IF($G$18:$G$71=G39,$E$18:$E$71,"N/A")))))</f>
        <v/>
      </c>
      <c r="W39" s="92" t="str">
        <f t="shared" si="14"/>
        <v xml:space="preserve"> </v>
      </c>
      <c r="X39" s="93" t="str">
        <f>IF(C39=0," ",IF(ISERROR(VLOOKUP(B39,'Non-Covered Rev Codes'!A:A,1,FALSE)),1,0))</f>
        <v xml:space="preserve"> </v>
      </c>
      <c r="Y39" s="115" t="str">
        <f t="shared" si="6"/>
        <v xml:space="preserve"> </v>
      </c>
      <c r="Z39" s="115">
        <f t="shared" si="15"/>
        <v>1000</v>
      </c>
      <c r="AA39"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9" s="224"/>
      <c r="AC39" s="115">
        <f t="shared" si="7"/>
        <v>0</v>
      </c>
      <c r="AD39" s="94" t="str">
        <f>IF(OR($D$13="No",X39=0),"NO",IF(ISNA(INDEX('High-Cost Drug &amp; Device'!B:B,MATCH(C39,'High-Cost Drug &amp; Device'!$A:$A,0))),"NO",INDEX('High-Cost Drug &amp; Device'!B:B,MATCH(C39,'High-Cost Drug &amp; Device'!$A:$A,0))))</f>
        <v>NO</v>
      </c>
      <c r="AE39" s="94" t="str">
        <f>IF(OR($D$13="No",X39=0),"NO",IF(ISNA(INDEX('High-Cost Drug &amp; Device'!C:C,MATCH(C39,'High-Cost Drug &amp; Device'!$A:$A,0))),"NO",INDEX('High-Cost Drug &amp; Device'!C:C,MATCH(C39,'High-Cost Drug &amp; Device'!$A:$A,0))))</f>
        <v>NO</v>
      </c>
      <c r="AF39" s="94" t="str">
        <f>IF(OR($D$13="No",X39=0),"NO",IF(ISNA(INDEX('High-Cost Drug &amp; Device'!F:F,MATCH(B39,'High-Cost Drug &amp; Device'!$E:$E,0))),"NO",INDEX('High-Cost Drug &amp; Device'!F:F,MATCH(B39,'High-Cost Drug &amp; Device'!$E:$E,0))))</f>
        <v>NO</v>
      </c>
      <c r="AG39" s="94" t="str">
        <f t="shared" si="8"/>
        <v>NO</v>
      </c>
      <c r="AH39" s="115">
        <f t="shared" si="9"/>
        <v>0</v>
      </c>
      <c r="AI39" s="115">
        <f t="shared" si="10"/>
        <v>0</v>
      </c>
      <c r="AJ39" s="115" t="str">
        <f t="shared" si="11"/>
        <v>N/A</v>
      </c>
      <c r="AK39" s="95"/>
      <c r="AL39" s="96"/>
      <c r="AM39" s="28">
        <v>34</v>
      </c>
      <c r="AN39" s="44"/>
    </row>
    <row r="40" spans="1:46" s="87" customFormat="1" ht="12.75" customHeight="1">
      <c r="A40" s="83">
        <v>23</v>
      </c>
      <c r="B40" s="84"/>
      <c r="C40" s="84"/>
      <c r="D40" s="85" t="str">
        <f>IF(ISNA(INDEX('EAPG Weight Table'!E:E,MATCH($C40,'EAPG Weight Table'!$A:$A,0))),"",INDEX('EAPG Weight Table'!E:E,MATCH($C40,'EAPG Weight Table'!$A:$A,0)))</f>
        <v/>
      </c>
      <c r="E40" s="221" t="str">
        <f>IF(ISNA(INDEX('EAPG Weight Table'!F:F,MATCH($C40,'EAPG Weight Table'!$A:$A,0))),"",INDEX('EAPG Weight Table'!F:F,MATCH($C40,'EAPG Weight Table'!$A:$A,0)))</f>
        <v/>
      </c>
      <c r="F40" s="222" t="str">
        <f>IF(ISNA(INDEX('EAPG Weight Table'!B:B,MATCH($C40,'EAPG Weight Table'!$A:$A,0))),"",INDEX('EAPG Weight Table'!B:B,MATCH($C40,'EAPG Weight Table'!$A:$A,0)))</f>
        <v/>
      </c>
      <c r="G40" s="222" t="str">
        <f>IF(ISNA(INDEX('EAPG Weight Table'!C:C,MATCH($C40,'EAPG Weight Table'!$A:$A,0))),"",INDEX('EAPG Weight Table'!C:C,MATCH($C40,'EAPG Weight Table'!$A:$A,0)))</f>
        <v/>
      </c>
      <c r="H40" s="84"/>
      <c r="I40" s="84"/>
      <c r="J40" s="84"/>
      <c r="K40" s="84"/>
      <c r="L40" s="84"/>
      <c r="M40" s="84"/>
      <c r="N40" s="84"/>
      <c r="O40" s="86" t="str">
        <f t="shared" si="2"/>
        <v xml:space="preserve"> </v>
      </c>
      <c r="P40" s="87" t="str">
        <f t="shared" si="3"/>
        <v xml:space="preserve"> </v>
      </c>
      <c r="Q40" s="88" t="str">
        <f t="shared" si="4"/>
        <v xml:space="preserve"> </v>
      </c>
      <c r="R40" s="87" t="str">
        <f t="shared" si="5"/>
        <v xml:space="preserve"> </v>
      </c>
      <c r="S40" s="89" t="str">
        <f t="array" ref="S40">IF(MAX(IF($G$18:$G$71=G40,$E$18:$E$71,"N/A"))=E40,"Yes","No")</f>
        <v>No</v>
      </c>
      <c r="T40" s="90">
        <f t="shared" si="12"/>
        <v>23</v>
      </c>
      <c r="U40" s="90">
        <f t="shared" si="13"/>
        <v>23</v>
      </c>
      <c r="V40" s="91" t="str">
        <f t="array" ref="V40">IF(B40=0,"",IF(AND(MAX(IF($G$18:$G$71=G40,$E$18:$E$71))=MIN(IF($G$18:$G$71=G40,$E$18:$E$71,"N/A")),A40&lt;&gt;U40),"N/A",IF(A40=U40,MAX(IF($G$18:$G$71=G40,$E$18:$E$71,"N/A")),MIN(IF($G$18:$G$71=G40,$E$18:$E$71,"N/A")))))</f>
        <v/>
      </c>
      <c r="W40" s="92" t="str">
        <f t="shared" si="14"/>
        <v xml:space="preserve"> </v>
      </c>
      <c r="X40" s="93" t="str">
        <f>IF(C40=0," ",IF(ISERROR(VLOOKUP(B40,'Non-Covered Rev Codes'!A:A,1,FALSE)),1,0))</f>
        <v xml:space="preserve"> </v>
      </c>
      <c r="Y40" s="115" t="str">
        <f t="shared" si="6"/>
        <v xml:space="preserve"> </v>
      </c>
      <c r="Z40" s="115">
        <f t="shared" si="15"/>
        <v>1000</v>
      </c>
      <c r="AA40"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0" s="224"/>
      <c r="AC40" s="115">
        <f t="shared" si="7"/>
        <v>0</v>
      </c>
      <c r="AD40" s="94" t="str">
        <f>IF(OR($D$13="No",X40=0),"NO",IF(ISNA(INDEX('High-Cost Drug &amp; Device'!B:B,MATCH(C40,'High-Cost Drug &amp; Device'!$A:$A,0))),"NO",INDEX('High-Cost Drug &amp; Device'!B:B,MATCH(C40,'High-Cost Drug &amp; Device'!$A:$A,0))))</f>
        <v>NO</v>
      </c>
      <c r="AE40" s="94" t="str">
        <f>IF(OR($D$13="No",X40=0),"NO",IF(ISNA(INDEX('High-Cost Drug &amp; Device'!C:C,MATCH(C40,'High-Cost Drug &amp; Device'!$A:$A,0))),"NO",INDEX('High-Cost Drug &amp; Device'!C:C,MATCH(C40,'High-Cost Drug &amp; Device'!$A:$A,0))))</f>
        <v>NO</v>
      </c>
      <c r="AF40" s="94" t="str">
        <f>IF(OR($D$13="No",X40=0),"NO",IF(ISNA(INDEX('High-Cost Drug &amp; Device'!F:F,MATCH(B40,'High-Cost Drug &amp; Device'!$E:$E,0))),"NO",INDEX('High-Cost Drug &amp; Device'!F:F,MATCH(B40,'High-Cost Drug &amp; Device'!$E:$E,0))))</f>
        <v>NO</v>
      </c>
      <c r="AG40" s="94" t="str">
        <f t="shared" si="8"/>
        <v>NO</v>
      </c>
      <c r="AH40" s="115">
        <f t="shared" si="9"/>
        <v>0</v>
      </c>
      <c r="AI40" s="115">
        <f t="shared" si="10"/>
        <v>0</v>
      </c>
      <c r="AJ40" s="115" t="str">
        <f t="shared" si="11"/>
        <v>N/A</v>
      </c>
      <c r="AK40" s="95"/>
      <c r="AL40" s="96"/>
      <c r="AM40" s="28">
        <v>35</v>
      </c>
      <c r="AN40" s="44"/>
    </row>
    <row r="41" spans="1:46" s="87" customFormat="1" ht="12.75" customHeight="1">
      <c r="A41" s="83">
        <v>24</v>
      </c>
      <c r="B41" s="84"/>
      <c r="C41" s="84"/>
      <c r="D41" s="85" t="str">
        <f>IF(ISNA(INDEX('EAPG Weight Table'!E:E,MATCH($C41,'EAPG Weight Table'!$A:$A,0))),"",INDEX('EAPG Weight Table'!E:E,MATCH($C41,'EAPG Weight Table'!$A:$A,0)))</f>
        <v/>
      </c>
      <c r="E41" s="221" t="str">
        <f>IF(ISNA(INDEX('EAPG Weight Table'!F:F,MATCH($C41,'EAPG Weight Table'!$A:$A,0))),"",INDEX('EAPG Weight Table'!F:F,MATCH($C41,'EAPG Weight Table'!$A:$A,0)))</f>
        <v/>
      </c>
      <c r="F41" s="222" t="str">
        <f>IF(ISNA(INDEX('EAPG Weight Table'!B:B,MATCH($C41,'EAPG Weight Table'!$A:$A,0))),"",INDEX('EAPG Weight Table'!B:B,MATCH($C41,'EAPG Weight Table'!$A:$A,0)))</f>
        <v/>
      </c>
      <c r="G41" s="222" t="str">
        <f>IF(ISNA(INDEX('EAPG Weight Table'!C:C,MATCH($C41,'EAPG Weight Table'!$A:$A,0))),"",INDEX('EAPG Weight Table'!C:C,MATCH($C41,'EAPG Weight Table'!$A:$A,0)))</f>
        <v/>
      </c>
      <c r="H41" s="84"/>
      <c r="I41" s="84"/>
      <c r="J41" s="84"/>
      <c r="K41" s="84"/>
      <c r="L41" s="84"/>
      <c r="M41" s="84"/>
      <c r="N41" s="84"/>
      <c r="O41" s="86" t="str">
        <f t="shared" si="2"/>
        <v xml:space="preserve"> </v>
      </c>
      <c r="P41" s="87" t="str">
        <f t="shared" si="3"/>
        <v xml:space="preserve"> </v>
      </c>
      <c r="Q41" s="88" t="str">
        <f t="shared" si="4"/>
        <v xml:space="preserve"> </v>
      </c>
      <c r="R41" s="87" t="str">
        <f t="shared" si="5"/>
        <v xml:space="preserve"> </v>
      </c>
      <c r="S41" s="89" t="str">
        <f t="array" ref="S41">IF(MAX(IF($G$18:$G$71=G41,$E$18:$E$71,"N/A"))=E41,"Yes","No")</f>
        <v>No</v>
      </c>
      <c r="T41" s="90">
        <f t="shared" si="12"/>
        <v>24</v>
      </c>
      <c r="U41" s="90">
        <f t="shared" si="13"/>
        <v>24</v>
      </c>
      <c r="V41" s="91" t="str">
        <f t="array" ref="V41">IF(B41=0,"",IF(AND(MAX(IF($G$18:$G$71=G41,$E$18:$E$71))=MIN(IF($G$18:$G$71=G41,$E$18:$E$71,"N/A")),A41&lt;&gt;U41),"N/A",IF(A41=U41,MAX(IF($G$18:$G$71=G41,$E$18:$E$71,"N/A")),MIN(IF($G$18:$G$71=G41,$E$18:$E$71,"N/A")))))</f>
        <v/>
      </c>
      <c r="W41" s="92" t="str">
        <f t="shared" si="14"/>
        <v xml:space="preserve"> </v>
      </c>
      <c r="X41" s="93" t="str">
        <f>IF(C41=0," ",IF(ISERROR(VLOOKUP(B41,'Non-Covered Rev Codes'!A:A,1,FALSE)),1,0))</f>
        <v xml:space="preserve"> </v>
      </c>
      <c r="Y41" s="115" t="str">
        <f t="shared" si="6"/>
        <v xml:space="preserve"> </v>
      </c>
      <c r="Z41" s="115">
        <f t="shared" si="15"/>
        <v>1000</v>
      </c>
      <c r="AA41"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1" s="224"/>
      <c r="AC41" s="115">
        <f t="shared" si="7"/>
        <v>0</v>
      </c>
      <c r="AD41" s="94" t="str">
        <f>IF(OR($D$13="No",X41=0),"NO",IF(ISNA(INDEX('High-Cost Drug &amp; Device'!B:B,MATCH(C41,'High-Cost Drug &amp; Device'!$A:$A,0))),"NO",INDEX('High-Cost Drug &amp; Device'!B:B,MATCH(C41,'High-Cost Drug &amp; Device'!$A:$A,0))))</f>
        <v>NO</v>
      </c>
      <c r="AE41" s="94" t="str">
        <f>IF(OR($D$13="No",X41=0),"NO",IF(ISNA(INDEX('High-Cost Drug &amp; Device'!C:C,MATCH(C41,'High-Cost Drug &amp; Device'!$A:$A,0))),"NO",INDEX('High-Cost Drug &amp; Device'!C:C,MATCH(C41,'High-Cost Drug &amp; Device'!$A:$A,0))))</f>
        <v>NO</v>
      </c>
      <c r="AF41" s="94" t="str">
        <f>IF(OR($D$13="No",X41=0),"NO",IF(ISNA(INDEX('High-Cost Drug &amp; Device'!F:F,MATCH(B41,'High-Cost Drug &amp; Device'!$E:$E,0))),"NO",INDEX('High-Cost Drug &amp; Device'!F:F,MATCH(B41,'High-Cost Drug &amp; Device'!$E:$E,0))))</f>
        <v>NO</v>
      </c>
      <c r="AG41" s="94" t="str">
        <f t="shared" si="8"/>
        <v>NO</v>
      </c>
      <c r="AH41" s="115">
        <f t="shared" si="9"/>
        <v>0</v>
      </c>
      <c r="AI41" s="115">
        <f t="shared" si="10"/>
        <v>0</v>
      </c>
      <c r="AJ41" s="115" t="str">
        <f t="shared" si="11"/>
        <v>N/A</v>
      </c>
      <c r="AK41" s="95"/>
      <c r="AL41" s="96"/>
      <c r="AM41" s="28">
        <v>36</v>
      </c>
      <c r="AN41" s="44"/>
    </row>
    <row r="42" spans="1:46" s="87" customFormat="1" ht="12.75" customHeight="1">
      <c r="A42" s="83">
        <v>25</v>
      </c>
      <c r="B42" s="84"/>
      <c r="C42" s="84"/>
      <c r="D42" s="85" t="str">
        <f>IF(ISNA(INDEX('EAPG Weight Table'!E:E,MATCH($C42,'EAPG Weight Table'!$A:$A,0))),"",INDEX('EAPG Weight Table'!E:E,MATCH($C42,'EAPG Weight Table'!$A:$A,0)))</f>
        <v/>
      </c>
      <c r="E42" s="221" t="str">
        <f>IF(ISNA(INDEX('EAPG Weight Table'!F:F,MATCH($C42,'EAPG Weight Table'!$A:$A,0))),"",INDEX('EAPG Weight Table'!F:F,MATCH($C42,'EAPG Weight Table'!$A:$A,0)))</f>
        <v/>
      </c>
      <c r="F42" s="222" t="str">
        <f>IF(ISNA(INDEX('EAPG Weight Table'!B:B,MATCH($C42,'EAPG Weight Table'!$A:$A,0))),"",INDEX('EAPG Weight Table'!B:B,MATCH($C42,'EAPG Weight Table'!$A:$A,0)))</f>
        <v/>
      </c>
      <c r="G42" s="222" t="str">
        <f>IF(ISNA(INDEX('EAPG Weight Table'!C:C,MATCH($C42,'EAPG Weight Table'!$A:$A,0))),"",INDEX('EAPG Weight Table'!C:C,MATCH($C42,'EAPG Weight Table'!$A:$A,0)))</f>
        <v/>
      </c>
      <c r="H42" s="84"/>
      <c r="I42" s="84"/>
      <c r="J42" s="84"/>
      <c r="K42" s="84"/>
      <c r="L42" s="84"/>
      <c r="M42" s="84"/>
      <c r="N42" s="84"/>
      <c r="O42" s="86" t="str">
        <f t="shared" si="2"/>
        <v xml:space="preserve"> </v>
      </c>
      <c r="P42" s="87" t="str">
        <f t="shared" si="3"/>
        <v xml:space="preserve"> </v>
      </c>
      <c r="Q42" s="88" t="str">
        <f t="shared" si="4"/>
        <v xml:space="preserve"> </v>
      </c>
      <c r="R42" s="87" t="str">
        <f t="shared" si="5"/>
        <v xml:space="preserve"> </v>
      </c>
      <c r="S42" s="89" t="str">
        <f t="array" ref="S42">IF(MAX(IF($G$18:$G$71=G42,$E$18:$E$71,"N/A"))=E42,"Yes","No")</f>
        <v>No</v>
      </c>
      <c r="T42" s="90">
        <f t="shared" si="12"/>
        <v>25</v>
      </c>
      <c r="U42" s="90">
        <f t="shared" si="13"/>
        <v>25</v>
      </c>
      <c r="V42" s="91" t="str">
        <f t="array" ref="V42">IF(B42=0,"",IF(AND(MAX(IF($G$18:$G$71=G42,$E$18:$E$71))=MIN(IF($G$18:$G$71=G42,$E$18:$E$71,"N/A")),A42&lt;&gt;U42),"N/A",IF(A42=U42,MAX(IF($G$18:$G$71=G42,$E$18:$E$71,"N/A")),MIN(IF($G$18:$G$71=G42,$E$18:$E$71,"N/A")))))</f>
        <v/>
      </c>
      <c r="W42" s="92" t="str">
        <f t="shared" si="14"/>
        <v xml:space="preserve"> </v>
      </c>
      <c r="X42" s="93" t="str">
        <f>IF(C42=0," ",IF(ISERROR(VLOOKUP(B42,'Non-Covered Rev Codes'!A:A,1,FALSE)),1,0))</f>
        <v xml:space="preserve"> </v>
      </c>
      <c r="Y42" s="115" t="str">
        <f t="shared" si="6"/>
        <v xml:space="preserve"> </v>
      </c>
      <c r="Z42" s="115">
        <f t="shared" si="15"/>
        <v>1000</v>
      </c>
      <c r="AA42"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2" s="224"/>
      <c r="AC42" s="115">
        <f t="shared" si="7"/>
        <v>0</v>
      </c>
      <c r="AD42" s="94" t="str">
        <f>IF(OR($D$13="No",X42=0),"NO",IF(ISNA(INDEX('High-Cost Drug &amp; Device'!B:B,MATCH(C42,'High-Cost Drug &amp; Device'!$A:$A,0))),"NO",INDEX('High-Cost Drug &amp; Device'!B:B,MATCH(C42,'High-Cost Drug &amp; Device'!$A:$A,0))))</f>
        <v>NO</v>
      </c>
      <c r="AE42" s="94" t="str">
        <f>IF(OR($D$13="No",X42=0),"NO",IF(ISNA(INDEX('High-Cost Drug &amp; Device'!C:C,MATCH(C42,'High-Cost Drug &amp; Device'!$A:$A,0))),"NO",INDEX('High-Cost Drug &amp; Device'!C:C,MATCH(C42,'High-Cost Drug &amp; Device'!$A:$A,0))))</f>
        <v>NO</v>
      </c>
      <c r="AF42" s="94" t="str">
        <f>IF(OR($D$13="No",X42=0),"NO",IF(ISNA(INDEX('High-Cost Drug &amp; Device'!F:F,MATCH(B42,'High-Cost Drug &amp; Device'!$E:$E,0))),"NO",INDEX('High-Cost Drug &amp; Device'!F:F,MATCH(B42,'High-Cost Drug &amp; Device'!$E:$E,0))))</f>
        <v>NO</v>
      </c>
      <c r="AG42" s="94" t="str">
        <f t="shared" si="8"/>
        <v>NO</v>
      </c>
      <c r="AH42" s="115">
        <f t="shared" si="9"/>
        <v>0</v>
      </c>
      <c r="AI42" s="115">
        <f t="shared" si="10"/>
        <v>0</v>
      </c>
      <c r="AJ42" s="115" t="str">
        <f t="shared" si="11"/>
        <v>N/A</v>
      </c>
      <c r="AK42" s="95"/>
      <c r="AL42" s="96"/>
      <c r="AM42" s="28">
        <v>37</v>
      </c>
      <c r="AN42" s="44"/>
    </row>
    <row r="43" spans="1:46" s="87" customFormat="1" ht="12.75" customHeight="1">
      <c r="A43" s="83">
        <v>26</v>
      </c>
      <c r="B43" s="84"/>
      <c r="C43" s="84"/>
      <c r="D43" s="85" t="str">
        <f>IF(ISNA(INDEX('EAPG Weight Table'!E:E,MATCH($C43,'EAPG Weight Table'!$A:$A,0))),"",INDEX('EAPG Weight Table'!E:E,MATCH($C43,'EAPG Weight Table'!$A:$A,0)))</f>
        <v/>
      </c>
      <c r="E43" s="221" t="str">
        <f>IF(ISNA(INDEX('EAPG Weight Table'!F:F,MATCH($C43,'EAPG Weight Table'!$A:$A,0))),"",INDEX('EAPG Weight Table'!F:F,MATCH($C43,'EAPG Weight Table'!$A:$A,0)))</f>
        <v/>
      </c>
      <c r="F43" s="222" t="str">
        <f>IF(ISNA(INDEX('EAPG Weight Table'!B:B,MATCH($C43,'EAPG Weight Table'!$A:$A,0))),"",INDEX('EAPG Weight Table'!B:B,MATCH($C43,'EAPG Weight Table'!$A:$A,0)))</f>
        <v/>
      </c>
      <c r="G43" s="222" t="str">
        <f>IF(ISNA(INDEX('EAPG Weight Table'!C:C,MATCH($C43,'EAPG Weight Table'!$A:$A,0))),"",INDEX('EAPG Weight Table'!C:C,MATCH($C43,'EAPG Weight Table'!$A:$A,0)))</f>
        <v/>
      </c>
      <c r="H43" s="84"/>
      <c r="I43" s="84"/>
      <c r="J43" s="84"/>
      <c r="K43" s="84"/>
      <c r="L43" s="84"/>
      <c r="M43" s="84"/>
      <c r="N43" s="84"/>
      <c r="O43" s="86" t="str">
        <f t="shared" si="2"/>
        <v xml:space="preserve"> </v>
      </c>
      <c r="P43" s="87" t="str">
        <f t="shared" si="3"/>
        <v xml:space="preserve"> </v>
      </c>
      <c r="Q43" s="88" t="str">
        <f t="shared" si="4"/>
        <v xml:space="preserve"> </v>
      </c>
      <c r="R43" s="87" t="str">
        <f t="shared" si="5"/>
        <v xml:space="preserve"> </v>
      </c>
      <c r="S43" s="89" t="str">
        <f t="array" ref="S43">IF(MAX(IF($G$18:$G$71=G43,$E$18:$E$71,"N/A"))=E43,"Yes","No")</f>
        <v>No</v>
      </c>
      <c r="T43" s="90">
        <f t="shared" si="12"/>
        <v>26</v>
      </c>
      <c r="U43" s="90">
        <f t="shared" si="13"/>
        <v>26</v>
      </c>
      <c r="V43" s="91" t="str">
        <f t="array" ref="V43">IF(B43=0,"",IF(AND(MAX(IF($G$18:$G$71=G43,$E$18:$E$71))=MIN(IF($G$18:$G$71=G43,$E$18:$E$71,"N/A")),A43&lt;&gt;U43),"N/A",IF(A43=U43,MAX(IF($G$18:$G$71=G43,$E$18:$E$71,"N/A")),MIN(IF($G$18:$G$71=G43,$E$18:$E$71,"N/A")))))</f>
        <v/>
      </c>
      <c r="W43" s="92" t="str">
        <f t="shared" si="14"/>
        <v xml:space="preserve"> </v>
      </c>
      <c r="X43" s="93" t="str">
        <f>IF(C43=0," ",IF(ISERROR(VLOOKUP(B43,'Non-Covered Rev Codes'!A:A,1,FALSE)),1,0))</f>
        <v xml:space="preserve"> </v>
      </c>
      <c r="Y43" s="115" t="str">
        <f t="shared" si="6"/>
        <v xml:space="preserve"> </v>
      </c>
      <c r="Z43" s="115">
        <f t="shared" si="15"/>
        <v>1000</v>
      </c>
      <c r="AA43"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3" s="224"/>
      <c r="AC43" s="115">
        <f t="shared" si="7"/>
        <v>0</v>
      </c>
      <c r="AD43" s="94" t="str">
        <f>IF(OR($D$13="No",X43=0),"NO",IF(ISNA(INDEX('High-Cost Drug &amp; Device'!B:B,MATCH(C43,'High-Cost Drug &amp; Device'!$A:$A,0))),"NO",INDEX('High-Cost Drug &amp; Device'!B:B,MATCH(C43,'High-Cost Drug &amp; Device'!$A:$A,0))))</f>
        <v>NO</v>
      </c>
      <c r="AE43" s="94" t="str">
        <f>IF(OR($D$13="No",X43=0),"NO",IF(ISNA(INDEX('High-Cost Drug &amp; Device'!C:C,MATCH(C43,'High-Cost Drug &amp; Device'!$A:$A,0))),"NO",INDEX('High-Cost Drug &amp; Device'!C:C,MATCH(C43,'High-Cost Drug &amp; Device'!$A:$A,0))))</f>
        <v>NO</v>
      </c>
      <c r="AF43" s="94" t="str">
        <f>IF(OR($D$13="No",X43=0),"NO",IF(ISNA(INDEX('High-Cost Drug &amp; Device'!F:F,MATCH(B43,'High-Cost Drug &amp; Device'!$E:$E,0))),"NO",INDEX('High-Cost Drug &amp; Device'!F:F,MATCH(B43,'High-Cost Drug &amp; Device'!$E:$E,0))))</f>
        <v>NO</v>
      </c>
      <c r="AG43" s="94" t="str">
        <f t="shared" si="8"/>
        <v>NO</v>
      </c>
      <c r="AH43" s="115">
        <f t="shared" si="9"/>
        <v>0</v>
      </c>
      <c r="AI43" s="115">
        <f t="shared" si="10"/>
        <v>0</v>
      </c>
      <c r="AJ43" s="115" t="str">
        <f t="shared" si="11"/>
        <v>N/A</v>
      </c>
      <c r="AK43" s="95"/>
      <c r="AL43" s="96"/>
      <c r="AM43" s="28">
        <v>38</v>
      </c>
      <c r="AN43" s="44"/>
    </row>
    <row r="44" spans="1:46" s="87" customFormat="1" ht="12.75" customHeight="1">
      <c r="A44" s="83">
        <v>27</v>
      </c>
      <c r="B44" s="84"/>
      <c r="C44" s="84"/>
      <c r="D44" s="85" t="str">
        <f>IF(ISNA(INDEX('EAPG Weight Table'!E:E,MATCH($C44,'EAPG Weight Table'!$A:$A,0))),"",INDEX('EAPG Weight Table'!E:E,MATCH($C44,'EAPG Weight Table'!$A:$A,0)))</f>
        <v/>
      </c>
      <c r="E44" s="221" t="str">
        <f>IF(ISNA(INDEX('EAPG Weight Table'!F:F,MATCH($C44,'EAPG Weight Table'!$A:$A,0))),"",INDEX('EAPG Weight Table'!F:F,MATCH($C44,'EAPG Weight Table'!$A:$A,0)))</f>
        <v/>
      </c>
      <c r="F44" s="222" t="str">
        <f>IF(ISNA(INDEX('EAPG Weight Table'!B:B,MATCH($C44,'EAPG Weight Table'!$A:$A,0))),"",INDEX('EAPG Weight Table'!B:B,MATCH($C44,'EAPG Weight Table'!$A:$A,0)))</f>
        <v/>
      </c>
      <c r="G44" s="222" t="str">
        <f>IF(ISNA(INDEX('EAPG Weight Table'!C:C,MATCH($C44,'EAPG Weight Table'!$A:$A,0))),"",INDEX('EAPG Weight Table'!C:C,MATCH($C44,'EAPG Weight Table'!$A:$A,0)))</f>
        <v/>
      </c>
      <c r="H44" s="84"/>
      <c r="I44" s="84"/>
      <c r="J44" s="84"/>
      <c r="K44" s="84"/>
      <c r="L44" s="84"/>
      <c r="M44" s="84"/>
      <c r="N44" s="84"/>
      <c r="O44" s="86" t="str">
        <f t="shared" si="2"/>
        <v xml:space="preserve"> </v>
      </c>
      <c r="P44" s="87" t="str">
        <f t="shared" si="3"/>
        <v xml:space="preserve"> </v>
      </c>
      <c r="Q44" s="88" t="str">
        <f t="shared" si="4"/>
        <v xml:space="preserve"> </v>
      </c>
      <c r="R44" s="87" t="str">
        <f t="shared" si="5"/>
        <v xml:space="preserve"> </v>
      </c>
      <c r="S44" s="89" t="str">
        <f t="array" ref="S44">IF(MAX(IF($G$18:$G$71=G44,$E$18:$E$71,"N/A"))=E44,"Yes","No")</f>
        <v>No</v>
      </c>
      <c r="T44" s="90">
        <f t="shared" si="12"/>
        <v>27</v>
      </c>
      <c r="U44" s="90">
        <f t="shared" si="13"/>
        <v>27</v>
      </c>
      <c r="V44" s="91" t="str">
        <f t="array" ref="V44">IF(B44=0,"",IF(AND(MAX(IF($G$18:$G$71=G44,$E$18:$E$71))=MIN(IF($G$18:$G$71=G44,$E$18:$E$71,"N/A")),A44&lt;&gt;U44),"N/A",IF(A44=U44,MAX(IF($G$18:$G$71=G44,$E$18:$E$71,"N/A")),MIN(IF($G$18:$G$71=G44,$E$18:$E$71,"N/A")))))</f>
        <v/>
      </c>
      <c r="W44" s="92" t="str">
        <f t="shared" si="14"/>
        <v xml:space="preserve"> </v>
      </c>
      <c r="X44" s="93" t="str">
        <f>IF(C44=0," ",IF(ISERROR(VLOOKUP(B44,'Non-Covered Rev Codes'!A:A,1,FALSE)),1,0))</f>
        <v xml:space="preserve"> </v>
      </c>
      <c r="Y44" s="115" t="str">
        <f t="shared" si="6"/>
        <v xml:space="preserve"> </v>
      </c>
      <c r="Z44" s="115">
        <f t="shared" si="15"/>
        <v>1000</v>
      </c>
      <c r="AA44"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4" s="224"/>
      <c r="AC44" s="115">
        <f t="shared" si="7"/>
        <v>0</v>
      </c>
      <c r="AD44" s="94" t="str">
        <f>IF(OR($D$13="No",X44=0),"NO",IF(ISNA(INDEX('High-Cost Drug &amp; Device'!B:B,MATCH(C44,'High-Cost Drug &amp; Device'!$A:$A,0))),"NO",INDEX('High-Cost Drug &amp; Device'!B:B,MATCH(C44,'High-Cost Drug &amp; Device'!$A:$A,0))))</f>
        <v>NO</v>
      </c>
      <c r="AE44" s="94" t="str">
        <f>IF(OR($D$13="No",X44=0),"NO",IF(ISNA(INDEX('High-Cost Drug &amp; Device'!C:C,MATCH(C44,'High-Cost Drug &amp; Device'!$A:$A,0))),"NO",INDEX('High-Cost Drug &amp; Device'!C:C,MATCH(C44,'High-Cost Drug &amp; Device'!$A:$A,0))))</f>
        <v>NO</v>
      </c>
      <c r="AF44" s="94" t="str">
        <f>IF(OR($D$13="No",X44=0),"NO",IF(ISNA(INDEX('High-Cost Drug &amp; Device'!F:F,MATCH(B44,'High-Cost Drug &amp; Device'!$E:$E,0))),"NO",INDEX('High-Cost Drug &amp; Device'!F:F,MATCH(B44,'High-Cost Drug &amp; Device'!$E:$E,0))))</f>
        <v>NO</v>
      </c>
      <c r="AG44" s="94" t="str">
        <f t="shared" si="8"/>
        <v>NO</v>
      </c>
      <c r="AH44" s="115">
        <f t="shared" si="9"/>
        <v>0</v>
      </c>
      <c r="AI44" s="115">
        <f t="shared" si="10"/>
        <v>0</v>
      </c>
      <c r="AJ44" s="115" t="str">
        <f t="shared" si="11"/>
        <v>N/A</v>
      </c>
      <c r="AK44" s="95"/>
      <c r="AL44" s="96"/>
      <c r="AM44" s="28">
        <v>39</v>
      </c>
      <c r="AN44" s="44"/>
    </row>
    <row r="45" spans="1:46" s="87" customFormat="1" ht="12.75" customHeight="1">
      <c r="A45" s="83">
        <v>28</v>
      </c>
      <c r="B45" s="84"/>
      <c r="C45" s="84"/>
      <c r="D45" s="85" t="str">
        <f>IF(ISNA(INDEX('EAPG Weight Table'!E:E,MATCH($C45,'EAPG Weight Table'!$A:$A,0))),"",INDEX('EAPG Weight Table'!E:E,MATCH($C45,'EAPG Weight Table'!$A:$A,0)))</f>
        <v/>
      </c>
      <c r="E45" s="221" t="str">
        <f>IF(ISNA(INDEX('EAPG Weight Table'!F:F,MATCH($C45,'EAPG Weight Table'!$A:$A,0))),"",INDEX('EAPG Weight Table'!F:F,MATCH($C45,'EAPG Weight Table'!$A:$A,0)))</f>
        <v/>
      </c>
      <c r="F45" s="222" t="str">
        <f>IF(ISNA(INDEX('EAPG Weight Table'!B:B,MATCH($C45,'EAPG Weight Table'!$A:$A,0))),"",INDEX('EAPG Weight Table'!B:B,MATCH($C45,'EAPG Weight Table'!$A:$A,0)))</f>
        <v/>
      </c>
      <c r="G45" s="222" t="str">
        <f>IF(ISNA(INDEX('EAPG Weight Table'!C:C,MATCH($C45,'EAPG Weight Table'!$A:$A,0))),"",INDEX('EAPG Weight Table'!C:C,MATCH($C45,'EAPG Weight Table'!$A:$A,0)))</f>
        <v/>
      </c>
      <c r="H45" s="84"/>
      <c r="I45" s="84"/>
      <c r="J45" s="84"/>
      <c r="K45" s="84"/>
      <c r="L45" s="84"/>
      <c r="M45" s="84"/>
      <c r="N45" s="84"/>
      <c r="O45" s="86" t="str">
        <f t="shared" si="2"/>
        <v xml:space="preserve"> </v>
      </c>
      <c r="P45" s="87" t="str">
        <f t="shared" si="3"/>
        <v xml:space="preserve"> </v>
      </c>
      <c r="Q45" s="88" t="str">
        <f t="shared" si="4"/>
        <v xml:space="preserve"> </v>
      </c>
      <c r="R45" s="87" t="str">
        <f t="shared" si="5"/>
        <v xml:space="preserve"> </v>
      </c>
      <c r="S45" s="89" t="str">
        <f t="array" ref="S45">IF(MAX(IF($G$18:$G$71=G45,$E$18:$E$71,"N/A"))=E45,"Yes","No")</f>
        <v>No</v>
      </c>
      <c r="T45" s="90">
        <f t="shared" si="12"/>
        <v>28</v>
      </c>
      <c r="U45" s="90">
        <f t="shared" si="13"/>
        <v>28</v>
      </c>
      <c r="V45" s="91" t="str">
        <f t="array" ref="V45">IF(B45=0,"",IF(AND(MAX(IF($G$18:$G$71=G45,$E$18:$E$71))=MIN(IF($G$18:$G$71=G45,$E$18:$E$71,"N/A")),A45&lt;&gt;U45),"N/A",IF(A45=U45,MAX(IF($G$18:$G$71=G45,$E$18:$E$71,"N/A")),MIN(IF($G$18:$G$71=G45,$E$18:$E$71,"N/A")))))</f>
        <v/>
      </c>
      <c r="W45" s="92" t="str">
        <f t="shared" si="14"/>
        <v xml:space="preserve"> </v>
      </c>
      <c r="X45" s="93" t="str">
        <f>IF(C45=0," ",IF(ISERROR(VLOOKUP(B45,'Non-Covered Rev Codes'!A:A,1,FALSE)),1,0))</f>
        <v xml:space="preserve"> </v>
      </c>
      <c r="Y45" s="115" t="str">
        <f t="shared" si="6"/>
        <v xml:space="preserve"> </v>
      </c>
      <c r="Z45" s="115">
        <f t="shared" si="15"/>
        <v>1000</v>
      </c>
      <c r="AA45"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5" s="224"/>
      <c r="AC45" s="115">
        <f t="shared" si="7"/>
        <v>0</v>
      </c>
      <c r="AD45" s="94" t="str">
        <f>IF(OR($D$13="No",X45=0),"NO",IF(ISNA(INDEX('High-Cost Drug &amp; Device'!B:B,MATCH(C45,'High-Cost Drug &amp; Device'!$A:$A,0))),"NO",INDEX('High-Cost Drug &amp; Device'!B:B,MATCH(C45,'High-Cost Drug &amp; Device'!$A:$A,0))))</f>
        <v>NO</v>
      </c>
      <c r="AE45" s="94" t="str">
        <f>IF(OR($D$13="No",X45=0),"NO",IF(ISNA(INDEX('High-Cost Drug &amp; Device'!C:C,MATCH(C45,'High-Cost Drug &amp; Device'!$A:$A,0))),"NO",INDEX('High-Cost Drug &amp; Device'!C:C,MATCH(C45,'High-Cost Drug &amp; Device'!$A:$A,0))))</f>
        <v>NO</v>
      </c>
      <c r="AF45" s="94" t="str">
        <f>IF(OR($D$13="No",X45=0),"NO",IF(ISNA(INDEX('High-Cost Drug &amp; Device'!F:F,MATCH(B45,'High-Cost Drug &amp; Device'!$E:$E,0))),"NO",INDEX('High-Cost Drug &amp; Device'!F:F,MATCH(B45,'High-Cost Drug &amp; Device'!$E:$E,0))))</f>
        <v>NO</v>
      </c>
      <c r="AG45" s="94" t="str">
        <f t="shared" si="8"/>
        <v>NO</v>
      </c>
      <c r="AH45" s="115">
        <f t="shared" si="9"/>
        <v>0</v>
      </c>
      <c r="AI45" s="115">
        <f t="shared" si="10"/>
        <v>0</v>
      </c>
      <c r="AJ45" s="115" t="str">
        <f t="shared" si="11"/>
        <v>N/A</v>
      </c>
      <c r="AK45" s="95"/>
      <c r="AL45" s="96"/>
      <c r="AM45" s="28">
        <v>40</v>
      </c>
      <c r="AN45" s="44"/>
    </row>
    <row r="46" spans="1:46" s="87" customFormat="1" ht="12.75" customHeight="1">
      <c r="A46" s="83">
        <v>29</v>
      </c>
      <c r="B46" s="84"/>
      <c r="C46" s="84"/>
      <c r="D46" s="85" t="str">
        <f>IF(ISNA(INDEX('EAPG Weight Table'!E:E,MATCH($C46,'EAPG Weight Table'!$A:$A,0))),"",INDEX('EAPG Weight Table'!E:E,MATCH($C46,'EAPG Weight Table'!$A:$A,0)))</f>
        <v/>
      </c>
      <c r="E46" s="221" t="str">
        <f>IF(ISNA(INDEX('EAPG Weight Table'!F:F,MATCH($C46,'EAPG Weight Table'!$A:$A,0))),"",INDEX('EAPG Weight Table'!F:F,MATCH($C46,'EAPG Weight Table'!$A:$A,0)))</f>
        <v/>
      </c>
      <c r="F46" s="222" t="str">
        <f>IF(ISNA(INDEX('EAPG Weight Table'!B:B,MATCH($C46,'EAPG Weight Table'!$A:$A,0))),"",INDEX('EAPG Weight Table'!B:B,MATCH($C46,'EAPG Weight Table'!$A:$A,0)))</f>
        <v/>
      </c>
      <c r="G46" s="222" t="str">
        <f>IF(ISNA(INDEX('EAPG Weight Table'!C:C,MATCH($C46,'EAPG Weight Table'!$A:$A,0))),"",INDEX('EAPG Weight Table'!C:C,MATCH($C46,'EAPG Weight Table'!$A:$A,0)))</f>
        <v/>
      </c>
      <c r="H46" s="84"/>
      <c r="I46" s="84"/>
      <c r="J46" s="84"/>
      <c r="K46" s="84"/>
      <c r="L46" s="84"/>
      <c r="M46" s="84"/>
      <c r="N46" s="84"/>
      <c r="O46" s="86" t="str">
        <f t="shared" si="2"/>
        <v xml:space="preserve"> </v>
      </c>
      <c r="P46" s="87" t="str">
        <f t="shared" si="3"/>
        <v xml:space="preserve"> </v>
      </c>
      <c r="Q46" s="88" t="str">
        <f t="shared" si="4"/>
        <v xml:space="preserve"> </v>
      </c>
      <c r="R46" s="87" t="str">
        <f t="shared" si="5"/>
        <v xml:space="preserve"> </v>
      </c>
      <c r="S46" s="89" t="str">
        <f t="array" ref="S46">IF(MAX(IF($G$18:$G$71=G46,$E$18:$E$71,"N/A"))=E46,"Yes","No")</f>
        <v>No</v>
      </c>
      <c r="T46" s="90">
        <f t="shared" si="12"/>
        <v>29</v>
      </c>
      <c r="U46" s="90">
        <f t="shared" si="13"/>
        <v>29</v>
      </c>
      <c r="V46" s="91" t="str">
        <f t="array" ref="V46">IF(B46=0,"",IF(AND(MAX(IF($G$18:$G$71=G46,$E$18:$E$71))=MIN(IF($G$18:$G$71=G46,$E$18:$E$71,"N/A")),A46&lt;&gt;U46),"N/A",IF(A46=U46,MAX(IF($G$18:$G$71=G46,$E$18:$E$71,"N/A")),MIN(IF($G$18:$G$71=G46,$E$18:$E$71,"N/A")))))</f>
        <v/>
      </c>
      <c r="W46" s="92" t="str">
        <f t="shared" si="14"/>
        <v xml:space="preserve"> </v>
      </c>
      <c r="X46" s="93" t="str">
        <f>IF(C46=0," ",IF(ISERROR(VLOOKUP(B46,'Non-Covered Rev Codes'!A:A,1,FALSE)),1,0))</f>
        <v xml:space="preserve"> </v>
      </c>
      <c r="Y46" s="115" t="str">
        <f t="shared" si="6"/>
        <v xml:space="preserve"> </v>
      </c>
      <c r="Z46" s="115">
        <f t="shared" si="15"/>
        <v>1000</v>
      </c>
      <c r="AA46"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6" s="224"/>
      <c r="AC46" s="115">
        <f t="shared" si="7"/>
        <v>0</v>
      </c>
      <c r="AD46" s="94" t="str">
        <f>IF(OR($D$13="No",X46=0),"NO",IF(ISNA(INDEX('High-Cost Drug &amp; Device'!B:B,MATCH(C46,'High-Cost Drug &amp; Device'!$A:$A,0))),"NO",INDEX('High-Cost Drug &amp; Device'!B:B,MATCH(C46,'High-Cost Drug &amp; Device'!$A:$A,0))))</f>
        <v>NO</v>
      </c>
      <c r="AE46" s="94" t="str">
        <f>IF(OR($D$13="No",X46=0),"NO",IF(ISNA(INDEX('High-Cost Drug &amp; Device'!C:C,MATCH(C46,'High-Cost Drug &amp; Device'!$A:$A,0))),"NO",INDEX('High-Cost Drug &amp; Device'!C:C,MATCH(C46,'High-Cost Drug &amp; Device'!$A:$A,0))))</f>
        <v>NO</v>
      </c>
      <c r="AF46" s="94" t="str">
        <f>IF(OR($D$13="No",X46=0),"NO",IF(ISNA(INDEX('High-Cost Drug &amp; Device'!F:F,MATCH(B46,'High-Cost Drug &amp; Device'!$E:$E,0))),"NO",INDEX('High-Cost Drug &amp; Device'!F:F,MATCH(B46,'High-Cost Drug &amp; Device'!$E:$E,0))))</f>
        <v>NO</v>
      </c>
      <c r="AG46" s="94" t="str">
        <f t="shared" si="8"/>
        <v>NO</v>
      </c>
      <c r="AH46" s="115">
        <f t="shared" si="9"/>
        <v>0</v>
      </c>
      <c r="AI46" s="115">
        <f t="shared" si="10"/>
        <v>0</v>
      </c>
      <c r="AJ46" s="115" t="str">
        <f t="shared" si="11"/>
        <v>N/A</v>
      </c>
      <c r="AK46" s="95"/>
      <c r="AL46" s="96"/>
      <c r="AM46" s="28">
        <v>41</v>
      </c>
      <c r="AN46" s="44"/>
    </row>
    <row r="47" spans="1:46" s="87" customFormat="1" ht="12.75" customHeight="1">
      <c r="A47" s="83">
        <v>30</v>
      </c>
      <c r="B47" s="84"/>
      <c r="C47" s="84"/>
      <c r="D47" s="85" t="str">
        <f>IF(ISNA(INDEX('EAPG Weight Table'!E:E,MATCH($C47,'EAPG Weight Table'!$A:$A,0))),"",INDEX('EAPG Weight Table'!E:E,MATCH($C47,'EAPG Weight Table'!$A:$A,0)))</f>
        <v/>
      </c>
      <c r="E47" s="221" t="str">
        <f>IF(ISNA(INDEX('EAPG Weight Table'!F:F,MATCH($C47,'EAPG Weight Table'!$A:$A,0))),"",INDEX('EAPG Weight Table'!F:F,MATCH($C47,'EAPG Weight Table'!$A:$A,0)))</f>
        <v/>
      </c>
      <c r="F47" s="222" t="str">
        <f>IF(ISNA(INDEX('EAPG Weight Table'!B:B,MATCH($C47,'EAPG Weight Table'!$A:$A,0))),"",INDEX('EAPG Weight Table'!B:B,MATCH($C47,'EAPG Weight Table'!$A:$A,0)))</f>
        <v/>
      </c>
      <c r="G47" s="222" t="str">
        <f>IF(ISNA(INDEX('EAPG Weight Table'!C:C,MATCH($C47,'EAPG Weight Table'!$A:$A,0))),"",INDEX('EAPG Weight Table'!C:C,MATCH($C47,'EAPG Weight Table'!$A:$A,0)))</f>
        <v/>
      </c>
      <c r="H47" s="84"/>
      <c r="I47" s="84"/>
      <c r="J47" s="84"/>
      <c r="K47" s="84"/>
      <c r="L47" s="84"/>
      <c r="M47" s="84"/>
      <c r="N47" s="84"/>
      <c r="O47" s="86" t="str">
        <f t="shared" si="2"/>
        <v xml:space="preserve"> </v>
      </c>
      <c r="P47" s="87" t="str">
        <f t="shared" si="3"/>
        <v xml:space="preserve"> </v>
      </c>
      <c r="Q47" s="88" t="str">
        <f t="shared" si="4"/>
        <v xml:space="preserve"> </v>
      </c>
      <c r="R47" s="87" t="str">
        <f t="shared" si="5"/>
        <v xml:space="preserve"> </v>
      </c>
      <c r="S47" s="89" t="str">
        <f t="array" ref="S47">IF(MAX(IF($G$18:$G$71=G47,$E$18:$E$71,"N/A"))=E47,"Yes","No")</f>
        <v>No</v>
      </c>
      <c r="T47" s="90">
        <f t="shared" si="12"/>
        <v>30</v>
      </c>
      <c r="U47" s="90">
        <f t="shared" si="13"/>
        <v>30</v>
      </c>
      <c r="V47" s="91" t="str">
        <f t="array" ref="V47">IF(B47=0,"",IF(AND(MAX(IF($G$18:$G$71=G47,$E$18:$E$71))=MIN(IF($G$18:$G$71=G47,$E$18:$E$71,"N/A")),A47&lt;&gt;U47),"N/A",IF(A47=U47,MAX(IF($G$18:$G$71=G47,$E$18:$E$71,"N/A")),MIN(IF($G$18:$G$71=G47,$E$18:$E$71,"N/A")))))</f>
        <v/>
      </c>
      <c r="W47" s="92" t="str">
        <f t="shared" si="14"/>
        <v xml:space="preserve"> </v>
      </c>
      <c r="X47" s="93" t="str">
        <f>IF(C47=0," ",IF(ISERROR(VLOOKUP(B47,'Non-Covered Rev Codes'!A:A,1,FALSE)),1,0))</f>
        <v xml:space="preserve"> </v>
      </c>
      <c r="Y47" s="115" t="str">
        <f t="shared" si="6"/>
        <v xml:space="preserve"> </v>
      </c>
      <c r="Z47" s="115">
        <f t="shared" si="15"/>
        <v>1000</v>
      </c>
      <c r="AA47"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7" s="224"/>
      <c r="AC47" s="115">
        <f t="shared" si="7"/>
        <v>0</v>
      </c>
      <c r="AD47" s="94" t="str">
        <f>IF(OR($D$13="No",X47=0),"NO",IF(ISNA(INDEX('High-Cost Drug &amp; Device'!B:B,MATCH(C47,'High-Cost Drug &amp; Device'!$A:$A,0))),"NO",INDEX('High-Cost Drug &amp; Device'!B:B,MATCH(C47,'High-Cost Drug &amp; Device'!$A:$A,0))))</f>
        <v>NO</v>
      </c>
      <c r="AE47" s="94" t="str">
        <f>IF(OR($D$13="No",X47=0),"NO",IF(ISNA(INDEX('High-Cost Drug &amp; Device'!C:C,MATCH(C47,'High-Cost Drug &amp; Device'!$A:$A,0))),"NO",INDEX('High-Cost Drug &amp; Device'!C:C,MATCH(C47,'High-Cost Drug &amp; Device'!$A:$A,0))))</f>
        <v>NO</v>
      </c>
      <c r="AF47" s="94" t="str">
        <f>IF(OR($D$13="No",X47=0),"NO",IF(ISNA(INDEX('High-Cost Drug &amp; Device'!F:F,MATCH(B47,'High-Cost Drug &amp; Device'!$E:$E,0))),"NO",INDEX('High-Cost Drug &amp; Device'!F:F,MATCH(B47,'High-Cost Drug &amp; Device'!$E:$E,0))))</f>
        <v>NO</v>
      </c>
      <c r="AG47" s="94" t="str">
        <f t="shared" si="8"/>
        <v>NO</v>
      </c>
      <c r="AH47" s="115">
        <f t="shared" si="9"/>
        <v>0</v>
      </c>
      <c r="AI47" s="115">
        <f t="shared" si="10"/>
        <v>0</v>
      </c>
      <c r="AJ47" s="115" t="str">
        <f t="shared" si="11"/>
        <v>N/A</v>
      </c>
      <c r="AK47" s="95"/>
      <c r="AL47" s="96"/>
      <c r="AM47" s="28">
        <v>42</v>
      </c>
      <c r="AN47" s="44"/>
    </row>
    <row r="48" spans="1:46" s="87" customFormat="1" ht="12.75" customHeight="1">
      <c r="A48" s="83">
        <v>31</v>
      </c>
      <c r="B48" s="84"/>
      <c r="C48" s="84"/>
      <c r="D48" s="85" t="str">
        <f>IF(ISNA(INDEX('EAPG Weight Table'!E:E,MATCH($C48,'EAPG Weight Table'!$A:$A,0))),"",INDEX('EAPG Weight Table'!E:E,MATCH($C48,'EAPG Weight Table'!$A:$A,0)))</f>
        <v/>
      </c>
      <c r="E48" s="221" t="str">
        <f>IF(ISNA(INDEX('EAPG Weight Table'!F:F,MATCH($C48,'EAPG Weight Table'!$A:$A,0))),"",INDEX('EAPG Weight Table'!F:F,MATCH($C48,'EAPG Weight Table'!$A:$A,0)))</f>
        <v/>
      </c>
      <c r="F48" s="222" t="str">
        <f>IF(ISNA(INDEX('EAPG Weight Table'!B:B,MATCH($C48,'EAPG Weight Table'!$A:$A,0))),"",INDEX('EAPG Weight Table'!B:B,MATCH($C48,'EAPG Weight Table'!$A:$A,0)))</f>
        <v/>
      </c>
      <c r="G48" s="222" t="str">
        <f>IF(ISNA(INDEX('EAPG Weight Table'!C:C,MATCH($C48,'EAPG Weight Table'!$A:$A,0))),"",INDEX('EAPG Weight Table'!C:C,MATCH($C48,'EAPG Weight Table'!$A:$A,0)))</f>
        <v/>
      </c>
      <c r="H48" s="84"/>
      <c r="I48" s="84"/>
      <c r="J48" s="84"/>
      <c r="K48" s="84"/>
      <c r="L48" s="84"/>
      <c r="M48" s="84"/>
      <c r="N48" s="84"/>
      <c r="O48" s="86" t="str">
        <f t="shared" si="2"/>
        <v xml:space="preserve"> </v>
      </c>
      <c r="P48" s="87" t="str">
        <f t="shared" si="3"/>
        <v xml:space="preserve"> </v>
      </c>
      <c r="Q48" s="88" t="str">
        <f t="shared" si="4"/>
        <v xml:space="preserve"> </v>
      </c>
      <c r="R48" s="87" t="str">
        <f t="shared" si="5"/>
        <v xml:space="preserve"> </v>
      </c>
      <c r="S48" s="89" t="str">
        <f t="array" ref="S48">IF(MAX(IF($G$18:$G$71=G48,$E$18:$E$71,"N/A"))=E48,"Yes","No")</f>
        <v>No</v>
      </c>
      <c r="T48" s="90">
        <f t="shared" si="12"/>
        <v>31</v>
      </c>
      <c r="U48" s="90">
        <f t="shared" si="13"/>
        <v>31</v>
      </c>
      <c r="V48" s="91" t="str">
        <f t="array" ref="V48">IF(B48=0,"",IF(AND(MAX(IF($G$18:$G$71=G48,$E$18:$E$71))=MIN(IF($G$18:$G$71=G48,$E$18:$E$71,"N/A")),A48&lt;&gt;U48),"N/A",IF(A48=U48,MAX(IF($G$18:$G$71=G48,$E$18:$E$71,"N/A")),MIN(IF($G$18:$G$71=G48,$E$18:$E$71,"N/A")))))</f>
        <v/>
      </c>
      <c r="W48" s="92" t="str">
        <f t="shared" si="14"/>
        <v xml:space="preserve"> </v>
      </c>
      <c r="X48" s="93" t="str">
        <f>IF(C48=0," ",IF(ISERROR(VLOOKUP(B48,'Non-Covered Rev Codes'!A:A,1,FALSE)),1,0))</f>
        <v xml:space="preserve"> </v>
      </c>
      <c r="Y48" s="115" t="str">
        <f t="shared" si="6"/>
        <v xml:space="preserve"> </v>
      </c>
      <c r="Z48" s="115">
        <f t="shared" si="15"/>
        <v>1000</v>
      </c>
      <c r="AA48"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8" s="224"/>
      <c r="AC48" s="115">
        <f t="shared" si="7"/>
        <v>0</v>
      </c>
      <c r="AD48" s="94" t="str">
        <f>IF(OR($D$13="No",X48=0),"NO",IF(ISNA(INDEX('High-Cost Drug &amp; Device'!B:B,MATCH(C48,'High-Cost Drug &amp; Device'!$A:$A,0))),"NO",INDEX('High-Cost Drug &amp; Device'!B:B,MATCH(C48,'High-Cost Drug &amp; Device'!$A:$A,0))))</f>
        <v>NO</v>
      </c>
      <c r="AE48" s="94" t="str">
        <f>IF(OR($D$13="No",X48=0),"NO",IF(ISNA(INDEX('High-Cost Drug &amp; Device'!C:C,MATCH(C48,'High-Cost Drug &amp; Device'!$A:$A,0))),"NO",INDEX('High-Cost Drug &amp; Device'!C:C,MATCH(C48,'High-Cost Drug &amp; Device'!$A:$A,0))))</f>
        <v>NO</v>
      </c>
      <c r="AF48" s="94" t="str">
        <f>IF(OR($D$13="No",X48=0),"NO",IF(ISNA(INDEX('High-Cost Drug &amp; Device'!F:F,MATCH(B48,'High-Cost Drug &amp; Device'!$E:$E,0))),"NO",INDEX('High-Cost Drug &amp; Device'!F:F,MATCH(B48,'High-Cost Drug &amp; Device'!$E:$E,0))))</f>
        <v>NO</v>
      </c>
      <c r="AG48" s="94" t="str">
        <f t="shared" si="8"/>
        <v>NO</v>
      </c>
      <c r="AH48" s="115">
        <f t="shared" si="9"/>
        <v>0</v>
      </c>
      <c r="AI48" s="115">
        <f t="shared" si="10"/>
        <v>0</v>
      </c>
      <c r="AJ48" s="115" t="str">
        <f t="shared" si="11"/>
        <v>N/A</v>
      </c>
      <c r="AK48" s="95"/>
      <c r="AL48" s="96"/>
      <c r="AM48" s="28">
        <v>43</v>
      </c>
      <c r="AN48" s="44"/>
    </row>
    <row r="49" spans="1:40" s="87" customFormat="1" ht="12.75" customHeight="1">
      <c r="A49" s="83">
        <v>32</v>
      </c>
      <c r="B49" s="84"/>
      <c r="C49" s="84"/>
      <c r="D49" s="85" t="str">
        <f>IF(ISNA(INDEX('EAPG Weight Table'!E:E,MATCH($C49,'EAPG Weight Table'!$A:$A,0))),"",INDEX('EAPG Weight Table'!E:E,MATCH($C49,'EAPG Weight Table'!$A:$A,0)))</f>
        <v/>
      </c>
      <c r="E49" s="221" t="str">
        <f>IF(ISNA(INDEX('EAPG Weight Table'!F:F,MATCH($C49,'EAPG Weight Table'!$A:$A,0))),"",INDEX('EAPG Weight Table'!F:F,MATCH($C49,'EAPG Weight Table'!$A:$A,0)))</f>
        <v/>
      </c>
      <c r="F49" s="222" t="str">
        <f>IF(ISNA(INDEX('EAPG Weight Table'!B:B,MATCH($C49,'EAPG Weight Table'!$A:$A,0))),"",INDEX('EAPG Weight Table'!B:B,MATCH($C49,'EAPG Weight Table'!$A:$A,0)))</f>
        <v/>
      </c>
      <c r="G49" s="222" t="str">
        <f>IF(ISNA(INDEX('EAPG Weight Table'!C:C,MATCH($C49,'EAPG Weight Table'!$A:$A,0))),"",INDEX('EAPG Weight Table'!C:C,MATCH($C49,'EAPG Weight Table'!$A:$A,0)))</f>
        <v/>
      </c>
      <c r="H49" s="84"/>
      <c r="I49" s="84"/>
      <c r="J49" s="84"/>
      <c r="K49" s="84"/>
      <c r="L49" s="84"/>
      <c r="M49" s="84"/>
      <c r="N49" s="84"/>
      <c r="O49" s="86" t="str">
        <f t="shared" si="2"/>
        <v xml:space="preserve"> </v>
      </c>
      <c r="P49" s="87" t="str">
        <f t="shared" si="3"/>
        <v xml:space="preserve"> </v>
      </c>
      <c r="Q49" s="88" t="str">
        <f t="shared" si="4"/>
        <v xml:space="preserve"> </v>
      </c>
      <c r="R49" s="87" t="str">
        <f t="shared" si="5"/>
        <v xml:space="preserve"> </v>
      </c>
      <c r="S49" s="89" t="str">
        <f t="array" ref="S49">IF(MAX(IF($G$18:$G$71=G49,$E$18:$E$71,"N/A"))=E49,"Yes","No")</f>
        <v>No</v>
      </c>
      <c r="T49" s="90">
        <f t="shared" si="12"/>
        <v>32</v>
      </c>
      <c r="U49" s="90">
        <f t="shared" si="13"/>
        <v>32</v>
      </c>
      <c r="V49" s="91" t="str">
        <f t="array" ref="V49">IF(B49=0,"",IF(AND(MAX(IF($G$18:$G$71=G49,$E$18:$E$71))=MIN(IF($G$18:$G$71=G49,$E$18:$E$71,"N/A")),A49&lt;&gt;U49),"N/A",IF(A49=U49,MAX(IF($G$18:$G$71=G49,$E$18:$E$71,"N/A")),MIN(IF($G$18:$G$71=G49,$E$18:$E$71,"N/A")))))</f>
        <v/>
      </c>
      <c r="W49" s="92" t="str">
        <f t="shared" si="14"/>
        <v xml:space="preserve"> </v>
      </c>
      <c r="X49" s="93" t="str">
        <f>IF(C49=0," ",IF(ISERROR(VLOOKUP(B49,'Non-Covered Rev Codes'!A:A,1,FALSE)),1,0))</f>
        <v xml:space="preserve"> </v>
      </c>
      <c r="Y49" s="115" t="str">
        <f t="shared" si="6"/>
        <v xml:space="preserve"> </v>
      </c>
      <c r="Z49" s="115">
        <f t="shared" si="15"/>
        <v>1000</v>
      </c>
      <c r="AA49"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9" s="224"/>
      <c r="AC49" s="115">
        <f t="shared" si="7"/>
        <v>0</v>
      </c>
      <c r="AD49" s="94" t="str">
        <f>IF(OR($D$13="No",X49=0),"NO",IF(ISNA(INDEX('High-Cost Drug &amp; Device'!B:B,MATCH(C49,'High-Cost Drug &amp; Device'!$A:$A,0))),"NO",INDEX('High-Cost Drug &amp; Device'!B:B,MATCH(C49,'High-Cost Drug &amp; Device'!$A:$A,0))))</f>
        <v>NO</v>
      </c>
      <c r="AE49" s="94" t="str">
        <f>IF(OR($D$13="No",X49=0),"NO",IF(ISNA(INDEX('High-Cost Drug &amp; Device'!C:C,MATCH(C49,'High-Cost Drug &amp; Device'!$A:$A,0))),"NO",INDEX('High-Cost Drug &amp; Device'!C:C,MATCH(C49,'High-Cost Drug &amp; Device'!$A:$A,0))))</f>
        <v>NO</v>
      </c>
      <c r="AF49" s="94" t="str">
        <f>IF(OR($D$13="No",X49=0),"NO",IF(ISNA(INDEX('High-Cost Drug &amp; Device'!F:F,MATCH(B49,'High-Cost Drug &amp; Device'!$E:$E,0))),"NO",INDEX('High-Cost Drug &amp; Device'!F:F,MATCH(B49,'High-Cost Drug &amp; Device'!$E:$E,0))))</f>
        <v>NO</v>
      </c>
      <c r="AG49" s="94" t="str">
        <f t="shared" si="8"/>
        <v>NO</v>
      </c>
      <c r="AH49" s="115">
        <f t="shared" si="9"/>
        <v>0</v>
      </c>
      <c r="AI49" s="115">
        <f t="shared" si="10"/>
        <v>0</v>
      </c>
      <c r="AJ49" s="115" t="str">
        <f t="shared" si="11"/>
        <v>N/A</v>
      </c>
      <c r="AK49" s="95"/>
      <c r="AL49" s="96"/>
      <c r="AM49" s="28">
        <v>44</v>
      </c>
      <c r="AN49" s="44"/>
    </row>
    <row r="50" spans="1:40" s="87" customFormat="1" ht="12.75" customHeight="1">
      <c r="A50" s="83">
        <v>33</v>
      </c>
      <c r="B50" s="84"/>
      <c r="C50" s="84"/>
      <c r="D50" s="85" t="str">
        <f>IF(ISNA(INDEX('EAPG Weight Table'!E:E,MATCH($C50,'EAPG Weight Table'!$A:$A,0))),"",INDEX('EAPG Weight Table'!E:E,MATCH($C50,'EAPG Weight Table'!$A:$A,0)))</f>
        <v/>
      </c>
      <c r="E50" s="221" t="str">
        <f>IF(ISNA(INDEX('EAPG Weight Table'!F:F,MATCH($C50,'EAPG Weight Table'!$A:$A,0))),"",INDEX('EAPG Weight Table'!F:F,MATCH($C50,'EAPG Weight Table'!$A:$A,0)))</f>
        <v/>
      </c>
      <c r="F50" s="222" t="str">
        <f>IF(ISNA(INDEX('EAPG Weight Table'!B:B,MATCH($C50,'EAPG Weight Table'!$A:$A,0))),"",INDEX('EAPG Weight Table'!B:B,MATCH($C50,'EAPG Weight Table'!$A:$A,0)))</f>
        <v/>
      </c>
      <c r="G50" s="222" t="str">
        <f>IF(ISNA(INDEX('EAPG Weight Table'!C:C,MATCH($C50,'EAPG Weight Table'!$A:$A,0))),"",INDEX('EAPG Weight Table'!C:C,MATCH($C50,'EAPG Weight Table'!$A:$A,0)))</f>
        <v/>
      </c>
      <c r="H50" s="84"/>
      <c r="I50" s="84"/>
      <c r="J50" s="84"/>
      <c r="K50" s="84"/>
      <c r="L50" s="84"/>
      <c r="M50" s="84"/>
      <c r="N50" s="84"/>
      <c r="O50" s="86" t="str">
        <f t="shared" si="2"/>
        <v xml:space="preserve"> </v>
      </c>
      <c r="P50" s="87" t="str">
        <f t="shared" si="3"/>
        <v xml:space="preserve"> </v>
      </c>
      <c r="Q50" s="88" t="str">
        <f t="shared" si="4"/>
        <v xml:space="preserve"> </v>
      </c>
      <c r="R50" s="87" t="str">
        <f t="shared" si="5"/>
        <v xml:space="preserve"> </v>
      </c>
      <c r="S50" s="89" t="str">
        <f t="array" ref="S50">IF(MAX(IF($G$18:$G$71=G50,$E$18:$E$71,"N/A"))=E50,"Yes","No")</f>
        <v>No</v>
      </c>
      <c r="T50" s="90">
        <f t="shared" si="12"/>
        <v>33</v>
      </c>
      <c r="U50" s="90">
        <f t="shared" si="13"/>
        <v>33</v>
      </c>
      <c r="V50" s="91" t="str">
        <f t="array" ref="V50">IF(B50=0,"",IF(AND(MAX(IF($G$18:$G$71=G50,$E$18:$E$71))=MIN(IF($G$18:$G$71=G50,$E$18:$E$71,"N/A")),A50&lt;&gt;U50),"N/A",IF(A50=U50,MAX(IF($G$18:$G$71=G50,$E$18:$E$71,"N/A")),MIN(IF($G$18:$G$71=G50,$E$18:$E$71,"N/A")))))</f>
        <v/>
      </c>
      <c r="W50" s="92" t="str">
        <f t="shared" ref="W50:W71" si="16">IF(C50=0," ",IF(AND(R50=1,V50=E50),1,IF(AND(R50=2,V50=E50),1.5,IF(AND(R50=1,V50&lt;&gt;E50),0.5,IF(AND(R50=2,V50&lt;&gt;E50),0.75,1)))))</f>
        <v xml:space="preserve"> </v>
      </c>
      <c r="X50" s="93" t="str">
        <f>IF(C50=0," ",IF(ISERROR(VLOOKUP(B50,'Non-Covered Rev Codes'!A:A,1,FALSE)),1,0))</f>
        <v xml:space="preserve"> </v>
      </c>
      <c r="Y50" s="115" t="str">
        <f t="shared" ref="Y50:Y71" si="17">IF(C50=0," ",IF(ISERROR(ROUND(E50*O50*P50*Q50*W50*X50,2)),"N/A",ROUND(E50*O50*P50*Q50*W50*X50,2)))</f>
        <v xml:space="preserve"> </v>
      </c>
      <c r="Z50" s="115">
        <f t="shared" si="15"/>
        <v>1000</v>
      </c>
      <c r="AA50"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0" s="224"/>
      <c r="AC50" s="115">
        <f t="shared" si="7"/>
        <v>0</v>
      </c>
      <c r="AD50" s="94" t="str">
        <f>IF(OR($D$13="No",X50=0),"NO",IF(ISNA(INDEX('High-Cost Drug &amp; Device'!B:B,MATCH(C50,'High-Cost Drug &amp; Device'!$A:$A,0))),"NO",INDEX('High-Cost Drug &amp; Device'!B:B,MATCH(C50,'High-Cost Drug &amp; Device'!$A:$A,0))))</f>
        <v>NO</v>
      </c>
      <c r="AE50" s="94" t="str">
        <f>IF(OR($D$13="No",X50=0),"NO",IF(ISNA(INDEX('High-Cost Drug &amp; Device'!C:C,MATCH(C50,'High-Cost Drug &amp; Device'!$A:$A,0))),"NO",INDEX('High-Cost Drug &amp; Device'!C:C,MATCH(C50,'High-Cost Drug &amp; Device'!$A:$A,0))))</f>
        <v>NO</v>
      </c>
      <c r="AF50" s="94" t="str">
        <f>IF(OR($D$13="No",X50=0),"NO",IF(ISNA(INDEX('High-Cost Drug &amp; Device'!F:F,MATCH(B50,'High-Cost Drug &amp; Device'!$E:$E,0))),"NO",INDEX('High-Cost Drug &amp; Device'!F:F,MATCH(B50,'High-Cost Drug &amp; Device'!$E:$E,0))))</f>
        <v>NO</v>
      </c>
      <c r="AG50" s="94" t="str">
        <f t="shared" si="8"/>
        <v>NO</v>
      </c>
      <c r="AH50" s="115">
        <f t="shared" si="9"/>
        <v>0</v>
      </c>
      <c r="AI50" s="115">
        <f t="shared" si="10"/>
        <v>0</v>
      </c>
      <c r="AJ50" s="115" t="str">
        <f t="shared" si="11"/>
        <v>N/A</v>
      </c>
      <c r="AK50" s="95"/>
      <c r="AL50" s="96"/>
      <c r="AM50" s="28">
        <v>45</v>
      </c>
      <c r="AN50" s="44"/>
    </row>
    <row r="51" spans="1:40" s="87" customFormat="1" ht="12.75" customHeight="1">
      <c r="A51" s="83">
        <v>34</v>
      </c>
      <c r="B51" s="84"/>
      <c r="C51" s="84"/>
      <c r="D51" s="85" t="str">
        <f>IF(ISNA(INDEX('EAPG Weight Table'!E:E,MATCH($C51,'EAPG Weight Table'!$A:$A,0))),"",INDEX('EAPG Weight Table'!E:E,MATCH($C51,'EAPG Weight Table'!$A:$A,0)))</f>
        <v/>
      </c>
      <c r="E51" s="221" t="str">
        <f>IF(ISNA(INDEX('EAPG Weight Table'!F:F,MATCH($C51,'EAPG Weight Table'!$A:$A,0))),"",INDEX('EAPG Weight Table'!F:F,MATCH($C51,'EAPG Weight Table'!$A:$A,0)))</f>
        <v/>
      </c>
      <c r="F51" s="222" t="str">
        <f>IF(ISNA(INDEX('EAPG Weight Table'!B:B,MATCH($C51,'EAPG Weight Table'!$A:$A,0))),"",INDEX('EAPG Weight Table'!B:B,MATCH($C51,'EAPG Weight Table'!$A:$A,0)))</f>
        <v/>
      </c>
      <c r="G51" s="222" t="str">
        <f>IF(ISNA(INDEX('EAPG Weight Table'!C:C,MATCH($C51,'EAPG Weight Table'!$A:$A,0))),"",INDEX('EAPG Weight Table'!C:C,MATCH($C51,'EAPG Weight Table'!$A:$A,0)))</f>
        <v/>
      </c>
      <c r="H51" s="84"/>
      <c r="I51" s="84"/>
      <c r="J51" s="84"/>
      <c r="K51" s="84"/>
      <c r="L51" s="84"/>
      <c r="M51" s="84"/>
      <c r="N51" s="84"/>
      <c r="O51" s="86" t="str">
        <f t="shared" si="2"/>
        <v xml:space="preserve"> </v>
      </c>
      <c r="P51" s="87" t="str">
        <f t="shared" si="3"/>
        <v xml:space="preserve"> </v>
      </c>
      <c r="Q51" s="88" t="str">
        <f t="shared" si="4"/>
        <v xml:space="preserve"> </v>
      </c>
      <c r="R51" s="87" t="str">
        <f t="shared" si="5"/>
        <v xml:space="preserve"> </v>
      </c>
      <c r="S51" s="89" t="str">
        <f t="array" ref="S51">IF(MAX(IF($G$18:$G$71=G51,$E$18:$E$71,"N/A"))=E51,"Yes","No")</f>
        <v>No</v>
      </c>
      <c r="T51" s="90">
        <f t="shared" si="12"/>
        <v>34</v>
      </c>
      <c r="U51" s="90">
        <f t="shared" si="13"/>
        <v>34</v>
      </c>
      <c r="V51" s="91" t="str">
        <f t="array" ref="V51">IF(B51=0,"",IF(AND(MAX(IF($G$18:$G$71=G51,$E$18:$E$71))=MIN(IF($G$18:$G$71=G51,$E$18:$E$71,"N/A")),A51&lt;&gt;U51),"N/A",IF(A51=U51,MAX(IF($G$18:$G$71=G51,$E$18:$E$71,"N/A")),MIN(IF($G$18:$G$71=G51,$E$18:$E$71,"N/A")))))</f>
        <v/>
      </c>
      <c r="W51" s="92" t="str">
        <f t="shared" si="16"/>
        <v xml:space="preserve"> </v>
      </c>
      <c r="X51" s="93" t="str">
        <f>IF(C51=0," ",IF(ISERROR(VLOOKUP(B51,'Non-Covered Rev Codes'!A:A,1,FALSE)),1,0))</f>
        <v xml:space="preserve"> </v>
      </c>
      <c r="Y51" s="115" t="str">
        <f t="shared" si="17"/>
        <v xml:space="preserve"> </v>
      </c>
      <c r="Z51" s="115">
        <f t="shared" si="15"/>
        <v>1000</v>
      </c>
      <c r="AA51"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1" s="224"/>
      <c r="AC51" s="115">
        <f t="shared" si="7"/>
        <v>0</v>
      </c>
      <c r="AD51" s="94" t="str">
        <f>IF(OR($D$13="No",X51=0),"NO",IF(ISNA(INDEX('High-Cost Drug &amp; Device'!B:B,MATCH(C51,'High-Cost Drug &amp; Device'!$A:$A,0))),"NO",INDEX('High-Cost Drug &amp; Device'!B:B,MATCH(C51,'High-Cost Drug &amp; Device'!$A:$A,0))))</f>
        <v>NO</v>
      </c>
      <c r="AE51" s="94" t="str">
        <f>IF(OR($D$13="No",X51=0),"NO",IF(ISNA(INDEX('High-Cost Drug &amp; Device'!C:C,MATCH(C51,'High-Cost Drug &amp; Device'!$A:$A,0))),"NO",INDEX('High-Cost Drug &amp; Device'!C:C,MATCH(C51,'High-Cost Drug &amp; Device'!$A:$A,0))))</f>
        <v>NO</v>
      </c>
      <c r="AF51" s="94" t="str">
        <f>IF(OR($D$13="No",X51=0),"NO",IF(ISNA(INDEX('High-Cost Drug &amp; Device'!F:F,MATCH(B51,'High-Cost Drug &amp; Device'!$E:$E,0))),"NO",INDEX('High-Cost Drug &amp; Device'!F:F,MATCH(B51,'High-Cost Drug &amp; Device'!$E:$E,0))))</f>
        <v>NO</v>
      </c>
      <c r="AG51" s="94" t="str">
        <f t="shared" si="8"/>
        <v>NO</v>
      </c>
      <c r="AH51" s="115">
        <f t="shared" si="9"/>
        <v>0</v>
      </c>
      <c r="AI51" s="115">
        <f t="shared" si="10"/>
        <v>0</v>
      </c>
      <c r="AJ51" s="115" t="str">
        <f t="shared" si="11"/>
        <v>N/A</v>
      </c>
      <c r="AK51" s="95"/>
      <c r="AL51" s="96"/>
      <c r="AM51" s="28">
        <v>46</v>
      </c>
      <c r="AN51" s="44"/>
    </row>
    <row r="52" spans="1:40" s="87" customFormat="1" ht="12.75" customHeight="1">
      <c r="A52" s="83">
        <v>35</v>
      </c>
      <c r="B52" s="84"/>
      <c r="C52" s="84"/>
      <c r="D52" s="85" t="str">
        <f>IF(ISNA(INDEX('EAPG Weight Table'!E:E,MATCH($C52,'EAPG Weight Table'!$A:$A,0))),"",INDEX('EAPG Weight Table'!E:E,MATCH($C52,'EAPG Weight Table'!$A:$A,0)))</f>
        <v/>
      </c>
      <c r="E52" s="221" t="str">
        <f>IF(ISNA(INDEX('EAPG Weight Table'!F:F,MATCH($C52,'EAPG Weight Table'!$A:$A,0))),"",INDEX('EAPG Weight Table'!F:F,MATCH($C52,'EAPG Weight Table'!$A:$A,0)))</f>
        <v/>
      </c>
      <c r="F52" s="222" t="str">
        <f>IF(ISNA(INDEX('EAPG Weight Table'!B:B,MATCH($C52,'EAPG Weight Table'!$A:$A,0))),"",INDEX('EAPG Weight Table'!B:B,MATCH($C52,'EAPG Weight Table'!$A:$A,0)))</f>
        <v/>
      </c>
      <c r="G52" s="222" t="str">
        <f>IF(ISNA(INDEX('EAPG Weight Table'!C:C,MATCH($C52,'EAPG Weight Table'!$A:$A,0))),"",INDEX('EAPG Weight Table'!C:C,MATCH($C52,'EAPG Weight Table'!$A:$A,0)))</f>
        <v/>
      </c>
      <c r="H52" s="84"/>
      <c r="I52" s="84"/>
      <c r="J52" s="84"/>
      <c r="K52" s="84"/>
      <c r="L52" s="84"/>
      <c r="M52" s="84"/>
      <c r="N52" s="84"/>
      <c r="O52" s="86" t="str">
        <f t="shared" si="2"/>
        <v xml:space="preserve"> </v>
      </c>
      <c r="P52" s="87" t="str">
        <f t="shared" si="3"/>
        <v xml:space="preserve"> </v>
      </c>
      <c r="Q52" s="88" t="str">
        <f t="shared" si="4"/>
        <v xml:space="preserve"> </v>
      </c>
      <c r="R52" s="87" t="str">
        <f t="shared" si="5"/>
        <v xml:space="preserve"> </v>
      </c>
      <c r="S52" s="89" t="str">
        <f t="array" ref="S52">IF(MAX(IF($G$18:$G$71=G52,$E$18:$E$71,"N/A"))=E52,"Yes","No")</f>
        <v>No</v>
      </c>
      <c r="T52" s="90">
        <f t="shared" si="12"/>
        <v>35</v>
      </c>
      <c r="U52" s="90">
        <f t="shared" si="13"/>
        <v>35</v>
      </c>
      <c r="V52" s="91" t="str">
        <f t="array" ref="V52">IF(B52=0,"",IF(AND(MAX(IF($G$18:$G$71=G52,$E$18:$E$71))=MIN(IF($G$18:$G$71=G52,$E$18:$E$71,"N/A")),A52&lt;&gt;U52),"N/A",IF(A52=U52,MAX(IF($G$18:$G$71=G52,$E$18:$E$71,"N/A")),MIN(IF($G$18:$G$71=G52,$E$18:$E$71,"N/A")))))</f>
        <v/>
      </c>
      <c r="W52" s="92" t="str">
        <f t="shared" si="16"/>
        <v xml:space="preserve"> </v>
      </c>
      <c r="X52" s="93" t="str">
        <f>IF(C52=0," ",IF(ISERROR(VLOOKUP(B52,'Non-Covered Rev Codes'!A:A,1,FALSE)),1,0))</f>
        <v xml:space="preserve"> </v>
      </c>
      <c r="Y52" s="115" t="str">
        <f t="shared" si="17"/>
        <v xml:space="preserve"> </v>
      </c>
      <c r="Z52" s="115">
        <f t="shared" si="15"/>
        <v>1000</v>
      </c>
      <c r="AA52"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2" s="224"/>
      <c r="AC52" s="115">
        <f t="shared" si="7"/>
        <v>0</v>
      </c>
      <c r="AD52" s="94" t="str">
        <f>IF(OR($D$13="No",X52=0),"NO",IF(ISNA(INDEX('High-Cost Drug &amp; Device'!B:B,MATCH(C52,'High-Cost Drug &amp; Device'!$A:$A,0))),"NO",INDEX('High-Cost Drug &amp; Device'!B:B,MATCH(C52,'High-Cost Drug &amp; Device'!$A:$A,0))))</f>
        <v>NO</v>
      </c>
      <c r="AE52" s="94" t="str">
        <f>IF(OR($D$13="No",X52=0),"NO",IF(ISNA(INDEX('High-Cost Drug &amp; Device'!C:C,MATCH(C52,'High-Cost Drug &amp; Device'!$A:$A,0))),"NO",INDEX('High-Cost Drug &amp; Device'!C:C,MATCH(C52,'High-Cost Drug &amp; Device'!$A:$A,0))))</f>
        <v>NO</v>
      </c>
      <c r="AF52" s="94" t="str">
        <f>IF(OR($D$13="No",X52=0),"NO",IF(ISNA(INDEX('High-Cost Drug &amp; Device'!F:F,MATCH(B52,'High-Cost Drug &amp; Device'!$E:$E,0))),"NO",INDEX('High-Cost Drug &amp; Device'!F:F,MATCH(B52,'High-Cost Drug &amp; Device'!$E:$E,0))))</f>
        <v>NO</v>
      </c>
      <c r="AG52" s="94" t="str">
        <f t="shared" si="8"/>
        <v>NO</v>
      </c>
      <c r="AH52" s="115">
        <f t="shared" si="9"/>
        <v>0</v>
      </c>
      <c r="AI52" s="115">
        <f t="shared" si="10"/>
        <v>0</v>
      </c>
      <c r="AJ52" s="115" t="str">
        <f t="shared" si="11"/>
        <v>N/A</v>
      </c>
      <c r="AK52" s="95"/>
      <c r="AL52" s="96"/>
      <c r="AM52" s="28">
        <v>47</v>
      </c>
      <c r="AN52" s="44"/>
    </row>
    <row r="53" spans="1:40" s="87" customFormat="1">
      <c r="A53" s="83">
        <v>36</v>
      </c>
      <c r="B53" s="84"/>
      <c r="C53" s="84"/>
      <c r="D53" s="85" t="str">
        <f>IF(ISNA(INDEX('EAPG Weight Table'!E:E,MATCH($C53,'EAPG Weight Table'!$A:$A,0))),"",INDEX('EAPG Weight Table'!E:E,MATCH($C53,'EAPG Weight Table'!$A:$A,0)))</f>
        <v/>
      </c>
      <c r="E53" s="221" t="str">
        <f>IF(ISNA(INDEX('EAPG Weight Table'!F:F,MATCH($C53,'EAPG Weight Table'!$A:$A,0))),"",INDEX('EAPG Weight Table'!F:F,MATCH($C53,'EAPG Weight Table'!$A:$A,0)))</f>
        <v/>
      </c>
      <c r="F53" s="222" t="str">
        <f>IF(ISNA(INDEX('EAPG Weight Table'!B:B,MATCH($C53,'EAPG Weight Table'!$A:$A,0))),"",INDEX('EAPG Weight Table'!B:B,MATCH($C53,'EAPG Weight Table'!$A:$A,0)))</f>
        <v/>
      </c>
      <c r="G53" s="222" t="str">
        <f>IF(ISNA(INDEX('EAPG Weight Table'!C:C,MATCH($C53,'EAPG Weight Table'!$A:$A,0))),"",INDEX('EAPG Weight Table'!C:C,MATCH($C53,'EAPG Weight Table'!$A:$A,0)))</f>
        <v/>
      </c>
      <c r="H53" s="84"/>
      <c r="I53" s="84"/>
      <c r="J53" s="84"/>
      <c r="K53" s="84"/>
      <c r="L53" s="84"/>
      <c r="M53" s="84"/>
      <c r="N53" s="84"/>
      <c r="O53" s="86" t="str">
        <f t="shared" si="2"/>
        <v xml:space="preserve"> </v>
      </c>
      <c r="P53" s="87" t="str">
        <f t="shared" si="3"/>
        <v xml:space="preserve"> </v>
      </c>
      <c r="Q53" s="88" t="str">
        <f t="shared" si="4"/>
        <v xml:space="preserve"> </v>
      </c>
      <c r="R53" s="87" t="str">
        <f t="shared" si="5"/>
        <v xml:space="preserve"> </v>
      </c>
      <c r="S53" s="89" t="str">
        <f t="array" ref="S53">IF(MAX(IF($G$18:$G$71=G53,$E$18:$E$71,"N/A"))=E53,"Yes","No")</f>
        <v>No</v>
      </c>
      <c r="T53" s="90">
        <f t="shared" si="12"/>
        <v>36</v>
      </c>
      <c r="U53" s="90">
        <f t="shared" si="13"/>
        <v>36</v>
      </c>
      <c r="V53" s="91" t="str">
        <f t="array" ref="V53">IF(B53=0,"",IF(AND(MAX(IF($G$18:$G$71=G53,$E$18:$E$71))=MIN(IF($G$18:$G$71=G53,$E$18:$E$71,"N/A")),A53&lt;&gt;U53),"N/A",IF(A53=U53,MAX(IF($G$18:$G$71=G53,$E$18:$E$71,"N/A")),MIN(IF($G$18:$G$71=G53,$E$18:$E$71,"N/A")))))</f>
        <v/>
      </c>
      <c r="W53" s="92" t="str">
        <f t="shared" si="16"/>
        <v xml:space="preserve"> </v>
      </c>
      <c r="X53" s="93" t="str">
        <f>IF(C53=0," ",IF(ISERROR(VLOOKUP(B53,'Non-Covered Rev Codes'!A:A,1,FALSE)),1,0))</f>
        <v xml:space="preserve"> </v>
      </c>
      <c r="Y53" s="115" t="str">
        <f t="shared" si="17"/>
        <v xml:space="preserve"> </v>
      </c>
      <c r="Z53" s="115">
        <f t="shared" si="15"/>
        <v>1000</v>
      </c>
      <c r="AA53"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3" s="224"/>
      <c r="AC53" s="115">
        <f t="shared" si="7"/>
        <v>0</v>
      </c>
      <c r="AD53" s="94" t="str">
        <f>IF(OR($D$13="No",X53=0),"NO",IF(ISNA(INDEX('High-Cost Drug &amp; Device'!B:B,MATCH(C53,'High-Cost Drug &amp; Device'!$A:$A,0))),"NO",INDEX('High-Cost Drug &amp; Device'!B:B,MATCH(C53,'High-Cost Drug &amp; Device'!$A:$A,0))))</f>
        <v>NO</v>
      </c>
      <c r="AE53" s="94" t="str">
        <f>IF(OR($D$13="No",X53=0),"NO",IF(ISNA(INDEX('High-Cost Drug &amp; Device'!C:C,MATCH(C53,'High-Cost Drug &amp; Device'!$A:$A,0))),"NO",INDEX('High-Cost Drug &amp; Device'!C:C,MATCH(C53,'High-Cost Drug &amp; Device'!$A:$A,0))))</f>
        <v>NO</v>
      </c>
      <c r="AF53" s="94" t="str">
        <f>IF(OR($D$13="No",X53=0),"NO",IF(ISNA(INDEX('High-Cost Drug &amp; Device'!F:F,MATCH(B53,'High-Cost Drug &amp; Device'!$E:$E,0))),"NO",INDEX('High-Cost Drug &amp; Device'!F:F,MATCH(B53,'High-Cost Drug &amp; Device'!$E:$E,0))))</f>
        <v>NO</v>
      </c>
      <c r="AG53" s="94" t="str">
        <f t="shared" si="8"/>
        <v>NO</v>
      </c>
      <c r="AH53" s="115">
        <f t="shared" si="9"/>
        <v>0</v>
      </c>
      <c r="AI53" s="115">
        <f t="shared" si="10"/>
        <v>0</v>
      </c>
      <c r="AJ53" s="115" t="str">
        <f t="shared" si="11"/>
        <v>N/A</v>
      </c>
      <c r="AK53" s="95"/>
      <c r="AL53" s="96"/>
      <c r="AM53" s="28">
        <v>48</v>
      </c>
      <c r="AN53" s="44"/>
    </row>
    <row r="54" spans="1:40" s="87" customFormat="1" ht="12.75" customHeight="1">
      <c r="A54" s="83">
        <v>37</v>
      </c>
      <c r="B54" s="84"/>
      <c r="C54" s="84"/>
      <c r="D54" s="85" t="str">
        <f>IF(ISNA(INDEX('EAPG Weight Table'!E:E,MATCH($C54,'EAPG Weight Table'!$A:$A,0))),"",INDEX('EAPG Weight Table'!E:E,MATCH($C54,'EAPG Weight Table'!$A:$A,0)))</f>
        <v/>
      </c>
      <c r="E54" s="221" t="str">
        <f>IF(ISNA(INDEX('EAPG Weight Table'!F:F,MATCH($C54,'EAPG Weight Table'!$A:$A,0))),"",INDEX('EAPG Weight Table'!F:F,MATCH($C54,'EAPG Weight Table'!$A:$A,0)))</f>
        <v/>
      </c>
      <c r="F54" s="222" t="str">
        <f>IF(ISNA(INDEX('EAPG Weight Table'!B:B,MATCH($C54,'EAPG Weight Table'!$A:$A,0))),"",INDEX('EAPG Weight Table'!B:B,MATCH($C54,'EAPG Weight Table'!$A:$A,0)))</f>
        <v/>
      </c>
      <c r="G54" s="222" t="str">
        <f>IF(ISNA(INDEX('EAPG Weight Table'!C:C,MATCH($C54,'EAPG Weight Table'!$A:$A,0))),"",INDEX('EAPG Weight Table'!C:C,MATCH($C54,'EAPG Weight Table'!$A:$A,0)))</f>
        <v/>
      </c>
      <c r="H54" s="84"/>
      <c r="I54" s="84"/>
      <c r="J54" s="84"/>
      <c r="K54" s="84"/>
      <c r="L54" s="84"/>
      <c r="M54" s="84"/>
      <c r="N54" s="84"/>
      <c r="O54" s="86" t="str">
        <f t="shared" si="2"/>
        <v xml:space="preserve"> </v>
      </c>
      <c r="P54" s="87" t="str">
        <f t="shared" si="3"/>
        <v xml:space="preserve"> </v>
      </c>
      <c r="Q54" s="88" t="str">
        <f t="shared" si="4"/>
        <v xml:space="preserve"> </v>
      </c>
      <c r="R54" s="87" t="str">
        <f t="shared" si="5"/>
        <v xml:space="preserve"> </v>
      </c>
      <c r="S54" s="89" t="str">
        <f t="array" ref="S54">IF(MAX(IF($G$18:$G$71=G54,$E$18:$E$71,"N/A"))=E54,"Yes","No")</f>
        <v>No</v>
      </c>
      <c r="T54" s="90">
        <f t="shared" si="12"/>
        <v>37</v>
      </c>
      <c r="U54" s="90">
        <f t="shared" si="13"/>
        <v>37</v>
      </c>
      <c r="V54" s="91" t="str">
        <f t="array" ref="V54">IF(B54=0,"",IF(AND(MAX(IF($G$18:$G$71=G54,$E$18:$E$71))=MIN(IF($G$18:$G$71=G54,$E$18:$E$71,"N/A")),A54&lt;&gt;U54),"N/A",IF(A54=U54,MAX(IF($G$18:$G$71=G54,$E$18:$E$71,"N/A")),MIN(IF($G$18:$G$71=G54,$E$18:$E$71,"N/A")))))</f>
        <v/>
      </c>
      <c r="W54" s="92" t="str">
        <f t="shared" si="16"/>
        <v xml:space="preserve"> </v>
      </c>
      <c r="X54" s="93" t="str">
        <f>IF(C54=0," ",IF(ISERROR(VLOOKUP(B54,'Non-Covered Rev Codes'!A:A,1,FALSE)),1,0))</f>
        <v xml:space="preserve"> </v>
      </c>
      <c r="Y54" s="115" t="str">
        <f t="shared" si="17"/>
        <v xml:space="preserve"> </v>
      </c>
      <c r="Z54" s="115">
        <f t="shared" si="15"/>
        <v>1000</v>
      </c>
      <c r="AA54"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4" s="224"/>
      <c r="AC54" s="115">
        <f t="shared" si="7"/>
        <v>0</v>
      </c>
      <c r="AD54" s="94" t="str">
        <f>IF(OR($D$13="No",X54=0),"NO",IF(ISNA(INDEX('High-Cost Drug &amp; Device'!B:B,MATCH(C54,'High-Cost Drug &amp; Device'!$A:$A,0))),"NO",INDEX('High-Cost Drug &amp; Device'!B:B,MATCH(C54,'High-Cost Drug &amp; Device'!$A:$A,0))))</f>
        <v>NO</v>
      </c>
      <c r="AE54" s="94" t="str">
        <f>IF(OR($D$13="No",X54=0),"NO",IF(ISNA(INDEX('High-Cost Drug &amp; Device'!C:C,MATCH(C54,'High-Cost Drug &amp; Device'!$A:$A,0))),"NO",INDEX('High-Cost Drug &amp; Device'!C:C,MATCH(C54,'High-Cost Drug &amp; Device'!$A:$A,0))))</f>
        <v>NO</v>
      </c>
      <c r="AF54" s="94" t="str">
        <f>IF(OR($D$13="No",X54=0),"NO",IF(ISNA(INDEX('High-Cost Drug &amp; Device'!F:F,MATCH(B54,'High-Cost Drug &amp; Device'!$E:$E,0))),"NO",INDEX('High-Cost Drug &amp; Device'!F:F,MATCH(B54,'High-Cost Drug &amp; Device'!$E:$E,0))))</f>
        <v>NO</v>
      </c>
      <c r="AG54" s="94" t="str">
        <f t="shared" si="8"/>
        <v>NO</v>
      </c>
      <c r="AH54" s="115">
        <f t="shared" si="9"/>
        <v>0</v>
      </c>
      <c r="AI54" s="115">
        <f t="shared" si="10"/>
        <v>0</v>
      </c>
      <c r="AJ54" s="115" t="str">
        <f t="shared" si="11"/>
        <v>N/A</v>
      </c>
      <c r="AK54" s="95"/>
      <c r="AL54" s="96"/>
      <c r="AM54" s="28">
        <v>49</v>
      </c>
      <c r="AN54" s="44"/>
    </row>
    <row r="55" spans="1:40" s="87" customFormat="1" ht="12.75" customHeight="1">
      <c r="A55" s="83">
        <v>38</v>
      </c>
      <c r="B55" s="84"/>
      <c r="C55" s="84"/>
      <c r="D55" s="85" t="str">
        <f>IF(ISNA(INDEX('EAPG Weight Table'!E:E,MATCH($C55,'EAPG Weight Table'!$A:$A,0))),"",INDEX('EAPG Weight Table'!E:E,MATCH($C55,'EAPG Weight Table'!$A:$A,0)))</f>
        <v/>
      </c>
      <c r="E55" s="221" t="str">
        <f>IF(ISNA(INDEX('EAPG Weight Table'!F:F,MATCH($C55,'EAPG Weight Table'!$A:$A,0))),"",INDEX('EAPG Weight Table'!F:F,MATCH($C55,'EAPG Weight Table'!$A:$A,0)))</f>
        <v/>
      </c>
      <c r="F55" s="222" t="str">
        <f>IF(ISNA(INDEX('EAPG Weight Table'!B:B,MATCH($C55,'EAPG Weight Table'!$A:$A,0))),"",INDEX('EAPG Weight Table'!B:B,MATCH($C55,'EAPG Weight Table'!$A:$A,0)))</f>
        <v/>
      </c>
      <c r="G55" s="222" t="str">
        <f>IF(ISNA(INDEX('EAPG Weight Table'!C:C,MATCH($C55,'EAPG Weight Table'!$A:$A,0))),"",INDEX('EAPG Weight Table'!C:C,MATCH($C55,'EAPG Weight Table'!$A:$A,0)))</f>
        <v/>
      </c>
      <c r="H55" s="84"/>
      <c r="I55" s="84"/>
      <c r="J55" s="84"/>
      <c r="K55" s="84"/>
      <c r="L55" s="84"/>
      <c r="M55" s="84"/>
      <c r="N55" s="84"/>
      <c r="O55" s="86" t="str">
        <f t="shared" si="2"/>
        <v xml:space="preserve"> </v>
      </c>
      <c r="P55" s="87" t="str">
        <f t="shared" si="3"/>
        <v xml:space="preserve"> </v>
      </c>
      <c r="Q55" s="88" t="str">
        <f t="shared" si="4"/>
        <v xml:space="preserve"> </v>
      </c>
      <c r="R55" s="87" t="str">
        <f t="shared" si="5"/>
        <v xml:space="preserve"> </v>
      </c>
      <c r="S55" s="89" t="str">
        <f t="array" ref="S55">IF(MAX(IF($G$18:$G$71=G55,$E$18:$E$71,"N/A"))=E55,"Yes","No")</f>
        <v>No</v>
      </c>
      <c r="T55" s="90">
        <f t="shared" si="12"/>
        <v>38</v>
      </c>
      <c r="U55" s="90">
        <f t="shared" si="13"/>
        <v>38</v>
      </c>
      <c r="V55" s="91" t="str">
        <f t="array" ref="V55">IF(B55=0,"",IF(AND(MAX(IF($G$18:$G$71=G55,$E$18:$E$71))=MIN(IF($G$18:$G$71=G55,$E$18:$E$71,"N/A")),A55&lt;&gt;U55),"N/A",IF(A55=U55,MAX(IF($G$18:$G$71=G55,$E$18:$E$71,"N/A")),MIN(IF($G$18:$G$71=G55,$E$18:$E$71,"N/A")))))</f>
        <v/>
      </c>
      <c r="W55" s="92" t="str">
        <f t="shared" si="16"/>
        <v xml:space="preserve"> </v>
      </c>
      <c r="X55" s="93" t="str">
        <f>IF(C55=0," ",IF(ISERROR(VLOOKUP(B55,'Non-Covered Rev Codes'!A:A,1,FALSE)),1,0))</f>
        <v xml:space="preserve"> </v>
      </c>
      <c r="Y55" s="115" t="str">
        <f t="shared" si="17"/>
        <v xml:space="preserve"> </v>
      </c>
      <c r="Z55" s="115">
        <f t="shared" si="15"/>
        <v>1000</v>
      </c>
      <c r="AA55"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5" s="224"/>
      <c r="AC55" s="115">
        <f t="shared" si="7"/>
        <v>0</v>
      </c>
      <c r="AD55" s="94" t="str">
        <f>IF(OR($D$13="No",X55=0),"NO",IF(ISNA(INDEX('High-Cost Drug &amp; Device'!B:B,MATCH(C55,'High-Cost Drug &amp; Device'!$A:$A,0))),"NO",INDEX('High-Cost Drug &amp; Device'!B:B,MATCH(C55,'High-Cost Drug &amp; Device'!$A:$A,0))))</f>
        <v>NO</v>
      </c>
      <c r="AE55" s="94" t="str">
        <f>IF(OR($D$13="No",X55=0),"NO",IF(ISNA(INDEX('High-Cost Drug &amp; Device'!C:C,MATCH(C55,'High-Cost Drug &amp; Device'!$A:$A,0))),"NO",INDEX('High-Cost Drug &amp; Device'!C:C,MATCH(C55,'High-Cost Drug &amp; Device'!$A:$A,0))))</f>
        <v>NO</v>
      </c>
      <c r="AF55" s="94" t="str">
        <f>IF(OR($D$13="No",X55=0),"NO",IF(ISNA(INDEX('High-Cost Drug &amp; Device'!F:F,MATCH(B55,'High-Cost Drug &amp; Device'!$E:$E,0))),"NO",INDEX('High-Cost Drug &amp; Device'!F:F,MATCH(B55,'High-Cost Drug &amp; Device'!$E:$E,0))))</f>
        <v>NO</v>
      </c>
      <c r="AG55" s="94" t="str">
        <f t="shared" si="8"/>
        <v>NO</v>
      </c>
      <c r="AH55" s="115">
        <f t="shared" si="9"/>
        <v>0</v>
      </c>
      <c r="AI55" s="115">
        <f t="shared" si="10"/>
        <v>0</v>
      </c>
      <c r="AJ55" s="115" t="str">
        <f t="shared" si="11"/>
        <v>N/A</v>
      </c>
      <c r="AK55" s="95"/>
      <c r="AL55" s="96"/>
      <c r="AM55" s="28">
        <v>60</v>
      </c>
      <c r="AN55" s="44"/>
    </row>
    <row r="56" spans="1:40" s="87" customFormat="1" ht="12.75" customHeight="1">
      <c r="A56" s="83">
        <v>39</v>
      </c>
      <c r="B56" s="84"/>
      <c r="C56" s="84"/>
      <c r="D56" s="85" t="str">
        <f>IF(ISNA(INDEX('EAPG Weight Table'!E:E,MATCH($C56,'EAPG Weight Table'!$A:$A,0))),"",INDEX('EAPG Weight Table'!E:E,MATCH($C56,'EAPG Weight Table'!$A:$A,0)))</f>
        <v/>
      </c>
      <c r="E56" s="221" t="str">
        <f>IF(ISNA(INDEX('EAPG Weight Table'!F:F,MATCH($C56,'EAPG Weight Table'!$A:$A,0))),"",INDEX('EAPG Weight Table'!F:F,MATCH($C56,'EAPG Weight Table'!$A:$A,0)))</f>
        <v/>
      </c>
      <c r="F56" s="222" t="str">
        <f>IF(ISNA(INDEX('EAPG Weight Table'!B:B,MATCH($C56,'EAPG Weight Table'!$A:$A,0))),"",INDEX('EAPG Weight Table'!B:B,MATCH($C56,'EAPG Weight Table'!$A:$A,0)))</f>
        <v/>
      </c>
      <c r="G56" s="222" t="str">
        <f>IF(ISNA(INDEX('EAPG Weight Table'!C:C,MATCH($C56,'EAPG Weight Table'!$A:$A,0))),"",INDEX('EAPG Weight Table'!C:C,MATCH($C56,'EAPG Weight Table'!$A:$A,0)))</f>
        <v/>
      </c>
      <c r="H56" s="84"/>
      <c r="I56" s="84"/>
      <c r="J56" s="84"/>
      <c r="K56" s="84"/>
      <c r="L56" s="84"/>
      <c r="M56" s="84"/>
      <c r="N56" s="84"/>
      <c r="O56" s="86" t="str">
        <f t="shared" si="2"/>
        <v xml:space="preserve"> </v>
      </c>
      <c r="P56" s="87" t="str">
        <f t="shared" si="3"/>
        <v xml:space="preserve"> </v>
      </c>
      <c r="Q56" s="88" t="str">
        <f t="shared" si="4"/>
        <v xml:space="preserve"> </v>
      </c>
      <c r="R56" s="87" t="str">
        <f t="shared" si="5"/>
        <v xml:space="preserve"> </v>
      </c>
      <c r="S56" s="89" t="str">
        <f t="array" ref="S56">IF(MAX(IF($G$18:$G$71=G56,$E$18:$E$71,"N/A"))=E56,"Yes","No")</f>
        <v>No</v>
      </c>
      <c r="T56" s="90">
        <f t="shared" si="12"/>
        <v>39</v>
      </c>
      <c r="U56" s="90">
        <f t="shared" si="13"/>
        <v>39</v>
      </c>
      <c r="V56" s="91" t="str">
        <f t="array" ref="V56">IF(B56=0,"",IF(AND(MAX(IF($G$18:$G$71=G56,$E$18:$E$71))=MIN(IF($G$18:$G$71=G56,$E$18:$E$71,"N/A")),A56&lt;&gt;U56),"N/A",IF(A56=U56,MAX(IF($G$18:$G$71=G56,$E$18:$E$71,"N/A")),MIN(IF($G$18:$G$71=G56,$E$18:$E$71,"N/A")))))</f>
        <v/>
      </c>
      <c r="W56" s="92" t="str">
        <f t="shared" si="16"/>
        <v xml:space="preserve"> </v>
      </c>
      <c r="X56" s="93" t="str">
        <f>IF(C56=0," ",IF(ISERROR(VLOOKUP(B56,'Non-Covered Rev Codes'!A:A,1,FALSE)),1,0))</f>
        <v xml:space="preserve"> </v>
      </c>
      <c r="Y56" s="115" t="str">
        <f t="shared" si="17"/>
        <v xml:space="preserve"> </v>
      </c>
      <c r="Z56" s="115">
        <f t="shared" si="15"/>
        <v>1000</v>
      </c>
      <c r="AA56"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6" s="224"/>
      <c r="AC56" s="115">
        <f t="shared" si="7"/>
        <v>0</v>
      </c>
      <c r="AD56" s="94" t="str">
        <f>IF(OR($D$13="No",X56=0),"NO",IF(ISNA(INDEX('High-Cost Drug &amp; Device'!B:B,MATCH(C56,'High-Cost Drug &amp; Device'!$A:$A,0))),"NO",INDEX('High-Cost Drug &amp; Device'!B:B,MATCH(C56,'High-Cost Drug &amp; Device'!$A:$A,0))))</f>
        <v>NO</v>
      </c>
      <c r="AE56" s="94" t="str">
        <f>IF(OR($D$13="No",X56=0),"NO",IF(ISNA(INDEX('High-Cost Drug &amp; Device'!C:C,MATCH(C56,'High-Cost Drug &amp; Device'!$A:$A,0))),"NO",INDEX('High-Cost Drug &amp; Device'!C:C,MATCH(C56,'High-Cost Drug &amp; Device'!$A:$A,0))))</f>
        <v>NO</v>
      </c>
      <c r="AF56" s="94" t="str">
        <f>IF(OR($D$13="No",X56=0),"NO",IF(ISNA(INDEX('High-Cost Drug &amp; Device'!F:F,MATCH(B56,'High-Cost Drug &amp; Device'!$E:$E,0))),"NO",INDEX('High-Cost Drug &amp; Device'!F:F,MATCH(B56,'High-Cost Drug &amp; Device'!$E:$E,0))))</f>
        <v>NO</v>
      </c>
      <c r="AG56" s="94" t="str">
        <f t="shared" si="8"/>
        <v>NO</v>
      </c>
      <c r="AH56" s="115">
        <f t="shared" si="9"/>
        <v>0</v>
      </c>
      <c r="AI56" s="115">
        <f t="shared" si="10"/>
        <v>0</v>
      </c>
      <c r="AJ56" s="115" t="str">
        <f t="shared" si="11"/>
        <v>N/A</v>
      </c>
      <c r="AK56" s="95"/>
      <c r="AL56" s="96"/>
      <c r="AM56" s="28">
        <v>61</v>
      </c>
      <c r="AN56" s="44"/>
    </row>
    <row r="57" spans="1:40" s="87" customFormat="1" ht="12.75" customHeight="1">
      <c r="A57" s="83">
        <v>40</v>
      </c>
      <c r="B57" s="84"/>
      <c r="C57" s="84"/>
      <c r="D57" s="85" t="str">
        <f>IF(ISNA(INDEX('EAPG Weight Table'!E:E,MATCH($C57,'EAPG Weight Table'!$A:$A,0))),"",INDEX('EAPG Weight Table'!E:E,MATCH($C57,'EAPG Weight Table'!$A:$A,0)))</f>
        <v/>
      </c>
      <c r="E57" s="221" t="str">
        <f>IF(ISNA(INDEX('EAPG Weight Table'!F:F,MATCH($C57,'EAPG Weight Table'!$A:$A,0))),"",INDEX('EAPG Weight Table'!F:F,MATCH($C57,'EAPG Weight Table'!$A:$A,0)))</f>
        <v/>
      </c>
      <c r="F57" s="222" t="str">
        <f>IF(ISNA(INDEX('EAPG Weight Table'!B:B,MATCH($C57,'EAPG Weight Table'!$A:$A,0))),"",INDEX('EAPG Weight Table'!B:B,MATCH($C57,'EAPG Weight Table'!$A:$A,0)))</f>
        <v/>
      </c>
      <c r="G57" s="222" t="str">
        <f>IF(ISNA(INDEX('EAPG Weight Table'!C:C,MATCH($C57,'EAPG Weight Table'!$A:$A,0))),"",INDEX('EAPG Weight Table'!C:C,MATCH($C57,'EAPG Weight Table'!$A:$A,0)))</f>
        <v/>
      </c>
      <c r="H57" s="84"/>
      <c r="I57" s="84"/>
      <c r="J57" s="84"/>
      <c r="K57" s="84"/>
      <c r="L57" s="84"/>
      <c r="M57" s="84"/>
      <c r="N57" s="84"/>
      <c r="O57" s="86" t="str">
        <f t="shared" si="2"/>
        <v xml:space="preserve"> </v>
      </c>
      <c r="P57" s="87" t="str">
        <f t="shared" si="3"/>
        <v xml:space="preserve"> </v>
      </c>
      <c r="Q57" s="88" t="str">
        <f t="shared" si="4"/>
        <v xml:space="preserve"> </v>
      </c>
      <c r="R57" s="87" t="str">
        <f t="shared" si="5"/>
        <v xml:space="preserve"> </v>
      </c>
      <c r="S57" s="89" t="str">
        <f t="array" ref="S57">IF(MAX(IF($G$18:$G$71=G57,$E$18:$E$71,"N/A"))=E57,"Yes","No")</f>
        <v>No</v>
      </c>
      <c r="T57" s="90">
        <f t="shared" si="12"/>
        <v>40</v>
      </c>
      <c r="U57" s="90">
        <f t="shared" si="13"/>
        <v>40</v>
      </c>
      <c r="V57" s="91" t="str">
        <f t="array" ref="V57">IF(B57=0,"",IF(AND(MAX(IF($G$18:$G$71=G57,$E$18:$E$71))=MIN(IF($G$18:$G$71=G57,$E$18:$E$71,"N/A")),A57&lt;&gt;U57),"N/A",IF(A57=U57,MAX(IF($G$18:$G$71=G57,$E$18:$E$71,"N/A")),MIN(IF($G$18:$G$71=G57,$E$18:$E$71,"N/A")))))</f>
        <v/>
      </c>
      <c r="W57" s="92" t="str">
        <f t="shared" si="16"/>
        <v xml:space="preserve"> </v>
      </c>
      <c r="X57" s="93" t="str">
        <f>IF(C57=0," ",IF(ISERROR(VLOOKUP(B57,'Non-Covered Rev Codes'!A:A,1,FALSE)),1,0))</f>
        <v xml:space="preserve"> </v>
      </c>
      <c r="Y57" s="115" t="str">
        <f t="shared" si="17"/>
        <v xml:space="preserve"> </v>
      </c>
      <c r="Z57" s="115">
        <f t="shared" si="15"/>
        <v>1000</v>
      </c>
      <c r="AA57"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7" s="224"/>
      <c r="AC57" s="115">
        <f t="shared" si="7"/>
        <v>0</v>
      </c>
      <c r="AD57" s="94" t="str">
        <f>IF(OR($D$13="No",X57=0),"NO",IF(ISNA(INDEX('High-Cost Drug &amp; Device'!B:B,MATCH(C57,'High-Cost Drug &amp; Device'!$A:$A,0))),"NO",INDEX('High-Cost Drug &amp; Device'!B:B,MATCH(C57,'High-Cost Drug &amp; Device'!$A:$A,0))))</f>
        <v>NO</v>
      </c>
      <c r="AE57" s="94" t="str">
        <f>IF(OR($D$13="No",X57=0),"NO",IF(ISNA(INDEX('High-Cost Drug &amp; Device'!C:C,MATCH(C57,'High-Cost Drug &amp; Device'!$A:$A,0))),"NO",INDEX('High-Cost Drug &amp; Device'!C:C,MATCH(C57,'High-Cost Drug &amp; Device'!$A:$A,0))))</f>
        <v>NO</v>
      </c>
      <c r="AF57" s="94" t="str">
        <f>IF(OR($D$13="No",X57=0),"NO",IF(ISNA(INDEX('High-Cost Drug &amp; Device'!F:F,MATCH(B57,'High-Cost Drug &amp; Device'!$E:$E,0))),"NO",INDEX('High-Cost Drug &amp; Device'!F:F,MATCH(B57,'High-Cost Drug &amp; Device'!$E:$E,0))))</f>
        <v>NO</v>
      </c>
      <c r="AG57" s="94" t="str">
        <f t="shared" si="8"/>
        <v>NO</v>
      </c>
      <c r="AH57" s="115">
        <f t="shared" si="9"/>
        <v>0</v>
      </c>
      <c r="AI57" s="115">
        <f t="shared" si="10"/>
        <v>0</v>
      </c>
      <c r="AJ57" s="115" t="str">
        <f t="shared" si="11"/>
        <v>N/A</v>
      </c>
      <c r="AK57" s="95"/>
      <c r="AL57" s="96"/>
      <c r="AM57" s="28">
        <v>62</v>
      </c>
      <c r="AN57" s="44"/>
    </row>
    <row r="58" spans="1:40" s="87" customFormat="1" ht="12.75" customHeight="1">
      <c r="A58" s="83">
        <v>41</v>
      </c>
      <c r="B58" s="84"/>
      <c r="C58" s="84"/>
      <c r="D58" s="85" t="str">
        <f>IF(ISNA(INDEX('EAPG Weight Table'!E:E,MATCH($C58,'EAPG Weight Table'!$A:$A,0))),"",INDEX('EAPG Weight Table'!E:E,MATCH($C58,'EAPG Weight Table'!$A:$A,0)))</f>
        <v/>
      </c>
      <c r="E58" s="221" t="str">
        <f>IF(ISNA(INDEX('EAPG Weight Table'!F:F,MATCH($C58,'EAPG Weight Table'!$A:$A,0))),"",INDEX('EAPG Weight Table'!F:F,MATCH($C58,'EAPG Weight Table'!$A:$A,0)))</f>
        <v/>
      </c>
      <c r="F58" s="222" t="str">
        <f>IF(ISNA(INDEX('EAPG Weight Table'!B:B,MATCH($C58,'EAPG Weight Table'!$A:$A,0))),"",INDEX('EAPG Weight Table'!B:B,MATCH($C58,'EAPG Weight Table'!$A:$A,0)))</f>
        <v/>
      </c>
      <c r="G58" s="222" t="str">
        <f>IF(ISNA(INDEX('EAPG Weight Table'!C:C,MATCH($C58,'EAPG Weight Table'!$A:$A,0))),"",INDEX('EAPG Weight Table'!C:C,MATCH($C58,'EAPG Weight Table'!$A:$A,0)))</f>
        <v/>
      </c>
      <c r="H58" s="84"/>
      <c r="I58" s="84"/>
      <c r="J58" s="84"/>
      <c r="K58" s="84"/>
      <c r="L58" s="84"/>
      <c r="M58" s="84"/>
      <c r="N58" s="84"/>
      <c r="O58" s="86" t="str">
        <f t="shared" si="2"/>
        <v xml:space="preserve"> </v>
      </c>
      <c r="P58" s="87" t="str">
        <f t="shared" si="3"/>
        <v xml:space="preserve"> </v>
      </c>
      <c r="Q58" s="88" t="str">
        <f t="shared" si="4"/>
        <v xml:space="preserve"> </v>
      </c>
      <c r="R58" s="87" t="str">
        <f t="shared" si="5"/>
        <v xml:space="preserve"> </v>
      </c>
      <c r="S58" s="89" t="str">
        <f t="array" ref="S58">IF(MAX(IF($G$18:$G$71=G58,$E$18:$E$71,"N/A"))=E58,"Yes","No")</f>
        <v>No</v>
      </c>
      <c r="T58" s="90">
        <f t="shared" si="12"/>
        <v>41</v>
      </c>
      <c r="U58" s="90">
        <f t="shared" si="13"/>
        <v>41</v>
      </c>
      <c r="V58" s="91" t="str">
        <f t="array" ref="V58">IF(B58=0,"",IF(AND(MAX(IF($G$18:$G$71=G58,$E$18:$E$71))=MIN(IF($G$18:$G$71=G58,$E$18:$E$71,"N/A")),A58&lt;&gt;U58),"N/A",IF(A58=U58,MAX(IF($G$18:$G$71=G58,$E$18:$E$71,"N/A")),MIN(IF($G$18:$G$71=G58,$E$18:$E$71,"N/A")))))</f>
        <v/>
      </c>
      <c r="W58" s="92" t="str">
        <f t="shared" si="16"/>
        <v xml:space="preserve"> </v>
      </c>
      <c r="X58" s="93" t="str">
        <f>IF(C58=0," ",IF(ISERROR(VLOOKUP(B58,'Non-Covered Rev Codes'!A:A,1,FALSE)),1,0))</f>
        <v xml:space="preserve"> </v>
      </c>
      <c r="Y58" s="115" t="str">
        <f t="shared" si="17"/>
        <v xml:space="preserve"> </v>
      </c>
      <c r="Z58" s="115">
        <f t="shared" si="15"/>
        <v>1000</v>
      </c>
      <c r="AA58"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8" s="224"/>
      <c r="AC58" s="115">
        <f t="shared" si="7"/>
        <v>0</v>
      </c>
      <c r="AD58" s="94" t="str">
        <f>IF(OR($D$13="No",X58=0),"NO",IF(ISNA(INDEX('High-Cost Drug &amp; Device'!B:B,MATCH(C58,'High-Cost Drug &amp; Device'!$A:$A,0))),"NO",INDEX('High-Cost Drug &amp; Device'!B:B,MATCH(C58,'High-Cost Drug &amp; Device'!$A:$A,0))))</f>
        <v>NO</v>
      </c>
      <c r="AE58" s="94" t="str">
        <f>IF(OR($D$13="No",X58=0),"NO",IF(ISNA(INDEX('High-Cost Drug &amp; Device'!C:C,MATCH(C58,'High-Cost Drug &amp; Device'!$A:$A,0))),"NO",INDEX('High-Cost Drug &amp; Device'!C:C,MATCH(C58,'High-Cost Drug &amp; Device'!$A:$A,0))))</f>
        <v>NO</v>
      </c>
      <c r="AF58" s="94" t="str">
        <f>IF(OR($D$13="No",X58=0),"NO",IF(ISNA(INDEX('High-Cost Drug &amp; Device'!F:F,MATCH(B58,'High-Cost Drug &amp; Device'!$E:$E,0))),"NO",INDEX('High-Cost Drug &amp; Device'!F:F,MATCH(B58,'High-Cost Drug &amp; Device'!$E:$E,0))))</f>
        <v>NO</v>
      </c>
      <c r="AG58" s="94" t="str">
        <f t="shared" si="8"/>
        <v>NO</v>
      </c>
      <c r="AH58" s="115">
        <f t="shared" si="9"/>
        <v>0</v>
      </c>
      <c r="AI58" s="115">
        <f t="shared" si="10"/>
        <v>0</v>
      </c>
      <c r="AJ58" s="115" t="str">
        <f t="shared" si="11"/>
        <v>N/A</v>
      </c>
      <c r="AK58" s="95"/>
      <c r="AL58" s="96"/>
      <c r="AM58" s="28">
        <v>63</v>
      </c>
      <c r="AN58" s="44"/>
    </row>
    <row r="59" spans="1:40" s="87" customFormat="1" ht="12.75" customHeight="1">
      <c r="A59" s="83">
        <v>42</v>
      </c>
      <c r="B59" s="84"/>
      <c r="C59" s="84"/>
      <c r="D59" s="85" t="str">
        <f>IF(ISNA(INDEX('EAPG Weight Table'!E:E,MATCH($C59,'EAPG Weight Table'!$A:$A,0))),"",INDEX('EAPG Weight Table'!E:E,MATCH($C59,'EAPG Weight Table'!$A:$A,0)))</f>
        <v/>
      </c>
      <c r="E59" s="221" t="str">
        <f>IF(ISNA(INDEX('EAPG Weight Table'!F:F,MATCH($C59,'EAPG Weight Table'!$A:$A,0))),"",INDEX('EAPG Weight Table'!F:F,MATCH($C59,'EAPG Weight Table'!$A:$A,0)))</f>
        <v/>
      </c>
      <c r="F59" s="222" t="str">
        <f>IF(ISNA(INDEX('EAPG Weight Table'!B:B,MATCH($C59,'EAPG Weight Table'!$A:$A,0))),"",INDEX('EAPG Weight Table'!B:B,MATCH($C59,'EAPG Weight Table'!$A:$A,0)))</f>
        <v/>
      </c>
      <c r="G59" s="222" t="str">
        <f>IF(ISNA(INDEX('EAPG Weight Table'!C:C,MATCH($C59,'EAPG Weight Table'!$A:$A,0))),"",INDEX('EAPG Weight Table'!C:C,MATCH($C59,'EAPG Weight Table'!$A:$A,0)))</f>
        <v/>
      </c>
      <c r="H59" s="84"/>
      <c r="I59" s="84"/>
      <c r="J59" s="84"/>
      <c r="K59" s="84"/>
      <c r="L59" s="84"/>
      <c r="M59" s="84"/>
      <c r="N59" s="84"/>
      <c r="O59" s="86" t="str">
        <f t="shared" si="2"/>
        <v xml:space="preserve"> </v>
      </c>
      <c r="P59" s="87" t="str">
        <f t="shared" si="3"/>
        <v xml:space="preserve"> </v>
      </c>
      <c r="Q59" s="88" t="str">
        <f t="shared" si="4"/>
        <v xml:space="preserve"> </v>
      </c>
      <c r="R59" s="87" t="str">
        <f t="shared" si="5"/>
        <v xml:space="preserve"> </v>
      </c>
      <c r="S59" s="89" t="str">
        <f t="array" ref="S59">IF(MAX(IF($G$18:$G$71=G59,$E$18:$E$71,"N/A"))=E59,"Yes","No")</f>
        <v>No</v>
      </c>
      <c r="T59" s="90">
        <f t="shared" si="12"/>
        <v>42</v>
      </c>
      <c r="U59" s="90">
        <f t="shared" si="13"/>
        <v>42</v>
      </c>
      <c r="V59" s="91" t="str">
        <f t="array" ref="V59">IF(B59=0,"",IF(AND(MAX(IF($G$18:$G$71=G59,$E$18:$E$71))=MIN(IF($G$18:$G$71=G59,$E$18:$E$71,"N/A")),A59&lt;&gt;U59),"N/A",IF(A59=U59,MAX(IF($G$18:$G$71=G59,$E$18:$E$71,"N/A")),MIN(IF($G$18:$G$71=G59,$E$18:$E$71,"N/A")))))</f>
        <v/>
      </c>
      <c r="W59" s="92" t="str">
        <f t="shared" si="16"/>
        <v xml:space="preserve"> </v>
      </c>
      <c r="X59" s="93" t="str">
        <f>IF(C59=0," ",IF(ISERROR(VLOOKUP(B59,'Non-Covered Rev Codes'!A:A,1,FALSE)),1,0))</f>
        <v xml:space="preserve"> </v>
      </c>
      <c r="Y59" s="115" t="str">
        <f t="shared" si="17"/>
        <v xml:space="preserve"> </v>
      </c>
      <c r="Z59" s="115">
        <f t="shared" si="15"/>
        <v>1000</v>
      </c>
      <c r="AA59"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9" s="224"/>
      <c r="AC59" s="115">
        <f t="shared" si="7"/>
        <v>0</v>
      </c>
      <c r="AD59" s="94" t="str">
        <f>IF(OR($D$13="No",X59=0),"NO",IF(ISNA(INDEX('High-Cost Drug &amp; Device'!B:B,MATCH(C59,'High-Cost Drug &amp; Device'!$A:$A,0))),"NO",INDEX('High-Cost Drug &amp; Device'!B:B,MATCH(C59,'High-Cost Drug &amp; Device'!$A:$A,0))))</f>
        <v>NO</v>
      </c>
      <c r="AE59" s="94" t="str">
        <f>IF(OR($D$13="No",X59=0),"NO",IF(ISNA(INDEX('High-Cost Drug &amp; Device'!C:C,MATCH(C59,'High-Cost Drug &amp; Device'!$A:$A,0))),"NO",INDEX('High-Cost Drug &amp; Device'!C:C,MATCH(C59,'High-Cost Drug &amp; Device'!$A:$A,0))))</f>
        <v>NO</v>
      </c>
      <c r="AF59" s="94" t="str">
        <f>IF(OR($D$13="No",X59=0),"NO",IF(ISNA(INDEX('High-Cost Drug &amp; Device'!F:F,MATCH(B59,'High-Cost Drug &amp; Device'!$E:$E,0))),"NO",INDEX('High-Cost Drug &amp; Device'!F:F,MATCH(B59,'High-Cost Drug &amp; Device'!$E:$E,0))))</f>
        <v>NO</v>
      </c>
      <c r="AG59" s="94" t="str">
        <f t="shared" si="8"/>
        <v>NO</v>
      </c>
      <c r="AH59" s="115">
        <f t="shared" si="9"/>
        <v>0</v>
      </c>
      <c r="AI59" s="115">
        <f t="shared" si="10"/>
        <v>0</v>
      </c>
      <c r="AJ59" s="115" t="str">
        <f t="shared" si="11"/>
        <v>N/A</v>
      </c>
      <c r="AK59" s="95"/>
      <c r="AL59" s="96"/>
      <c r="AM59" s="28">
        <v>64</v>
      </c>
      <c r="AN59" s="44"/>
    </row>
    <row r="60" spans="1:40" s="87" customFormat="1" ht="12.75" customHeight="1">
      <c r="A60" s="83">
        <v>43</v>
      </c>
      <c r="B60" s="84"/>
      <c r="C60" s="84"/>
      <c r="D60" s="85" t="str">
        <f>IF(ISNA(INDEX('EAPG Weight Table'!E:E,MATCH($C60,'EAPG Weight Table'!$A:$A,0))),"",INDEX('EAPG Weight Table'!E:E,MATCH($C60,'EAPG Weight Table'!$A:$A,0)))</f>
        <v/>
      </c>
      <c r="E60" s="221" t="str">
        <f>IF(ISNA(INDEX('EAPG Weight Table'!F:F,MATCH($C60,'EAPG Weight Table'!$A:$A,0))),"",INDEX('EAPG Weight Table'!F:F,MATCH($C60,'EAPG Weight Table'!$A:$A,0)))</f>
        <v/>
      </c>
      <c r="F60" s="222" t="str">
        <f>IF(ISNA(INDEX('EAPG Weight Table'!B:B,MATCH($C60,'EAPG Weight Table'!$A:$A,0))),"",INDEX('EAPG Weight Table'!B:B,MATCH($C60,'EAPG Weight Table'!$A:$A,0)))</f>
        <v/>
      </c>
      <c r="G60" s="222" t="str">
        <f>IF(ISNA(INDEX('EAPG Weight Table'!C:C,MATCH($C60,'EAPG Weight Table'!$A:$A,0))),"",INDEX('EAPG Weight Table'!C:C,MATCH($C60,'EAPG Weight Table'!$A:$A,0)))</f>
        <v/>
      </c>
      <c r="H60" s="84"/>
      <c r="I60" s="84"/>
      <c r="J60" s="84"/>
      <c r="K60" s="84"/>
      <c r="L60" s="84"/>
      <c r="M60" s="84"/>
      <c r="N60" s="84"/>
      <c r="O60" s="86" t="str">
        <f t="shared" si="2"/>
        <v xml:space="preserve"> </v>
      </c>
      <c r="P60" s="87" t="str">
        <f t="shared" si="3"/>
        <v xml:space="preserve"> </v>
      </c>
      <c r="Q60" s="88" t="str">
        <f t="shared" si="4"/>
        <v xml:space="preserve"> </v>
      </c>
      <c r="R60" s="87" t="str">
        <f t="shared" si="5"/>
        <v xml:space="preserve"> </v>
      </c>
      <c r="S60" s="89" t="str">
        <f t="array" ref="S60">IF(MAX(IF($G$18:$G$71=G60,$E$18:$E$71,"N/A"))=E60,"Yes","No")</f>
        <v>No</v>
      </c>
      <c r="T60" s="90">
        <f t="shared" si="12"/>
        <v>43</v>
      </c>
      <c r="U60" s="90">
        <f t="shared" si="13"/>
        <v>43</v>
      </c>
      <c r="V60" s="91" t="str">
        <f t="array" ref="V60">IF(B60=0,"",IF(AND(MAX(IF($G$18:$G$71=G60,$E$18:$E$71))=MIN(IF($G$18:$G$71=G60,$E$18:$E$71,"N/A")),A60&lt;&gt;U60),"N/A",IF(A60=U60,MAX(IF($G$18:$G$71=G60,$E$18:$E$71,"N/A")),MIN(IF($G$18:$G$71=G60,$E$18:$E$71,"N/A")))))</f>
        <v/>
      </c>
      <c r="W60" s="92" t="str">
        <f t="shared" si="16"/>
        <v xml:space="preserve"> </v>
      </c>
      <c r="X60" s="93" t="str">
        <f>IF(C60=0," ",IF(ISERROR(VLOOKUP(B60,'Non-Covered Rev Codes'!A:A,1,FALSE)),1,0))</f>
        <v xml:space="preserve"> </v>
      </c>
      <c r="Y60" s="115" t="str">
        <f t="shared" si="17"/>
        <v xml:space="preserve"> </v>
      </c>
      <c r="Z60" s="115">
        <f t="shared" si="15"/>
        <v>1000</v>
      </c>
      <c r="AA60"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0" s="224"/>
      <c r="AC60" s="115">
        <f t="shared" si="7"/>
        <v>0</v>
      </c>
      <c r="AD60" s="94" t="str">
        <f>IF(OR($D$13="No",X60=0),"NO",IF(ISNA(INDEX('High-Cost Drug &amp; Device'!B:B,MATCH(C60,'High-Cost Drug &amp; Device'!$A:$A,0))),"NO",INDEX('High-Cost Drug &amp; Device'!B:B,MATCH(C60,'High-Cost Drug &amp; Device'!$A:$A,0))))</f>
        <v>NO</v>
      </c>
      <c r="AE60" s="94" t="str">
        <f>IF(OR($D$13="No",X60=0),"NO",IF(ISNA(INDEX('High-Cost Drug &amp; Device'!C:C,MATCH(C60,'High-Cost Drug &amp; Device'!$A:$A,0))),"NO",INDEX('High-Cost Drug &amp; Device'!C:C,MATCH(C60,'High-Cost Drug &amp; Device'!$A:$A,0))))</f>
        <v>NO</v>
      </c>
      <c r="AF60" s="94" t="str">
        <f>IF(OR($D$13="No",X60=0),"NO",IF(ISNA(INDEX('High-Cost Drug &amp; Device'!F:F,MATCH(B60,'High-Cost Drug &amp; Device'!$E:$E,0))),"NO",INDEX('High-Cost Drug &amp; Device'!F:F,MATCH(B60,'High-Cost Drug &amp; Device'!$E:$E,0))))</f>
        <v>NO</v>
      </c>
      <c r="AG60" s="94" t="str">
        <f t="shared" si="8"/>
        <v>NO</v>
      </c>
      <c r="AH60" s="115">
        <f t="shared" si="9"/>
        <v>0</v>
      </c>
      <c r="AI60" s="115">
        <f t="shared" si="10"/>
        <v>0</v>
      </c>
      <c r="AJ60" s="115" t="str">
        <f t="shared" si="11"/>
        <v>N/A</v>
      </c>
      <c r="AK60" s="95"/>
      <c r="AL60" s="96"/>
      <c r="AM60" s="28">
        <v>65</v>
      </c>
      <c r="AN60" s="44"/>
    </row>
    <row r="61" spans="1:40" s="87" customFormat="1" ht="12.75" customHeight="1">
      <c r="A61" s="83">
        <v>44</v>
      </c>
      <c r="B61" s="84"/>
      <c r="C61" s="84"/>
      <c r="D61" s="85" t="str">
        <f>IF(ISNA(INDEX('EAPG Weight Table'!E:E,MATCH($C61,'EAPG Weight Table'!$A:$A,0))),"",INDEX('EAPG Weight Table'!E:E,MATCH($C61,'EAPG Weight Table'!$A:$A,0)))</f>
        <v/>
      </c>
      <c r="E61" s="221" t="str">
        <f>IF(ISNA(INDEX('EAPG Weight Table'!F:F,MATCH($C61,'EAPG Weight Table'!$A:$A,0))),"",INDEX('EAPG Weight Table'!F:F,MATCH($C61,'EAPG Weight Table'!$A:$A,0)))</f>
        <v/>
      </c>
      <c r="F61" s="222" t="str">
        <f>IF(ISNA(INDEX('EAPG Weight Table'!B:B,MATCH($C61,'EAPG Weight Table'!$A:$A,0))),"",INDEX('EAPG Weight Table'!B:B,MATCH($C61,'EAPG Weight Table'!$A:$A,0)))</f>
        <v/>
      </c>
      <c r="G61" s="222" t="str">
        <f>IF(ISNA(INDEX('EAPG Weight Table'!C:C,MATCH($C61,'EAPG Weight Table'!$A:$A,0))),"",INDEX('EAPG Weight Table'!C:C,MATCH($C61,'EAPG Weight Table'!$A:$A,0)))</f>
        <v/>
      </c>
      <c r="H61" s="84"/>
      <c r="I61" s="84"/>
      <c r="J61" s="84"/>
      <c r="K61" s="84"/>
      <c r="L61" s="84"/>
      <c r="M61" s="84"/>
      <c r="N61" s="84"/>
      <c r="O61" s="86" t="str">
        <f t="shared" si="2"/>
        <v xml:space="preserve"> </v>
      </c>
      <c r="P61" s="87" t="str">
        <f t="shared" si="3"/>
        <v xml:space="preserve"> </v>
      </c>
      <c r="Q61" s="88" t="str">
        <f t="shared" si="4"/>
        <v xml:space="preserve"> </v>
      </c>
      <c r="R61" s="87" t="str">
        <f t="shared" si="5"/>
        <v xml:space="preserve"> </v>
      </c>
      <c r="S61" s="89" t="str">
        <f t="array" ref="S61">IF(MAX(IF($G$18:$G$71=G61,$E$18:$E$71,"N/A"))=E61,"Yes","No")</f>
        <v>No</v>
      </c>
      <c r="T61" s="90">
        <f t="shared" si="12"/>
        <v>44</v>
      </c>
      <c r="U61" s="90">
        <f t="shared" si="13"/>
        <v>44</v>
      </c>
      <c r="V61" s="91" t="str">
        <f t="array" ref="V61">IF(B61=0,"",IF(AND(MAX(IF($G$18:$G$71=G61,$E$18:$E$71))=MIN(IF($G$18:$G$71=G61,$E$18:$E$71,"N/A")),A61&lt;&gt;U61),"N/A",IF(A61=U61,MAX(IF($G$18:$G$71=G61,$E$18:$E$71,"N/A")),MIN(IF($G$18:$G$71=G61,$E$18:$E$71,"N/A")))))</f>
        <v/>
      </c>
      <c r="W61" s="92" t="str">
        <f t="shared" si="16"/>
        <v xml:space="preserve"> </v>
      </c>
      <c r="X61" s="93" t="str">
        <f>IF(C61=0," ",IF(ISERROR(VLOOKUP(B61,'Non-Covered Rev Codes'!A:A,1,FALSE)),1,0))</f>
        <v xml:space="preserve"> </v>
      </c>
      <c r="Y61" s="115" t="str">
        <f t="shared" si="17"/>
        <v xml:space="preserve"> </v>
      </c>
      <c r="Z61" s="115">
        <f t="shared" si="15"/>
        <v>1000</v>
      </c>
      <c r="AA61"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1" s="224"/>
      <c r="AC61" s="115">
        <f t="shared" si="7"/>
        <v>0</v>
      </c>
      <c r="AD61" s="94" t="str">
        <f>IF(OR($D$13="No",X61=0),"NO",IF(ISNA(INDEX('High-Cost Drug &amp; Device'!B:B,MATCH(C61,'High-Cost Drug &amp; Device'!$A:$A,0))),"NO",INDEX('High-Cost Drug &amp; Device'!B:B,MATCH(C61,'High-Cost Drug &amp; Device'!$A:$A,0))))</f>
        <v>NO</v>
      </c>
      <c r="AE61" s="94" t="str">
        <f>IF(OR($D$13="No",X61=0),"NO",IF(ISNA(INDEX('High-Cost Drug &amp; Device'!C:C,MATCH(C61,'High-Cost Drug &amp; Device'!$A:$A,0))),"NO",INDEX('High-Cost Drug &amp; Device'!C:C,MATCH(C61,'High-Cost Drug &amp; Device'!$A:$A,0))))</f>
        <v>NO</v>
      </c>
      <c r="AF61" s="94" t="str">
        <f>IF(OR($D$13="No",X61=0),"NO",IF(ISNA(INDEX('High-Cost Drug &amp; Device'!F:F,MATCH(B61,'High-Cost Drug &amp; Device'!$E:$E,0))),"NO",INDEX('High-Cost Drug &amp; Device'!F:F,MATCH(B61,'High-Cost Drug &amp; Device'!$E:$E,0))))</f>
        <v>NO</v>
      </c>
      <c r="AG61" s="94" t="str">
        <f t="shared" si="8"/>
        <v>NO</v>
      </c>
      <c r="AH61" s="115">
        <f t="shared" si="9"/>
        <v>0</v>
      </c>
      <c r="AI61" s="115">
        <f t="shared" si="10"/>
        <v>0</v>
      </c>
      <c r="AJ61" s="115" t="str">
        <f t="shared" si="11"/>
        <v>N/A</v>
      </c>
      <c r="AK61" s="95"/>
      <c r="AL61" s="96"/>
      <c r="AM61" s="28">
        <v>66</v>
      </c>
      <c r="AN61" s="44"/>
    </row>
    <row r="62" spans="1:40" s="87" customFormat="1" ht="12.75" customHeight="1">
      <c r="A62" s="83">
        <v>45</v>
      </c>
      <c r="B62" s="84"/>
      <c r="C62" s="84"/>
      <c r="D62" s="85" t="str">
        <f>IF(ISNA(INDEX('EAPG Weight Table'!E:E,MATCH($C62,'EAPG Weight Table'!$A:$A,0))),"",INDEX('EAPG Weight Table'!E:E,MATCH($C62,'EAPG Weight Table'!$A:$A,0)))</f>
        <v/>
      </c>
      <c r="E62" s="221" t="str">
        <f>IF(ISNA(INDEX('EAPG Weight Table'!F:F,MATCH($C62,'EAPG Weight Table'!$A:$A,0))),"",INDEX('EAPG Weight Table'!F:F,MATCH($C62,'EAPG Weight Table'!$A:$A,0)))</f>
        <v/>
      </c>
      <c r="F62" s="222" t="str">
        <f>IF(ISNA(INDEX('EAPG Weight Table'!B:B,MATCH($C62,'EAPG Weight Table'!$A:$A,0))),"",INDEX('EAPG Weight Table'!B:B,MATCH($C62,'EAPG Weight Table'!$A:$A,0)))</f>
        <v/>
      </c>
      <c r="G62" s="222" t="str">
        <f>IF(ISNA(INDEX('EAPG Weight Table'!C:C,MATCH($C62,'EAPG Weight Table'!$A:$A,0))),"",INDEX('EAPG Weight Table'!C:C,MATCH($C62,'EAPG Weight Table'!$A:$A,0)))</f>
        <v/>
      </c>
      <c r="H62" s="84"/>
      <c r="I62" s="84"/>
      <c r="J62" s="84"/>
      <c r="K62" s="84"/>
      <c r="L62" s="84"/>
      <c r="M62" s="84"/>
      <c r="N62" s="84"/>
      <c r="O62" s="86" t="str">
        <f t="shared" si="2"/>
        <v xml:space="preserve"> </v>
      </c>
      <c r="P62" s="87" t="str">
        <f t="shared" si="3"/>
        <v xml:space="preserve"> </v>
      </c>
      <c r="Q62" s="88" t="str">
        <f t="shared" si="4"/>
        <v xml:space="preserve"> </v>
      </c>
      <c r="R62" s="87" t="str">
        <f t="shared" si="5"/>
        <v xml:space="preserve"> </v>
      </c>
      <c r="S62" s="89" t="str">
        <f t="array" ref="S62">IF(MAX(IF($G$18:$G$71=G62,$E$18:$E$71,"N/A"))=E62,"Yes","No")</f>
        <v>No</v>
      </c>
      <c r="T62" s="90">
        <f t="shared" si="12"/>
        <v>45</v>
      </c>
      <c r="U62" s="90">
        <f t="shared" si="13"/>
        <v>45</v>
      </c>
      <c r="V62" s="91" t="str">
        <f t="array" ref="V62">IF(B62=0,"",IF(AND(MAX(IF($G$18:$G$71=G62,$E$18:$E$71))=MIN(IF($G$18:$G$71=G62,$E$18:$E$71,"N/A")),A62&lt;&gt;U62),"N/A",IF(A62=U62,MAX(IF($G$18:$G$71=G62,$E$18:$E$71,"N/A")),MIN(IF($G$18:$G$71=G62,$E$18:$E$71,"N/A")))))</f>
        <v/>
      </c>
      <c r="W62" s="92" t="str">
        <f t="shared" si="16"/>
        <v xml:space="preserve"> </v>
      </c>
      <c r="X62" s="93" t="str">
        <f>IF(C62=0," ",IF(ISERROR(VLOOKUP(B62,'Non-Covered Rev Codes'!A:A,1,FALSE)),1,0))</f>
        <v xml:space="preserve"> </v>
      </c>
      <c r="Y62" s="115" t="str">
        <f t="shared" si="17"/>
        <v xml:space="preserve"> </v>
      </c>
      <c r="Z62" s="115">
        <f t="shared" si="15"/>
        <v>1000</v>
      </c>
      <c r="AA62"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2" s="224"/>
      <c r="AC62" s="115">
        <f t="shared" si="7"/>
        <v>0</v>
      </c>
      <c r="AD62" s="94" t="str">
        <f>IF(OR($D$13="No",X62=0),"NO",IF(ISNA(INDEX('High-Cost Drug &amp; Device'!B:B,MATCH(C62,'High-Cost Drug &amp; Device'!$A:$A,0))),"NO",INDEX('High-Cost Drug &amp; Device'!B:B,MATCH(C62,'High-Cost Drug &amp; Device'!$A:$A,0))))</f>
        <v>NO</v>
      </c>
      <c r="AE62" s="94" t="str">
        <f>IF(OR($D$13="No",X62=0),"NO",IF(ISNA(INDEX('High-Cost Drug &amp; Device'!C:C,MATCH(C62,'High-Cost Drug &amp; Device'!$A:$A,0))),"NO",INDEX('High-Cost Drug &amp; Device'!C:C,MATCH(C62,'High-Cost Drug &amp; Device'!$A:$A,0))))</f>
        <v>NO</v>
      </c>
      <c r="AF62" s="94" t="str">
        <f>IF(OR($D$13="No",X62=0),"NO",IF(ISNA(INDEX('High-Cost Drug &amp; Device'!F:F,MATCH(B62,'High-Cost Drug &amp; Device'!$E:$E,0))),"NO",INDEX('High-Cost Drug &amp; Device'!F:F,MATCH(B62,'High-Cost Drug &amp; Device'!$E:$E,0))))</f>
        <v>NO</v>
      </c>
      <c r="AG62" s="94" t="str">
        <f t="shared" si="8"/>
        <v>NO</v>
      </c>
      <c r="AH62" s="115">
        <f t="shared" si="9"/>
        <v>0</v>
      </c>
      <c r="AI62" s="115">
        <f t="shared" si="10"/>
        <v>0</v>
      </c>
      <c r="AJ62" s="115" t="str">
        <f t="shared" si="11"/>
        <v>N/A</v>
      </c>
      <c r="AK62" s="95"/>
      <c r="AL62" s="96"/>
      <c r="AM62" s="28">
        <v>67</v>
      </c>
      <c r="AN62" s="44"/>
    </row>
    <row r="63" spans="1:40" s="87" customFormat="1" ht="12.75" customHeight="1">
      <c r="A63" s="83">
        <v>46</v>
      </c>
      <c r="B63" s="84"/>
      <c r="C63" s="84"/>
      <c r="D63" s="85" t="str">
        <f>IF(ISNA(INDEX('EAPG Weight Table'!E:E,MATCH($C63,'EAPG Weight Table'!$A:$A,0))),"",INDEX('EAPG Weight Table'!E:E,MATCH($C63,'EAPG Weight Table'!$A:$A,0)))</f>
        <v/>
      </c>
      <c r="E63" s="221" t="str">
        <f>IF(ISNA(INDEX('EAPG Weight Table'!F:F,MATCH($C63,'EAPG Weight Table'!$A:$A,0))),"",INDEX('EAPG Weight Table'!F:F,MATCH($C63,'EAPG Weight Table'!$A:$A,0)))</f>
        <v/>
      </c>
      <c r="F63" s="222" t="str">
        <f>IF(ISNA(INDEX('EAPG Weight Table'!B:B,MATCH($C63,'EAPG Weight Table'!$A:$A,0))),"",INDEX('EAPG Weight Table'!B:B,MATCH($C63,'EAPG Weight Table'!$A:$A,0)))</f>
        <v/>
      </c>
      <c r="G63" s="222" t="str">
        <f>IF(ISNA(INDEX('EAPG Weight Table'!C:C,MATCH($C63,'EAPG Weight Table'!$A:$A,0))),"",INDEX('EAPG Weight Table'!C:C,MATCH($C63,'EAPG Weight Table'!$A:$A,0)))</f>
        <v/>
      </c>
      <c r="H63" s="84"/>
      <c r="I63" s="84"/>
      <c r="J63" s="84"/>
      <c r="K63" s="84"/>
      <c r="L63" s="84"/>
      <c r="M63" s="84"/>
      <c r="N63" s="84"/>
      <c r="O63" s="86" t="str">
        <f t="shared" si="2"/>
        <v xml:space="preserve"> </v>
      </c>
      <c r="P63" s="87" t="str">
        <f t="shared" si="3"/>
        <v xml:space="preserve"> </v>
      </c>
      <c r="Q63" s="88" t="str">
        <f t="shared" si="4"/>
        <v xml:space="preserve"> </v>
      </c>
      <c r="R63" s="87" t="str">
        <f t="shared" si="5"/>
        <v xml:space="preserve"> </v>
      </c>
      <c r="S63" s="89" t="str">
        <f t="array" ref="S63">IF(MAX(IF($G$18:$G$71=G63,$E$18:$E$71,"N/A"))=E63,"Yes","No")</f>
        <v>No</v>
      </c>
      <c r="T63" s="90">
        <f t="shared" si="12"/>
        <v>46</v>
      </c>
      <c r="U63" s="90">
        <f t="shared" si="13"/>
        <v>46</v>
      </c>
      <c r="V63" s="91" t="str">
        <f t="array" ref="V63">IF(B63=0,"",IF(AND(MAX(IF($G$18:$G$71=G63,$E$18:$E$71))=MIN(IF($G$18:$G$71=G63,$E$18:$E$71,"N/A")),A63&lt;&gt;U63),"N/A",IF(A63=U63,MAX(IF($G$18:$G$71=G63,$E$18:$E$71,"N/A")),MIN(IF($G$18:$G$71=G63,$E$18:$E$71,"N/A")))))</f>
        <v/>
      </c>
      <c r="W63" s="92" t="str">
        <f t="shared" si="16"/>
        <v xml:space="preserve"> </v>
      </c>
      <c r="X63" s="93" t="str">
        <f>IF(C63=0," ",IF(ISERROR(VLOOKUP(B63,'Non-Covered Rev Codes'!A:A,1,FALSE)),1,0))</f>
        <v xml:space="preserve"> </v>
      </c>
      <c r="Y63" s="115" t="str">
        <f t="shared" si="17"/>
        <v xml:space="preserve"> </v>
      </c>
      <c r="Z63" s="115">
        <f t="shared" si="15"/>
        <v>1000</v>
      </c>
      <c r="AA63"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3" s="224"/>
      <c r="AC63" s="115">
        <f t="shared" si="7"/>
        <v>0</v>
      </c>
      <c r="AD63" s="94" t="str">
        <f>IF(OR($D$13="No",X63=0),"NO",IF(ISNA(INDEX('High-Cost Drug &amp; Device'!B:B,MATCH(C63,'High-Cost Drug &amp; Device'!$A:$A,0))),"NO",INDEX('High-Cost Drug &amp; Device'!B:B,MATCH(C63,'High-Cost Drug &amp; Device'!$A:$A,0))))</f>
        <v>NO</v>
      </c>
      <c r="AE63" s="94" t="str">
        <f>IF(OR($D$13="No",X63=0),"NO",IF(ISNA(INDEX('High-Cost Drug &amp; Device'!C:C,MATCH(C63,'High-Cost Drug &amp; Device'!$A:$A,0))),"NO",INDEX('High-Cost Drug &amp; Device'!C:C,MATCH(C63,'High-Cost Drug &amp; Device'!$A:$A,0))))</f>
        <v>NO</v>
      </c>
      <c r="AF63" s="94" t="str">
        <f>IF(OR($D$13="No",X63=0),"NO",IF(ISNA(INDEX('High-Cost Drug &amp; Device'!F:F,MATCH(B63,'High-Cost Drug &amp; Device'!$E:$E,0))),"NO",INDEX('High-Cost Drug &amp; Device'!F:F,MATCH(B63,'High-Cost Drug &amp; Device'!$E:$E,0))))</f>
        <v>NO</v>
      </c>
      <c r="AG63" s="94" t="str">
        <f t="shared" si="8"/>
        <v>NO</v>
      </c>
      <c r="AH63" s="115">
        <f t="shared" si="9"/>
        <v>0</v>
      </c>
      <c r="AI63" s="115">
        <f t="shared" si="10"/>
        <v>0</v>
      </c>
      <c r="AJ63" s="115" t="str">
        <f t="shared" si="11"/>
        <v>N/A</v>
      </c>
      <c r="AK63" s="95"/>
      <c r="AL63" s="96"/>
      <c r="AM63" s="28">
        <v>80</v>
      </c>
      <c r="AN63" s="44"/>
    </row>
    <row r="64" spans="1:40" s="87" customFormat="1" ht="12.75" customHeight="1">
      <c r="A64" s="83">
        <v>47</v>
      </c>
      <c r="B64" s="84"/>
      <c r="C64" s="84"/>
      <c r="D64" s="85" t="str">
        <f>IF(ISNA(INDEX('EAPG Weight Table'!E:E,MATCH($C64,'EAPG Weight Table'!$A:$A,0))),"",INDEX('EAPG Weight Table'!E:E,MATCH($C64,'EAPG Weight Table'!$A:$A,0)))</f>
        <v/>
      </c>
      <c r="E64" s="221" t="str">
        <f>IF(ISNA(INDEX('EAPG Weight Table'!F:F,MATCH($C64,'EAPG Weight Table'!$A:$A,0))),"",INDEX('EAPG Weight Table'!F:F,MATCH($C64,'EAPG Weight Table'!$A:$A,0)))</f>
        <v/>
      </c>
      <c r="F64" s="222" t="str">
        <f>IF(ISNA(INDEX('EAPG Weight Table'!B:B,MATCH($C64,'EAPG Weight Table'!$A:$A,0))),"",INDEX('EAPG Weight Table'!B:B,MATCH($C64,'EAPG Weight Table'!$A:$A,0)))</f>
        <v/>
      </c>
      <c r="G64" s="222" t="str">
        <f>IF(ISNA(INDEX('EAPG Weight Table'!C:C,MATCH($C64,'EAPG Weight Table'!$A:$A,0))),"",INDEX('EAPG Weight Table'!C:C,MATCH($C64,'EAPG Weight Table'!$A:$A,0)))</f>
        <v/>
      </c>
      <c r="H64" s="84"/>
      <c r="I64" s="84"/>
      <c r="J64" s="84"/>
      <c r="K64" s="84"/>
      <c r="L64" s="84"/>
      <c r="M64" s="84"/>
      <c r="N64" s="84"/>
      <c r="O64" s="86" t="str">
        <f t="shared" si="2"/>
        <v xml:space="preserve"> </v>
      </c>
      <c r="P64" s="87" t="str">
        <f t="shared" si="3"/>
        <v xml:space="preserve"> </v>
      </c>
      <c r="Q64" s="88" t="str">
        <f t="shared" si="4"/>
        <v xml:space="preserve"> </v>
      </c>
      <c r="R64" s="87" t="str">
        <f t="shared" si="5"/>
        <v xml:space="preserve"> </v>
      </c>
      <c r="S64" s="89" t="str">
        <f t="array" ref="S64">IF(MAX(IF($G$18:$G$71=G64,$E$18:$E$71,"N/A"))=E64,"Yes","No")</f>
        <v>No</v>
      </c>
      <c r="T64" s="90">
        <f t="shared" si="12"/>
        <v>47</v>
      </c>
      <c r="U64" s="90">
        <f t="shared" si="13"/>
        <v>47</v>
      </c>
      <c r="V64" s="91" t="str">
        <f t="array" ref="V64">IF(B64=0,"",IF(AND(MAX(IF($G$18:$G$71=G64,$E$18:$E$71))=MIN(IF($G$18:$G$71=G64,$E$18:$E$71,"N/A")),A64&lt;&gt;U64),"N/A",IF(A64=U64,MAX(IF($G$18:$G$71=G64,$E$18:$E$71,"N/A")),MIN(IF($G$18:$G$71=G64,$E$18:$E$71,"N/A")))))</f>
        <v/>
      </c>
      <c r="W64" s="92" t="str">
        <f t="shared" si="16"/>
        <v xml:space="preserve"> </v>
      </c>
      <c r="X64" s="93" t="str">
        <f>IF(C64=0," ",IF(ISERROR(VLOOKUP(B64,'Non-Covered Rev Codes'!A:A,1,FALSE)),1,0))</f>
        <v xml:space="preserve"> </v>
      </c>
      <c r="Y64" s="115" t="str">
        <f t="shared" si="17"/>
        <v xml:space="preserve"> </v>
      </c>
      <c r="Z64" s="115">
        <f t="shared" si="15"/>
        <v>1000</v>
      </c>
      <c r="AA64"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4" s="224"/>
      <c r="AC64" s="115">
        <f t="shared" si="7"/>
        <v>0</v>
      </c>
      <c r="AD64" s="94" t="str">
        <f>IF(OR($D$13="No",X64=0),"NO",IF(ISNA(INDEX('High-Cost Drug &amp; Device'!B:B,MATCH(C64,'High-Cost Drug &amp; Device'!$A:$A,0))),"NO",INDEX('High-Cost Drug &amp; Device'!B:B,MATCH(C64,'High-Cost Drug &amp; Device'!$A:$A,0))))</f>
        <v>NO</v>
      </c>
      <c r="AE64" s="94" t="str">
        <f>IF(OR($D$13="No",X64=0),"NO",IF(ISNA(INDEX('High-Cost Drug &amp; Device'!C:C,MATCH(C64,'High-Cost Drug &amp; Device'!$A:$A,0))),"NO",INDEX('High-Cost Drug &amp; Device'!C:C,MATCH(C64,'High-Cost Drug &amp; Device'!$A:$A,0))))</f>
        <v>NO</v>
      </c>
      <c r="AF64" s="94" t="str">
        <f>IF(OR($D$13="No",X64=0),"NO",IF(ISNA(INDEX('High-Cost Drug &amp; Device'!F:F,MATCH(B64,'High-Cost Drug &amp; Device'!$E:$E,0))),"NO",INDEX('High-Cost Drug &amp; Device'!F:F,MATCH(B64,'High-Cost Drug &amp; Device'!$E:$E,0))))</f>
        <v>NO</v>
      </c>
      <c r="AG64" s="94" t="str">
        <f t="shared" si="8"/>
        <v>NO</v>
      </c>
      <c r="AH64" s="115">
        <f t="shared" si="9"/>
        <v>0</v>
      </c>
      <c r="AI64" s="115">
        <f t="shared" si="10"/>
        <v>0</v>
      </c>
      <c r="AJ64" s="115" t="str">
        <f t="shared" si="11"/>
        <v>N/A</v>
      </c>
      <c r="AK64" s="95"/>
      <c r="AL64" s="96"/>
      <c r="AM64" s="28">
        <v>81</v>
      </c>
      <c r="AN64" s="44"/>
    </row>
    <row r="65" spans="1:40" s="87" customFormat="1" ht="12.75" customHeight="1">
      <c r="A65" s="83">
        <v>48</v>
      </c>
      <c r="B65" s="84"/>
      <c r="C65" s="84"/>
      <c r="D65" s="85" t="str">
        <f>IF(ISNA(INDEX('EAPG Weight Table'!E:E,MATCH($C65,'EAPG Weight Table'!$A:$A,0))),"",INDEX('EAPG Weight Table'!E:E,MATCH($C65,'EAPG Weight Table'!$A:$A,0)))</f>
        <v/>
      </c>
      <c r="E65" s="221" t="str">
        <f>IF(ISNA(INDEX('EAPG Weight Table'!F:F,MATCH($C65,'EAPG Weight Table'!$A:$A,0))),"",INDEX('EAPG Weight Table'!F:F,MATCH($C65,'EAPG Weight Table'!$A:$A,0)))</f>
        <v/>
      </c>
      <c r="F65" s="222" t="str">
        <f>IF(ISNA(INDEX('EAPG Weight Table'!B:B,MATCH($C65,'EAPG Weight Table'!$A:$A,0))),"",INDEX('EAPG Weight Table'!B:B,MATCH($C65,'EAPG Weight Table'!$A:$A,0)))</f>
        <v/>
      </c>
      <c r="G65" s="222" t="str">
        <f>IF(ISNA(INDEX('EAPG Weight Table'!C:C,MATCH($C65,'EAPG Weight Table'!$A:$A,0))),"",INDEX('EAPG Weight Table'!C:C,MATCH($C65,'EAPG Weight Table'!$A:$A,0)))</f>
        <v/>
      </c>
      <c r="H65" s="84"/>
      <c r="I65" s="84"/>
      <c r="J65" s="84"/>
      <c r="K65" s="84"/>
      <c r="L65" s="84"/>
      <c r="M65" s="84"/>
      <c r="N65" s="84"/>
      <c r="O65" s="86" t="str">
        <f t="shared" si="2"/>
        <v xml:space="preserve"> </v>
      </c>
      <c r="P65" s="87" t="str">
        <f t="shared" si="3"/>
        <v xml:space="preserve"> </v>
      </c>
      <c r="Q65" s="88" t="str">
        <f t="shared" si="4"/>
        <v xml:space="preserve"> </v>
      </c>
      <c r="R65" s="87" t="str">
        <f t="shared" si="5"/>
        <v xml:space="preserve"> </v>
      </c>
      <c r="S65" s="89" t="str">
        <f t="array" ref="S65">IF(MAX(IF($G$18:$G$71=G65,$E$18:$E$71,"N/A"))=E65,"Yes","No")</f>
        <v>No</v>
      </c>
      <c r="T65" s="90">
        <f t="shared" si="12"/>
        <v>48</v>
      </c>
      <c r="U65" s="90">
        <f t="shared" si="13"/>
        <v>48</v>
      </c>
      <c r="V65" s="91" t="str">
        <f t="array" ref="V65">IF(B65=0,"",IF(AND(MAX(IF($G$18:$G$71=G65,$E$18:$E$71))=MIN(IF($G$18:$G$71=G65,$E$18:$E$71,"N/A")),A65&lt;&gt;U65),"N/A",IF(A65=U65,MAX(IF($G$18:$G$71=G65,$E$18:$E$71,"N/A")),MIN(IF($G$18:$G$71=G65,$E$18:$E$71,"N/A")))))</f>
        <v/>
      </c>
      <c r="W65" s="92" t="str">
        <f t="shared" si="16"/>
        <v xml:space="preserve"> </v>
      </c>
      <c r="X65" s="93" t="str">
        <f>IF(C65=0," ",IF(ISERROR(VLOOKUP(B65,'Non-Covered Rev Codes'!A:A,1,FALSE)),1,0))</f>
        <v xml:space="preserve"> </v>
      </c>
      <c r="Y65" s="115" t="str">
        <f t="shared" si="17"/>
        <v xml:space="preserve"> </v>
      </c>
      <c r="Z65" s="115">
        <f t="shared" si="15"/>
        <v>1000</v>
      </c>
      <c r="AA65"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5" s="224"/>
      <c r="AC65" s="115">
        <f t="shared" si="7"/>
        <v>0</v>
      </c>
      <c r="AD65" s="94" t="str">
        <f>IF(OR($D$13="No",X65=0),"NO",IF(ISNA(INDEX('High-Cost Drug &amp; Device'!B:B,MATCH(C65,'High-Cost Drug &amp; Device'!$A:$A,0))),"NO",INDEX('High-Cost Drug &amp; Device'!B:B,MATCH(C65,'High-Cost Drug &amp; Device'!$A:$A,0))))</f>
        <v>NO</v>
      </c>
      <c r="AE65" s="94" t="str">
        <f>IF(OR($D$13="No",X65=0),"NO",IF(ISNA(INDEX('High-Cost Drug &amp; Device'!C:C,MATCH(C65,'High-Cost Drug &amp; Device'!$A:$A,0))),"NO",INDEX('High-Cost Drug &amp; Device'!C:C,MATCH(C65,'High-Cost Drug &amp; Device'!$A:$A,0))))</f>
        <v>NO</v>
      </c>
      <c r="AF65" s="94" t="str">
        <f>IF(OR($D$13="No",X65=0),"NO",IF(ISNA(INDEX('High-Cost Drug &amp; Device'!F:F,MATCH(B65,'High-Cost Drug &amp; Device'!$E:$E,0))),"NO",INDEX('High-Cost Drug &amp; Device'!F:F,MATCH(B65,'High-Cost Drug &amp; Device'!$E:$E,0))))</f>
        <v>NO</v>
      </c>
      <c r="AG65" s="94" t="str">
        <f t="shared" si="8"/>
        <v>NO</v>
      </c>
      <c r="AH65" s="115">
        <f t="shared" si="9"/>
        <v>0</v>
      </c>
      <c r="AI65" s="115">
        <f t="shared" si="10"/>
        <v>0</v>
      </c>
      <c r="AJ65" s="115" t="str">
        <f t="shared" si="11"/>
        <v>N/A</v>
      </c>
      <c r="AK65" s="95"/>
      <c r="AL65" s="96"/>
      <c r="AM65" s="28">
        <v>82</v>
      </c>
      <c r="AN65" s="44"/>
    </row>
    <row r="66" spans="1:40" s="87" customFormat="1" ht="12.75" customHeight="1">
      <c r="A66" s="83">
        <v>49</v>
      </c>
      <c r="B66" s="84"/>
      <c r="C66" s="84"/>
      <c r="D66" s="85" t="str">
        <f>IF(ISNA(INDEX('EAPG Weight Table'!E:E,MATCH($C66,'EAPG Weight Table'!$A:$A,0))),"",INDEX('EAPG Weight Table'!E:E,MATCH($C66,'EAPG Weight Table'!$A:$A,0)))</f>
        <v/>
      </c>
      <c r="E66" s="221" t="str">
        <f>IF(ISNA(INDEX('EAPG Weight Table'!F:F,MATCH($C66,'EAPG Weight Table'!$A:$A,0))),"",INDEX('EAPG Weight Table'!F:F,MATCH($C66,'EAPG Weight Table'!$A:$A,0)))</f>
        <v/>
      </c>
      <c r="F66" s="222" t="str">
        <f>IF(ISNA(INDEX('EAPG Weight Table'!B:B,MATCH($C66,'EAPG Weight Table'!$A:$A,0))),"",INDEX('EAPG Weight Table'!B:B,MATCH($C66,'EAPG Weight Table'!$A:$A,0)))</f>
        <v/>
      </c>
      <c r="G66" s="222" t="str">
        <f>IF(ISNA(INDEX('EAPG Weight Table'!C:C,MATCH($C66,'EAPG Weight Table'!$A:$A,0))),"",INDEX('EAPG Weight Table'!C:C,MATCH($C66,'EAPG Weight Table'!$A:$A,0)))</f>
        <v/>
      </c>
      <c r="H66" s="84"/>
      <c r="I66" s="84"/>
      <c r="J66" s="84"/>
      <c r="K66" s="84"/>
      <c r="L66" s="84"/>
      <c r="M66" s="84"/>
      <c r="N66" s="84"/>
      <c r="O66" s="86" t="str">
        <f t="shared" si="2"/>
        <v xml:space="preserve"> </v>
      </c>
      <c r="P66" s="87" t="str">
        <f t="shared" si="3"/>
        <v xml:space="preserve"> </v>
      </c>
      <c r="Q66" s="88" t="str">
        <f t="shared" si="4"/>
        <v xml:space="preserve"> </v>
      </c>
      <c r="R66" s="87" t="str">
        <f t="shared" si="5"/>
        <v xml:space="preserve"> </v>
      </c>
      <c r="S66" s="89" t="str">
        <f t="array" ref="S66">IF(MAX(IF($G$18:$G$71=G66,$E$18:$E$71,"N/A"))=E66,"Yes","No")</f>
        <v>No</v>
      </c>
      <c r="T66" s="90">
        <f t="shared" si="12"/>
        <v>49</v>
      </c>
      <c r="U66" s="90">
        <f t="shared" si="13"/>
        <v>49</v>
      </c>
      <c r="V66" s="91" t="str">
        <f t="array" ref="V66">IF(B66=0,"",IF(AND(MAX(IF($G$18:$G$71=G66,$E$18:$E$71))=MIN(IF($G$18:$G$71=G66,$E$18:$E$71,"N/A")),A66&lt;&gt;U66),"N/A",IF(A66=U66,MAX(IF($G$18:$G$71=G66,$E$18:$E$71,"N/A")),MIN(IF($G$18:$G$71=G66,$E$18:$E$71,"N/A")))))</f>
        <v/>
      </c>
      <c r="W66" s="92" t="str">
        <f t="shared" si="16"/>
        <v xml:space="preserve"> </v>
      </c>
      <c r="X66" s="93" t="str">
        <f>IF(C66=0," ",IF(ISERROR(VLOOKUP(B66,'Non-Covered Rev Codes'!A:A,1,FALSE)),1,0))</f>
        <v xml:space="preserve"> </v>
      </c>
      <c r="Y66" s="115" t="str">
        <f t="shared" si="17"/>
        <v xml:space="preserve"> </v>
      </c>
      <c r="Z66" s="115">
        <f t="shared" si="15"/>
        <v>1000</v>
      </c>
      <c r="AA66"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6" s="224"/>
      <c r="AC66" s="115">
        <f t="shared" si="7"/>
        <v>0</v>
      </c>
      <c r="AD66" s="94" t="str">
        <f>IF(OR($D$13="No",X66=0),"NO",IF(ISNA(INDEX('High-Cost Drug &amp; Device'!B:B,MATCH(C66,'High-Cost Drug &amp; Device'!$A:$A,0))),"NO",INDEX('High-Cost Drug &amp; Device'!B:B,MATCH(C66,'High-Cost Drug &amp; Device'!$A:$A,0))))</f>
        <v>NO</v>
      </c>
      <c r="AE66" s="94" t="str">
        <f>IF(OR($D$13="No",X66=0),"NO",IF(ISNA(INDEX('High-Cost Drug &amp; Device'!C:C,MATCH(C66,'High-Cost Drug &amp; Device'!$A:$A,0))),"NO",INDEX('High-Cost Drug &amp; Device'!C:C,MATCH(C66,'High-Cost Drug &amp; Device'!$A:$A,0))))</f>
        <v>NO</v>
      </c>
      <c r="AF66" s="94" t="str">
        <f>IF(OR($D$13="No",X66=0),"NO",IF(ISNA(INDEX('High-Cost Drug &amp; Device'!F:F,MATCH(B66,'High-Cost Drug &amp; Device'!$E:$E,0))),"NO",INDEX('High-Cost Drug &amp; Device'!F:F,MATCH(B66,'High-Cost Drug &amp; Device'!$E:$E,0))))</f>
        <v>NO</v>
      </c>
      <c r="AG66" s="94" t="str">
        <f t="shared" si="8"/>
        <v>NO</v>
      </c>
      <c r="AH66" s="115">
        <f t="shared" si="9"/>
        <v>0</v>
      </c>
      <c r="AI66" s="115">
        <f t="shared" si="10"/>
        <v>0</v>
      </c>
      <c r="AJ66" s="115" t="str">
        <f t="shared" si="11"/>
        <v>N/A</v>
      </c>
      <c r="AK66" s="95"/>
      <c r="AL66" s="96"/>
      <c r="AM66" s="28">
        <v>83</v>
      </c>
      <c r="AN66" s="44"/>
    </row>
    <row r="67" spans="1:40" s="87" customFormat="1" ht="12.75" customHeight="1">
      <c r="A67" s="83">
        <v>50</v>
      </c>
      <c r="B67" s="84"/>
      <c r="C67" s="84"/>
      <c r="D67" s="85" t="str">
        <f>IF(ISNA(INDEX('EAPG Weight Table'!E:E,MATCH($C67,'EAPG Weight Table'!$A:$A,0))),"",INDEX('EAPG Weight Table'!E:E,MATCH($C67,'EAPG Weight Table'!$A:$A,0)))</f>
        <v/>
      </c>
      <c r="E67" s="221" t="str">
        <f>IF(ISNA(INDEX('EAPG Weight Table'!F:F,MATCH($C67,'EAPG Weight Table'!$A:$A,0))),"",INDEX('EAPG Weight Table'!F:F,MATCH($C67,'EAPG Weight Table'!$A:$A,0)))</f>
        <v/>
      </c>
      <c r="F67" s="222" t="str">
        <f>IF(ISNA(INDEX('EAPG Weight Table'!B:B,MATCH($C67,'EAPG Weight Table'!$A:$A,0))),"",INDEX('EAPG Weight Table'!B:B,MATCH($C67,'EAPG Weight Table'!$A:$A,0)))</f>
        <v/>
      </c>
      <c r="G67" s="222" t="str">
        <f>IF(ISNA(INDEX('EAPG Weight Table'!C:C,MATCH($C67,'EAPG Weight Table'!$A:$A,0))),"",INDEX('EAPG Weight Table'!C:C,MATCH($C67,'EAPG Weight Table'!$A:$A,0)))</f>
        <v/>
      </c>
      <c r="H67" s="84"/>
      <c r="I67" s="84"/>
      <c r="J67" s="84"/>
      <c r="K67" s="84"/>
      <c r="L67" s="84"/>
      <c r="M67" s="84"/>
      <c r="N67" s="84"/>
      <c r="O67" s="86" t="str">
        <f t="shared" si="2"/>
        <v xml:space="preserve"> </v>
      </c>
      <c r="P67" s="87" t="str">
        <f t="shared" si="3"/>
        <v xml:space="preserve"> </v>
      </c>
      <c r="Q67" s="88" t="str">
        <f t="shared" si="4"/>
        <v xml:space="preserve"> </v>
      </c>
      <c r="R67" s="87" t="str">
        <f t="shared" si="5"/>
        <v xml:space="preserve"> </v>
      </c>
      <c r="S67" s="89" t="str">
        <f t="array" ref="S67">IF(MAX(IF($G$18:$G$71=G67,$E$18:$E$71,"N/A"))=E67,"Yes","No")</f>
        <v>No</v>
      </c>
      <c r="T67" s="90">
        <f t="shared" si="12"/>
        <v>50</v>
      </c>
      <c r="U67" s="90">
        <f t="shared" si="13"/>
        <v>50</v>
      </c>
      <c r="V67" s="91" t="str">
        <f t="array" ref="V67">IF(B67=0,"",IF(AND(MAX(IF($G$18:$G$71=G67,$E$18:$E$71))=MIN(IF($G$18:$G$71=G67,$E$18:$E$71,"N/A")),A67&lt;&gt;U67),"N/A",IF(A67=U67,MAX(IF($G$18:$G$71=G67,$E$18:$E$71,"N/A")),MIN(IF($G$18:$G$71=G67,$E$18:$E$71,"N/A")))))</f>
        <v/>
      </c>
      <c r="W67" s="92" t="str">
        <f t="shared" si="16"/>
        <v xml:space="preserve"> </v>
      </c>
      <c r="X67" s="93" t="str">
        <f>IF(C67=0," ",IF(ISERROR(VLOOKUP(B67,'Non-Covered Rev Codes'!A:A,1,FALSE)),1,0))</f>
        <v xml:space="preserve"> </v>
      </c>
      <c r="Y67" s="115" t="str">
        <f t="shared" si="17"/>
        <v xml:space="preserve"> </v>
      </c>
      <c r="Z67" s="115">
        <f t="shared" si="15"/>
        <v>1000</v>
      </c>
      <c r="AA67"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7" s="224"/>
      <c r="AC67" s="115">
        <f t="shared" si="7"/>
        <v>0</v>
      </c>
      <c r="AD67" s="94" t="str">
        <f>IF(OR($D$13="No",X67=0),"NO",IF(ISNA(INDEX('High-Cost Drug &amp; Device'!B:B,MATCH(C67,'High-Cost Drug &amp; Device'!$A:$A,0))),"NO",INDEX('High-Cost Drug &amp; Device'!B:B,MATCH(C67,'High-Cost Drug &amp; Device'!$A:$A,0))))</f>
        <v>NO</v>
      </c>
      <c r="AE67" s="94" t="str">
        <f>IF(OR($D$13="No",X67=0),"NO",IF(ISNA(INDEX('High-Cost Drug &amp; Device'!C:C,MATCH(C67,'High-Cost Drug &amp; Device'!$A:$A,0))),"NO",INDEX('High-Cost Drug &amp; Device'!C:C,MATCH(C67,'High-Cost Drug &amp; Device'!$A:$A,0))))</f>
        <v>NO</v>
      </c>
      <c r="AF67" s="94" t="str">
        <f>IF(OR($D$13="No",X67=0),"NO",IF(ISNA(INDEX('High-Cost Drug &amp; Device'!F:F,MATCH(B67,'High-Cost Drug &amp; Device'!$E:$E,0))),"NO",INDEX('High-Cost Drug &amp; Device'!F:F,MATCH(B67,'High-Cost Drug &amp; Device'!$E:$E,0))))</f>
        <v>NO</v>
      </c>
      <c r="AG67" s="94" t="str">
        <f t="shared" si="8"/>
        <v>NO</v>
      </c>
      <c r="AH67" s="115">
        <f t="shared" si="9"/>
        <v>0</v>
      </c>
      <c r="AI67" s="115">
        <f t="shared" si="10"/>
        <v>0</v>
      </c>
      <c r="AJ67" s="115" t="str">
        <f t="shared" si="11"/>
        <v>N/A</v>
      </c>
      <c r="AK67" s="95"/>
      <c r="AL67" s="96"/>
      <c r="AM67" s="28">
        <v>84</v>
      </c>
      <c r="AN67" s="44"/>
    </row>
    <row r="68" spans="1:40" s="87" customFormat="1" ht="12.75" customHeight="1">
      <c r="A68" s="83">
        <v>51</v>
      </c>
      <c r="B68" s="84"/>
      <c r="C68" s="84"/>
      <c r="D68" s="85" t="str">
        <f>IF(ISNA(INDEX('EAPG Weight Table'!E:E,MATCH($C68,'EAPG Weight Table'!$A:$A,0))),"",INDEX('EAPG Weight Table'!E:E,MATCH($C68,'EAPG Weight Table'!$A:$A,0)))</f>
        <v/>
      </c>
      <c r="E68" s="221" t="str">
        <f>IF(ISNA(INDEX('EAPG Weight Table'!F:F,MATCH($C68,'EAPG Weight Table'!$A:$A,0))),"",INDEX('EAPG Weight Table'!F:F,MATCH($C68,'EAPG Weight Table'!$A:$A,0)))</f>
        <v/>
      </c>
      <c r="F68" s="222" t="str">
        <f>IF(ISNA(INDEX('EAPG Weight Table'!B:B,MATCH($C68,'EAPG Weight Table'!$A:$A,0))),"",INDEX('EAPG Weight Table'!B:B,MATCH($C68,'EAPG Weight Table'!$A:$A,0)))</f>
        <v/>
      </c>
      <c r="G68" s="222" t="str">
        <f>IF(ISNA(INDEX('EAPG Weight Table'!C:C,MATCH($C68,'EAPG Weight Table'!$A:$A,0))),"",INDEX('EAPG Weight Table'!C:C,MATCH($C68,'EAPG Weight Table'!$A:$A,0)))</f>
        <v/>
      </c>
      <c r="H68" s="84"/>
      <c r="I68" s="84"/>
      <c r="J68" s="84"/>
      <c r="K68" s="84"/>
      <c r="L68" s="84"/>
      <c r="M68" s="84"/>
      <c r="N68" s="84"/>
      <c r="O68" s="86" t="str">
        <f t="shared" si="2"/>
        <v xml:space="preserve"> </v>
      </c>
      <c r="P68" s="87" t="str">
        <f t="shared" si="3"/>
        <v xml:space="preserve"> </v>
      </c>
      <c r="Q68" s="88" t="str">
        <f t="shared" si="4"/>
        <v xml:space="preserve"> </v>
      </c>
      <c r="R68" s="87" t="str">
        <f t="shared" si="5"/>
        <v xml:space="preserve"> </v>
      </c>
      <c r="S68" s="89" t="str">
        <f t="array" ref="S68">IF(MAX(IF($G$18:$G$71=G68,$E$18:$E$71,"N/A"))=E68,"Yes","No")</f>
        <v>No</v>
      </c>
      <c r="T68" s="90">
        <f t="shared" si="12"/>
        <v>51</v>
      </c>
      <c r="U68" s="90">
        <f t="shared" si="13"/>
        <v>51</v>
      </c>
      <c r="V68" s="91" t="str">
        <f t="array" ref="V68">IF(B68=0,"",IF(AND(MAX(IF($G$18:$G$71=G68,$E$18:$E$71))=MIN(IF($G$18:$G$71=G68,$E$18:$E$71,"N/A")),A68&lt;&gt;U68),"N/A",IF(A68=U68,MAX(IF($G$18:$G$71=G68,$E$18:$E$71,"N/A")),MIN(IF($G$18:$G$71=G68,$E$18:$E$71,"N/A")))))</f>
        <v/>
      </c>
      <c r="W68" s="92" t="str">
        <f t="shared" si="16"/>
        <v xml:space="preserve"> </v>
      </c>
      <c r="X68" s="93" t="str">
        <f>IF(C68=0," ",IF(ISERROR(VLOOKUP(B68,'Non-Covered Rev Codes'!A:A,1,FALSE)),1,0))</f>
        <v xml:space="preserve"> </v>
      </c>
      <c r="Y68" s="115" t="str">
        <f t="shared" si="17"/>
        <v xml:space="preserve"> </v>
      </c>
      <c r="Z68" s="115">
        <f t="shared" si="15"/>
        <v>1000</v>
      </c>
      <c r="AA68"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8" s="224"/>
      <c r="AC68" s="115">
        <f t="shared" si="7"/>
        <v>0</v>
      </c>
      <c r="AD68" s="94" t="str">
        <f>IF(OR($D$13="No",X68=0),"NO",IF(ISNA(INDEX('High-Cost Drug &amp; Device'!B:B,MATCH(C68,'High-Cost Drug &amp; Device'!$A:$A,0))),"NO",INDEX('High-Cost Drug &amp; Device'!B:B,MATCH(C68,'High-Cost Drug &amp; Device'!$A:$A,0))))</f>
        <v>NO</v>
      </c>
      <c r="AE68" s="94" t="str">
        <f>IF(OR($D$13="No",X68=0),"NO",IF(ISNA(INDEX('High-Cost Drug &amp; Device'!C:C,MATCH(C68,'High-Cost Drug &amp; Device'!$A:$A,0))),"NO",INDEX('High-Cost Drug &amp; Device'!C:C,MATCH(C68,'High-Cost Drug &amp; Device'!$A:$A,0))))</f>
        <v>NO</v>
      </c>
      <c r="AF68" s="94" t="str">
        <f>IF(OR($D$13="No",X68=0),"NO",IF(ISNA(INDEX('High-Cost Drug &amp; Device'!F:F,MATCH(B68,'High-Cost Drug &amp; Device'!$E:$E,0))),"NO",INDEX('High-Cost Drug &amp; Device'!F:F,MATCH(B68,'High-Cost Drug &amp; Device'!$E:$E,0))))</f>
        <v>NO</v>
      </c>
      <c r="AG68" s="94" t="str">
        <f t="shared" si="8"/>
        <v>NO</v>
      </c>
      <c r="AH68" s="115">
        <f t="shared" si="9"/>
        <v>0</v>
      </c>
      <c r="AI68" s="115">
        <f t="shared" si="10"/>
        <v>0</v>
      </c>
      <c r="AJ68" s="115" t="str">
        <f t="shared" si="11"/>
        <v>N/A</v>
      </c>
      <c r="AK68" s="95"/>
      <c r="AL68" s="96"/>
      <c r="AM68" s="28">
        <v>85</v>
      </c>
      <c r="AN68" s="44"/>
    </row>
    <row r="69" spans="1:40" s="87" customFormat="1" ht="12.75" customHeight="1">
      <c r="A69" s="83">
        <v>52</v>
      </c>
      <c r="B69" s="84"/>
      <c r="C69" s="84"/>
      <c r="D69" s="85" t="str">
        <f>IF(ISNA(INDEX('EAPG Weight Table'!E:E,MATCH($C69,'EAPG Weight Table'!$A:$A,0))),"",INDEX('EAPG Weight Table'!E:E,MATCH($C69,'EAPG Weight Table'!$A:$A,0)))</f>
        <v/>
      </c>
      <c r="E69" s="221" t="str">
        <f>IF(ISNA(INDEX('EAPG Weight Table'!F:F,MATCH($C69,'EAPG Weight Table'!$A:$A,0))),"",INDEX('EAPG Weight Table'!F:F,MATCH($C69,'EAPG Weight Table'!$A:$A,0)))</f>
        <v/>
      </c>
      <c r="F69" s="222" t="str">
        <f>IF(ISNA(INDEX('EAPG Weight Table'!B:B,MATCH($C69,'EAPG Weight Table'!$A:$A,0))),"",INDEX('EAPG Weight Table'!B:B,MATCH($C69,'EAPG Weight Table'!$A:$A,0)))</f>
        <v/>
      </c>
      <c r="G69" s="222" t="str">
        <f>IF(ISNA(INDEX('EAPG Weight Table'!C:C,MATCH($C69,'EAPG Weight Table'!$A:$A,0))),"",INDEX('EAPG Weight Table'!C:C,MATCH($C69,'EAPG Weight Table'!$A:$A,0)))</f>
        <v/>
      </c>
      <c r="H69" s="84"/>
      <c r="I69" s="84"/>
      <c r="J69" s="84"/>
      <c r="K69" s="84"/>
      <c r="L69" s="84"/>
      <c r="M69" s="84"/>
      <c r="N69" s="84"/>
      <c r="O69" s="86" t="str">
        <f t="shared" si="2"/>
        <v xml:space="preserve"> </v>
      </c>
      <c r="P69" s="87" t="str">
        <f t="shared" si="3"/>
        <v xml:space="preserve"> </v>
      </c>
      <c r="Q69" s="88" t="str">
        <f t="shared" si="4"/>
        <v xml:space="preserve"> </v>
      </c>
      <c r="R69" s="87" t="str">
        <f t="shared" si="5"/>
        <v xml:space="preserve"> </v>
      </c>
      <c r="S69" s="89" t="str">
        <f t="array" ref="S69">IF(MAX(IF($G$18:$G$71=G69,$E$18:$E$71,"N/A"))=E69,"Yes","No")</f>
        <v>No</v>
      </c>
      <c r="T69" s="90">
        <f t="shared" si="12"/>
        <v>52</v>
      </c>
      <c r="U69" s="90">
        <f t="shared" si="13"/>
        <v>52</v>
      </c>
      <c r="V69" s="91" t="str">
        <f t="array" ref="V69">IF(B69=0,"",IF(AND(MAX(IF($G$18:$G$71=G69,$E$18:$E$71))=MIN(IF($G$18:$G$71=G69,$E$18:$E$71,"N/A")),A69&lt;&gt;U69),"N/A",IF(A69=U69,MAX(IF($G$18:$G$71=G69,$E$18:$E$71,"N/A")),MIN(IF($G$18:$G$71=G69,$E$18:$E$71,"N/A")))))</f>
        <v/>
      </c>
      <c r="W69" s="92" t="str">
        <f t="shared" si="16"/>
        <v xml:space="preserve"> </v>
      </c>
      <c r="X69" s="93" t="str">
        <f>IF(C69=0," ",IF(ISERROR(VLOOKUP(B69,'Non-Covered Rev Codes'!A:A,1,FALSE)),1,0))</f>
        <v xml:space="preserve"> </v>
      </c>
      <c r="Y69" s="115" t="str">
        <f t="shared" si="17"/>
        <v xml:space="preserve"> </v>
      </c>
      <c r="Z69" s="115">
        <f t="shared" si="15"/>
        <v>1000</v>
      </c>
      <c r="AA69"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9" s="224"/>
      <c r="AC69" s="115">
        <f t="shared" si="7"/>
        <v>0</v>
      </c>
      <c r="AD69" s="94" t="str">
        <f>IF(OR($D$13="No",X69=0),"NO",IF(ISNA(INDEX('High-Cost Drug &amp; Device'!B:B,MATCH(C69,'High-Cost Drug &amp; Device'!$A:$A,0))),"NO",INDEX('High-Cost Drug &amp; Device'!B:B,MATCH(C69,'High-Cost Drug &amp; Device'!$A:$A,0))))</f>
        <v>NO</v>
      </c>
      <c r="AE69" s="94" t="str">
        <f>IF(OR($D$13="No",X69=0),"NO",IF(ISNA(INDEX('High-Cost Drug &amp; Device'!C:C,MATCH(C69,'High-Cost Drug &amp; Device'!$A:$A,0))),"NO",INDEX('High-Cost Drug &amp; Device'!C:C,MATCH(C69,'High-Cost Drug &amp; Device'!$A:$A,0))))</f>
        <v>NO</v>
      </c>
      <c r="AF69" s="94" t="str">
        <f>IF(OR($D$13="No",X69=0),"NO",IF(ISNA(INDEX('High-Cost Drug &amp; Device'!F:F,MATCH(B69,'High-Cost Drug &amp; Device'!$E:$E,0))),"NO",INDEX('High-Cost Drug &amp; Device'!F:F,MATCH(B69,'High-Cost Drug &amp; Device'!$E:$E,0))))</f>
        <v>NO</v>
      </c>
      <c r="AG69" s="94" t="str">
        <f t="shared" si="8"/>
        <v>NO</v>
      </c>
      <c r="AH69" s="115">
        <f t="shared" si="9"/>
        <v>0</v>
      </c>
      <c r="AI69" s="115">
        <f t="shared" si="10"/>
        <v>0</v>
      </c>
      <c r="AJ69" s="115" t="str">
        <f t="shared" si="11"/>
        <v>N/A</v>
      </c>
      <c r="AK69" s="95"/>
      <c r="AL69" s="96"/>
      <c r="AM69" s="28">
        <v>86</v>
      </c>
      <c r="AN69" s="44"/>
    </row>
    <row r="70" spans="1:40" s="87" customFormat="1" ht="12.75" customHeight="1">
      <c r="A70" s="83">
        <v>53</v>
      </c>
      <c r="B70" s="84"/>
      <c r="C70" s="84"/>
      <c r="D70" s="85" t="str">
        <f>IF(ISNA(INDEX('EAPG Weight Table'!E:E,MATCH($C70,'EAPG Weight Table'!$A:$A,0))),"",INDEX('EAPG Weight Table'!E:E,MATCH($C70,'EAPG Weight Table'!$A:$A,0)))</f>
        <v/>
      </c>
      <c r="E70" s="221" t="str">
        <f>IF(ISNA(INDEX('EAPG Weight Table'!F:F,MATCH($C70,'EAPG Weight Table'!$A:$A,0))),"",INDEX('EAPG Weight Table'!F:F,MATCH($C70,'EAPG Weight Table'!$A:$A,0)))</f>
        <v/>
      </c>
      <c r="F70" s="222" t="str">
        <f>IF(ISNA(INDEX('EAPG Weight Table'!B:B,MATCH($C70,'EAPG Weight Table'!$A:$A,0))),"",INDEX('EAPG Weight Table'!B:B,MATCH($C70,'EAPG Weight Table'!$A:$A,0)))</f>
        <v/>
      </c>
      <c r="G70" s="222" t="str">
        <f>IF(ISNA(INDEX('EAPG Weight Table'!C:C,MATCH($C70,'EAPG Weight Table'!$A:$A,0))),"",INDEX('EAPG Weight Table'!C:C,MATCH($C70,'EAPG Weight Table'!$A:$A,0)))</f>
        <v/>
      </c>
      <c r="H70" s="84"/>
      <c r="I70" s="84"/>
      <c r="J70" s="84"/>
      <c r="K70" s="84"/>
      <c r="L70" s="84"/>
      <c r="M70" s="84"/>
      <c r="N70" s="84"/>
      <c r="O70" s="86" t="str">
        <f t="shared" si="2"/>
        <v xml:space="preserve"> </v>
      </c>
      <c r="P70" s="87" t="str">
        <f t="shared" si="3"/>
        <v xml:space="preserve"> </v>
      </c>
      <c r="Q70" s="88" t="str">
        <f t="shared" si="4"/>
        <v xml:space="preserve"> </v>
      </c>
      <c r="R70" s="87" t="str">
        <f t="shared" si="5"/>
        <v xml:space="preserve"> </v>
      </c>
      <c r="S70" s="89" t="str">
        <f t="array" ref="S70">IF(MAX(IF($G$18:$G$71=G70,$E$18:$E$71,"N/A"))=E70,"Yes","No")</f>
        <v>No</v>
      </c>
      <c r="T70" s="90">
        <f t="shared" si="12"/>
        <v>53</v>
      </c>
      <c r="U70" s="90">
        <f t="shared" si="13"/>
        <v>53</v>
      </c>
      <c r="V70" s="91" t="str">
        <f t="array" ref="V70">IF(B70=0,"",IF(AND(MAX(IF($G$18:$G$71=G70,$E$18:$E$71))=MIN(IF($G$18:$G$71=G70,$E$18:$E$71,"N/A")),A70&lt;&gt;U70),"N/A",IF(A70=U70,MAX(IF($G$18:$G$71=G70,$E$18:$E$71,"N/A")),MIN(IF($G$18:$G$71=G70,$E$18:$E$71,"N/A")))))</f>
        <v/>
      </c>
      <c r="W70" s="92" t="str">
        <f t="shared" si="16"/>
        <v xml:space="preserve"> </v>
      </c>
      <c r="X70" s="93" t="str">
        <f>IF(C70=0," ",IF(ISERROR(VLOOKUP(B70,'Non-Covered Rev Codes'!A:A,1,FALSE)),1,0))</f>
        <v xml:space="preserve"> </v>
      </c>
      <c r="Y70" s="115" t="str">
        <f t="shared" si="17"/>
        <v xml:space="preserve"> </v>
      </c>
      <c r="Z70" s="115">
        <f t="shared" si="15"/>
        <v>1000</v>
      </c>
      <c r="AA70"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70" s="224"/>
      <c r="AC70" s="115">
        <f t="shared" si="7"/>
        <v>0</v>
      </c>
      <c r="AD70" s="94" t="str">
        <f>IF(OR($D$13="No",X70=0),"NO",IF(ISNA(INDEX('High-Cost Drug &amp; Device'!B:B,MATCH(C70,'High-Cost Drug &amp; Device'!$A:$A,0))),"NO",INDEX('High-Cost Drug &amp; Device'!B:B,MATCH(C70,'High-Cost Drug &amp; Device'!$A:$A,0))))</f>
        <v>NO</v>
      </c>
      <c r="AE70" s="94" t="str">
        <f>IF(OR($D$13="No",X70=0),"NO",IF(ISNA(INDEX('High-Cost Drug &amp; Device'!C:C,MATCH(C70,'High-Cost Drug &amp; Device'!$A:$A,0))),"NO",INDEX('High-Cost Drug &amp; Device'!C:C,MATCH(C70,'High-Cost Drug &amp; Device'!$A:$A,0))))</f>
        <v>NO</v>
      </c>
      <c r="AF70" s="94" t="str">
        <f>IF(OR($D$13="No",X70=0),"NO",IF(ISNA(INDEX('High-Cost Drug &amp; Device'!F:F,MATCH(B70,'High-Cost Drug &amp; Device'!$E:$E,0))),"NO",INDEX('High-Cost Drug &amp; Device'!F:F,MATCH(B70,'High-Cost Drug &amp; Device'!$E:$E,0))))</f>
        <v>NO</v>
      </c>
      <c r="AG70" s="94" t="str">
        <f t="shared" si="8"/>
        <v>NO</v>
      </c>
      <c r="AH70" s="115">
        <f t="shared" si="9"/>
        <v>0</v>
      </c>
      <c r="AI70" s="115">
        <f t="shared" si="10"/>
        <v>0</v>
      </c>
      <c r="AJ70" s="115" t="str">
        <f t="shared" si="11"/>
        <v>N/A</v>
      </c>
      <c r="AK70" s="95"/>
      <c r="AL70" s="96"/>
      <c r="AM70" s="28">
        <v>87</v>
      </c>
      <c r="AN70" s="44"/>
    </row>
    <row r="71" spans="1:40" s="87" customFormat="1" ht="12.75" customHeight="1">
      <c r="A71" s="83">
        <v>54</v>
      </c>
      <c r="B71" s="84"/>
      <c r="C71" s="84"/>
      <c r="D71" s="85" t="str">
        <f>IF(ISNA(INDEX('EAPG Weight Table'!E:E,MATCH($C71,'EAPG Weight Table'!$A:$A,0))),"",INDEX('EAPG Weight Table'!E:E,MATCH($C71,'EAPG Weight Table'!$A:$A,0)))</f>
        <v/>
      </c>
      <c r="E71" s="221" t="str">
        <f>IF(ISNA(INDEX('EAPG Weight Table'!F:F,MATCH($C71,'EAPG Weight Table'!$A:$A,0))),"",INDEX('EAPG Weight Table'!F:F,MATCH($C71,'EAPG Weight Table'!$A:$A,0)))</f>
        <v/>
      </c>
      <c r="F71" s="222" t="str">
        <f>IF(ISNA(INDEX('EAPG Weight Table'!B:B,MATCH($C71,'EAPG Weight Table'!$A:$A,0))),"",INDEX('EAPG Weight Table'!B:B,MATCH($C71,'EAPG Weight Table'!$A:$A,0)))</f>
        <v/>
      </c>
      <c r="G71" s="222" t="str">
        <f>IF(ISNA(INDEX('EAPG Weight Table'!C:C,MATCH($C71,'EAPG Weight Table'!$A:$A,0))),"",INDEX('EAPG Weight Table'!C:C,MATCH($C71,'EAPG Weight Table'!$A:$A,0)))</f>
        <v/>
      </c>
      <c r="H71" s="84"/>
      <c r="I71" s="84"/>
      <c r="J71" s="84"/>
      <c r="K71" s="84"/>
      <c r="L71" s="84"/>
      <c r="M71" s="84"/>
      <c r="N71" s="84"/>
      <c r="O71" s="86" t="str">
        <f t="shared" si="2"/>
        <v xml:space="preserve"> </v>
      </c>
      <c r="P71" s="87" t="str">
        <f t="shared" si="3"/>
        <v xml:space="preserve"> </v>
      </c>
      <c r="Q71" s="88" t="str">
        <f t="shared" si="4"/>
        <v xml:space="preserve"> </v>
      </c>
      <c r="R71" s="87" t="str">
        <f t="shared" si="5"/>
        <v xml:space="preserve"> </v>
      </c>
      <c r="S71" s="89" t="str">
        <f t="array" ref="S71">IF(MAX(IF($G$18:$G$71=G71,$E$18:$E$71,"N/A"))=E71,"Yes","No")</f>
        <v>No</v>
      </c>
      <c r="T71" s="90">
        <f t="shared" si="12"/>
        <v>54</v>
      </c>
      <c r="U71" s="90">
        <f t="shared" si="13"/>
        <v>54</v>
      </c>
      <c r="V71" s="91" t="str">
        <f t="array" ref="V71">IF(B71=0,"",IF(AND(MAX(IF($G$18:$G$71=G71,$E$18:$E$71))=MIN(IF($G$18:$G$71=G71,$E$18:$E$71,"N/A")),A71&lt;&gt;U71),"N/A",IF(A71=U71,MAX(IF($G$18:$G$71=G71,$E$18:$E$71,"N/A")),MIN(IF($G$18:$G$71=G71,$E$18:$E$71,"N/A")))))</f>
        <v/>
      </c>
      <c r="W71" s="92" t="str">
        <f t="shared" si="16"/>
        <v xml:space="preserve"> </v>
      </c>
      <c r="X71" s="93" t="str">
        <f>IF(C71=0," ",IF(ISERROR(VLOOKUP(B71,'Non-Covered Rev Codes'!A:A,1,FALSE)),1,0))</f>
        <v xml:space="preserve"> </v>
      </c>
      <c r="Y71" s="115" t="str">
        <f t="shared" si="17"/>
        <v xml:space="preserve"> </v>
      </c>
      <c r="Z71" s="115">
        <f t="shared" si="15"/>
        <v>1000</v>
      </c>
      <c r="AA71" s="116"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71" s="224"/>
      <c r="AC71" s="115">
        <f t="shared" si="7"/>
        <v>0</v>
      </c>
      <c r="AD71" s="94" t="str">
        <f>IF(OR($D$13="No",X71=0),"NO",IF(ISNA(INDEX('High-Cost Drug &amp; Device'!B:B,MATCH(C71,'High-Cost Drug &amp; Device'!$A:$A,0))),"NO",INDEX('High-Cost Drug &amp; Device'!B:B,MATCH(C71,'High-Cost Drug &amp; Device'!$A:$A,0))))</f>
        <v>NO</v>
      </c>
      <c r="AE71" s="94" t="str">
        <f>IF(OR($D$13="No",X71=0),"NO",IF(ISNA(INDEX('High-Cost Drug &amp; Device'!C:C,MATCH(C71,'High-Cost Drug &amp; Device'!$A:$A,0))),"NO",INDEX('High-Cost Drug &amp; Device'!C:C,MATCH(C71,'High-Cost Drug &amp; Device'!$A:$A,0))))</f>
        <v>NO</v>
      </c>
      <c r="AF71" s="94" t="str">
        <f>IF(OR($D$13="No",X71=0),"NO",IF(ISNA(INDEX('High-Cost Drug &amp; Device'!F:F,MATCH(B71,'High-Cost Drug &amp; Device'!$E:$E,0))),"NO",INDEX('High-Cost Drug &amp; Device'!F:F,MATCH(B71,'High-Cost Drug &amp; Device'!$E:$E,0))))</f>
        <v>NO</v>
      </c>
      <c r="AG71" s="94" t="str">
        <f t="shared" si="8"/>
        <v>NO</v>
      </c>
      <c r="AH71" s="115">
        <f t="shared" si="9"/>
        <v>0</v>
      </c>
      <c r="AI71" s="115">
        <f t="shared" si="10"/>
        <v>0</v>
      </c>
      <c r="AJ71" s="115" t="str">
        <f t="shared" si="11"/>
        <v>N/A</v>
      </c>
      <c r="AK71" s="95"/>
      <c r="AL71" s="96"/>
      <c r="AM71" s="28">
        <v>88</v>
      </c>
      <c r="AN71" s="44"/>
    </row>
    <row r="72" spans="1:40" s="97" customFormat="1" ht="14.25" customHeight="1">
      <c r="A72" s="114" t="s">
        <v>5</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3"/>
      <c r="AM72" s="28">
        <v>89</v>
      </c>
      <c r="AN72" s="44"/>
    </row>
    <row r="73" spans="1:40" s="44" customFormat="1">
      <c r="A73" s="98"/>
      <c r="C73" s="58"/>
      <c r="D73" s="58"/>
      <c r="E73" s="57"/>
      <c r="F73" s="58"/>
      <c r="G73" s="59"/>
      <c r="H73" s="51"/>
      <c r="S73" s="52"/>
      <c r="T73" s="52"/>
      <c r="U73" s="53"/>
      <c r="AM73" s="28">
        <v>90</v>
      </c>
    </row>
    <row r="74" spans="1:40" s="44" customFormat="1">
      <c r="A74" s="98"/>
      <c r="C74" s="58"/>
      <c r="D74" s="58"/>
      <c r="E74" s="57"/>
      <c r="F74" s="58"/>
      <c r="G74" s="59"/>
      <c r="H74" s="51"/>
      <c r="S74" s="52"/>
      <c r="T74" s="52"/>
      <c r="U74" s="53"/>
      <c r="AM74" s="28">
        <v>91</v>
      </c>
    </row>
    <row r="75" spans="1:40" s="44" customFormat="1">
      <c r="A75" s="98"/>
      <c r="C75" s="58"/>
      <c r="D75" s="58"/>
      <c r="E75" s="99"/>
      <c r="F75" s="58"/>
      <c r="G75" s="59"/>
      <c r="H75" s="51"/>
      <c r="S75" s="52"/>
      <c r="T75" s="52"/>
      <c r="U75" s="53"/>
      <c r="AM75" s="28">
        <v>92</v>
      </c>
    </row>
    <row r="76" spans="1:40" s="44" customFormat="1">
      <c r="A76" s="98"/>
      <c r="C76" s="58"/>
      <c r="D76" s="58"/>
      <c r="E76" s="57"/>
      <c r="F76" s="58"/>
      <c r="G76" s="59"/>
      <c r="H76" s="51"/>
      <c r="S76" s="52"/>
      <c r="T76" s="52"/>
      <c r="U76" s="53"/>
      <c r="AM76" s="28">
        <v>93</v>
      </c>
    </row>
    <row r="77" spans="1:40" s="44" customFormat="1">
      <c r="A77" s="98"/>
      <c r="C77" s="58"/>
      <c r="D77" s="58"/>
      <c r="E77" s="57"/>
      <c r="F77" s="58"/>
      <c r="G77" s="59"/>
      <c r="H77" s="51"/>
      <c r="S77" s="52"/>
      <c r="T77" s="52"/>
      <c r="U77" s="53"/>
      <c r="AM77" s="28">
        <v>94</v>
      </c>
    </row>
    <row r="78" spans="1:40" s="44" customFormat="1">
      <c r="A78" s="98"/>
      <c r="C78" s="58"/>
      <c r="D78" s="58"/>
      <c r="E78" s="57"/>
      <c r="F78" s="58"/>
      <c r="G78" s="59"/>
      <c r="H78" s="51"/>
      <c r="S78" s="52"/>
      <c r="T78" s="52"/>
      <c r="U78" s="53"/>
      <c r="AM78" s="28">
        <v>95</v>
      </c>
    </row>
    <row r="79" spans="1:40" s="44" customFormat="1">
      <c r="A79" s="98"/>
      <c r="C79" s="58"/>
      <c r="D79" s="58"/>
      <c r="E79" s="57"/>
      <c r="F79" s="58"/>
      <c r="G79" s="59"/>
      <c r="H79" s="51"/>
      <c r="S79" s="52"/>
      <c r="T79" s="52"/>
      <c r="U79" s="53"/>
      <c r="AM79" s="28">
        <v>96</v>
      </c>
    </row>
    <row r="80" spans="1:40">
      <c r="AM80" s="28">
        <v>97</v>
      </c>
    </row>
    <row r="81" spans="39:39">
      <c r="AM81" s="28">
        <v>99</v>
      </c>
    </row>
    <row r="82" spans="39:39">
      <c r="AM82" s="28">
        <v>110</v>
      </c>
    </row>
    <row r="83" spans="39:39">
      <c r="AM83" s="28">
        <v>111</v>
      </c>
    </row>
    <row r="84" spans="39:39">
      <c r="AM84" s="28">
        <v>112</v>
      </c>
    </row>
    <row r="85" spans="39:39">
      <c r="AM85" s="28">
        <v>113</v>
      </c>
    </row>
    <row r="86" spans="39:39">
      <c r="AM86" s="28">
        <v>114</v>
      </c>
    </row>
    <row r="87" spans="39:39">
      <c r="AM87" s="28">
        <v>115</v>
      </c>
    </row>
    <row r="88" spans="39:39">
      <c r="AM88" s="28">
        <v>116</v>
      </c>
    </row>
    <row r="89" spans="39:39">
      <c r="AM89" s="28">
        <v>117</v>
      </c>
    </row>
    <row r="90" spans="39:39">
      <c r="AM90" s="28">
        <v>118</v>
      </c>
    </row>
    <row r="91" spans="39:39">
      <c r="AM91" s="28">
        <v>130</v>
      </c>
    </row>
    <row r="92" spans="39:39">
      <c r="AM92" s="28">
        <v>131</v>
      </c>
    </row>
    <row r="93" spans="39:39">
      <c r="AM93" s="28">
        <v>132</v>
      </c>
    </row>
    <row r="94" spans="39:39">
      <c r="AM94" s="28">
        <v>133</v>
      </c>
    </row>
    <row r="95" spans="39:39">
      <c r="AM95" s="28">
        <v>134</v>
      </c>
    </row>
    <row r="96" spans="39:39">
      <c r="AM96" s="28">
        <v>135</v>
      </c>
    </row>
    <row r="97" spans="39:39">
      <c r="AM97" s="28">
        <v>136</v>
      </c>
    </row>
    <row r="98" spans="39:39">
      <c r="AM98" s="28">
        <v>137</v>
      </c>
    </row>
    <row r="99" spans="39:39">
      <c r="AM99" s="28">
        <v>138</v>
      </c>
    </row>
    <row r="100" spans="39:39">
      <c r="AM100" s="28">
        <v>139</v>
      </c>
    </row>
    <row r="101" spans="39:39">
      <c r="AM101" s="28">
        <v>140</v>
      </c>
    </row>
    <row r="102" spans="39:39">
      <c r="AM102" s="28">
        <v>141</v>
      </c>
    </row>
    <row r="103" spans="39:39">
      <c r="AM103" s="28">
        <v>142</v>
      </c>
    </row>
    <row r="104" spans="39:39">
      <c r="AM104" s="28">
        <v>143</v>
      </c>
    </row>
    <row r="105" spans="39:39">
      <c r="AM105" s="28">
        <v>144</v>
      </c>
    </row>
    <row r="106" spans="39:39">
      <c r="AM106" s="28">
        <v>145</v>
      </c>
    </row>
    <row r="107" spans="39:39">
      <c r="AM107" s="28">
        <v>146</v>
      </c>
    </row>
    <row r="108" spans="39:39">
      <c r="AM108" s="28">
        <v>147</v>
      </c>
    </row>
    <row r="109" spans="39:39">
      <c r="AM109" s="28">
        <v>148</v>
      </c>
    </row>
    <row r="110" spans="39:39">
      <c r="AM110" s="28">
        <v>149</v>
      </c>
    </row>
    <row r="111" spans="39:39">
      <c r="AM111" s="28">
        <v>160</v>
      </c>
    </row>
    <row r="112" spans="39:39">
      <c r="AM112" s="28">
        <v>161</v>
      </c>
    </row>
    <row r="113" spans="39:39">
      <c r="AM113" s="28">
        <v>162</v>
      </c>
    </row>
    <row r="114" spans="39:39">
      <c r="AM114" s="28">
        <v>163</v>
      </c>
    </row>
    <row r="115" spans="39:39">
      <c r="AM115" s="28">
        <v>164</v>
      </c>
    </row>
    <row r="116" spans="39:39">
      <c r="AM116" s="28">
        <v>165</v>
      </c>
    </row>
    <row r="117" spans="39:39">
      <c r="AM117" s="28">
        <v>166</v>
      </c>
    </row>
    <row r="118" spans="39:39">
      <c r="AM118" s="28">
        <v>167</v>
      </c>
    </row>
    <row r="119" spans="39:39">
      <c r="AM119" s="28">
        <v>168</v>
      </c>
    </row>
    <row r="120" spans="39:39">
      <c r="AM120" s="28">
        <v>169</v>
      </c>
    </row>
    <row r="121" spans="39:39">
      <c r="AM121" s="28">
        <v>180</v>
      </c>
    </row>
    <row r="122" spans="39:39">
      <c r="AM122" s="28">
        <v>181</v>
      </c>
    </row>
    <row r="123" spans="39:39">
      <c r="AM123" s="28">
        <v>182</v>
      </c>
    </row>
    <row r="124" spans="39:39">
      <c r="AM124" s="28">
        <v>183</v>
      </c>
    </row>
    <row r="125" spans="39:39">
      <c r="AM125" s="28">
        <v>184</v>
      </c>
    </row>
    <row r="126" spans="39:39">
      <c r="AM126" s="28">
        <v>185</v>
      </c>
    </row>
    <row r="127" spans="39:39">
      <c r="AM127" s="28">
        <v>190</v>
      </c>
    </row>
    <row r="128" spans="39:39">
      <c r="AM128" s="28">
        <v>191</v>
      </c>
    </row>
    <row r="129" spans="39:39">
      <c r="AM129" s="28">
        <v>192</v>
      </c>
    </row>
    <row r="130" spans="39:39">
      <c r="AM130" s="28">
        <v>193</v>
      </c>
    </row>
    <row r="131" spans="39:39">
      <c r="AM131" s="28">
        <v>194</v>
      </c>
    </row>
    <row r="132" spans="39:39">
      <c r="AM132" s="28">
        <v>195</v>
      </c>
    </row>
    <row r="133" spans="39:39">
      <c r="AM133" s="28">
        <v>196</v>
      </c>
    </row>
    <row r="134" spans="39:39">
      <c r="AM134" s="28">
        <v>197</v>
      </c>
    </row>
    <row r="135" spans="39:39">
      <c r="AM135" s="28">
        <v>198</v>
      </c>
    </row>
    <row r="136" spans="39:39">
      <c r="AM136" s="28">
        <v>199</v>
      </c>
    </row>
    <row r="137" spans="39:39">
      <c r="AM137" s="28">
        <v>200</v>
      </c>
    </row>
    <row r="138" spans="39:39">
      <c r="AM138" s="28">
        <v>201</v>
      </c>
    </row>
    <row r="139" spans="39:39">
      <c r="AM139" s="28">
        <v>210</v>
      </c>
    </row>
    <row r="140" spans="39:39">
      <c r="AM140" s="28">
        <v>211</v>
      </c>
    </row>
    <row r="141" spans="39:39">
      <c r="AM141" s="28">
        <v>212</v>
      </c>
    </row>
    <row r="142" spans="39:39">
      <c r="AM142" s="28">
        <v>213</v>
      </c>
    </row>
    <row r="143" spans="39:39">
      <c r="AM143" s="28">
        <v>214</v>
      </c>
    </row>
    <row r="144" spans="39:39">
      <c r="AM144" s="28">
        <v>215</v>
      </c>
    </row>
    <row r="145" spans="39:39">
      <c r="AM145" s="28">
        <v>216</v>
      </c>
    </row>
    <row r="146" spans="39:39">
      <c r="AM146" s="28">
        <v>217</v>
      </c>
    </row>
    <row r="147" spans="39:39">
      <c r="AM147" s="28">
        <v>218</v>
      </c>
    </row>
    <row r="148" spans="39:39">
      <c r="AM148" s="28">
        <v>219</v>
      </c>
    </row>
    <row r="149" spans="39:39">
      <c r="AM149" s="28">
        <v>220</v>
      </c>
    </row>
    <row r="150" spans="39:39">
      <c r="AM150" s="28">
        <v>221</v>
      </c>
    </row>
    <row r="151" spans="39:39">
      <c r="AM151" s="28">
        <v>222</v>
      </c>
    </row>
    <row r="152" spans="39:39">
      <c r="AM152" s="28">
        <v>223</v>
      </c>
    </row>
    <row r="153" spans="39:39">
      <c r="AM153" s="28">
        <v>224</v>
      </c>
    </row>
    <row r="154" spans="39:39">
      <c r="AM154" s="28">
        <v>230</v>
      </c>
    </row>
    <row r="155" spans="39:39">
      <c r="AM155" s="28">
        <v>231</v>
      </c>
    </row>
    <row r="156" spans="39:39">
      <c r="AM156" s="28">
        <v>232</v>
      </c>
    </row>
    <row r="157" spans="39:39">
      <c r="AM157" s="28">
        <v>233</v>
      </c>
    </row>
    <row r="158" spans="39:39">
      <c r="AM158" s="28">
        <v>234</v>
      </c>
    </row>
    <row r="159" spans="39:39">
      <c r="AM159" s="28">
        <v>235</v>
      </c>
    </row>
    <row r="160" spans="39:39">
      <c r="AM160" s="28">
        <v>236</v>
      </c>
    </row>
    <row r="161" spans="39:39">
      <c r="AM161" s="28">
        <v>237</v>
      </c>
    </row>
    <row r="162" spans="39:39">
      <c r="AM162" s="28">
        <v>238</v>
      </c>
    </row>
    <row r="163" spans="39:39">
      <c r="AM163" s="28">
        <v>239</v>
      </c>
    </row>
    <row r="164" spans="39:39">
      <c r="AM164" s="28">
        <v>240</v>
      </c>
    </row>
    <row r="165" spans="39:39">
      <c r="AM165" s="28">
        <v>241</v>
      </c>
    </row>
    <row r="166" spans="39:39">
      <c r="AM166" s="28">
        <v>250</v>
      </c>
    </row>
    <row r="167" spans="39:39">
      <c r="AM167" s="28">
        <v>251</v>
      </c>
    </row>
    <row r="168" spans="39:39">
      <c r="AM168" s="28">
        <v>252</v>
      </c>
    </row>
    <row r="169" spans="39:39">
      <c r="AM169" s="28">
        <v>253</v>
      </c>
    </row>
    <row r="170" spans="39:39">
      <c r="AM170" s="28">
        <v>254</v>
      </c>
    </row>
    <row r="171" spans="39:39">
      <c r="AM171" s="28">
        <v>255</v>
      </c>
    </row>
    <row r="172" spans="39:39">
      <c r="AM172" s="28">
        <v>256</v>
      </c>
    </row>
    <row r="173" spans="39:39">
      <c r="AM173" s="28">
        <v>257</v>
      </c>
    </row>
    <row r="174" spans="39:39">
      <c r="AM174" s="28">
        <v>270</v>
      </c>
    </row>
    <row r="175" spans="39:39">
      <c r="AM175" s="28">
        <v>271</v>
      </c>
    </row>
    <row r="176" spans="39:39">
      <c r="AM176" s="28">
        <v>272</v>
      </c>
    </row>
    <row r="177" spans="39:39">
      <c r="AM177" s="28">
        <v>273</v>
      </c>
    </row>
    <row r="178" spans="39:39">
      <c r="AM178" s="28">
        <v>274</v>
      </c>
    </row>
    <row r="179" spans="39:39">
      <c r="AM179" s="28">
        <v>275</v>
      </c>
    </row>
    <row r="180" spans="39:39">
      <c r="AM180" s="28">
        <v>280</v>
      </c>
    </row>
    <row r="181" spans="39:39">
      <c r="AM181" s="28">
        <v>281</v>
      </c>
    </row>
    <row r="182" spans="39:39">
      <c r="AM182" s="28">
        <v>282</v>
      </c>
    </row>
    <row r="183" spans="39:39">
      <c r="AM183" s="28">
        <v>283</v>
      </c>
    </row>
    <row r="184" spans="39:39">
      <c r="AM184" s="28">
        <v>284</v>
      </c>
    </row>
    <row r="185" spans="39:39">
      <c r="AM185" s="28">
        <v>285</v>
      </c>
    </row>
    <row r="186" spans="39:39">
      <c r="AM186" s="28">
        <v>286</v>
      </c>
    </row>
    <row r="187" spans="39:39">
      <c r="AM187" s="28">
        <v>287</v>
      </c>
    </row>
    <row r="188" spans="39:39">
      <c r="AM188" s="28">
        <v>288</v>
      </c>
    </row>
    <row r="189" spans="39:39">
      <c r="AM189" s="28">
        <v>289</v>
      </c>
    </row>
    <row r="190" spans="39:39">
      <c r="AM190" s="28">
        <v>290</v>
      </c>
    </row>
    <row r="191" spans="39:39">
      <c r="AM191" s="28">
        <v>291</v>
      </c>
    </row>
    <row r="192" spans="39:39">
      <c r="AM192" s="28">
        <v>292</v>
      </c>
    </row>
    <row r="193" spans="39:39">
      <c r="AM193" s="28">
        <v>293</v>
      </c>
    </row>
    <row r="194" spans="39:39">
      <c r="AM194" s="28">
        <v>294</v>
      </c>
    </row>
    <row r="195" spans="39:39">
      <c r="AM195" s="28">
        <v>295</v>
      </c>
    </row>
    <row r="196" spans="39:39">
      <c r="AM196" s="28">
        <v>296</v>
      </c>
    </row>
    <row r="197" spans="39:39">
      <c r="AM197" s="28">
        <v>297</v>
      </c>
    </row>
    <row r="198" spans="39:39">
      <c r="AM198" s="28">
        <v>298</v>
      </c>
    </row>
    <row r="199" spans="39:39">
      <c r="AM199" s="28">
        <v>299</v>
      </c>
    </row>
    <row r="200" spans="39:39">
      <c r="AM200" s="28">
        <v>300</v>
      </c>
    </row>
    <row r="201" spans="39:39">
      <c r="AM201" s="28">
        <v>301</v>
      </c>
    </row>
    <row r="202" spans="39:39">
      <c r="AM202" s="28">
        <v>302</v>
      </c>
    </row>
    <row r="203" spans="39:39">
      <c r="AM203" s="28">
        <v>303</v>
      </c>
    </row>
    <row r="204" spans="39:39">
      <c r="AM204" s="28">
        <v>310</v>
      </c>
    </row>
    <row r="205" spans="39:39">
      <c r="AM205" s="28">
        <v>311</v>
      </c>
    </row>
    <row r="206" spans="39:39">
      <c r="AM206" s="28">
        <v>312</v>
      </c>
    </row>
    <row r="207" spans="39:39">
      <c r="AM207" s="28">
        <v>313</v>
      </c>
    </row>
    <row r="208" spans="39:39">
      <c r="AM208" s="28">
        <v>314</v>
      </c>
    </row>
    <row r="209" spans="39:39">
      <c r="AM209" s="28">
        <v>315</v>
      </c>
    </row>
    <row r="210" spans="39:39">
      <c r="AM210" s="28">
        <v>316</v>
      </c>
    </row>
    <row r="211" spans="39:39">
      <c r="AM211" s="28">
        <v>317</v>
      </c>
    </row>
    <row r="212" spans="39:39">
      <c r="AM212" s="28">
        <v>318</v>
      </c>
    </row>
    <row r="213" spans="39:39">
      <c r="AM213" s="28">
        <v>319</v>
      </c>
    </row>
    <row r="214" spans="39:39">
      <c r="AM214" s="28">
        <v>320</v>
      </c>
    </row>
    <row r="215" spans="39:39">
      <c r="AM215" s="28">
        <v>321</v>
      </c>
    </row>
    <row r="216" spans="39:39">
      <c r="AM216" s="28">
        <v>322</v>
      </c>
    </row>
    <row r="217" spans="39:39">
      <c r="AM217" s="28">
        <v>323</v>
      </c>
    </row>
    <row r="218" spans="39:39">
      <c r="AM218" s="28">
        <v>324</v>
      </c>
    </row>
    <row r="219" spans="39:39">
      <c r="AM219" s="28">
        <v>327</v>
      </c>
    </row>
    <row r="220" spans="39:39">
      <c r="AM220" s="28">
        <v>328</v>
      </c>
    </row>
    <row r="221" spans="39:39">
      <c r="AM221" s="28">
        <v>329</v>
      </c>
    </row>
    <row r="222" spans="39:39">
      <c r="AM222" s="28">
        <v>330</v>
      </c>
    </row>
    <row r="223" spans="39:39">
      <c r="AM223" s="28">
        <v>331</v>
      </c>
    </row>
    <row r="224" spans="39:39">
      <c r="AM224" s="28">
        <v>332</v>
      </c>
    </row>
    <row r="225" spans="39:39">
      <c r="AM225" s="28">
        <v>340</v>
      </c>
    </row>
    <row r="226" spans="39:39">
      <c r="AM226" s="28">
        <v>341</v>
      </c>
    </row>
    <row r="227" spans="39:39">
      <c r="AM227" s="28">
        <v>342</v>
      </c>
    </row>
    <row r="228" spans="39:39">
      <c r="AM228" s="28">
        <v>343</v>
      </c>
    </row>
    <row r="229" spans="39:39">
      <c r="AM229" s="28">
        <v>344</v>
      </c>
    </row>
    <row r="230" spans="39:39">
      <c r="AM230" s="28">
        <v>345</v>
      </c>
    </row>
    <row r="231" spans="39:39">
      <c r="AM231" s="28">
        <v>346</v>
      </c>
    </row>
    <row r="232" spans="39:39">
      <c r="AM232" s="28">
        <v>347</v>
      </c>
    </row>
    <row r="233" spans="39:39">
      <c r="AM233" s="28">
        <v>348</v>
      </c>
    </row>
    <row r="234" spans="39:39">
      <c r="AM234" s="28">
        <v>349</v>
      </c>
    </row>
    <row r="235" spans="39:39">
      <c r="AM235" s="28">
        <v>350</v>
      </c>
    </row>
    <row r="236" spans="39:39">
      <c r="AM236" s="28">
        <v>351</v>
      </c>
    </row>
    <row r="237" spans="39:39">
      <c r="AM237" s="28">
        <v>352</v>
      </c>
    </row>
    <row r="238" spans="39:39">
      <c r="AM238" s="28">
        <v>353</v>
      </c>
    </row>
    <row r="239" spans="39:39">
      <c r="AM239" s="28">
        <v>354</v>
      </c>
    </row>
    <row r="240" spans="39:39">
      <c r="AM240" s="28">
        <v>355</v>
      </c>
    </row>
    <row r="241" spans="39:39">
      <c r="AM241" s="28">
        <v>356</v>
      </c>
    </row>
    <row r="242" spans="39:39">
      <c r="AM242" s="28">
        <v>357</v>
      </c>
    </row>
    <row r="243" spans="39:39">
      <c r="AM243" s="28">
        <v>358</v>
      </c>
    </row>
    <row r="244" spans="39:39">
      <c r="AM244" s="28">
        <v>359</v>
      </c>
    </row>
    <row r="245" spans="39:39">
      <c r="AM245" s="28">
        <v>360</v>
      </c>
    </row>
    <row r="246" spans="39:39">
      <c r="AM246" s="28">
        <v>361</v>
      </c>
    </row>
    <row r="247" spans="39:39">
      <c r="AM247" s="28">
        <v>362</v>
      </c>
    </row>
    <row r="248" spans="39:39">
      <c r="AM248" s="28">
        <v>363</v>
      </c>
    </row>
    <row r="249" spans="39:39">
      <c r="AM249" s="28">
        <v>364</v>
      </c>
    </row>
    <row r="250" spans="39:39">
      <c r="AM250" s="28">
        <v>365</v>
      </c>
    </row>
    <row r="251" spans="39:39">
      <c r="AM251" s="28">
        <v>366</v>
      </c>
    </row>
    <row r="252" spans="39:39">
      <c r="AM252" s="28">
        <v>367</v>
      </c>
    </row>
    <row r="253" spans="39:39">
      <c r="AM253" s="28">
        <v>368</v>
      </c>
    </row>
    <row r="254" spans="39:39">
      <c r="AM254" s="28">
        <v>369</v>
      </c>
    </row>
    <row r="255" spans="39:39">
      <c r="AM255" s="28">
        <v>370</v>
      </c>
    </row>
    <row r="256" spans="39:39">
      <c r="AM256" s="28">
        <v>371</v>
      </c>
    </row>
    <row r="257" spans="39:39">
      <c r="AM257" s="28">
        <v>372</v>
      </c>
    </row>
    <row r="258" spans="39:39">
      <c r="AM258" s="28">
        <v>373</v>
      </c>
    </row>
    <row r="259" spans="39:39">
      <c r="AM259" s="28">
        <v>374</v>
      </c>
    </row>
    <row r="260" spans="39:39">
      <c r="AM260" s="28">
        <v>375</v>
      </c>
    </row>
    <row r="261" spans="39:39">
      <c r="AM261" s="28">
        <v>376</v>
      </c>
    </row>
    <row r="262" spans="39:39">
      <c r="AM262" s="28">
        <v>377</v>
      </c>
    </row>
    <row r="263" spans="39:39">
      <c r="AM263" s="28">
        <v>378</v>
      </c>
    </row>
    <row r="264" spans="39:39">
      <c r="AM264" s="28">
        <v>379</v>
      </c>
    </row>
    <row r="265" spans="39:39">
      <c r="AM265" s="28">
        <v>380</v>
      </c>
    </row>
    <row r="266" spans="39:39">
      <c r="AM266" s="28">
        <v>381</v>
      </c>
    </row>
    <row r="267" spans="39:39">
      <c r="AM267" s="28">
        <v>382</v>
      </c>
    </row>
    <row r="268" spans="39:39">
      <c r="AM268" s="28">
        <v>385</v>
      </c>
    </row>
    <row r="269" spans="39:39">
      <c r="AM269" s="28">
        <v>386</v>
      </c>
    </row>
    <row r="270" spans="39:39">
      <c r="AM270" s="28">
        <v>387</v>
      </c>
    </row>
    <row r="271" spans="39:39">
      <c r="AM271" s="28">
        <v>390</v>
      </c>
    </row>
    <row r="272" spans="39:39">
      <c r="AM272" s="28">
        <v>391</v>
      </c>
    </row>
    <row r="273" spans="39:39">
      <c r="AM273" s="28">
        <v>392</v>
      </c>
    </row>
    <row r="274" spans="39:39">
      <c r="AM274" s="28">
        <v>393</v>
      </c>
    </row>
    <row r="275" spans="39:39">
      <c r="AM275" s="28">
        <v>394</v>
      </c>
    </row>
    <row r="276" spans="39:39">
      <c r="AM276" s="28">
        <v>395</v>
      </c>
    </row>
    <row r="277" spans="39:39">
      <c r="AM277" s="28">
        <v>396</v>
      </c>
    </row>
    <row r="278" spans="39:39">
      <c r="AM278" s="28">
        <v>397</v>
      </c>
    </row>
    <row r="279" spans="39:39">
      <c r="AM279" s="28">
        <v>398</v>
      </c>
    </row>
    <row r="280" spans="39:39">
      <c r="AM280" s="28">
        <v>399</v>
      </c>
    </row>
    <row r="281" spans="39:39">
      <c r="AM281" s="28">
        <v>400</v>
      </c>
    </row>
    <row r="282" spans="39:39">
      <c r="AM282" s="28">
        <v>401</v>
      </c>
    </row>
    <row r="283" spans="39:39">
      <c r="AM283" s="28">
        <v>402</v>
      </c>
    </row>
    <row r="284" spans="39:39">
      <c r="AM284" s="28">
        <v>403</v>
      </c>
    </row>
    <row r="285" spans="39:39">
      <c r="AM285" s="28">
        <v>404</v>
      </c>
    </row>
    <row r="286" spans="39:39">
      <c r="AM286" s="28">
        <v>405</v>
      </c>
    </row>
    <row r="287" spans="39:39">
      <c r="AM287" s="28">
        <v>406</v>
      </c>
    </row>
    <row r="288" spans="39:39">
      <c r="AM288" s="28">
        <v>407</v>
      </c>
    </row>
    <row r="289" spans="39:39">
      <c r="AM289" s="28">
        <v>408</v>
      </c>
    </row>
    <row r="290" spans="39:39">
      <c r="AM290" s="28">
        <v>409</v>
      </c>
    </row>
    <row r="291" spans="39:39">
      <c r="AM291" s="28">
        <v>410</v>
      </c>
    </row>
    <row r="292" spans="39:39">
      <c r="AM292" s="28">
        <v>411</v>
      </c>
    </row>
    <row r="293" spans="39:39">
      <c r="AM293" s="28">
        <v>412</v>
      </c>
    </row>
    <row r="294" spans="39:39">
      <c r="AM294" s="28">
        <v>413</v>
      </c>
    </row>
    <row r="295" spans="39:39">
      <c r="AM295" s="28">
        <v>414</v>
      </c>
    </row>
    <row r="296" spans="39:39">
      <c r="AM296" s="28">
        <v>415</v>
      </c>
    </row>
    <row r="297" spans="39:39">
      <c r="AM297" s="28">
        <v>416</v>
      </c>
    </row>
    <row r="298" spans="39:39">
      <c r="AM298" s="28">
        <v>417</v>
      </c>
    </row>
    <row r="299" spans="39:39">
      <c r="AM299" s="28">
        <v>418</v>
      </c>
    </row>
    <row r="300" spans="39:39">
      <c r="AM300" s="28">
        <v>419</v>
      </c>
    </row>
    <row r="301" spans="39:39">
      <c r="AM301" s="28">
        <v>420</v>
      </c>
    </row>
    <row r="302" spans="39:39">
      <c r="AM302" s="28">
        <v>421</v>
      </c>
    </row>
    <row r="303" spans="39:39">
      <c r="AM303" s="28">
        <v>422</v>
      </c>
    </row>
    <row r="304" spans="39:39">
      <c r="AM304" s="28">
        <v>423</v>
      </c>
    </row>
    <row r="305" spans="39:39">
      <c r="AM305" s="28">
        <v>424</v>
      </c>
    </row>
    <row r="306" spans="39:39">
      <c r="AM306" s="28">
        <v>425</v>
      </c>
    </row>
    <row r="307" spans="39:39">
      <c r="AM307" s="28">
        <v>426</v>
      </c>
    </row>
    <row r="308" spans="39:39">
      <c r="AM308" s="28">
        <v>427</v>
      </c>
    </row>
    <row r="309" spans="39:39">
      <c r="AM309" s="28">
        <v>428</v>
      </c>
    </row>
    <row r="310" spans="39:39">
      <c r="AM310" s="28">
        <v>429</v>
      </c>
    </row>
    <row r="311" spans="39:39">
      <c r="AM311" s="28">
        <v>430</v>
      </c>
    </row>
    <row r="312" spans="39:39">
      <c r="AM312" s="28">
        <v>431</v>
      </c>
    </row>
    <row r="313" spans="39:39">
      <c r="AM313" s="28">
        <v>432</v>
      </c>
    </row>
    <row r="314" spans="39:39">
      <c r="AM314" s="28">
        <v>433</v>
      </c>
    </row>
    <row r="315" spans="39:39">
      <c r="AM315" s="28">
        <v>434</v>
      </c>
    </row>
    <row r="316" spans="39:39">
      <c r="AM316" s="28">
        <v>435</v>
      </c>
    </row>
    <row r="317" spans="39:39">
      <c r="AM317" s="28">
        <v>436</v>
      </c>
    </row>
    <row r="318" spans="39:39">
      <c r="AM318" s="28">
        <v>437</v>
      </c>
    </row>
    <row r="319" spans="39:39">
      <c r="AM319" s="28">
        <v>438</v>
      </c>
    </row>
    <row r="320" spans="39:39">
      <c r="AM320" s="28">
        <v>439</v>
      </c>
    </row>
    <row r="321" spans="39:39">
      <c r="AM321" s="28">
        <v>440</v>
      </c>
    </row>
    <row r="322" spans="39:39">
      <c r="AM322" s="28">
        <v>441</v>
      </c>
    </row>
    <row r="323" spans="39:39">
      <c r="AM323" s="28">
        <v>443</v>
      </c>
    </row>
    <row r="324" spans="39:39">
      <c r="AM324" s="28">
        <v>444</v>
      </c>
    </row>
    <row r="325" spans="39:39">
      <c r="AM325" s="28">
        <v>448</v>
      </c>
    </row>
    <row r="326" spans="39:39">
      <c r="AM326" s="28">
        <v>449</v>
      </c>
    </row>
    <row r="327" spans="39:39">
      <c r="AM327" s="28">
        <v>450</v>
      </c>
    </row>
    <row r="328" spans="39:39">
      <c r="AM328" s="28">
        <v>451</v>
      </c>
    </row>
    <row r="329" spans="39:39">
      <c r="AM329" s="28">
        <v>452</v>
      </c>
    </row>
    <row r="330" spans="39:39">
      <c r="AM330" s="28">
        <v>453</v>
      </c>
    </row>
    <row r="331" spans="39:39">
      <c r="AM331" s="28">
        <v>454</v>
      </c>
    </row>
    <row r="332" spans="39:39">
      <c r="AM332" s="28">
        <v>455</v>
      </c>
    </row>
    <row r="333" spans="39:39">
      <c r="AM333" s="28">
        <v>456</v>
      </c>
    </row>
    <row r="334" spans="39:39">
      <c r="AM334" s="28">
        <v>457</v>
      </c>
    </row>
    <row r="335" spans="39:39">
      <c r="AM335" s="28">
        <v>458</v>
      </c>
    </row>
    <row r="336" spans="39:39">
      <c r="AM336" s="28">
        <v>459</v>
      </c>
    </row>
    <row r="337" spans="39:39">
      <c r="AM337" s="28">
        <v>460</v>
      </c>
    </row>
    <row r="338" spans="39:39">
      <c r="AM338" s="28">
        <v>461</v>
      </c>
    </row>
    <row r="339" spans="39:39">
      <c r="AM339" s="28">
        <v>462</v>
      </c>
    </row>
    <row r="340" spans="39:39">
      <c r="AM340" s="28">
        <v>463</v>
      </c>
    </row>
    <row r="341" spans="39:39">
      <c r="AM341" s="28">
        <v>464</v>
      </c>
    </row>
    <row r="342" spans="39:39">
      <c r="AM342" s="28">
        <v>465</v>
      </c>
    </row>
    <row r="343" spans="39:39">
      <c r="AM343" s="28">
        <v>470</v>
      </c>
    </row>
    <row r="344" spans="39:39">
      <c r="AM344" s="28">
        <v>471</v>
      </c>
    </row>
    <row r="345" spans="39:39">
      <c r="AM345" s="28">
        <v>472</v>
      </c>
    </row>
    <row r="346" spans="39:39">
      <c r="AM346" s="28">
        <v>473</v>
      </c>
    </row>
    <row r="347" spans="39:39">
      <c r="AM347" s="28">
        <v>474</v>
      </c>
    </row>
    <row r="348" spans="39:39">
      <c r="AM348" s="28">
        <v>475</v>
      </c>
    </row>
    <row r="349" spans="39:39">
      <c r="AM349" s="28">
        <v>476</v>
      </c>
    </row>
    <row r="350" spans="39:39">
      <c r="AM350" s="28">
        <v>477</v>
      </c>
    </row>
    <row r="351" spans="39:39">
      <c r="AM351" s="28">
        <v>478</v>
      </c>
    </row>
    <row r="352" spans="39:39">
      <c r="AM352" s="28">
        <v>479</v>
      </c>
    </row>
    <row r="353" spans="39:39">
      <c r="AM353" s="28">
        <v>480</v>
      </c>
    </row>
    <row r="354" spans="39:39">
      <c r="AM354" s="28">
        <v>481</v>
      </c>
    </row>
    <row r="355" spans="39:39">
      <c r="AM355" s="28">
        <v>482</v>
      </c>
    </row>
    <row r="356" spans="39:39">
      <c r="AM356" s="28">
        <v>483</v>
      </c>
    </row>
    <row r="357" spans="39:39">
      <c r="AM357" s="28">
        <v>484</v>
      </c>
    </row>
    <row r="358" spans="39:39">
      <c r="AM358" s="28">
        <v>485</v>
      </c>
    </row>
    <row r="359" spans="39:39">
      <c r="AM359" s="28">
        <v>486</v>
      </c>
    </row>
    <row r="360" spans="39:39">
      <c r="AM360" s="28">
        <v>487</v>
      </c>
    </row>
    <row r="361" spans="39:39">
      <c r="AM361" s="28">
        <v>488</v>
      </c>
    </row>
    <row r="362" spans="39:39">
      <c r="AM362" s="28">
        <v>489</v>
      </c>
    </row>
    <row r="363" spans="39:39">
      <c r="AM363" s="28">
        <v>490</v>
      </c>
    </row>
    <row r="364" spans="39:39">
      <c r="AM364" s="28">
        <v>491</v>
      </c>
    </row>
    <row r="365" spans="39:39">
      <c r="AM365" s="28">
        <v>492</v>
      </c>
    </row>
    <row r="366" spans="39:39">
      <c r="AM366" s="28">
        <v>495</v>
      </c>
    </row>
    <row r="367" spans="39:39">
      <c r="AM367" s="28">
        <v>496</v>
      </c>
    </row>
    <row r="368" spans="39:39">
      <c r="AM368" s="28">
        <v>497</v>
      </c>
    </row>
    <row r="369" spans="39:39">
      <c r="AM369" s="28">
        <v>498</v>
      </c>
    </row>
    <row r="370" spans="39:39">
      <c r="AM370" s="28">
        <v>500</v>
      </c>
    </row>
    <row r="371" spans="39:39">
      <c r="AM371" s="28">
        <v>501</v>
      </c>
    </row>
    <row r="372" spans="39:39">
      <c r="AM372" s="28">
        <v>502</v>
      </c>
    </row>
    <row r="373" spans="39:39">
      <c r="AM373" s="28">
        <v>510</v>
      </c>
    </row>
    <row r="374" spans="39:39">
      <c r="AM374" s="28">
        <v>520</v>
      </c>
    </row>
    <row r="375" spans="39:39">
      <c r="AM375" s="28">
        <v>521</v>
      </c>
    </row>
    <row r="376" spans="39:39">
      <c r="AM376" s="28">
        <v>522</v>
      </c>
    </row>
    <row r="377" spans="39:39">
      <c r="AM377" s="28">
        <v>523</v>
      </c>
    </row>
    <row r="378" spans="39:39">
      <c r="AM378" s="28">
        <v>524</v>
      </c>
    </row>
    <row r="379" spans="39:39">
      <c r="AM379" s="28">
        <v>525</v>
      </c>
    </row>
    <row r="380" spans="39:39">
      <c r="AM380" s="28">
        <v>526</v>
      </c>
    </row>
    <row r="381" spans="39:39">
      <c r="AM381" s="28">
        <v>527</v>
      </c>
    </row>
    <row r="382" spans="39:39">
      <c r="AM382" s="28">
        <v>528</v>
      </c>
    </row>
    <row r="383" spans="39:39">
      <c r="AM383" s="28">
        <v>529</v>
      </c>
    </row>
    <row r="384" spans="39:39">
      <c r="AM384" s="28">
        <v>530</v>
      </c>
    </row>
    <row r="385" spans="39:39">
      <c r="AM385" s="28">
        <v>531</v>
      </c>
    </row>
    <row r="386" spans="39:39">
      <c r="AM386" s="28">
        <v>532</v>
      </c>
    </row>
    <row r="387" spans="39:39">
      <c r="AM387" s="28">
        <v>533</v>
      </c>
    </row>
    <row r="388" spans="39:39">
      <c r="AM388" s="28">
        <v>534</v>
      </c>
    </row>
    <row r="389" spans="39:39">
      <c r="AM389" s="28">
        <v>535</v>
      </c>
    </row>
    <row r="390" spans="39:39">
      <c r="AM390" s="28">
        <v>536</v>
      </c>
    </row>
    <row r="391" spans="39:39">
      <c r="AM391" s="28">
        <v>550</v>
      </c>
    </row>
    <row r="392" spans="39:39">
      <c r="AM392" s="28">
        <v>551</v>
      </c>
    </row>
    <row r="393" spans="39:39">
      <c r="AM393" s="28">
        <v>552</v>
      </c>
    </row>
    <row r="394" spans="39:39">
      <c r="AM394" s="28">
        <v>553</v>
      </c>
    </row>
    <row r="395" spans="39:39">
      <c r="AM395" s="28">
        <v>554</v>
      </c>
    </row>
    <row r="396" spans="39:39">
      <c r="AM396" s="28">
        <v>555</v>
      </c>
    </row>
    <row r="397" spans="39:39">
      <c r="AM397" s="28">
        <v>560</v>
      </c>
    </row>
    <row r="398" spans="39:39">
      <c r="AM398" s="28">
        <v>561</v>
      </c>
    </row>
    <row r="399" spans="39:39">
      <c r="AM399" s="28">
        <v>562</v>
      </c>
    </row>
    <row r="400" spans="39:39">
      <c r="AM400" s="28">
        <v>563</v>
      </c>
    </row>
    <row r="401" spans="39:39">
      <c r="AM401" s="28">
        <v>564</v>
      </c>
    </row>
    <row r="402" spans="39:39">
      <c r="AM402" s="28">
        <v>565</v>
      </c>
    </row>
    <row r="403" spans="39:39">
      <c r="AM403" s="28">
        <v>570</v>
      </c>
    </row>
    <row r="404" spans="39:39">
      <c r="AM404" s="28">
        <v>571</v>
      </c>
    </row>
    <row r="405" spans="39:39">
      <c r="AM405" s="28">
        <v>572</v>
      </c>
    </row>
    <row r="406" spans="39:39">
      <c r="AM406" s="28">
        <v>573</v>
      </c>
    </row>
    <row r="407" spans="39:39">
      <c r="AM407" s="28">
        <v>574</v>
      </c>
    </row>
    <row r="408" spans="39:39">
      <c r="AM408" s="28">
        <v>575</v>
      </c>
    </row>
    <row r="409" spans="39:39">
      <c r="AM409" s="28">
        <v>576</v>
      </c>
    </row>
    <row r="410" spans="39:39">
      <c r="AM410" s="28">
        <v>577</v>
      </c>
    </row>
    <row r="411" spans="39:39">
      <c r="AM411" s="28">
        <v>578</v>
      </c>
    </row>
    <row r="412" spans="39:39">
      <c r="AM412" s="28">
        <v>579</v>
      </c>
    </row>
    <row r="413" spans="39:39">
      <c r="AM413" s="28">
        <v>591</v>
      </c>
    </row>
    <row r="414" spans="39:39">
      <c r="AM414" s="28">
        <v>592</v>
      </c>
    </row>
    <row r="415" spans="39:39">
      <c r="AM415" s="28">
        <v>593</v>
      </c>
    </row>
    <row r="416" spans="39:39">
      <c r="AM416" s="28">
        <v>594</v>
      </c>
    </row>
    <row r="417" spans="39:39">
      <c r="AM417" s="28">
        <v>595</v>
      </c>
    </row>
    <row r="418" spans="39:39">
      <c r="AM418" s="28">
        <v>596</v>
      </c>
    </row>
    <row r="419" spans="39:39">
      <c r="AM419" s="28">
        <v>597</v>
      </c>
    </row>
    <row r="420" spans="39:39">
      <c r="AM420" s="28">
        <v>598</v>
      </c>
    </row>
    <row r="421" spans="39:39">
      <c r="AM421" s="28">
        <v>599</v>
      </c>
    </row>
    <row r="422" spans="39:39">
      <c r="AM422" s="28">
        <v>600</v>
      </c>
    </row>
    <row r="423" spans="39:39">
      <c r="AM423" s="28">
        <v>601</v>
      </c>
    </row>
    <row r="424" spans="39:39">
      <c r="AM424" s="28">
        <v>602</v>
      </c>
    </row>
    <row r="425" spans="39:39">
      <c r="AM425" s="28">
        <v>603</v>
      </c>
    </row>
    <row r="426" spans="39:39">
      <c r="AM426" s="28">
        <v>604</v>
      </c>
    </row>
    <row r="427" spans="39:39">
      <c r="AM427" s="28">
        <v>605</v>
      </c>
    </row>
    <row r="428" spans="39:39">
      <c r="AM428" s="28">
        <v>620</v>
      </c>
    </row>
    <row r="429" spans="39:39">
      <c r="AM429" s="28">
        <v>621</v>
      </c>
    </row>
    <row r="430" spans="39:39">
      <c r="AM430" s="28">
        <v>623</v>
      </c>
    </row>
    <row r="431" spans="39:39">
      <c r="AM431" s="28">
        <v>624</v>
      </c>
    </row>
    <row r="432" spans="39:39">
      <c r="AM432" s="28">
        <v>625</v>
      </c>
    </row>
    <row r="433" spans="39:39">
      <c r="AM433" s="28">
        <v>626</v>
      </c>
    </row>
    <row r="434" spans="39:39">
      <c r="AM434" s="28">
        <v>627</v>
      </c>
    </row>
    <row r="435" spans="39:39">
      <c r="AM435" s="28">
        <v>628</v>
      </c>
    </row>
    <row r="436" spans="39:39">
      <c r="AM436" s="28">
        <v>629</v>
      </c>
    </row>
    <row r="437" spans="39:39">
      <c r="AM437" s="28">
        <v>630</v>
      </c>
    </row>
    <row r="438" spans="39:39">
      <c r="AM438" s="28">
        <v>631</v>
      </c>
    </row>
    <row r="439" spans="39:39">
      <c r="AM439" s="28">
        <v>632</v>
      </c>
    </row>
    <row r="440" spans="39:39">
      <c r="AM440" s="28">
        <v>633</v>
      </c>
    </row>
    <row r="441" spans="39:39">
      <c r="AM441" s="28">
        <v>634</v>
      </c>
    </row>
    <row r="442" spans="39:39">
      <c r="AM442" s="28">
        <v>635</v>
      </c>
    </row>
    <row r="443" spans="39:39">
      <c r="AM443" s="28">
        <v>636</v>
      </c>
    </row>
    <row r="444" spans="39:39">
      <c r="AM444" s="28">
        <v>637</v>
      </c>
    </row>
    <row r="445" spans="39:39">
      <c r="AM445" s="28">
        <v>638</v>
      </c>
    </row>
    <row r="446" spans="39:39">
      <c r="AM446" s="28">
        <v>639</v>
      </c>
    </row>
    <row r="447" spans="39:39">
      <c r="AM447" s="28">
        <v>640</v>
      </c>
    </row>
    <row r="448" spans="39:39">
      <c r="AM448" s="28">
        <v>650</v>
      </c>
    </row>
    <row r="449" spans="39:39">
      <c r="AM449" s="28">
        <v>651</v>
      </c>
    </row>
    <row r="450" spans="39:39">
      <c r="AM450" s="28">
        <v>652</v>
      </c>
    </row>
    <row r="451" spans="39:39">
      <c r="AM451" s="28">
        <v>653</v>
      </c>
    </row>
    <row r="452" spans="39:39">
      <c r="AM452" s="28">
        <v>654</v>
      </c>
    </row>
    <row r="453" spans="39:39">
      <c r="AM453" s="28">
        <v>655</v>
      </c>
    </row>
    <row r="454" spans="39:39">
      <c r="AM454" s="28">
        <v>656</v>
      </c>
    </row>
    <row r="455" spans="39:39">
      <c r="AM455" s="28">
        <v>657</v>
      </c>
    </row>
    <row r="456" spans="39:39">
      <c r="AM456" s="28">
        <v>658</v>
      </c>
    </row>
    <row r="457" spans="39:39">
      <c r="AM457" s="28">
        <v>659</v>
      </c>
    </row>
    <row r="458" spans="39:39">
      <c r="AM458" s="28">
        <v>660</v>
      </c>
    </row>
    <row r="459" spans="39:39">
      <c r="AM459" s="28">
        <v>661</v>
      </c>
    </row>
    <row r="460" spans="39:39">
      <c r="AM460" s="28">
        <v>662</v>
      </c>
    </row>
    <row r="461" spans="39:39">
      <c r="AM461" s="28">
        <v>663</v>
      </c>
    </row>
    <row r="462" spans="39:39">
      <c r="AM462" s="28">
        <v>670</v>
      </c>
    </row>
    <row r="463" spans="39:39">
      <c r="AM463" s="28">
        <v>671</v>
      </c>
    </row>
    <row r="464" spans="39:39">
      <c r="AM464" s="28">
        <v>672</v>
      </c>
    </row>
    <row r="465" spans="39:39">
      <c r="AM465" s="28">
        <v>673</v>
      </c>
    </row>
    <row r="466" spans="39:39">
      <c r="AM466" s="28">
        <v>674</v>
      </c>
    </row>
    <row r="467" spans="39:39">
      <c r="AM467" s="28">
        <v>675</v>
      </c>
    </row>
    <row r="468" spans="39:39">
      <c r="AM468" s="28">
        <v>676</v>
      </c>
    </row>
    <row r="469" spans="39:39">
      <c r="AM469" s="28">
        <v>690</v>
      </c>
    </row>
    <row r="470" spans="39:39">
      <c r="AM470" s="28">
        <v>691</v>
      </c>
    </row>
    <row r="471" spans="39:39">
      <c r="AM471" s="28">
        <v>692</v>
      </c>
    </row>
    <row r="472" spans="39:39">
      <c r="AM472" s="28">
        <v>693</v>
      </c>
    </row>
    <row r="473" spans="39:39">
      <c r="AM473" s="28">
        <v>694</v>
      </c>
    </row>
    <row r="474" spans="39:39">
      <c r="AM474" s="28">
        <v>695</v>
      </c>
    </row>
    <row r="475" spans="39:39">
      <c r="AM475" s="28">
        <v>710</v>
      </c>
    </row>
    <row r="476" spans="39:39">
      <c r="AM476" s="28">
        <v>711</v>
      </c>
    </row>
    <row r="477" spans="39:39">
      <c r="AM477" s="28">
        <v>712</v>
      </c>
    </row>
    <row r="478" spans="39:39">
      <c r="AM478" s="28">
        <v>713</v>
      </c>
    </row>
    <row r="479" spans="39:39">
      <c r="AM479" s="28">
        <v>714</v>
      </c>
    </row>
    <row r="480" spans="39:39">
      <c r="AM480" s="28">
        <v>720</v>
      </c>
    </row>
    <row r="481" spans="39:39">
      <c r="AM481" s="28">
        <v>721</v>
      </c>
    </row>
    <row r="482" spans="39:39">
      <c r="AM482" s="28">
        <v>722</v>
      </c>
    </row>
    <row r="483" spans="39:39">
      <c r="AM483" s="28">
        <v>723</v>
      </c>
    </row>
    <row r="484" spans="39:39">
      <c r="AM484" s="28">
        <v>724</v>
      </c>
    </row>
    <row r="485" spans="39:39">
      <c r="AM485" s="28">
        <v>725</v>
      </c>
    </row>
    <row r="486" spans="39:39">
      <c r="AM486" s="28">
        <v>726</v>
      </c>
    </row>
    <row r="487" spans="39:39">
      <c r="AM487" s="28">
        <v>727</v>
      </c>
    </row>
    <row r="488" spans="39:39">
      <c r="AM488" s="28">
        <v>740</v>
      </c>
    </row>
    <row r="489" spans="39:39">
      <c r="AM489" s="28">
        <v>741</v>
      </c>
    </row>
    <row r="490" spans="39:39">
      <c r="AM490" s="28">
        <v>742</v>
      </c>
    </row>
    <row r="491" spans="39:39">
      <c r="AM491" s="28">
        <v>743</v>
      </c>
    </row>
    <row r="492" spans="39:39">
      <c r="AM492" s="28">
        <v>744</v>
      </c>
    </row>
    <row r="493" spans="39:39">
      <c r="AM493" s="28">
        <v>750</v>
      </c>
    </row>
    <row r="494" spans="39:39">
      <c r="AM494" s="28">
        <v>751</v>
      </c>
    </row>
    <row r="495" spans="39:39">
      <c r="AM495" s="28">
        <v>752</v>
      </c>
    </row>
    <row r="496" spans="39:39">
      <c r="AM496" s="28">
        <v>753</v>
      </c>
    </row>
    <row r="497" spans="39:39">
      <c r="AM497" s="28">
        <v>760</v>
      </c>
    </row>
    <row r="498" spans="39:39">
      <c r="AM498" s="28">
        <v>761</v>
      </c>
    </row>
    <row r="499" spans="39:39">
      <c r="AM499" s="28">
        <v>762</v>
      </c>
    </row>
    <row r="500" spans="39:39">
      <c r="AM500" s="28">
        <v>763</v>
      </c>
    </row>
    <row r="501" spans="39:39">
      <c r="AM501" s="28">
        <v>764</v>
      </c>
    </row>
    <row r="502" spans="39:39">
      <c r="AM502" s="28">
        <v>765</v>
      </c>
    </row>
    <row r="503" spans="39:39">
      <c r="AM503" s="28">
        <v>766</v>
      </c>
    </row>
    <row r="504" spans="39:39">
      <c r="AM504" s="28">
        <v>770</v>
      </c>
    </row>
    <row r="505" spans="39:39">
      <c r="AM505" s="28">
        <v>771</v>
      </c>
    </row>
    <row r="506" spans="39:39">
      <c r="AM506" s="28">
        <v>772</v>
      </c>
    </row>
    <row r="507" spans="39:39">
      <c r="AM507" s="28">
        <v>780</v>
      </c>
    </row>
    <row r="508" spans="39:39">
      <c r="AM508" s="28">
        <v>781</v>
      </c>
    </row>
    <row r="509" spans="39:39">
      <c r="AM509" s="28">
        <v>782</v>
      </c>
    </row>
    <row r="510" spans="39:39">
      <c r="AM510" s="28">
        <v>783</v>
      </c>
    </row>
    <row r="511" spans="39:39">
      <c r="AM511" s="28">
        <v>784</v>
      </c>
    </row>
    <row r="512" spans="39:39">
      <c r="AM512" s="28">
        <v>785</v>
      </c>
    </row>
    <row r="513" spans="39:39">
      <c r="AM513" s="28">
        <v>786</v>
      </c>
    </row>
    <row r="514" spans="39:39">
      <c r="AM514" s="28">
        <v>800</v>
      </c>
    </row>
    <row r="515" spans="39:39">
      <c r="AM515" s="28">
        <v>801</v>
      </c>
    </row>
    <row r="516" spans="39:39">
      <c r="AM516" s="28">
        <v>802</v>
      </c>
    </row>
    <row r="517" spans="39:39">
      <c r="AM517" s="28">
        <v>803</v>
      </c>
    </row>
    <row r="518" spans="39:39">
      <c r="AM518" s="28">
        <v>804</v>
      </c>
    </row>
    <row r="519" spans="39:39">
      <c r="AM519" s="28">
        <v>805</v>
      </c>
    </row>
    <row r="520" spans="39:39">
      <c r="AM520" s="28">
        <v>806</v>
      </c>
    </row>
    <row r="521" spans="39:39">
      <c r="AM521" s="28">
        <v>807</v>
      </c>
    </row>
    <row r="522" spans="39:39">
      <c r="AM522" s="28">
        <v>808</v>
      </c>
    </row>
    <row r="523" spans="39:39">
      <c r="AM523" s="28">
        <v>809</v>
      </c>
    </row>
    <row r="524" spans="39:39">
      <c r="AM524" s="28">
        <v>810</v>
      </c>
    </row>
    <row r="525" spans="39:39">
      <c r="AM525" s="28">
        <v>820</v>
      </c>
    </row>
    <row r="526" spans="39:39">
      <c r="AM526" s="28">
        <v>821</v>
      </c>
    </row>
    <row r="527" spans="39:39">
      <c r="AM527" s="28">
        <v>822</v>
      </c>
    </row>
    <row r="528" spans="39:39">
      <c r="AM528" s="28">
        <v>823</v>
      </c>
    </row>
    <row r="529" spans="39:39">
      <c r="AM529" s="28">
        <v>824</v>
      </c>
    </row>
    <row r="530" spans="39:39">
      <c r="AM530" s="28">
        <v>825</v>
      </c>
    </row>
    <row r="531" spans="39:39">
      <c r="AM531" s="28">
        <v>826</v>
      </c>
    </row>
    <row r="532" spans="39:39">
      <c r="AM532" s="28">
        <v>827</v>
      </c>
    </row>
    <row r="533" spans="39:39">
      <c r="AM533" s="28">
        <v>828</v>
      </c>
    </row>
    <row r="534" spans="39:39">
      <c r="AM534" s="28">
        <v>829</v>
      </c>
    </row>
    <row r="535" spans="39:39">
      <c r="AM535" s="28">
        <v>830</v>
      </c>
    </row>
    <row r="536" spans="39:39">
      <c r="AM536" s="28">
        <v>831</v>
      </c>
    </row>
    <row r="537" spans="39:39">
      <c r="AM537" s="28">
        <v>840</v>
      </c>
    </row>
    <row r="538" spans="39:39">
      <c r="AM538" s="28">
        <v>841</v>
      </c>
    </row>
    <row r="539" spans="39:39">
      <c r="AM539" s="28">
        <v>842</v>
      </c>
    </row>
    <row r="540" spans="39:39">
      <c r="AM540" s="28">
        <v>843</v>
      </c>
    </row>
    <row r="541" spans="39:39">
      <c r="AM541" s="28">
        <v>850</v>
      </c>
    </row>
    <row r="542" spans="39:39">
      <c r="AM542" s="28">
        <v>851</v>
      </c>
    </row>
    <row r="543" spans="39:39">
      <c r="AM543" s="28">
        <v>852</v>
      </c>
    </row>
    <row r="544" spans="39:39">
      <c r="AM544" s="28">
        <v>853</v>
      </c>
    </row>
    <row r="545" spans="39:39">
      <c r="AM545" s="28">
        <v>854</v>
      </c>
    </row>
    <row r="546" spans="39:39">
      <c r="AM546" s="28">
        <v>860</v>
      </c>
    </row>
    <row r="547" spans="39:39">
      <c r="AM547" s="28">
        <v>861</v>
      </c>
    </row>
    <row r="548" spans="39:39">
      <c r="AM548" s="28">
        <v>870</v>
      </c>
    </row>
    <row r="549" spans="39:39">
      <c r="AM549" s="28">
        <v>871</v>
      </c>
    </row>
    <row r="550" spans="39:39">
      <c r="AM550" s="28">
        <v>872</v>
      </c>
    </row>
    <row r="551" spans="39:39">
      <c r="AM551" s="28">
        <v>873</v>
      </c>
    </row>
    <row r="552" spans="39:39">
      <c r="AM552" s="28">
        <v>874</v>
      </c>
    </row>
    <row r="553" spans="39:39">
      <c r="AM553" s="28">
        <v>875</v>
      </c>
    </row>
    <row r="554" spans="39:39">
      <c r="AM554" s="28">
        <v>876</v>
      </c>
    </row>
    <row r="555" spans="39:39">
      <c r="AM555" s="28">
        <v>877</v>
      </c>
    </row>
    <row r="556" spans="39:39">
      <c r="AM556" s="28">
        <v>878</v>
      </c>
    </row>
    <row r="557" spans="39:39">
      <c r="AM557" s="28">
        <v>879</v>
      </c>
    </row>
    <row r="558" spans="39:39">
      <c r="AM558" s="28">
        <v>880</v>
      </c>
    </row>
    <row r="559" spans="39:39">
      <c r="AM559" s="28">
        <v>881</v>
      </c>
    </row>
    <row r="560" spans="39:39">
      <c r="AM560" s="28">
        <v>882</v>
      </c>
    </row>
    <row r="561" spans="39:39">
      <c r="AM561" s="28">
        <v>993</v>
      </c>
    </row>
    <row r="562" spans="39:39">
      <c r="AM562" s="28">
        <v>994</v>
      </c>
    </row>
    <row r="563" spans="39:39">
      <c r="AM563" s="28">
        <v>999</v>
      </c>
    </row>
    <row r="564" spans="39:39">
      <c r="AM564" s="28">
        <v>1001</v>
      </c>
    </row>
    <row r="565" spans="39:39">
      <c r="AM565" s="28">
        <v>1002</v>
      </c>
    </row>
    <row r="566" spans="39:39">
      <c r="AM566" s="28">
        <v>1003</v>
      </c>
    </row>
    <row r="567" spans="39:39">
      <c r="AM567" s="28">
        <v>1004</v>
      </c>
    </row>
    <row r="568" spans="39:39">
      <c r="AM568" s="28">
        <v>1005</v>
      </c>
    </row>
    <row r="569" spans="39:39">
      <c r="AM569" s="28">
        <v>1006</v>
      </c>
    </row>
    <row r="570" spans="39:39">
      <c r="AM570" s="28">
        <v>1007</v>
      </c>
    </row>
    <row r="571" spans="39:39">
      <c r="AM571" s="28">
        <v>1008</v>
      </c>
    </row>
    <row r="572" spans="39:39">
      <c r="AM572" s="28">
        <v>1009</v>
      </c>
    </row>
    <row r="573" spans="39:39">
      <c r="AM573" s="28">
        <v>1010</v>
      </c>
    </row>
    <row r="574" spans="39:39">
      <c r="AM574" s="28">
        <v>1011</v>
      </c>
    </row>
    <row r="575" spans="39:39">
      <c r="AM575" s="28">
        <v>1012</v>
      </c>
    </row>
    <row r="576" spans="39:39">
      <c r="AM576" s="28">
        <v>1013</v>
      </c>
    </row>
    <row r="577" spans="39:39">
      <c r="AM577" s="28">
        <v>1014</v>
      </c>
    </row>
    <row r="578" spans="39:39">
      <c r="AM578" s="28">
        <v>1015</v>
      </c>
    </row>
    <row r="579" spans="39:39">
      <c r="AM579" s="28">
        <v>1016</v>
      </c>
    </row>
    <row r="580" spans="39:39">
      <c r="AM580" s="28">
        <v>1017</v>
      </c>
    </row>
    <row r="581" spans="39:39">
      <c r="AM581" s="28">
        <v>1018</v>
      </c>
    </row>
    <row r="582" spans="39:39">
      <c r="AM582" s="28">
        <v>1019</v>
      </c>
    </row>
    <row r="583" spans="39:39">
      <c r="AM583" s="28">
        <v>1020</v>
      </c>
    </row>
    <row r="584" spans="39:39">
      <c r="AM584" s="28">
        <v>1090</v>
      </c>
    </row>
  </sheetData>
  <sheetProtection algorithmName="SHA-512" hashValue="SFNtmfkWcpxz1pgcDyXJ761QqL2waQrIGnOUqJncPq96HPwz6aO/ul3xabIe8boOC8RRlXIkx7/kqqycSX4vQA==" saltValue="hILcj1pBJr1Xdrka4o/4oQ==" spinCount="100000" sheet="1" objects="1" scenarios="1"/>
  <autoFilter ref="A17:AT17" xr:uid="{00000000-0009-0000-0000-000003000000}"/>
  <conditionalFormatting sqref="AN17:AN559">
    <cfRule type="cellIs" dxfId="0" priority="1" stopIfTrue="1" operator="equal">
      <formula>"NO"</formula>
    </cfRule>
  </conditionalFormatting>
  <dataValidations count="1">
    <dataValidation type="list" allowBlank="1" showInputMessage="1" showErrorMessage="1" sqref="H18:N71" xr:uid="{00000000-0002-0000-0300-000000000000}">
      <formula1>$L$5:$L$6</formula1>
    </dataValidation>
  </dataValidations>
  <printOptions horizontalCentered="1"/>
  <pageMargins left="0.5" right="0.5" top="0.5" bottom="0.5" header="0.3" footer="0.3"/>
  <pageSetup paperSize="5" scale="54"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'Taxonomy Codes'!$A$2:$A$17</xm:f>
          </x14:formula1>
          <xm:sqref>D8</xm:sqref>
        </x14:dataValidation>
        <x14:dataValidation type="list" allowBlank="1" showInputMessage="1" showErrorMessage="1" xr:uid="{00000000-0002-0000-0300-000002000000}">
          <x14:formula1>
            <xm:f>'EAPG Weight Table'!$A$2:$A$572</xm:f>
          </x14:formula1>
          <xm:sqref>C18:C71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9"/>
  </sheetPr>
  <dimension ref="A1:AN1268"/>
  <sheetViews>
    <sheetView topLeftCell="K1" workbookViewId="0">
      <pane ySplit="1" topLeftCell="A2" activePane="bottomLeft" state="frozen"/>
      <selection activeCell="K1" sqref="K1"/>
      <selection pane="bottomLeft" activeCell="K2" sqref="K2"/>
    </sheetView>
  </sheetViews>
  <sheetFormatPr defaultColWidth="9.140625" defaultRowHeight="12.75"/>
  <cols>
    <col min="1" max="3" width="0" style="12" hidden="1" customWidth="1"/>
    <col min="4" max="4" width="48.140625" style="18" hidden="1" customWidth="1"/>
    <col min="5" max="5" width="0" style="18" hidden="1" customWidth="1"/>
    <col min="6" max="10" width="0" style="12" hidden="1" customWidth="1"/>
    <col min="11" max="11" width="10.5703125" style="24" bestFit="1" customWidth="1"/>
    <col min="12" max="12" width="41.85546875" style="24" bestFit="1" customWidth="1"/>
    <col min="13" max="13" width="16.85546875" style="24" customWidth="1"/>
    <col min="14" max="14" width="4.140625" style="24" bestFit="1" customWidth="1"/>
    <col min="15" max="15" width="9.5703125" style="24" customWidth="1"/>
    <col min="16" max="16" width="2.5703125" style="24" customWidth="1"/>
    <col min="17" max="17" width="13.28515625" style="19" bestFit="1" customWidth="1"/>
    <col min="18" max="18" width="13.28515625" style="19" customWidth="1"/>
    <col min="19" max="19" width="15.5703125" style="19" customWidth="1"/>
    <col min="20" max="20" width="13.28515625" style="19" customWidth="1"/>
    <col min="21" max="21" width="2.5703125" style="19" customWidth="1"/>
    <col min="22" max="22" width="16.28515625" style="19" customWidth="1"/>
    <col min="23" max="23" width="16.28515625" style="194" customWidth="1"/>
    <col min="24" max="27" width="16.28515625" style="24" customWidth="1"/>
    <col min="28" max="33" width="12.28515625" style="24" customWidth="1"/>
    <col min="34" max="34" width="11.42578125" style="19" customWidth="1"/>
    <col min="35" max="35" width="9.140625" style="12"/>
    <col min="36" max="36" width="10.85546875" style="12" bestFit="1" customWidth="1"/>
    <col min="37" max="16384" width="9.140625" style="12"/>
  </cols>
  <sheetData>
    <row r="1" spans="1:40" ht="89.25" customHeight="1">
      <c r="A1" s="8"/>
      <c r="B1" s="8"/>
      <c r="C1" s="8"/>
      <c r="D1" s="9"/>
      <c r="E1" s="9"/>
      <c r="F1" s="8"/>
      <c r="G1" s="10"/>
      <c r="H1" s="11" t="s">
        <v>1344</v>
      </c>
      <c r="I1" s="10"/>
      <c r="J1" s="8"/>
      <c r="K1" s="244" t="s">
        <v>1345</v>
      </c>
      <c r="L1" s="245" t="s">
        <v>527</v>
      </c>
      <c r="M1" s="246" t="s">
        <v>1346</v>
      </c>
      <c r="N1" s="247" t="s">
        <v>1347</v>
      </c>
      <c r="O1" s="247" t="s">
        <v>1348</v>
      </c>
      <c r="Q1" s="13" t="s">
        <v>1349</v>
      </c>
      <c r="R1" s="13" t="s">
        <v>1350</v>
      </c>
      <c r="S1" s="13" t="s">
        <v>1351</v>
      </c>
      <c r="T1" s="13" t="s">
        <v>1352</v>
      </c>
      <c r="U1" s="14"/>
      <c r="V1" s="195" t="s">
        <v>1353</v>
      </c>
      <c r="W1" s="196" t="s">
        <v>1354</v>
      </c>
      <c r="X1" s="196" t="s">
        <v>1355</v>
      </c>
      <c r="Y1" s="196" t="s">
        <v>1356</v>
      </c>
      <c r="Z1" s="196" t="s">
        <v>1357</v>
      </c>
      <c r="AA1" s="195" t="s">
        <v>1358</v>
      </c>
      <c r="AB1" s="195" t="s">
        <v>1359</v>
      </c>
      <c r="AC1" s="195" t="s">
        <v>1360</v>
      </c>
      <c r="AD1" s="195" t="s">
        <v>1361</v>
      </c>
      <c r="AE1" s="195" t="s">
        <v>1362</v>
      </c>
      <c r="AF1" s="195" t="s">
        <v>1363</v>
      </c>
      <c r="AG1" s="195" t="s">
        <v>1364</v>
      </c>
      <c r="AH1" s="15" t="s">
        <v>1365</v>
      </c>
      <c r="AJ1" s="223"/>
      <c r="AL1" s="223"/>
    </row>
    <row r="2" spans="1:40" s="187" customFormat="1">
      <c r="A2" s="16" t="str">
        <f t="shared" ref="A2:A59" si="0">M2&amp;O2</f>
        <v>366006541073IP Acute</v>
      </c>
      <c r="B2" s="8"/>
      <c r="C2" s="8"/>
      <c r="D2" s="9"/>
      <c r="E2" s="9"/>
      <c r="F2" s="8"/>
      <c r="G2" s="8"/>
      <c r="H2" s="8"/>
      <c r="I2" s="8"/>
      <c r="J2" s="8"/>
      <c r="K2" s="258">
        <v>1</v>
      </c>
      <c r="L2" s="259" t="s">
        <v>1771</v>
      </c>
      <c r="M2" s="260">
        <v>366006541073</v>
      </c>
      <c r="N2" s="261">
        <v>20</v>
      </c>
      <c r="O2" s="262" t="s">
        <v>1366</v>
      </c>
      <c r="P2" s="263"/>
      <c r="Q2" s="264" t="s">
        <v>971</v>
      </c>
      <c r="R2" s="264" t="s">
        <v>1350</v>
      </c>
      <c r="S2" s="264" t="s">
        <v>1367</v>
      </c>
      <c r="T2" s="264" t="s">
        <v>1368</v>
      </c>
      <c r="U2" s="263"/>
      <c r="V2" s="265" t="s">
        <v>1772</v>
      </c>
      <c r="W2" s="266">
        <v>3552.25</v>
      </c>
      <c r="X2" s="214">
        <v>1</v>
      </c>
      <c r="Y2" s="215">
        <v>1</v>
      </c>
      <c r="Z2" s="216">
        <v>0</v>
      </c>
      <c r="AA2" s="266">
        <v>3552.25</v>
      </c>
      <c r="AB2" s="267">
        <v>0.59499999999999997</v>
      </c>
      <c r="AC2" s="265">
        <v>8.2000000000000003E-2</v>
      </c>
      <c r="AD2" s="265" t="s">
        <v>971</v>
      </c>
      <c r="AE2" s="265" t="s">
        <v>1369</v>
      </c>
      <c r="AF2" s="265" t="s">
        <v>1206</v>
      </c>
      <c r="AG2" s="265" t="s">
        <v>949</v>
      </c>
      <c r="AH2" s="263">
        <v>1</v>
      </c>
      <c r="AI2" s="188"/>
      <c r="AJ2" s="188"/>
      <c r="AM2" s="188"/>
      <c r="AN2" s="193"/>
    </row>
    <row r="3" spans="1:40" s="17" customFormat="1">
      <c r="A3" s="16" t="str">
        <f t="shared" si="0"/>
        <v>366006541073IP Rehab</v>
      </c>
      <c r="B3" s="8"/>
      <c r="C3" s="8"/>
      <c r="D3" s="9"/>
      <c r="E3" s="9"/>
      <c r="F3" s="8"/>
      <c r="G3" s="8"/>
      <c r="H3" s="8"/>
      <c r="I3" s="8"/>
      <c r="J3" s="8"/>
      <c r="K3" s="258">
        <v>1</v>
      </c>
      <c r="L3" s="259" t="s">
        <v>1771</v>
      </c>
      <c r="M3" s="260">
        <v>366006541073</v>
      </c>
      <c r="N3" s="261">
        <v>22</v>
      </c>
      <c r="O3" s="262" t="s">
        <v>1370</v>
      </c>
      <c r="P3" s="263"/>
      <c r="Q3" s="264" t="s">
        <v>971</v>
      </c>
      <c r="R3" s="264" t="s">
        <v>1350</v>
      </c>
      <c r="S3" s="264" t="s">
        <v>1367</v>
      </c>
      <c r="T3" s="264" t="s">
        <v>1368</v>
      </c>
      <c r="U3" s="263"/>
      <c r="V3" s="265" t="s">
        <v>1772</v>
      </c>
      <c r="W3" s="266" t="s">
        <v>1206</v>
      </c>
      <c r="X3" s="214" t="s">
        <v>1206</v>
      </c>
      <c r="Y3" s="215" t="s">
        <v>1206</v>
      </c>
      <c r="Z3" s="216" t="s">
        <v>1206</v>
      </c>
      <c r="AA3" s="268">
        <v>0</v>
      </c>
      <c r="AB3" s="267" t="s">
        <v>1206</v>
      </c>
      <c r="AC3" s="265" t="s">
        <v>1206</v>
      </c>
      <c r="AD3" s="265" t="s">
        <v>971</v>
      </c>
      <c r="AE3" s="265" t="s">
        <v>1369</v>
      </c>
      <c r="AF3" s="265" t="s">
        <v>1206</v>
      </c>
      <c r="AG3" s="265" t="s">
        <v>949</v>
      </c>
      <c r="AH3" s="263">
        <v>1</v>
      </c>
      <c r="AI3" s="188"/>
      <c r="AJ3" s="188"/>
      <c r="AK3" s="187"/>
      <c r="AL3" s="187"/>
      <c r="AM3" s="188"/>
      <c r="AN3" s="193"/>
    </row>
    <row r="4" spans="1:40">
      <c r="A4" s="16" t="str">
        <f t="shared" si="0"/>
        <v>366006541073OP Acute</v>
      </c>
      <c r="B4" s="8"/>
      <c r="C4" s="8"/>
      <c r="D4" s="9"/>
      <c r="E4" s="9"/>
      <c r="F4" s="8"/>
      <c r="G4" s="8"/>
      <c r="H4" s="8"/>
      <c r="I4" s="8"/>
      <c r="J4" s="8"/>
      <c r="K4" s="258">
        <v>1</v>
      </c>
      <c r="L4" s="259" t="s">
        <v>1771</v>
      </c>
      <c r="M4" s="260">
        <v>366006541073</v>
      </c>
      <c r="N4" s="261">
        <v>24</v>
      </c>
      <c r="O4" s="262" t="s">
        <v>1371</v>
      </c>
      <c r="P4" s="263"/>
      <c r="Q4" s="264" t="s">
        <v>971</v>
      </c>
      <c r="R4" s="264" t="s">
        <v>1350</v>
      </c>
      <c r="S4" s="264" t="s">
        <v>1367</v>
      </c>
      <c r="T4" s="264" t="s">
        <v>1368</v>
      </c>
      <c r="U4" s="263"/>
      <c r="V4" s="265" t="s">
        <v>1772</v>
      </c>
      <c r="W4" s="266">
        <v>643.07000000000005</v>
      </c>
      <c r="X4" s="214">
        <v>1</v>
      </c>
      <c r="Y4" s="215">
        <v>1</v>
      </c>
      <c r="Z4" s="216" t="s">
        <v>1206</v>
      </c>
      <c r="AA4" s="266">
        <v>643.07000000000005</v>
      </c>
      <c r="AB4" s="267">
        <v>0.59499999999999997</v>
      </c>
      <c r="AC4" s="265">
        <v>8.2000000000000003E-2</v>
      </c>
      <c r="AD4" s="265" t="s">
        <v>971</v>
      </c>
      <c r="AE4" s="265" t="s">
        <v>1369</v>
      </c>
      <c r="AF4" s="265" t="s">
        <v>949</v>
      </c>
      <c r="AG4" s="265" t="s">
        <v>949</v>
      </c>
      <c r="AH4" s="263">
        <v>1</v>
      </c>
      <c r="AI4" s="188"/>
      <c r="AJ4" s="188"/>
      <c r="AK4" s="187"/>
      <c r="AL4" s="187"/>
      <c r="AM4" s="188"/>
      <c r="AN4" s="193"/>
    </row>
    <row r="5" spans="1:40">
      <c r="A5" s="16" t="str">
        <f t="shared" si="0"/>
        <v>46OP Acute</v>
      </c>
      <c r="B5" s="8"/>
      <c r="C5" s="8"/>
      <c r="D5" s="9"/>
      <c r="E5" s="9"/>
      <c r="F5" s="8"/>
      <c r="G5" s="8"/>
      <c r="H5" s="8"/>
      <c r="I5" s="8"/>
      <c r="J5" s="8"/>
      <c r="K5" s="244">
        <v>46</v>
      </c>
      <c r="L5" s="248" t="s">
        <v>1549</v>
      </c>
      <c r="M5" s="246">
        <v>46</v>
      </c>
      <c r="N5" s="247">
        <v>24</v>
      </c>
      <c r="O5" s="247" t="s">
        <v>1371</v>
      </c>
      <c r="P5" s="203"/>
      <c r="Q5" s="188" t="s">
        <v>1550</v>
      </c>
      <c r="R5" s="188" t="s">
        <v>1553</v>
      </c>
      <c r="S5" s="188" t="s">
        <v>1553</v>
      </c>
      <c r="T5" s="188" t="s">
        <v>1368</v>
      </c>
      <c r="U5" s="189"/>
      <c r="V5" s="189" t="s">
        <v>1206</v>
      </c>
      <c r="W5" s="197">
        <v>211.94</v>
      </c>
      <c r="X5" s="198">
        <v>1</v>
      </c>
      <c r="Y5" s="199">
        <v>1</v>
      </c>
      <c r="Z5" s="200" t="s">
        <v>1206</v>
      </c>
      <c r="AA5" s="201">
        <v>211.94</v>
      </c>
      <c r="AB5" s="202" t="s">
        <v>1206</v>
      </c>
      <c r="AC5" s="202" t="s">
        <v>1206</v>
      </c>
      <c r="AD5" s="202" t="s">
        <v>1373</v>
      </c>
      <c r="AE5" s="202">
        <v>0</v>
      </c>
      <c r="AF5" s="202" t="s">
        <v>949</v>
      </c>
      <c r="AG5" s="202" t="s">
        <v>948</v>
      </c>
      <c r="AH5" s="189">
        <v>1</v>
      </c>
      <c r="AI5" s="188"/>
      <c r="AJ5" s="188"/>
      <c r="AK5" s="187"/>
      <c r="AL5" s="187"/>
      <c r="AM5" s="188"/>
      <c r="AN5" s="193"/>
    </row>
    <row r="6" spans="1:40">
      <c r="A6" s="16" t="str">
        <f t="shared" si="0"/>
        <v>454475683001IP Acute</v>
      </c>
      <c r="B6" s="8"/>
      <c r="C6" s="8"/>
      <c r="D6" s="9"/>
      <c r="E6" s="9"/>
      <c r="F6" s="8"/>
      <c r="G6" s="8"/>
      <c r="H6" s="8"/>
      <c r="I6" s="8"/>
      <c r="J6" s="8"/>
      <c r="K6" s="244">
        <v>1001</v>
      </c>
      <c r="L6" s="248" t="s">
        <v>1372</v>
      </c>
      <c r="M6" s="246">
        <v>454475683001</v>
      </c>
      <c r="N6" s="247">
        <v>20</v>
      </c>
      <c r="O6" s="247" t="s">
        <v>1366</v>
      </c>
      <c r="P6" s="203"/>
      <c r="Q6" s="188" t="s">
        <v>738</v>
      </c>
      <c r="R6" s="188" t="s">
        <v>1350</v>
      </c>
      <c r="S6" s="188" t="s">
        <v>945</v>
      </c>
      <c r="T6" s="188" t="s">
        <v>1368</v>
      </c>
      <c r="U6" s="189"/>
      <c r="V6" s="189" t="s">
        <v>655</v>
      </c>
      <c r="W6" s="197">
        <v>3436.26</v>
      </c>
      <c r="X6" s="198">
        <v>0.62</v>
      </c>
      <c r="Y6" s="199">
        <v>0.84860000000000002</v>
      </c>
      <c r="Z6" s="200">
        <v>0</v>
      </c>
      <c r="AA6" s="201">
        <v>3109.31</v>
      </c>
      <c r="AB6" s="202">
        <v>0.29099999999999998</v>
      </c>
      <c r="AC6" s="202">
        <v>2.1000000000000001E-2</v>
      </c>
      <c r="AD6" s="202" t="s">
        <v>1373</v>
      </c>
      <c r="AE6" s="202">
        <v>0</v>
      </c>
      <c r="AF6" s="202" t="s">
        <v>1206</v>
      </c>
      <c r="AG6" s="202" t="s">
        <v>949</v>
      </c>
      <c r="AH6" s="189">
        <v>0.99858999999999998</v>
      </c>
      <c r="AI6" s="188"/>
      <c r="AJ6" s="188"/>
      <c r="AK6" s="187"/>
      <c r="AL6" s="187"/>
      <c r="AM6" s="188"/>
      <c r="AN6" s="193"/>
    </row>
    <row r="7" spans="1:40">
      <c r="A7" s="16" t="str">
        <f t="shared" si="0"/>
        <v>454475683001OP Acute</v>
      </c>
      <c r="B7" s="8"/>
      <c r="C7" s="8"/>
      <c r="D7" s="9"/>
      <c r="E7" s="9"/>
      <c r="F7" s="8"/>
      <c r="G7" s="8"/>
      <c r="H7" s="8"/>
      <c r="I7" s="8"/>
      <c r="J7" s="8"/>
      <c r="K7" s="244">
        <v>1001</v>
      </c>
      <c r="L7" s="248" t="s">
        <v>1372</v>
      </c>
      <c r="M7" s="246">
        <v>454475683001</v>
      </c>
      <c r="N7" s="247">
        <v>24</v>
      </c>
      <c r="O7" s="247" t="s">
        <v>1371</v>
      </c>
      <c r="P7" s="203"/>
      <c r="Q7" s="188" t="s">
        <v>738</v>
      </c>
      <c r="R7" s="188" t="s">
        <v>1350</v>
      </c>
      <c r="S7" s="188" t="s">
        <v>945</v>
      </c>
      <c r="T7" s="188" t="s">
        <v>1368</v>
      </c>
      <c r="U7" s="189"/>
      <c r="V7" s="189" t="s">
        <v>655</v>
      </c>
      <c r="W7" s="197">
        <v>1057.8</v>
      </c>
      <c r="X7" s="198">
        <v>0.6</v>
      </c>
      <c r="Y7" s="199">
        <v>1</v>
      </c>
      <c r="Z7" s="200" t="s">
        <v>1206</v>
      </c>
      <c r="AA7" s="201">
        <v>1040.5999999999999</v>
      </c>
      <c r="AB7" s="202">
        <v>0.29099999999999998</v>
      </c>
      <c r="AC7" s="202">
        <v>2.1000000000000001E-2</v>
      </c>
      <c r="AD7" s="202" t="s">
        <v>1373</v>
      </c>
      <c r="AE7" s="202">
        <v>0</v>
      </c>
      <c r="AF7" s="202" t="s">
        <v>949</v>
      </c>
      <c r="AG7" s="202" t="s">
        <v>949</v>
      </c>
      <c r="AH7" s="189">
        <v>0.98373999999999995</v>
      </c>
      <c r="AI7" s="188"/>
      <c r="AJ7" s="188"/>
      <c r="AK7" s="187"/>
      <c r="AL7" s="187"/>
      <c r="AM7" s="188"/>
      <c r="AN7" s="193"/>
    </row>
    <row r="8" spans="1:40">
      <c r="A8" s="16" t="str">
        <f t="shared" si="0"/>
        <v>370661172001IP Acute</v>
      </c>
      <c r="B8" s="8"/>
      <c r="C8" s="8"/>
      <c r="D8" s="9"/>
      <c r="E8" s="9"/>
      <c r="F8" s="8"/>
      <c r="G8" s="8"/>
      <c r="H8" s="8"/>
      <c r="I8" s="8"/>
      <c r="J8" s="8"/>
      <c r="K8" s="244">
        <v>1002</v>
      </c>
      <c r="L8" s="248" t="s">
        <v>1579</v>
      </c>
      <c r="M8" s="246">
        <v>370661172001</v>
      </c>
      <c r="N8" s="247">
        <v>20</v>
      </c>
      <c r="O8" s="247" t="s">
        <v>1366</v>
      </c>
      <c r="P8" s="203"/>
      <c r="Q8" s="188" t="s">
        <v>798</v>
      </c>
      <c r="R8" s="188" t="s">
        <v>1350</v>
      </c>
      <c r="S8" s="188" t="s">
        <v>1367</v>
      </c>
      <c r="T8" s="188" t="s">
        <v>1368</v>
      </c>
      <c r="U8" s="189"/>
      <c r="V8" s="189" t="s">
        <v>529</v>
      </c>
      <c r="W8" s="197">
        <v>3436.26</v>
      </c>
      <c r="X8" s="198">
        <v>0.62</v>
      </c>
      <c r="Y8" s="199">
        <v>0.91069999999999995</v>
      </c>
      <c r="Z8" s="200">
        <v>0</v>
      </c>
      <c r="AA8" s="201">
        <v>3241.43</v>
      </c>
      <c r="AB8" s="202">
        <v>0.27600000000000002</v>
      </c>
      <c r="AC8" s="202">
        <v>2.8000000000000001E-2</v>
      </c>
      <c r="AD8" s="202" t="s">
        <v>1373</v>
      </c>
      <c r="AE8" s="202" t="s">
        <v>1374</v>
      </c>
      <c r="AF8" s="202" t="s">
        <v>1206</v>
      </c>
      <c r="AG8" s="202" t="s">
        <v>948</v>
      </c>
      <c r="AH8" s="189">
        <v>0.99858999999999998</v>
      </c>
      <c r="AI8" s="188"/>
      <c r="AJ8" s="188"/>
      <c r="AK8" s="187"/>
      <c r="AL8" s="187"/>
      <c r="AM8" s="188"/>
      <c r="AN8" s="193"/>
    </row>
    <row r="9" spans="1:40">
      <c r="A9" s="16" t="str">
        <f t="shared" si="0"/>
        <v>370661172001IP Psych</v>
      </c>
      <c r="B9" s="8"/>
      <c r="C9" s="8"/>
      <c r="D9" s="9"/>
      <c r="E9" s="9"/>
      <c r="F9" s="8"/>
      <c r="G9" s="8"/>
      <c r="H9" s="8"/>
      <c r="I9" s="8"/>
      <c r="J9" s="8"/>
      <c r="K9" s="244">
        <v>1002</v>
      </c>
      <c r="L9" s="248" t="s">
        <v>1579</v>
      </c>
      <c r="M9" s="246">
        <v>370661172001</v>
      </c>
      <c r="N9" s="247">
        <v>21</v>
      </c>
      <c r="O9" s="247" t="s">
        <v>1375</v>
      </c>
      <c r="P9" s="203"/>
      <c r="Q9" s="188" t="s">
        <v>798</v>
      </c>
      <c r="R9" s="188" t="s">
        <v>1350</v>
      </c>
      <c r="S9" s="188" t="s">
        <v>1367</v>
      </c>
      <c r="T9" s="188" t="s">
        <v>1368</v>
      </c>
      <c r="U9" s="189"/>
      <c r="V9" s="189" t="s">
        <v>529</v>
      </c>
      <c r="W9" s="197" t="s">
        <v>1206</v>
      </c>
      <c r="X9" s="198" t="s">
        <v>1206</v>
      </c>
      <c r="Y9" s="199" t="s">
        <v>1206</v>
      </c>
      <c r="Z9" s="200" t="s">
        <v>1206</v>
      </c>
      <c r="AA9" s="201">
        <v>371.82</v>
      </c>
      <c r="AB9" s="202" t="s">
        <v>1206</v>
      </c>
      <c r="AC9" s="202" t="s">
        <v>1206</v>
      </c>
      <c r="AD9" s="202" t="s">
        <v>1373</v>
      </c>
      <c r="AE9" s="202" t="s">
        <v>1374</v>
      </c>
      <c r="AF9" s="202" t="s">
        <v>1206</v>
      </c>
      <c r="AG9" s="202" t="s">
        <v>948</v>
      </c>
      <c r="AH9" s="189">
        <v>1</v>
      </c>
      <c r="AI9" s="188"/>
      <c r="AJ9" s="188"/>
      <c r="AK9" s="187"/>
      <c r="AL9" s="187"/>
      <c r="AM9" s="188"/>
      <c r="AN9" s="193"/>
    </row>
    <row r="10" spans="1:40">
      <c r="A10" s="16" t="str">
        <f t="shared" si="0"/>
        <v>370661172009IP Psych</v>
      </c>
      <c r="B10" s="8"/>
      <c r="C10" s="8"/>
      <c r="D10" s="9"/>
      <c r="E10" s="9"/>
      <c r="F10" s="8"/>
      <c r="G10" s="8"/>
      <c r="H10" s="8"/>
      <c r="I10" s="8"/>
      <c r="J10" s="8"/>
      <c r="K10" s="244">
        <v>1002</v>
      </c>
      <c r="L10" s="248" t="s">
        <v>1579</v>
      </c>
      <c r="M10" s="246">
        <v>370661172009</v>
      </c>
      <c r="N10" s="247">
        <v>21</v>
      </c>
      <c r="O10" s="247" t="s">
        <v>1375</v>
      </c>
      <c r="P10" s="203"/>
      <c r="Q10" s="188" t="s">
        <v>798</v>
      </c>
      <c r="R10" s="188" t="s">
        <v>1350</v>
      </c>
      <c r="S10" s="188" t="s">
        <v>1367</v>
      </c>
      <c r="T10" s="188" t="s">
        <v>1368</v>
      </c>
      <c r="U10" s="189"/>
      <c r="V10" s="189" t="s">
        <v>529</v>
      </c>
      <c r="W10" s="197" t="s">
        <v>1206</v>
      </c>
      <c r="X10" s="198" t="s">
        <v>1206</v>
      </c>
      <c r="Y10" s="199" t="s">
        <v>1206</v>
      </c>
      <c r="Z10" s="200" t="s">
        <v>1206</v>
      </c>
      <c r="AA10" s="201">
        <v>371.82</v>
      </c>
      <c r="AB10" s="202" t="s">
        <v>1206</v>
      </c>
      <c r="AC10" s="202" t="s">
        <v>1206</v>
      </c>
      <c r="AD10" s="202" t="s">
        <v>1373</v>
      </c>
      <c r="AE10" s="202" t="s">
        <v>1374</v>
      </c>
      <c r="AF10" s="202" t="s">
        <v>1206</v>
      </c>
      <c r="AG10" s="202" t="s">
        <v>948</v>
      </c>
      <c r="AH10" s="189">
        <v>1</v>
      </c>
      <c r="AI10" s="188"/>
      <c r="AJ10" s="188"/>
      <c r="AK10" s="187"/>
      <c r="AL10" s="187"/>
      <c r="AM10" s="188"/>
      <c r="AN10" s="193"/>
    </row>
    <row r="11" spans="1:40">
      <c r="A11" s="16" t="str">
        <f t="shared" si="0"/>
        <v>370661172001OP Acute</v>
      </c>
      <c r="B11" s="8"/>
      <c r="C11" s="8"/>
      <c r="D11" s="9"/>
      <c r="E11" s="9"/>
      <c r="F11" s="8"/>
      <c r="G11" s="8"/>
      <c r="H11" s="8"/>
      <c r="I11" s="8"/>
      <c r="J11" s="8"/>
      <c r="K11" s="244">
        <v>1002</v>
      </c>
      <c r="L11" s="248" t="s">
        <v>1579</v>
      </c>
      <c r="M11" s="246">
        <v>370661172001</v>
      </c>
      <c r="N11" s="247">
        <v>24</v>
      </c>
      <c r="O11" s="247" t="s">
        <v>1371</v>
      </c>
      <c r="P11" s="203"/>
      <c r="Q11" s="188" t="s">
        <v>798</v>
      </c>
      <c r="R11" s="188" t="s">
        <v>1350</v>
      </c>
      <c r="S11" s="188" t="s">
        <v>1367</v>
      </c>
      <c r="T11" s="188" t="s">
        <v>1368</v>
      </c>
      <c r="U11" s="189"/>
      <c r="V11" s="189" t="s">
        <v>529</v>
      </c>
      <c r="W11" s="197">
        <v>440.14</v>
      </c>
      <c r="X11" s="198">
        <v>0.6</v>
      </c>
      <c r="Y11" s="199">
        <v>0.91069999999999995</v>
      </c>
      <c r="Z11" s="200" t="s">
        <v>1206</v>
      </c>
      <c r="AA11" s="201">
        <v>409.78</v>
      </c>
      <c r="AB11" s="202">
        <v>0.27600000000000002</v>
      </c>
      <c r="AC11" s="202">
        <v>2.8000000000000001E-2</v>
      </c>
      <c r="AD11" s="202" t="s">
        <v>1373</v>
      </c>
      <c r="AE11" s="202" t="s">
        <v>1374</v>
      </c>
      <c r="AF11" s="202" t="s">
        <v>949</v>
      </c>
      <c r="AG11" s="202" t="s">
        <v>948</v>
      </c>
      <c r="AH11" s="189">
        <v>0.98373999999999995</v>
      </c>
      <c r="AI11" s="188"/>
      <c r="AJ11" s="188"/>
      <c r="AK11" s="187"/>
      <c r="AL11" s="187"/>
      <c r="AM11" s="188"/>
      <c r="AN11" s="193"/>
    </row>
    <row r="12" spans="1:40">
      <c r="A12" s="16" t="str">
        <f t="shared" si="0"/>
        <v>370661172001OP Psych</v>
      </c>
      <c r="B12" s="8"/>
      <c r="C12" s="8"/>
      <c r="D12" s="9"/>
      <c r="E12" s="9"/>
      <c r="F12" s="8"/>
      <c r="G12" s="8"/>
      <c r="H12" s="8"/>
      <c r="I12" s="8"/>
      <c r="J12" s="8"/>
      <c r="K12" s="244">
        <v>1002</v>
      </c>
      <c r="L12" s="248" t="s">
        <v>1579</v>
      </c>
      <c r="M12" s="246">
        <v>370661172001</v>
      </c>
      <c r="N12" s="247">
        <v>27</v>
      </c>
      <c r="O12" s="247" t="s">
        <v>1376</v>
      </c>
      <c r="P12" s="203"/>
      <c r="Q12" s="188" t="s">
        <v>798</v>
      </c>
      <c r="R12" s="188" t="s">
        <v>1350</v>
      </c>
      <c r="S12" s="188" t="s">
        <v>1367</v>
      </c>
      <c r="T12" s="188" t="s">
        <v>1368</v>
      </c>
      <c r="U12" s="189"/>
      <c r="V12" s="189" t="s">
        <v>529</v>
      </c>
      <c r="W12" s="197">
        <v>201.46</v>
      </c>
      <c r="X12" s="198">
        <v>0.6</v>
      </c>
      <c r="Y12" s="199">
        <v>0.91069999999999995</v>
      </c>
      <c r="Z12" s="200" t="s">
        <v>1206</v>
      </c>
      <c r="AA12" s="201">
        <v>190.67</v>
      </c>
      <c r="AB12" s="202">
        <v>0.27600000000000002</v>
      </c>
      <c r="AC12" s="202">
        <v>2.8000000000000001E-2</v>
      </c>
      <c r="AD12" s="202" t="s">
        <v>1373</v>
      </c>
      <c r="AE12" s="202" t="s">
        <v>1374</v>
      </c>
      <c r="AF12" s="202" t="s">
        <v>949</v>
      </c>
      <c r="AG12" s="202" t="s">
        <v>948</v>
      </c>
      <c r="AH12" s="189">
        <v>1</v>
      </c>
      <c r="AI12" s="188"/>
      <c r="AJ12" s="188"/>
      <c r="AK12" s="187"/>
      <c r="AL12" s="187"/>
      <c r="AM12" s="188"/>
      <c r="AN12" s="193"/>
    </row>
    <row r="13" spans="1:40">
      <c r="A13" s="16" t="str">
        <f t="shared" si="0"/>
        <v>370661172009OP Psych</v>
      </c>
      <c r="B13" s="8"/>
      <c r="C13" s="8"/>
      <c r="D13" s="9"/>
      <c r="E13" s="9"/>
      <c r="F13" s="8"/>
      <c r="G13" s="8"/>
      <c r="H13" s="8"/>
      <c r="I13" s="8"/>
      <c r="J13" s="8"/>
      <c r="K13" s="244">
        <v>1002</v>
      </c>
      <c r="L13" s="248" t="s">
        <v>1579</v>
      </c>
      <c r="M13" s="246">
        <v>370661172009</v>
      </c>
      <c r="N13" s="247">
        <v>27</v>
      </c>
      <c r="O13" s="247" t="s">
        <v>1376</v>
      </c>
      <c r="P13" s="203"/>
      <c r="Q13" s="188" t="s">
        <v>798</v>
      </c>
      <c r="R13" s="188" t="s">
        <v>1350</v>
      </c>
      <c r="S13" s="188" t="s">
        <v>1367</v>
      </c>
      <c r="T13" s="188" t="s">
        <v>1368</v>
      </c>
      <c r="U13" s="189"/>
      <c r="V13" s="189" t="s">
        <v>529</v>
      </c>
      <c r="W13" s="197">
        <v>201.46</v>
      </c>
      <c r="X13" s="198">
        <v>0.6</v>
      </c>
      <c r="Y13" s="199">
        <v>0.91069999999999995</v>
      </c>
      <c r="Z13" s="200" t="s">
        <v>1206</v>
      </c>
      <c r="AA13" s="201">
        <v>190.67</v>
      </c>
      <c r="AB13" s="202">
        <v>0.27600000000000002</v>
      </c>
      <c r="AC13" s="202">
        <v>2.8000000000000001E-2</v>
      </c>
      <c r="AD13" s="202" t="s">
        <v>1373</v>
      </c>
      <c r="AE13" s="202" t="s">
        <v>1374</v>
      </c>
      <c r="AF13" s="202" t="s">
        <v>949</v>
      </c>
      <c r="AG13" s="202" t="s">
        <v>948</v>
      </c>
      <c r="AH13" s="189">
        <v>1</v>
      </c>
      <c r="AI13" s="188"/>
      <c r="AJ13" s="188"/>
      <c r="AK13" s="187"/>
      <c r="AL13" s="187"/>
      <c r="AM13" s="188"/>
      <c r="AN13" s="193"/>
    </row>
    <row r="14" spans="1:40">
      <c r="A14" s="16" t="str">
        <f t="shared" si="0"/>
        <v>370661172001OP Psych</v>
      </c>
      <c r="B14" s="8"/>
      <c r="C14" s="8"/>
      <c r="D14" s="9"/>
      <c r="E14" s="9"/>
      <c r="F14" s="8"/>
      <c r="G14" s="8"/>
      <c r="H14" s="8"/>
      <c r="I14" s="8"/>
      <c r="J14" s="8"/>
      <c r="K14" s="244">
        <v>1002</v>
      </c>
      <c r="L14" s="248" t="s">
        <v>1579</v>
      </c>
      <c r="M14" s="246">
        <v>370661172001</v>
      </c>
      <c r="N14" s="247">
        <v>28</v>
      </c>
      <c r="O14" s="247" t="s">
        <v>1376</v>
      </c>
      <c r="P14" s="203"/>
      <c r="Q14" s="188" t="s">
        <v>798</v>
      </c>
      <c r="R14" s="188" t="s">
        <v>1350</v>
      </c>
      <c r="S14" s="188" t="s">
        <v>1367</v>
      </c>
      <c r="T14" s="188" t="s">
        <v>1368</v>
      </c>
      <c r="U14" s="189"/>
      <c r="V14" s="189" t="s">
        <v>529</v>
      </c>
      <c r="W14" s="197">
        <v>201.46</v>
      </c>
      <c r="X14" s="198">
        <v>0.6</v>
      </c>
      <c r="Y14" s="199">
        <v>0.91069999999999995</v>
      </c>
      <c r="Z14" s="200" t="s">
        <v>1206</v>
      </c>
      <c r="AA14" s="201">
        <v>190.67</v>
      </c>
      <c r="AB14" s="202">
        <v>0.27600000000000002</v>
      </c>
      <c r="AC14" s="202">
        <v>2.8000000000000001E-2</v>
      </c>
      <c r="AD14" s="202" t="s">
        <v>1373</v>
      </c>
      <c r="AE14" s="202" t="s">
        <v>1374</v>
      </c>
      <c r="AF14" s="202" t="s">
        <v>949</v>
      </c>
      <c r="AG14" s="202" t="s">
        <v>948</v>
      </c>
      <c r="AH14" s="189">
        <v>1</v>
      </c>
      <c r="AI14" s="188"/>
      <c r="AJ14" s="188"/>
      <c r="AK14" s="187"/>
      <c r="AL14" s="187"/>
      <c r="AM14" s="188"/>
      <c r="AN14" s="193"/>
    </row>
    <row r="15" spans="1:40">
      <c r="A15" s="16" t="str">
        <f t="shared" si="0"/>
        <v>370661172009OP Psych</v>
      </c>
      <c r="B15" s="8"/>
      <c r="C15" s="8"/>
      <c r="D15" s="9"/>
      <c r="E15" s="9"/>
      <c r="F15" s="8"/>
      <c r="G15" s="8"/>
      <c r="H15" s="8"/>
      <c r="I15" s="8"/>
      <c r="J15" s="8"/>
      <c r="K15" s="244">
        <v>1002</v>
      </c>
      <c r="L15" s="248" t="s">
        <v>1579</v>
      </c>
      <c r="M15" s="246">
        <v>370661172009</v>
      </c>
      <c r="N15" s="247">
        <v>28</v>
      </c>
      <c r="O15" s="247" t="s">
        <v>1376</v>
      </c>
      <c r="P15" s="203"/>
      <c r="Q15" s="188" t="s">
        <v>798</v>
      </c>
      <c r="R15" s="188" t="s">
        <v>1350</v>
      </c>
      <c r="S15" s="188" t="s">
        <v>1367</v>
      </c>
      <c r="T15" s="188" t="s">
        <v>1368</v>
      </c>
      <c r="U15" s="189"/>
      <c r="V15" s="189" t="s">
        <v>529</v>
      </c>
      <c r="W15" s="197">
        <v>201.46</v>
      </c>
      <c r="X15" s="198">
        <v>0.6</v>
      </c>
      <c r="Y15" s="199">
        <v>0.91069999999999995</v>
      </c>
      <c r="Z15" s="200" t="s">
        <v>1206</v>
      </c>
      <c r="AA15" s="201">
        <v>190.67</v>
      </c>
      <c r="AB15" s="202">
        <v>0.27600000000000002</v>
      </c>
      <c r="AC15" s="202">
        <v>2.8000000000000001E-2</v>
      </c>
      <c r="AD15" s="202" t="s">
        <v>1373</v>
      </c>
      <c r="AE15" s="202" t="s">
        <v>1374</v>
      </c>
      <c r="AF15" s="202" t="s">
        <v>949</v>
      </c>
      <c r="AG15" s="202" t="s">
        <v>948</v>
      </c>
      <c r="AH15" s="189">
        <v>1</v>
      </c>
      <c r="AI15" s="188"/>
      <c r="AJ15" s="188"/>
      <c r="AK15" s="187"/>
      <c r="AL15" s="187"/>
      <c r="AM15" s="188"/>
      <c r="AN15" s="193"/>
    </row>
    <row r="16" spans="1:40">
      <c r="A16" s="16" t="str">
        <f t="shared" si="0"/>
        <v>370661234001IP Acute</v>
      </c>
      <c r="B16" s="8"/>
      <c r="C16" s="8"/>
      <c r="D16" s="9"/>
      <c r="E16" s="9"/>
      <c r="F16" s="8"/>
      <c r="G16" s="8"/>
      <c r="H16" s="8"/>
      <c r="I16" s="8"/>
      <c r="J16" s="8"/>
      <c r="K16" s="244">
        <v>1003</v>
      </c>
      <c r="L16" s="248" t="s">
        <v>1377</v>
      </c>
      <c r="M16" s="246">
        <v>370661234001</v>
      </c>
      <c r="N16" s="247">
        <v>20</v>
      </c>
      <c r="O16" s="247" t="s">
        <v>1366</v>
      </c>
      <c r="P16" s="203"/>
      <c r="Q16" s="188" t="s">
        <v>898</v>
      </c>
      <c r="R16" s="188" t="s">
        <v>1350</v>
      </c>
      <c r="S16" s="188" t="s">
        <v>1367</v>
      </c>
      <c r="T16" s="188" t="s">
        <v>1368</v>
      </c>
      <c r="U16" s="189"/>
      <c r="V16" s="189" t="s">
        <v>550</v>
      </c>
      <c r="W16" s="197">
        <v>3436.26</v>
      </c>
      <c r="X16" s="198">
        <v>0.62</v>
      </c>
      <c r="Y16" s="199">
        <v>0.91069999999999995</v>
      </c>
      <c r="Z16" s="200">
        <v>0</v>
      </c>
      <c r="AA16" s="201">
        <v>3241.43</v>
      </c>
      <c r="AB16" s="202">
        <v>0.23300000000000001</v>
      </c>
      <c r="AC16" s="202">
        <v>2.3E-2</v>
      </c>
      <c r="AD16" s="202" t="s">
        <v>1373</v>
      </c>
      <c r="AE16" s="202" t="s">
        <v>1374</v>
      </c>
      <c r="AF16" s="202" t="s">
        <v>1206</v>
      </c>
      <c r="AG16" s="202" t="s">
        <v>948</v>
      </c>
      <c r="AH16" s="189">
        <v>0.99858999999999998</v>
      </c>
      <c r="AI16" s="188"/>
      <c r="AJ16" s="188"/>
      <c r="AK16" s="187"/>
      <c r="AL16" s="187"/>
      <c r="AM16" s="188"/>
      <c r="AN16" s="193"/>
    </row>
    <row r="17" spans="1:40">
      <c r="A17" s="16" t="str">
        <f t="shared" si="0"/>
        <v>370813229010IP Acute</v>
      </c>
      <c r="B17" s="8"/>
      <c r="C17" s="8"/>
      <c r="D17" s="9"/>
      <c r="E17" s="9"/>
      <c r="F17" s="8"/>
      <c r="G17" s="8"/>
      <c r="H17" s="8"/>
      <c r="I17" s="8"/>
      <c r="J17" s="8"/>
      <c r="K17" s="244">
        <v>1003</v>
      </c>
      <c r="L17" s="248" t="s">
        <v>1377</v>
      </c>
      <c r="M17" s="246">
        <v>370813229010</v>
      </c>
      <c r="N17" s="247">
        <v>20</v>
      </c>
      <c r="O17" s="247" t="s">
        <v>1366</v>
      </c>
      <c r="P17" s="203"/>
      <c r="Q17" s="188" t="s">
        <v>898</v>
      </c>
      <c r="R17" s="188" t="s">
        <v>1350</v>
      </c>
      <c r="S17" s="188" t="s">
        <v>1367</v>
      </c>
      <c r="T17" s="188" t="s">
        <v>1368</v>
      </c>
      <c r="U17" s="189"/>
      <c r="V17" s="189" t="s">
        <v>550</v>
      </c>
      <c r="W17" s="197">
        <v>3436.26</v>
      </c>
      <c r="X17" s="198">
        <v>0.62</v>
      </c>
      <c r="Y17" s="199">
        <v>0.91069999999999995</v>
      </c>
      <c r="Z17" s="200">
        <v>0</v>
      </c>
      <c r="AA17" s="201">
        <v>3241.43</v>
      </c>
      <c r="AB17" s="202">
        <v>0.23300000000000001</v>
      </c>
      <c r="AC17" s="202">
        <v>2.3E-2</v>
      </c>
      <c r="AD17" s="202" t="s">
        <v>1373</v>
      </c>
      <c r="AE17" s="202" t="s">
        <v>1374</v>
      </c>
      <c r="AF17" s="202" t="s">
        <v>1206</v>
      </c>
      <c r="AG17" s="202" t="s">
        <v>948</v>
      </c>
      <c r="AH17" s="189">
        <v>0.99858999999999998</v>
      </c>
      <c r="AI17" s="188"/>
      <c r="AJ17" s="188"/>
      <c r="AK17" s="187"/>
      <c r="AL17" s="187"/>
      <c r="AM17" s="188"/>
      <c r="AN17" s="193"/>
    </row>
    <row r="18" spans="1:40">
      <c r="A18" s="16" t="str">
        <f t="shared" si="0"/>
        <v>370661234001IP Psych</v>
      </c>
      <c r="B18" s="8"/>
      <c r="C18" s="8"/>
      <c r="D18" s="9"/>
      <c r="E18" s="9"/>
      <c r="F18" s="8"/>
      <c r="G18" s="8"/>
      <c r="H18" s="8"/>
      <c r="I18" s="8"/>
      <c r="J18" s="8"/>
      <c r="K18" s="244">
        <v>1003</v>
      </c>
      <c r="L18" s="248" t="s">
        <v>1377</v>
      </c>
      <c r="M18" s="246">
        <v>370661234001</v>
      </c>
      <c r="N18" s="247">
        <v>21</v>
      </c>
      <c r="O18" s="247" t="s">
        <v>1375</v>
      </c>
      <c r="P18" s="203"/>
      <c r="Q18" s="188" t="s">
        <v>898</v>
      </c>
      <c r="R18" s="188" t="s">
        <v>1350</v>
      </c>
      <c r="S18" s="188" t="s">
        <v>1367</v>
      </c>
      <c r="T18" s="188" t="s">
        <v>1368</v>
      </c>
      <c r="U18" s="189"/>
      <c r="V18" s="189" t="s">
        <v>550</v>
      </c>
      <c r="W18" s="197" t="s">
        <v>1206</v>
      </c>
      <c r="X18" s="198" t="s">
        <v>1206</v>
      </c>
      <c r="Y18" s="199" t="s">
        <v>1206</v>
      </c>
      <c r="Z18" s="200" t="s">
        <v>1206</v>
      </c>
      <c r="AA18" s="201">
        <v>371.82</v>
      </c>
      <c r="AB18" s="202" t="s">
        <v>1206</v>
      </c>
      <c r="AC18" s="202" t="s">
        <v>1206</v>
      </c>
      <c r="AD18" s="202" t="s">
        <v>1373</v>
      </c>
      <c r="AE18" s="202" t="s">
        <v>1374</v>
      </c>
      <c r="AF18" s="202" t="s">
        <v>1206</v>
      </c>
      <c r="AG18" s="202" t="s">
        <v>948</v>
      </c>
      <c r="AH18" s="189">
        <v>1</v>
      </c>
      <c r="AI18" s="188"/>
      <c r="AJ18" s="188"/>
      <c r="AK18" s="187"/>
      <c r="AL18" s="187"/>
      <c r="AM18" s="188"/>
      <c r="AN18" s="193"/>
    </row>
    <row r="19" spans="1:40">
      <c r="A19" s="16" t="str">
        <f t="shared" si="0"/>
        <v>370813229010IP Psych</v>
      </c>
      <c r="B19" s="8"/>
      <c r="C19" s="8"/>
      <c r="D19" s="9"/>
      <c r="E19" s="9"/>
      <c r="F19" s="8"/>
      <c r="G19" s="8"/>
      <c r="H19" s="8"/>
      <c r="I19" s="8"/>
      <c r="J19" s="8"/>
      <c r="K19" s="244">
        <v>1003</v>
      </c>
      <c r="L19" s="248" t="s">
        <v>1377</v>
      </c>
      <c r="M19" s="246">
        <v>370813229010</v>
      </c>
      <c r="N19" s="247">
        <v>21</v>
      </c>
      <c r="O19" s="247" t="s">
        <v>1375</v>
      </c>
      <c r="P19" s="203"/>
      <c r="Q19" s="188" t="s">
        <v>898</v>
      </c>
      <c r="R19" s="188" t="s">
        <v>1350</v>
      </c>
      <c r="S19" s="188" t="s">
        <v>1367</v>
      </c>
      <c r="T19" s="188" t="s">
        <v>1368</v>
      </c>
      <c r="U19" s="189"/>
      <c r="V19" s="189" t="s">
        <v>550</v>
      </c>
      <c r="W19" s="197" t="s">
        <v>1206</v>
      </c>
      <c r="X19" s="198" t="s">
        <v>1206</v>
      </c>
      <c r="Y19" s="199" t="s">
        <v>1206</v>
      </c>
      <c r="Z19" s="200" t="s">
        <v>1206</v>
      </c>
      <c r="AA19" s="201">
        <v>371.82</v>
      </c>
      <c r="AB19" s="202" t="s">
        <v>1206</v>
      </c>
      <c r="AC19" s="202" t="s">
        <v>1206</v>
      </c>
      <c r="AD19" s="202" t="s">
        <v>1373</v>
      </c>
      <c r="AE19" s="202" t="s">
        <v>1374</v>
      </c>
      <c r="AF19" s="202" t="s">
        <v>1206</v>
      </c>
      <c r="AG19" s="202" t="s">
        <v>948</v>
      </c>
      <c r="AH19" s="189">
        <v>1</v>
      </c>
      <c r="AI19" s="188"/>
      <c r="AJ19" s="188"/>
      <c r="AK19" s="187"/>
      <c r="AL19" s="187"/>
      <c r="AM19" s="188"/>
      <c r="AN19" s="193"/>
    </row>
    <row r="20" spans="1:40">
      <c r="A20" s="16" t="str">
        <f t="shared" si="0"/>
        <v>370661234001IP Rehab</v>
      </c>
      <c r="B20" s="8"/>
      <c r="C20" s="8"/>
      <c r="D20" s="9"/>
      <c r="E20" s="9"/>
      <c r="F20" s="8"/>
      <c r="G20" s="8"/>
      <c r="H20" s="8"/>
      <c r="I20" s="8"/>
      <c r="J20" s="8"/>
      <c r="K20" s="244">
        <v>1003</v>
      </c>
      <c r="L20" s="248" t="s">
        <v>1377</v>
      </c>
      <c r="M20" s="246">
        <v>370661234001</v>
      </c>
      <c r="N20" s="247">
        <v>22</v>
      </c>
      <c r="O20" s="247" t="s">
        <v>1370</v>
      </c>
      <c r="P20" s="203"/>
      <c r="Q20" s="188" t="s">
        <v>898</v>
      </c>
      <c r="R20" s="188" t="s">
        <v>1350</v>
      </c>
      <c r="S20" s="188" t="s">
        <v>1367</v>
      </c>
      <c r="T20" s="188" t="s">
        <v>1368</v>
      </c>
      <c r="U20" s="189"/>
      <c r="V20" s="189" t="s">
        <v>550</v>
      </c>
      <c r="W20" s="197" t="s">
        <v>1206</v>
      </c>
      <c r="X20" s="198" t="s">
        <v>1206</v>
      </c>
      <c r="Y20" s="199" t="s">
        <v>1206</v>
      </c>
      <c r="Z20" s="200" t="s">
        <v>1206</v>
      </c>
      <c r="AA20" s="201">
        <v>757.23</v>
      </c>
      <c r="AB20" s="202" t="s">
        <v>1206</v>
      </c>
      <c r="AC20" s="202" t="s">
        <v>1206</v>
      </c>
      <c r="AD20" s="202" t="s">
        <v>1373</v>
      </c>
      <c r="AE20" s="202" t="s">
        <v>1374</v>
      </c>
      <c r="AF20" s="202" t="s">
        <v>1206</v>
      </c>
      <c r="AG20" s="202" t="s">
        <v>948</v>
      </c>
      <c r="AH20" s="189">
        <v>1</v>
      </c>
      <c r="AI20" s="188"/>
      <c r="AJ20" s="188"/>
      <c r="AK20" s="187"/>
      <c r="AL20" s="187"/>
      <c r="AM20" s="188"/>
      <c r="AN20" s="193"/>
    </row>
    <row r="21" spans="1:40">
      <c r="A21" s="16" t="str">
        <f t="shared" si="0"/>
        <v>370813229012IP Rehab</v>
      </c>
      <c r="B21" s="8"/>
      <c r="C21" s="8"/>
      <c r="D21" s="9"/>
      <c r="E21" s="9"/>
      <c r="F21" s="8"/>
      <c r="G21" s="8"/>
      <c r="H21" s="8"/>
      <c r="I21" s="8"/>
      <c r="J21" s="8"/>
      <c r="K21" s="244">
        <v>1003</v>
      </c>
      <c r="L21" s="248" t="s">
        <v>1377</v>
      </c>
      <c r="M21" s="246">
        <v>370813229012</v>
      </c>
      <c r="N21" s="247">
        <v>22</v>
      </c>
      <c r="O21" s="247" t="s">
        <v>1370</v>
      </c>
      <c r="P21" s="203"/>
      <c r="Q21" s="188" t="s">
        <v>898</v>
      </c>
      <c r="R21" s="188" t="s">
        <v>1350</v>
      </c>
      <c r="S21" s="188" t="s">
        <v>1367</v>
      </c>
      <c r="T21" s="188" t="s">
        <v>1368</v>
      </c>
      <c r="U21" s="189"/>
      <c r="V21" s="189" t="s">
        <v>550</v>
      </c>
      <c r="W21" s="197" t="s">
        <v>1206</v>
      </c>
      <c r="X21" s="198" t="s">
        <v>1206</v>
      </c>
      <c r="Y21" s="199" t="s">
        <v>1206</v>
      </c>
      <c r="Z21" s="200" t="s">
        <v>1206</v>
      </c>
      <c r="AA21" s="201">
        <v>757.23</v>
      </c>
      <c r="AB21" s="202" t="s">
        <v>1206</v>
      </c>
      <c r="AC21" s="202" t="s">
        <v>1206</v>
      </c>
      <c r="AD21" s="202" t="s">
        <v>1373</v>
      </c>
      <c r="AE21" s="202" t="s">
        <v>1374</v>
      </c>
      <c r="AF21" s="202" t="s">
        <v>1206</v>
      </c>
      <c r="AG21" s="202" t="s">
        <v>948</v>
      </c>
      <c r="AH21" s="189">
        <v>1</v>
      </c>
      <c r="AI21" s="188"/>
      <c r="AJ21" s="188"/>
      <c r="AK21" s="187"/>
      <c r="AL21" s="187"/>
      <c r="AM21" s="188"/>
      <c r="AN21" s="193"/>
    </row>
    <row r="22" spans="1:40">
      <c r="A22" s="16" t="str">
        <f t="shared" si="0"/>
        <v>370661234001OP Acute</v>
      </c>
      <c r="B22" s="8"/>
      <c r="C22" s="8"/>
      <c r="D22" s="9"/>
      <c r="E22" s="9"/>
      <c r="F22" s="8"/>
      <c r="G22" s="8"/>
      <c r="H22" s="8"/>
      <c r="I22" s="8"/>
      <c r="J22" s="8"/>
      <c r="K22" s="244">
        <v>1003</v>
      </c>
      <c r="L22" s="248" t="s">
        <v>1377</v>
      </c>
      <c r="M22" s="246">
        <v>370661234001</v>
      </c>
      <c r="N22" s="247">
        <v>24</v>
      </c>
      <c r="O22" s="247" t="s">
        <v>1371</v>
      </c>
      <c r="P22" s="203"/>
      <c r="Q22" s="188" t="s">
        <v>898</v>
      </c>
      <c r="R22" s="188" t="s">
        <v>1350</v>
      </c>
      <c r="S22" s="188" t="s">
        <v>1367</v>
      </c>
      <c r="T22" s="188" t="s">
        <v>1368</v>
      </c>
      <c r="U22" s="189"/>
      <c r="V22" s="189" t="s">
        <v>550</v>
      </c>
      <c r="W22" s="197">
        <v>440.14</v>
      </c>
      <c r="X22" s="198">
        <v>0.6</v>
      </c>
      <c r="Y22" s="199">
        <v>0.91069999999999995</v>
      </c>
      <c r="Z22" s="200" t="s">
        <v>1206</v>
      </c>
      <c r="AA22" s="201">
        <v>593.41</v>
      </c>
      <c r="AB22" s="202">
        <v>0.23300000000000001</v>
      </c>
      <c r="AC22" s="202">
        <v>2.3E-2</v>
      </c>
      <c r="AD22" s="202" t="s">
        <v>1373</v>
      </c>
      <c r="AE22" s="202" t="s">
        <v>1374</v>
      </c>
      <c r="AF22" s="202" t="s">
        <v>948</v>
      </c>
      <c r="AG22" s="202" t="s">
        <v>948</v>
      </c>
      <c r="AH22" s="189">
        <v>0.98373999999999995</v>
      </c>
      <c r="AI22" s="188"/>
      <c r="AJ22" s="188"/>
      <c r="AK22" s="187"/>
      <c r="AL22" s="187"/>
      <c r="AM22" s="188"/>
      <c r="AN22" s="193"/>
    </row>
    <row r="23" spans="1:40">
      <c r="A23" s="16" t="str">
        <f t="shared" si="0"/>
        <v>370813229010OP Acute</v>
      </c>
      <c r="B23" s="8"/>
      <c r="C23" s="8"/>
      <c r="D23" s="9"/>
      <c r="E23" s="9"/>
      <c r="F23" s="8"/>
      <c r="G23" s="8"/>
      <c r="H23" s="8"/>
      <c r="I23" s="8"/>
      <c r="J23" s="8"/>
      <c r="K23" s="244">
        <v>1003</v>
      </c>
      <c r="L23" s="248" t="s">
        <v>1377</v>
      </c>
      <c r="M23" s="246">
        <v>370813229010</v>
      </c>
      <c r="N23" s="247">
        <v>24</v>
      </c>
      <c r="O23" s="247" t="s">
        <v>1371</v>
      </c>
      <c r="P23" s="203"/>
      <c r="Q23" s="188" t="s">
        <v>898</v>
      </c>
      <c r="R23" s="188" t="s">
        <v>1350</v>
      </c>
      <c r="S23" s="188" t="s">
        <v>1367</v>
      </c>
      <c r="T23" s="188" t="s">
        <v>1368</v>
      </c>
      <c r="U23" s="189"/>
      <c r="V23" s="189" t="s">
        <v>550</v>
      </c>
      <c r="W23" s="197">
        <v>440.14</v>
      </c>
      <c r="X23" s="198">
        <v>0.6</v>
      </c>
      <c r="Y23" s="199">
        <v>0.91069999999999995</v>
      </c>
      <c r="Z23" s="200" t="s">
        <v>1206</v>
      </c>
      <c r="AA23" s="201">
        <v>593.41</v>
      </c>
      <c r="AB23" s="202">
        <v>0.23300000000000001</v>
      </c>
      <c r="AC23" s="202">
        <v>2.3E-2</v>
      </c>
      <c r="AD23" s="202" t="s">
        <v>1373</v>
      </c>
      <c r="AE23" s="202" t="s">
        <v>1374</v>
      </c>
      <c r="AF23" s="202" t="s">
        <v>948</v>
      </c>
      <c r="AG23" s="202" t="s">
        <v>948</v>
      </c>
      <c r="AH23" s="189">
        <v>0.98373999999999995</v>
      </c>
      <c r="AI23" s="188"/>
      <c r="AJ23" s="188"/>
      <c r="AK23" s="187"/>
      <c r="AL23" s="187"/>
      <c r="AM23" s="188"/>
      <c r="AN23" s="193"/>
    </row>
    <row r="24" spans="1:40">
      <c r="A24" s="16" t="str">
        <f t="shared" si="0"/>
        <v>370661234001OP Psych</v>
      </c>
      <c r="B24" s="8"/>
      <c r="C24" s="8"/>
      <c r="D24" s="9"/>
      <c r="E24" s="9"/>
      <c r="F24" s="8"/>
      <c r="G24" s="8"/>
      <c r="H24" s="8"/>
      <c r="I24" s="8"/>
      <c r="J24" s="8"/>
      <c r="K24" s="244">
        <v>1003</v>
      </c>
      <c r="L24" s="248" t="s">
        <v>1377</v>
      </c>
      <c r="M24" s="246">
        <v>370661234001</v>
      </c>
      <c r="N24" s="247">
        <v>27</v>
      </c>
      <c r="O24" s="247" t="s">
        <v>1376</v>
      </c>
      <c r="P24" s="203"/>
      <c r="Q24" s="188" t="s">
        <v>898</v>
      </c>
      <c r="R24" s="188" t="s">
        <v>1350</v>
      </c>
      <c r="S24" s="188" t="s">
        <v>1367</v>
      </c>
      <c r="T24" s="188" t="s">
        <v>1368</v>
      </c>
      <c r="U24" s="189"/>
      <c r="V24" s="189" t="s">
        <v>550</v>
      </c>
      <c r="W24" s="197">
        <v>201.46</v>
      </c>
      <c r="X24" s="198">
        <v>0.6</v>
      </c>
      <c r="Y24" s="199">
        <v>0.91069999999999995</v>
      </c>
      <c r="Z24" s="200" t="s">
        <v>1206</v>
      </c>
      <c r="AA24" s="201">
        <v>252.02</v>
      </c>
      <c r="AB24" s="202">
        <v>0.23300000000000001</v>
      </c>
      <c r="AC24" s="202">
        <v>2.3E-2</v>
      </c>
      <c r="AD24" s="202" t="s">
        <v>1373</v>
      </c>
      <c r="AE24" s="202" t="s">
        <v>1374</v>
      </c>
      <c r="AF24" s="202" t="s">
        <v>948</v>
      </c>
      <c r="AG24" s="202" t="s">
        <v>948</v>
      </c>
      <c r="AH24" s="189">
        <v>1</v>
      </c>
      <c r="AI24" s="188"/>
      <c r="AJ24" s="188"/>
      <c r="AK24" s="187"/>
      <c r="AL24" s="187"/>
      <c r="AM24" s="188"/>
      <c r="AN24" s="193"/>
    </row>
    <row r="25" spans="1:40">
      <c r="A25" s="16" t="str">
        <f t="shared" si="0"/>
        <v>370813229010OP Psych</v>
      </c>
      <c r="B25" s="8"/>
      <c r="C25" s="8"/>
      <c r="D25" s="9"/>
      <c r="E25" s="9"/>
      <c r="F25" s="8"/>
      <c r="G25" s="8"/>
      <c r="H25" s="8"/>
      <c r="I25" s="8"/>
      <c r="J25" s="8"/>
      <c r="K25" s="244">
        <v>1003</v>
      </c>
      <c r="L25" s="248" t="s">
        <v>1377</v>
      </c>
      <c r="M25" s="246">
        <v>370813229010</v>
      </c>
      <c r="N25" s="247">
        <v>27</v>
      </c>
      <c r="O25" s="247" t="s">
        <v>1376</v>
      </c>
      <c r="P25" s="203"/>
      <c r="Q25" s="188" t="s">
        <v>898</v>
      </c>
      <c r="R25" s="188" t="s">
        <v>1350</v>
      </c>
      <c r="S25" s="188" t="s">
        <v>1367</v>
      </c>
      <c r="T25" s="188" t="s">
        <v>1368</v>
      </c>
      <c r="U25" s="189"/>
      <c r="V25" s="189" t="s">
        <v>550</v>
      </c>
      <c r="W25" s="197">
        <v>201.46</v>
      </c>
      <c r="X25" s="198">
        <v>0.6</v>
      </c>
      <c r="Y25" s="199">
        <v>0.91069999999999995</v>
      </c>
      <c r="Z25" s="200" t="s">
        <v>1206</v>
      </c>
      <c r="AA25" s="201">
        <v>252.02</v>
      </c>
      <c r="AB25" s="202">
        <v>0.23300000000000001</v>
      </c>
      <c r="AC25" s="202">
        <v>2.3E-2</v>
      </c>
      <c r="AD25" s="202" t="s">
        <v>1373</v>
      </c>
      <c r="AE25" s="202" t="s">
        <v>1374</v>
      </c>
      <c r="AF25" s="202" t="s">
        <v>948</v>
      </c>
      <c r="AG25" s="202" t="s">
        <v>948</v>
      </c>
      <c r="AH25" s="189">
        <v>1</v>
      </c>
      <c r="AI25" s="188"/>
      <c r="AJ25" s="188"/>
      <c r="AK25" s="187"/>
      <c r="AL25" s="187"/>
      <c r="AM25" s="188"/>
      <c r="AN25" s="193"/>
    </row>
    <row r="26" spans="1:40">
      <c r="A26" s="16" t="str">
        <f t="shared" si="0"/>
        <v>370661234001OP Psych</v>
      </c>
      <c r="B26" s="8"/>
      <c r="C26" s="8"/>
      <c r="D26" s="9"/>
      <c r="E26" s="9"/>
      <c r="F26" s="8"/>
      <c r="G26" s="8"/>
      <c r="H26" s="8"/>
      <c r="I26" s="8"/>
      <c r="J26" s="8"/>
      <c r="K26" s="244">
        <v>1003</v>
      </c>
      <c r="L26" s="248" t="s">
        <v>1377</v>
      </c>
      <c r="M26" s="246">
        <v>370661234001</v>
      </c>
      <c r="N26" s="247">
        <v>28</v>
      </c>
      <c r="O26" s="247" t="s">
        <v>1376</v>
      </c>
      <c r="P26" s="203"/>
      <c r="Q26" s="188" t="s">
        <v>898</v>
      </c>
      <c r="R26" s="188" t="s">
        <v>1350</v>
      </c>
      <c r="S26" s="188" t="s">
        <v>1367</v>
      </c>
      <c r="T26" s="188" t="s">
        <v>1368</v>
      </c>
      <c r="U26" s="189"/>
      <c r="V26" s="189" t="s">
        <v>550</v>
      </c>
      <c r="W26" s="197">
        <v>201.46</v>
      </c>
      <c r="X26" s="198">
        <v>0.6</v>
      </c>
      <c r="Y26" s="199">
        <v>0.91069999999999995</v>
      </c>
      <c r="Z26" s="200" t="s">
        <v>1206</v>
      </c>
      <c r="AA26" s="201">
        <v>252.02</v>
      </c>
      <c r="AB26" s="202">
        <v>0.23300000000000001</v>
      </c>
      <c r="AC26" s="202">
        <v>2.3E-2</v>
      </c>
      <c r="AD26" s="202" t="s">
        <v>1373</v>
      </c>
      <c r="AE26" s="202" t="s">
        <v>1374</v>
      </c>
      <c r="AF26" s="202" t="s">
        <v>948</v>
      </c>
      <c r="AG26" s="202" t="s">
        <v>948</v>
      </c>
      <c r="AH26" s="189">
        <v>1</v>
      </c>
      <c r="AI26" s="188"/>
      <c r="AJ26" s="188"/>
      <c r="AK26" s="187"/>
      <c r="AL26" s="187"/>
      <c r="AM26" s="188"/>
      <c r="AN26" s="193"/>
    </row>
    <row r="27" spans="1:40">
      <c r="A27" s="16" t="str">
        <f t="shared" si="0"/>
        <v>370813229010OP Psych</v>
      </c>
      <c r="B27" s="8"/>
      <c r="C27" s="8"/>
      <c r="D27" s="9"/>
      <c r="E27" s="9"/>
      <c r="F27" s="8"/>
      <c r="G27" s="8"/>
      <c r="H27" s="8"/>
      <c r="I27" s="8"/>
      <c r="J27" s="8"/>
      <c r="K27" s="244">
        <v>1003</v>
      </c>
      <c r="L27" s="248" t="s">
        <v>1377</v>
      </c>
      <c r="M27" s="246">
        <v>370813229010</v>
      </c>
      <c r="N27" s="247">
        <v>28</v>
      </c>
      <c r="O27" s="247" t="s">
        <v>1376</v>
      </c>
      <c r="P27" s="203"/>
      <c r="Q27" s="188" t="s">
        <v>898</v>
      </c>
      <c r="R27" s="188" t="s">
        <v>1350</v>
      </c>
      <c r="S27" s="188" t="s">
        <v>1367</v>
      </c>
      <c r="T27" s="188" t="s">
        <v>1368</v>
      </c>
      <c r="U27" s="189"/>
      <c r="V27" s="189" t="s">
        <v>550</v>
      </c>
      <c r="W27" s="197">
        <v>201.46</v>
      </c>
      <c r="X27" s="198">
        <v>0.6</v>
      </c>
      <c r="Y27" s="199">
        <v>0.91069999999999995</v>
      </c>
      <c r="Z27" s="200" t="s">
        <v>1206</v>
      </c>
      <c r="AA27" s="201">
        <v>252.02</v>
      </c>
      <c r="AB27" s="202">
        <v>0.23300000000000001</v>
      </c>
      <c r="AC27" s="202">
        <v>2.3E-2</v>
      </c>
      <c r="AD27" s="202" t="s">
        <v>1373</v>
      </c>
      <c r="AE27" s="202" t="s">
        <v>1374</v>
      </c>
      <c r="AF27" s="202" t="s">
        <v>948</v>
      </c>
      <c r="AG27" s="202" t="s">
        <v>948</v>
      </c>
      <c r="AH27" s="189">
        <v>1</v>
      </c>
      <c r="AI27" s="188"/>
      <c r="AJ27" s="188"/>
      <c r="AK27" s="187"/>
      <c r="AL27" s="187"/>
      <c r="AM27" s="188"/>
      <c r="AN27" s="193"/>
    </row>
    <row r="28" spans="1:40">
      <c r="A28" s="16" t="str">
        <f t="shared" si="0"/>
        <v>364431843001IP Acute</v>
      </c>
      <c r="B28" s="8"/>
      <c r="C28" s="8"/>
      <c r="D28" s="9"/>
      <c r="E28" s="9"/>
      <c r="F28" s="8"/>
      <c r="G28" s="8"/>
      <c r="H28" s="8"/>
      <c r="I28" s="8"/>
      <c r="J28" s="8"/>
      <c r="K28" s="244">
        <v>1006</v>
      </c>
      <c r="L28" s="248" t="s">
        <v>1580</v>
      </c>
      <c r="M28" s="246">
        <v>364431843001</v>
      </c>
      <c r="N28" s="247">
        <v>20</v>
      </c>
      <c r="O28" s="247" t="s">
        <v>1366</v>
      </c>
      <c r="P28" s="203"/>
      <c r="Q28" s="188" t="s">
        <v>772</v>
      </c>
      <c r="R28" s="188" t="s">
        <v>1350</v>
      </c>
      <c r="S28" s="188" t="s">
        <v>945</v>
      </c>
      <c r="T28" s="188" t="s">
        <v>1368</v>
      </c>
      <c r="U28" s="189"/>
      <c r="V28" s="189" t="s">
        <v>692</v>
      </c>
      <c r="W28" s="197">
        <v>3436.26</v>
      </c>
      <c r="X28" s="198">
        <v>0.62</v>
      </c>
      <c r="Y28" s="199">
        <v>0.84860000000000002</v>
      </c>
      <c r="Z28" s="200">
        <v>0</v>
      </c>
      <c r="AA28" s="201">
        <v>3109.31</v>
      </c>
      <c r="AB28" s="202">
        <v>0.29099999999999998</v>
      </c>
      <c r="AC28" s="202">
        <v>2.1000000000000001E-2</v>
      </c>
      <c r="AD28" s="202" t="s">
        <v>1373</v>
      </c>
      <c r="AE28" s="202">
        <v>0</v>
      </c>
      <c r="AF28" s="202" t="s">
        <v>1206</v>
      </c>
      <c r="AG28" s="202" t="s">
        <v>949</v>
      </c>
      <c r="AH28" s="189">
        <v>0.99858999999999998</v>
      </c>
      <c r="AI28" s="188"/>
      <c r="AJ28" s="188"/>
      <c r="AK28" s="187"/>
      <c r="AL28" s="187"/>
      <c r="AM28" s="188"/>
      <c r="AN28" s="193"/>
    </row>
    <row r="29" spans="1:40">
      <c r="A29" s="16" t="str">
        <f t="shared" si="0"/>
        <v>364431843001OP Acute</v>
      </c>
      <c r="B29" s="8"/>
      <c r="C29" s="8"/>
      <c r="D29" s="9"/>
      <c r="E29" s="9"/>
      <c r="F29" s="8"/>
      <c r="G29" s="8"/>
      <c r="H29" s="8"/>
      <c r="I29" s="8"/>
      <c r="J29" s="8"/>
      <c r="K29" s="244">
        <v>1006</v>
      </c>
      <c r="L29" s="248" t="s">
        <v>1580</v>
      </c>
      <c r="M29" s="246">
        <v>364431843001</v>
      </c>
      <c r="N29" s="247">
        <v>24</v>
      </c>
      <c r="O29" s="247" t="s">
        <v>1371</v>
      </c>
      <c r="P29" s="203"/>
      <c r="Q29" s="188" t="s">
        <v>772</v>
      </c>
      <c r="R29" s="188" t="s">
        <v>1350</v>
      </c>
      <c r="S29" s="188" t="s">
        <v>945</v>
      </c>
      <c r="T29" s="188" t="s">
        <v>1368</v>
      </c>
      <c r="U29" s="189"/>
      <c r="V29" s="189" t="s">
        <v>692</v>
      </c>
      <c r="W29" s="197">
        <v>802.42</v>
      </c>
      <c r="X29" s="198">
        <v>0.6</v>
      </c>
      <c r="Y29" s="199">
        <v>1</v>
      </c>
      <c r="Z29" s="200" t="s">
        <v>1206</v>
      </c>
      <c r="AA29" s="201">
        <v>789.37</v>
      </c>
      <c r="AB29" s="202">
        <v>0.29099999999999998</v>
      </c>
      <c r="AC29" s="202">
        <v>2.1000000000000001E-2</v>
      </c>
      <c r="AD29" s="202" t="s">
        <v>1373</v>
      </c>
      <c r="AE29" s="202">
        <v>0</v>
      </c>
      <c r="AF29" s="202" t="s">
        <v>949</v>
      </c>
      <c r="AG29" s="202" t="s">
        <v>949</v>
      </c>
      <c r="AH29" s="189">
        <v>0.98373999999999995</v>
      </c>
      <c r="AI29" s="188"/>
      <c r="AJ29" s="188"/>
      <c r="AK29" s="187"/>
      <c r="AL29" s="187"/>
      <c r="AM29" s="188"/>
      <c r="AN29" s="193"/>
    </row>
    <row r="30" spans="1:40">
      <c r="A30" s="16" t="str">
        <f t="shared" si="0"/>
        <v>362170840001IP Acute</v>
      </c>
      <c r="B30" s="8"/>
      <c r="C30" s="8"/>
      <c r="D30" s="9"/>
      <c r="E30" s="9"/>
      <c r="F30" s="8"/>
      <c r="G30" s="8"/>
      <c r="H30" s="8"/>
      <c r="I30" s="8"/>
      <c r="J30" s="8"/>
      <c r="K30" s="244">
        <v>1007</v>
      </c>
      <c r="L30" s="248" t="s">
        <v>1581</v>
      </c>
      <c r="M30" s="246">
        <v>362170840001</v>
      </c>
      <c r="N30" s="247">
        <v>20</v>
      </c>
      <c r="O30" s="247" t="s">
        <v>1366</v>
      </c>
      <c r="P30" s="203"/>
      <c r="Q30" s="188" t="s">
        <v>896</v>
      </c>
      <c r="R30" s="188" t="s">
        <v>1350</v>
      </c>
      <c r="S30" s="188" t="s">
        <v>1367</v>
      </c>
      <c r="T30" s="188" t="s">
        <v>1368</v>
      </c>
      <c r="U30" s="189"/>
      <c r="V30" s="189" t="s">
        <v>539</v>
      </c>
      <c r="W30" s="197">
        <v>3436.26</v>
      </c>
      <c r="X30" s="198">
        <v>0.68300000000000005</v>
      </c>
      <c r="Y30" s="199">
        <v>1.0604</v>
      </c>
      <c r="Z30" s="200">
        <v>0</v>
      </c>
      <c r="AA30" s="201">
        <v>3572.97</v>
      </c>
      <c r="AB30" s="202">
        <v>0.17899999999999999</v>
      </c>
      <c r="AC30" s="202">
        <v>5.0000000000000001E-3</v>
      </c>
      <c r="AD30" s="202" t="s">
        <v>1378</v>
      </c>
      <c r="AE30" s="202" t="s">
        <v>1369</v>
      </c>
      <c r="AF30" s="202" t="s">
        <v>1206</v>
      </c>
      <c r="AG30" s="202" t="s">
        <v>948</v>
      </c>
      <c r="AH30" s="189">
        <v>0.99858999999999998</v>
      </c>
      <c r="AI30" s="188"/>
      <c r="AJ30" s="188"/>
      <c r="AK30" s="187"/>
      <c r="AL30" s="187"/>
      <c r="AM30" s="188"/>
      <c r="AN30" s="193"/>
    </row>
    <row r="31" spans="1:40">
      <c r="A31" s="16" t="str">
        <f t="shared" si="0"/>
        <v>362170840001IP Rehab</v>
      </c>
      <c r="B31" s="8"/>
      <c r="C31" s="8"/>
      <c r="D31" s="9"/>
      <c r="E31" s="9"/>
      <c r="F31" s="8"/>
      <c r="G31" s="8"/>
      <c r="H31" s="8"/>
      <c r="I31" s="8"/>
      <c r="J31" s="8"/>
      <c r="K31" s="244">
        <v>1007</v>
      </c>
      <c r="L31" s="248" t="s">
        <v>1581</v>
      </c>
      <c r="M31" s="246">
        <v>362170840001</v>
      </c>
      <c r="N31" s="247">
        <v>22</v>
      </c>
      <c r="O31" s="247" t="s">
        <v>1370</v>
      </c>
      <c r="P31" s="203"/>
      <c r="Q31" s="188" t="s">
        <v>896</v>
      </c>
      <c r="R31" s="188" t="s">
        <v>1350</v>
      </c>
      <c r="S31" s="188" t="s">
        <v>1367</v>
      </c>
      <c r="T31" s="188" t="s">
        <v>1368</v>
      </c>
      <c r="U31" s="189"/>
      <c r="V31" s="189" t="s">
        <v>539</v>
      </c>
      <c r="W31" s="197" t="s">
        <v>1206</v>
      </c>
      <c r="X31" s="198" t="s">
        <v>1206</v>
      </c>
      <c r="Y31" s="199" t="s">
        <v>1206</v>
      </c>
      <c r="Z31" s="200" t="s">
        <v>1206</v>
      </c>
      <c r="AA31" s="201">
        <v>616.79</v>
      </c>
      <c r="AB31" s="202" t="s">
        <v>1206</v>
      </c>
      <c r="AC31" s="202" t="s">
        <v>1206</v>
      </c>
      <c r="AD31" s="202" t="s">
        <v>1378</v>
      </c>
      <c r="AE31" s="202" t="s">
        <v>1369</v>
      </c>
      <c r="AF31" s="202" t="s">
        <v>1206</v>
      </c>
      <c r="AG31" s="202" t="s">
        <v>948</v>
      </c>
      <c r="AH31" s="189">
        <v>1</v>
      </c>
      <c r="AI31" s="188"/>
      <c r="AJ31" s="188"/>
      <c r="AK31" s="187"/>
      <c r="AL31" s="187"/>
      <c r="AM31" s="188"/>
      <c r="AN31" s="193"/>
    </row>
    <row r="32" spans="1:40">
      <c r="A32" s="16" t="str">
        <f t="shared" si="0"/>
        <v>362170840001OP Acute</v>
      </c>
      <c r="B32" s="8"/>
      <c r="C32" s="8"/>
      <c r="D32" s="9"/>
      <c r="E32" s="9"/>
      <c r="F32" s="8"/>
      <c r="G32" s="8"/>
      <c r="H32" s="8"/>
      <c r="I32" s="8"/>
      <c r="J32" s="8"/>
      <c r="K32" s="244">
        <v>1007</v>
      </c>
      <c r="L32" s="248" t="s">
        <v>1581</v>
      </c>
      <c r="M32" s="246">
        <v>362170840001</v>
      </c>
      <c r="N32" s="247">
        <v>24</v>
      </c>
      <c r="O32" s="247" t="s">
        <v>1371</v>
      </c>
      <c r="P32" s="203"/>
      <c r="Q32" s="188" t="s">
        <v>896</v>
      </c>
      <c r="R32" s="188" t="s">
        <v>1350</v>
      </c>
      <c r="S32" s="188" t="s">
        <v>1367</v>
      </c>
      <c r="T32" s="188" t="s">
        <v>1368</v>
      </c>
      <c r="U32" s="189"/>
      <c r="V32" s="189" t="s">
        <v>539</v>
      </c>
      <c r="W32" s="197">
        <v>440.14</v>
      </c>
      <c r="X32" s="198">
        <v>0.6</v>
      </c>
      <c r="Y32" s="199">
        <v>1.0604</v>
      </c>
      <c r="Z32" s="200" t="s">
        <v>1206</v>
      </c>
      <c r="AA32" s="201">
        <v>649.73</v>
      </c>
      <c r="AB32" s="202">
        <v>0.17899999999999999</v>
      </c>
      <c r="AC32" s="202">
        <v>5.0000000000000001E-3</v>
      </c>
      <c r="AD32" s="202" t="s">
        <v>1378</v>
      </c>
      <c r="AE32" s="202" t="s">
        <v>1369</v>
      </c>
      <c r="AF32" s="202" t="s">
        <v>948</v>
      </c>
      <c r="AG32" s="202" t="s">
        <v>948</v>
      </c>
      <c r="AH32" s="189">
        <v>0.98373999999999995</v>
      </c>
      <c r="AI32" s="188"/>
      <c r="AJ32" s="188"/>
      <c r="AK32" s="187"/>
      <c r="AL32" s="187"/>
      <c r="AM32" s="188"/>
      <c r="AN32" s="193"/>
    </row>
    <row r="33" spans="1:40">
      <c r="A33" s="16" t="str">
        <f t="shared" si="0"/>
        <v>362170840001OP Rehab</v>
      </c>
      <c r="B33" s="8"/>
      <c r="C33" s="8"/>
      <c r="D33" s="9"/>
      <c r="E33" s="9"/>
      <c r="F33" s="8"/>
      <c r="G33" s="8"/>
      <c r="H33" s="8"/>
      <c r="I33" s="8"/>
      <c r="J33" s="8"/>
      <c r="K33" s="244">
        <v>1007</v>
      </c>
      <c r="L33" s="248" t="s">
        <v>1581</v>
      </c>
      <c r="M33" s="246">
        <v>362170840001</v>
      </c>
      <c r="N33" s="247">
        <v>29</v>
      </c>
      <c r="O33" s="247" t="s">
        <v>1379</v>
      </c>
      <c r="P33" s="203"/>
      <c r="Q33" s="188" t="s">
        <v>896</v>
      </c>
      <c r="R33" s="188" t="s">
        <v>1350</v>
      </c>
      <c r="S33" s="188" t="s">
        <v>1367</v>
      </c>
      <c r="T33" s="188" t="s">
        <v>1368</v>
      </c>
      <c r="U33" s="189"/>
      <c r="V33" s="189" t="s">
        <v>539</v>
      </c>
      <c r="W33" s="197">
        <v>310.45999999999998</v>
      </c>
      <c r="X33" s="198">
        <v>0.6</v>
      </c>
      <c r="Y33" s="199">
        <v>1.0604</v>
      </c>
      <c r="Z33" s="200" t="s">
        <v>1206</v>
      </c>
      <c r="AA33" s="201">
        <v>425.24</v>
      </c>
      <c r="AB33" s="202">
        <v>0.17899999999999999</v>
      </c>
      <c r="AC33" s="202">
        <v>5.0000000000000001E-3</v>
      </c>
      <c r="AD33" s="202" t="s">
        <v>1378</v>
      </c>
      <c r="AE33" s="202" t="s">
        <v>1369</v>
      </c>
      <c r="AF33" s="202" t="s">
        <v>948</v>
      </c>
      <c r="AG33" s="202" t="s">
        <v>948</v>
      </c>
      <c r="AH33" s="189">
        <v>1</v>
      </c>
      <c r="AI33" s="188"/>
      <c r="AJ33" s="188"/>
      <c r="AK33" s="187"/>
      <c r="AL33" s="187"/>
      <c r="AM33" s="188"/>
      <c r="AN33" s="193"/>
    </row>
    <row r="34" spans="1:40">
      <c r="A34" s="16" t="str">
        <f t="shared" si="0"/>
        <v>362340313001IP Acute</v>
      </c>
      <c r="B34" s="8"/>
      <c r="C34" s="8"/>
      <c r="D34" s="9"/>
      <c r="E34" s="9"/>
      <c r="F34" s="8"/>
      <c r="G34" s="8"/>
      <c r="H34" s="8"/>
      <c r="I34" s="8"/>
      <c r="J34" s="8"/>
      <c r="K34" s="244">
        <v>1011</v>
      </c>
      <c r="L34" s="248" t="s">
        <v>1582</v>
      </c>
      <c r="M34" s="246">
        <v>362340313001</v>
      </c>
      <c r="N34" s="247">
        <v>20</v>
      </c>
      <c r="O34" s="247" t="s">
        <v>1366</v>
      </c>
      <c r="P34" s="203"/>
      <c r="Q34" s="188" t="s">
        <v>865</v>
      </c>
      <c r="R34" s="188" t="s">
        <v>1350</v>
      </c>
      <c r="S34" s="188" t="s">
        <v>1367</v>
      </c>
      <c r="T34" s="188" t="s">
        <v>1368</v>
      </c>
      <c r="U34" s="189"/>
      <c r="V34" s="189" t="s">
        <v>637</v>
      </c>
      <c r="W34" s="197">
        <v>3436.26</v>
      </c>
      <c r="X34" s="198">
        <v>0.68300000000000005</v>
      </c>
      <c r="Y34" s="199">
        <v>1.0427</v>
      </c>
      <c r="Z34" s="200">
        <v>0</v>
      </c>
      <c r="AA34" s="201">
        <v>3531.49</v>
      </c>
      <c r="AB34" s="202">
        <v>0.23899999999999999</v>
      </c>
      <c r="AC34" s="202">
        <v>3.6999999999999998E-2</v>
      </c>
      <c r="AD34" s="202" t="s">
        <v>1378</v>
      </c>
      <c r="AE34" s="202" t="s">
        <v>1369</v>
      </c>
      <c r="AF34" s="202" t="s">
        <v>1206</v>
      </c>
      <c r="AG34" s="202" t="s">
        <v>948</v>
      </c>
      <c r="AH34" s="189">
        <v>0.99858999999999998</v>
      </c>
      <c r="AI34" s="188"/>
      <c r="AJ34" s="188"/>
      <c r="AK34" s="187"/>
      <c r="AL34" s="187"/>
      <c r="AM34" s="188"/>
      <c r="AN34" s="193"/>
    </row>
    <row r="35" spans="1:40">
      <c r="A35" s="16" t="str">
        <f t="shared" si="0"/>
        <v>362340313008IP Acute</v>
      </c>
      <c r="B35" s="8"/>
      <c r="C35" s="8"/>
      <c r="D35" s="9"/>
      <c r="E35" s="9"/>
      <c r="F35" s="8"/>
      <c r="G35" s="8"/>
      <c r="H35" s="8"/>
      <c r="I35" s="8"/>
      <c r="J35" s="8"/>
      <c r="K35" s="244">
        <v>1011</v>
      </c>
      <c r="L35" s="248" t="s">
        <v>1582</v>
      </c>
      <c r="M35" s="246">
        <v>362340313008</v>
      </c>
      <c r="N35" s="247">
        <v>20</v>
      </c>
      <c r="O35" s="247" t="s">
        <v>1366</v>
      </c>
      <c r="P35" s="203"/>
      <c r="Q35" s="188" t="s">
        <v>865</v>
      </c>
      <c r="R35" s="188" t="s">
        <v>1350</v>
      </c>
      <c r="S35" s="188" t="s">
        <v>1367</v>
      </c>
      <c r="T35" s="188" t="s">
        <v>1368</v>
      </c>
      <c r="U35" s="189"/>
      <c r="V35" s="189" t="s">
        <v>637</v>
      </c>
      <c r="W35" s="197">
        <v>3436.26</v>
      </c>
      <c r="X35" s="198">
        <v>0.68300000000000005</v>
      </c>
      <c r="Y35" s="199">
        <v>1.0427</v>
      </c>
      <c r="Z35" s="200">
        <v>0</v>
      </c>
      <c r="AA35" s="201">
        <v>3531.49</v>
      </c>
      <c r="AB35" s="202">
        <v>0.23899999999999999</v>
      </c>
      <c r="AC35" s="202">
        <v>3.6999999999999998E-2</v>
      </c>
      <c r="AD35" s="202" t="s">
        <v>1378</v>
      </c>
      <c r="AE35" s="202" t="s">
        <v>1369</v>
      </c>
      <c r="AF35" s="202" t="s">
        <v>1206</v>
      </c>
      <c r="AG35" s="202" t="s">
        <v>948</v>
      </c>
      <c r="AH35" s="189">
        <v>0.99858999999999998</v>
      </c>
      <c r="AI35" s="188"/>
      <c r="AJ35" s="188"/>
      <c r="AK35" s="187"/>
      <c r="AL35" s="187"/>
      <c r="AM35" s="188"/>
      <c r="AN35" s="193"/>
    </row>
    <row r="36" spans="1:40">
      <c r="A36" s="16" t="str">
        <f t="shared" si="0"/>
        <v>362340313001IP Psych</v>
      </c>
      <c r="B36" s="8"/>
      <c r="C36" s="8"/>
      <c r="D36" s="9"/>
      <c r="E36" s="9"/>
      <c r="F36" s="8"/>
      <c r="G36" s="8"/>
      <c r="H36" s="8"/>
      <c r="I36" s="8"/>
      <c r="J36" s="8"/>
      <c r="K36" s="244">
        <v>1011</v>
      </c>
      <c r="L36" s="248" t="s">
        <v>1582</v>
      </c>
      <c r="M36" s="246">
        <v>362340313001</v>
      </c>
      <c r="N36" s="247">
        <v>21</v>
      </c>
      <c r="O36" s="247" t="s">
        <v>1375</v>
      </c>
      <c r="P36" s="203"/>
      <c r="Q36" s="188" t="s">
        <v>865</v>
      </c>
      <c r="R36" s="188" t="s">
        <v>1350</v>
      </c>
      <c r="S36" s="188" t="s">
        <v>1367</v>
      </c>
      <c r="T36" s="188" t="s">
        <v>1368</v>
      </c>
      <c r="U36" s="189"/>
      <c r="V36" s="189" t="s">
        <v>637</v>
      </c>
      <c r="W36" s="197" t="s">
        <v>1206</v>
      </c>
      <c r="X36" s="198" t="s">
        <v>1206</v>
      </c>
      <c r="Y36" s="199" t="s">
        <v>1206</v>
      </c>
      <c r="Z36" s="200" t="s">
        <v>1206</v>
      </c>
      <c r="AA36" s="201">
        <v>429.58</v>
      </c>
      <c r="AB36" s="202" t="s">
        <v>1206</v>
      </c>
      <c r="AC36" s="202" t="s">
        <v>1206</v>
      </c>
      <c r="AD36" s="202" t="s">
        <v>1378</v>
      </c>
      <c r="AE36" s="202" t="s">
        <v>1369</v>
      </c>
      <c r="AF36" s="202" t="s">
        <v>1206</v>
      </c>
      <c r="AG36" s="202" t="s">
        <v>948</v>
      </c>
      <c r="AH36" s="189">
        <v>1</v>
      </c>
      <c r="AI36" s="188"/>
      <c r="AJ36" s="188"/>
      <c r="AK36" s="187"/>
      <c r="AL36" s="187"/>
      <c r="AM36" s="188"/>
      <c r="AN36" s="193"/>
    </row>
    <row r="37" spans="1:40">
      <c r="A37" s="16" t="str">
        <f t="shared" si="0"/>
        <v>362340313006IP Psych</v>
      </c>
      <c r="B37" s="8"/>
      <c r="C37" s="8"/>
      <c r="D37" s="9"/>
      <c r="E37" s="9"/>
      <c r="F37" s="8"/>
      <c r="G37" s="8"/>
      <c r="H37" s="8"/>
      <c r="I37" s="8"/>
      <c r="J37" s="8"/>
      <c r="K37" s="244">
        <v>1011</v>
      </c>
      <c r="L37" s="248" t="s">
        <v>1582</v>
      </c>
      <c r="M37" s="246">
        <v>362340313006</v>
      </c>
      <c r="N37" s="247">
        <v>21</v>
      </c>
      <c r="O37" s="247" t="s">
        <v>1375</v>
      </c>
      <c r="P37" s="203"/>
      <c r="Q37" s="188" t="s">
        <v>865</v>
      </c>
      <c r="R37" s="188" t="s">
        <v>1350</v>
      </c>
      <c r="S37" s="188" t="s">
        <v>1367</v>
      </c>
      <c r="T37" s="188" t="s">
        <v>1368</v>
      </c>
      <c r="U37" s="189"/>
      <c r="V37" s="189" t="s">
        <v>637</v>
      </c>
      <c r="W37" s="197" t="s">
        <v>1206</v>
      </c>
      <c r="X37" s="198" t="s">
        <v>1206</v>
      </c>
      <c r="Y37" s="199" t="s">
        <v>1206</v>
      </c>
      <c r="Z37" s="200" t="s">
        <v>1206</v>
      </c>
      <c r="AA37" s="201">
        <v>429.58</v>
      </c>
      <c r="AB37" s="202" t="s">
        <v>1206</v>
      </c>
      <c r="AC37" s="202" t="s">
        <v>1206</v>
      </c>
      <c r="AD37" s="202" t="s">
        <v>1378</v>
      </c>
      <c r="AE37" s="202" t="s">
        <v>1369</v>
      </c>
      <c r="AF37" s="202" t="s">
        <v>1206</v>
      </c>
      <c r="AG37" s="202" t="s">
        <v>948</v>
      </c>
      <c r="AH37" s="189">
        <v>1</v>
      </c>
      <c r="AI37" s="188"/>
      <c r="AJ37" s="188"/>
      <c r="AK37" s="187"/>
      <c r="AL37" s="187"/>
      <c r="AM37" s="188"/>
      <c r="AN37" s="193"/>
    </row>
    <row r="38" spans="1:40">
      <c r="A38" s="16" t="str">
        <f t="shared" si="0"/>
        <v>362340313007IP Rehab</v>
      </c>
      <c r="B38" s="8"/>
      <c r="C38" s="8"/>
      <c r="D38" s="9"/>
      <c r="E38" s="9"/>
      <c r="F38" s="8"/>
      <c r="G38" s="8"/>
      <c r="H38" s="8"/>
      <c r="I38" s="8"/>
      <c r="J38" s="8"/>
      <c r="K38" s="244">
        <v>1011</v>
      </c>
      <c r="L38" s="248" t="s">
        <v>1582</v>
      </c>
      <c r="M38" s="246">
        <v>362340313007</v>
      </c>
      <c r="N38" s="247">
        <v>22</v>
      </c>
      <c r="O38" s="247" t="s">
        <v>1370</v>
      </c>
      <c r="P38" s="203"/>
      <c r="Q38" s="188" t="s">
        <v>865</v>
      </c>
      <c r="R38" s="188" t="s">
        <v>1350</v>
      </c>
      <c r="S38" s="188" t="s">
        <v>1367</v>
      </c>
      <c r="T38" s="188" t="s">
        <v>1368</v>
      </c>
      <c r="U38" s="189"/>
      <c r="V38" s="189" t="s">
        <v>637</v>
      </c>
      <c r="W38" s="197" t="s">
        <v>1206</v>
      </c>
      <c r="X38" s="198" t="s">
        <v>1206</v>
      </c>
      <c r="Y38" s="199" t="s">
        <v>1206</v>
      </c>
      <c r="Z38" s="200" t="s">
        <v>1206</v>
      </c>
      <c r="AA38" s="201">
        <v>539.32000000000005</v>
      </c>
      <c r="AB38" s="202" t="s">
        <v>1206</v>
      </c>
      <c r="AC38" s="202" t="s">
        <v>1206</v>
      </c>
      <c r="AD38" s="202" t="s">
        <v>1378</v>
      </c>
      <c r="AE38" s="202" t="s">
        <v>1369</v>
      </c>
      <c r="AF38" s="202" t="s">
        <v>1206</v>
      </c>
      <c r="AG38" s="202" t="s">
        <v>948</v>
      </c>
      <c r="AH38" s="189">
        <v>1</v>
      </c>
      <c r="AI38" s="188"/>
      <c r="AJ38" s="188"/>
      <c r="AK38" s="187"/>
      <c r="AL38" s="187"/>
      <c r="AM38" s="188"/>
      <c r="AN38" s="193"/>
    </row>
    <row r="39" spans="1:40">
      <c r="A39" s="16" t="str">
        <f t="shared" si="0"/>
        <v>362340313001OP Acute</v>
      </c>
      <c r="B39" s="8"/>
      <c r="C39" s="8"/>
      <c r="D39" s="9"/>
      <c r="E39" s="9"/>
      <c r="F39" s="8"/>
      <c r="G39" s="8"/>
      <c r="H39" s="8"/>
      <c r="I39" s="8"/>
      <c r="J39" s="8"/>
      <c r="K39" s="244">
        <v>1011</v>
      </c>
      <c r="L39" s="248" t="s">
        <v>1582</v>
      </c>
      <c r="M39" s="246">
        <v>362340313001</v>
      </c>
      <c r="N39" s="247">
        <v>24</v>
      </c>
      <c r="O39" s="247" t="s">
        <v>1371</v>
      </c>
      <c r="P39" s="203"/>
      <c r="Q39" s="188" t="s">
        <v>865</v>
      </c>
      <c r="R39" s="188" t="s">
        <v>1350</v>
      </c>
      <c r="S39" s="188" t="s">
        <v>1367</v>
      </c>
      <c r="T39" s="188" t="s">
        <v>1368</v>
      </c>
      <c r="U39" s="189"/>
      <c r="V39" s="189" t="s">
        <v>637</v>
      </c>
      <c r="W39" s="197">
        <v>440.14</v>
      </c>
      <c r="X39" s="198">
        <v>0.6</v>
      </c>
      <c r="Y39" s="199">
        <v>1.0427</v>
      </c>
      <c r="Z39" s="200" t="s">
        <v>1206</v>
      </c>
      <c r="AA39" s="201">
        <v>444.08</v>
      </c>
      <c r="AB39" s="202">
        <v>0.23899999999999999</v>
      </c>
      <c r="AC39" s="202">
        <v>3.6999999999999998E-2</v>
      </c>
      <c r="AD39" s="202" t="s">
        <v>1378</v>
      </c>
      <c r="AE39" s="202" t="s">
        <v>1369</v>
      </c>
      <c r="AF39" s="202" t="s">
        <v>949</v>
      </c>
      <c r="AG39" s="202" t="s">
        <v>948</v>
      </c>
      <c r="AH39" s="189">
        <v>0.98373999999999995</v>
      </c>
      <c r="AI39" s="188"/>
      <c r="AJ39" s="188"/>
      <c r="AK39" s="187"/>
      <c r="AL39" s="187"/>
      <c r="AM39" s="188"/>
      <c r="AN39" s="193"/>
    </row>
    <row r="40" spans="1:40">
      <c r="A40" s="16" t="str">
        <f t="shared" si="0"/>
        <v>362340313008OP Acute</v>
      </c>
      <c r="B40" s="8"/>
      <c r="C40" s="8"/>
      <c r="D40" s="9"/>
      <c r="E40" s="9"/>
      <c r="F40" s="8"/>
      <c r="G40" s="8"/>
      <c r="H40" s="8"/>
      <c r="I40" s="8"/>
      <c r="J40" s="8"/>
      <c r="K40" s="244">
        <v>1011</v>
      </c>
      <c r="L40" s="248" t="s">
        <v>1582</v>
      </c>
      <c r="M40" s="246">
        <v>362340313008</v>
      </c>
      <c r="N40" s="247">
        <v>24</v>
      </c>
      <c r="O40" s="247" t="s">
        <v>1371</v>
      </c>
      <c r="P40" s="203"/>
      <c r="Q40" s="188" t="s">
        <v>865</v>
      </c>
      <c r="R40" s="188" t="s">
        <v>1350</v>
      </c>
      <c r="S40" s="188" t="s">
        <v>1367</v>
      </c>
      <c r="T40" s="188" t="s">
        <v>1368</v>
      </c>
      <c r="U40" s="189"/>
      <c r="V40" s="189" t="s">
        <v>637</v>
      </c>
      <c r="W40" s="197">
        <v>440.14</v>
      </c>
      <c r="X40" s="198">
        <v>0.6</v>
      </c>
      <c r="Y40" s="199">
        <v>1.0427</v>
      </c>
      <c r="Z40" s="200" t="s">
        <v>1206</v>
      </c>
      <c r="AA40" s="201">
        <v>444.08</v>
      </c>
      <c r="AB40" s="202">
        <v>0.23899999999999999</v>
      </c>
      <c r="AC40" s="202">
        <v>3.6999999999999998E-2</v>
      </c>
      <c r="AD40" s="202" t="s">
        <v>1378</v>
      </c>
      <c r="AE40" s="202" t="s">
        <v>1369</v>
      </c>
      <c r="AF40" s="202" t="s">
        <v>949</v>
      </c>
      <c r="AG40" s="202" t="s">
        <v>948</v>
      </c>
      <c r="AH40" s="189">
        <v>0.98373999999999995</v>
      </c>
      <c r="AI40" s="188"/>
      <c r="AJ40" s="188"/>
      <c r="AK40" s="187"/>
      <c r="AL40" s="187"/>
      <c r="AM40" s="188"/>
      <c r="AN40" s="193"/>
    </row>
    <row r="41" spans="1:40">
      <c r="A41" s="16" t="str">
        <f t="shared" si="0"/>
        <v>362340313001OP Psych</v>
      </c>
      <c r="B41" s="8"/>
      <c r="C41" s="8"/>
      <c r="D41" s="9"/>
      <c r="E41" s="9"/>
      <c r="F41" s="8"/>
      <c r="G41" s="8"/>
      <c r="H41" s="8"/>
      <c r="I41" s="8"/>
      <c r="J41" s="8"/>
      <c r="K41" s="244">
        <v>1011</v>
      </c>
      <c r="L41" s="248" t="s">
        <v>1582</v>
      </c>
      <c r="M41" s="246">
        <v>362340313001</v>
      </c>
      <c r="N41" s="247">
        <v>27</v>
      </c>
      <c r="O41" s="247" t="s">
        <v>1376</v>
      </c>
      <c r="P41" s="203"/>
      <c r="Q41" s="188" t="s">
        <v>865</v>
      </c>
      <c r="R41" s="188" t="s">
        <v>1350</v>
      </c>
      <c r="S41" s="188" t="s">
        <v>1367</v>
      </c>
      <c r="T41" s="188" t="s">
        <v>1368</v>
      </c>
      <c r="U41" s="189"/>
      <c r="V41" s="189" t="s">
        <v>637</v>
      </c>
      <c r="W41" s="197">
        <v>201.46</v>
      </c>
      <c r="X41" s="198">
        <v>0.6</v>
      </c>
      <c r="Y41" s="199">
        <v>1.0427</v>
      </c>
      <c r="Z41" s="200" t="s">
        <v>1206</v>
      </c>
      <c r="AA41" s="201">
        <v>206.62</v>
      </c>
      <c r="AB41" s="202">
        <v>0.23899999999999999</v>
      </c>
      <c r="AC41" s="202">
        <v>3.6999999999999998E-2</v>
      </c>
      <c r="AD41" s="202" t="s">
        <v>1378</v>
      </c>
      <c r="AE41" s="202" t="s">
        <v>1369</v>
      </c>
      <c r="AF41" s="202" t="s">
        <v>949</v>
      </c>
      <c r="AG41" s="202" t="s">
        <v>948</v>
      </c>
      <c r="AH41" s="189">
        <v>1</v>
      </c>
      <c r="AI41" s="188"/>
      <c r="AJ41" s="188"/>
      <c r="AK41" s="187"/>
      <c r="AL41" s="187"/>
      <c r="AM41" s="188"/>
      <c r="AN41" s="193"/>
    </row>
    <row r="42" spans="1:40">
      <c r="A42" s="16" t="str">
        <f t="shared" si="0"/>
        <v>362340313006OP Psych</v>
      </c>
      <c r="B42" s="8"/>
      <c r="C42" s="8"/>
      <c r="D42" s="9"/>
      <c r="E42" s="9"/>
      <c r="F42" s="8"/>
      <c r="G42" s="8"/>
      <c r="H42" s="8"/>
      <c r="I42" s="8"/>
      <c r="J42" s="8"/>
      <c r="K42" s="244">
        <v>1011</v>
      </c>
      <c r="L42" s="248" t="s">
        <v>1582</v>
      </c>
      <c r="M42" s="246">
        <v>362340313006</v>
      </c>
      <c r="N42" s="247">
        <v>27</v>
      </c>
      <c r="O42" s="247" t="s">
        <v>1376</v>
      </c>
      <c r="P42" s="203"/>
      <c r="Q42" s="188" t="s">
        <v>865</v>
      </c>
      <c r="R42" s="188" t="s">
        <v>1350</v>
      </c>
      <c r="S42" s="188" t="s">
        <v>1367</v>
      </c>
      <c r="T42" s="188" t="s">
        <v>1368</v>
      </c>
      <c r="U42" s="189"/>
      <c r="V42" s="189" t="s">
        <v>637</v>
      </c>
      <c r="W42" s="197">
        <v>201.46</v>
      </c>
      <c r="X42" s="198">
        <v>0.6</v>
      </c>
      <c r="Y42" s="199">
        <v>1.0427</v>
      </c>
      <c r="Z42" s="200" t="s">
        <v>1206</v>
      </c>
      <c r="AA42" s="201">
        <v>206.62</v>
      </c>
      <c r="AB42" s="202">
        <v>0.23899999999999999</v>
      </c>
      <c r="AC42" s="202">
        <v>3.6999999999999998E-2</v>
      </c>
      <c r="AD42" s="202" t="s">
        <v>1378</v>
      </c>
      <c r="AE42" s="202" t="s">
        <v>1369</v>
      </c>
      <c r="AF42" s="202" t="s">
        <v>949</v>
      </c>
      <c r="AG42" s="202" t="s">
        <v>948</v>
      </c>
      <c r="AH42" s="189">
        <v>1</v>
      </c>
      <c r="AI42" s="188"/>
      <c r="AJ42" s="188"/>
      <c r="AK42" s="187"/>
      <c r="AL42" s="187"/>
      <c r="AM42" s="188"/>
      <c r="AN42" s="193"/>
    </row>
    <row r="43" spans="1:40">
      <c r="A43" s="16" t="str">
        <f t="shared" si="0"/>
        <v>362340313001OP Psych</v>
      </c>
      <c r="B43" s="8"/>
      <c r="C43" s="8"/>
      <c r="D43" s="9"/>
      <c r="E43" s="9"/>
      <c r="F43" s="8"/>
      <c r="G43" s="8"/>
      <c r="H43" s="8"/>
      <c r="I43" s="8"/>
      <c r="J43" s="8"/>
      <c r="K43" s="244">
        <v>1011</v>
      </c>
      <c r="L43" s="248" t="s">
        <v>1582</v>
      </c>
      <c r="M43" s="246">
        <v>362340313001</v>
      </c>
      <c r="N43" s="247">
        <v>28</v>
      </c>
      <c r="O43" s="247" t="s">
        <v>1376</v>
      </c>
      <c r="P43" s="203"/>
      <c r="Q43" s="188" t="s">
        <v>865</v>
      </c>
      <c r="R43" s="188" t="s">
        <v>1350</v>
      </c>
      <c r="S43" s="188" t="s">
        <v>1367</v>
      </c>
      <c r="T43" s="188" t="s">
        <v>1368</v>
      </c>
      <c r="U43" s="189"/>
      <c r="V43" s="189" t="s">
        <v>637</v>
      </c>
      <c r="W43" s="197">
        <v>201.46</v>
      </c>
      <c r="X43" s="198">
        <v>0.6</v>
      </c>
      <c r="Y43" s="199">
        <v>1.0427</v>
      </c>
      <c r="Z43" s="200" t="s">
        <v>1206</v>
      </c>
      <c r="AA43" s="201">
        <v>206.62</v>
      </c>
      <c r="AB43" s="202">
        <v>0.23899999999999999</v>
      </c>
      <c r="AC43" s="202">
        <v>3.6999999999999998E-2</v>
      </c>
      <c r="AD43" s="202" t="s">
        <v>1378</v>
      </c>
      <c r="AE43" s="202" t="s">
        <v>1369</v>
      </c>
      <c r="AF43" s="202" t="s">
        <v>949</v>
      </c>
      <c r="AG43" s="202" t="s">
        <v>948</v>
      </c>
      <c r="AH43" s="189">
        <v>1</v>
      </c>
      <c r="AI43" s="188"/>
      <c r="AJ43" s="188"/>
      <c r="AK43" s="187"/>
      <c r="AL43" s="187"/>
      <c r="AM43" s="188"/>
      <c r="AN43" s="193"/>
    </row>
    <row r="44" spans="1:40">
      <c r="A44" s="16" t="str">
        <f t="shared" si="0"/>
        <v>362340313006OP Psych</v>
      </c>
      <c r="B44" s="8"/>
      <c r="C44" s="8"/>
      <c r="D44" s="9"/>
      <c r="E44" s="9"/>
      <c r="F44" s="8"/>
      <c r="G44" s="8"/>
      <c r="H44" s="8"/>
      <c r="I44" s="8"/>
      <c r="J44" s="8"/>
      <c r="K44" s="244">
        <v>1011</v>
      </c>
      <c r="L44" s="248" t="s">
        <v>1582</v>
      </c>
      <c r="M44" s="246">
        <v>362340313006</v>
      </c>
      <c r="N44" s="247">
        <v>28</v>
      </c>
      <c r="O44" s="247" t="s">
        <v>1376</v>
      </c>
      <c r="P44" s="203"/>
      <c r="Q44" s="188" t="s">
        <v>865</v>
      </c>
      <c r="R44" s="188" t="s">
        <v>1350</v>
      </c>
      <c r="S44" s="188" t="s">
        <v>1367</v>
      </c>
      <c r="T44" s="188" t="s">
        <v>1368</v>
      </c>
      <c r="U44" s="189"/>
      <c r="V44" s="189" t="s">
        <v>637</v>
      </c>
      <c r="W44" s="197">
        <v>201.46</v>
      </c>
      <c r="X44" s="198">
        <v>0.6</v>
      </c>
      <c r="Y44" s="199">
        <v>1.0427</v>
      </c>
      <c r="Z44" s="200" t="s">
        <v>1206</v>
      </c>
      <c r="AA44" s="201">
        <v>206.62</v>
      </c>
      <c r="AB44" s="202">
        <v>0.23899999999999999</v>
      </c>
      <c r="AC44" s="202">
        <v>3.6999999999999998E-2</v>
      </c>
      <c r="AD44" s="202" t="s">
        <v>1378</v>
      </c>
      <c r="AE44" s="202" t="s">
        <v>1369</v>
      </c>
      <c r="AF44" s="202" t="s">
        <v>949</v>
      </c>
      <c r="AG44" s="202" t="s">
        <v>948</v>
      </c>
      <c r="AH44" s="189">
        <v>1</v>
      </c>
      <c r="AI44" s="188"/>
      <c r="AJ44" s="188"/>
      <c r="AK44" s="187"/>
      <c r="AL44" s="187"/>
      <c r="AM44" s="188"/>
      <c r="AN44" s="193"/>
    </row>
    <row r="45" spans="1:40">
      <c r="A45" s="16" t="str">
        <f t="shared" si="0"/>
        <v>364195126002IP Acute</v>
      </c>
      <c r="B45" s="8"/>
      <c r="C45" s="8"/>
      <c r="D45" s="9"/>
      <c r="E45" s="9"/>
      <c r="F45" s="8"/>
      <c r="G45" s="8"/>
      <c r="H45" s="8"/>
      <c r="I45" s="8"/>
      <c r="J45" s="8"/>
      <c r="K45" s="244">
        <v>1012</v>
      </c>
      <c r="L45" s="248" t="s">
        <v>1380</v>
      </c>
      <c r="M45" s="246">
        <v>364195126002</v>
      </c>
      <c r="N45" s="247">
        <v>20</v>
      </c>
      <c r="O45" s="247" t="s">
        <v>1366</v>
      </c>
      <c r="P45" s="203"/>
      <c r="Q45" s="188" t="s">
        <v>878</v>
      </c>
      <c r="R45" s="188" t="s">
        <v>1350</v>
      </c>
      <c r="S45" s="188" t="s">
        <v>1367</v>
      </c>
      <c r="T45" s="188" t="s">
        <v>1368</v>
      </c>
      <c r="U45" s="189"/>
      <c r="V45" s="189" t="s">
        <v>603</v>
      </c>
      <c r="W45" s="197">
        <v>3436.26</v>
      </c>
      <c r="X45" s="198">
        <v>0.68300000000000005</v>
      </c>
      <c r="Y45" s="199">
        <v>1.0604</v>
      </c>
      <c r="Z45" s="200">
        <v>0</v>
      </c>
      <c r="AA45" s="201">
        <v>3572.97</v>
      </c>
      <c r="AB45" s="202">
        <v>0.15</v>
      </c>
      <c r="AC45" s="202">
        <v>1.2999999999999999E-2</v>
      </c>
      <c r="AD45" s="202" t="s">
        <v>1378</v>
      </c>
      <c r="AE45" s="202" t="s">
        <v>1374</v>
      </c>
      <c r="AF45" s="202" t="s">
        <v>1206</v>
      </c>
      <c r="AG45" s="202" t="s">
        <v>949</v>
      </c>
      <c r="AH45" s="189">
        <v>0.99858999999999998</v>
      </c>
      <c r="AI45" s="188"/>
      <c r="AJ45" s="188"/>
      <c r="AK45" s="187"/>
      <c r="AL45" s="187"/>
      <c r="AM45" s="188"/>
      <c r="AN45" s="193"/>
    </row>
    <row r="46" spans="1:40">
      <c r="A46" s="16" t="str">
        <f t="shared" si="0"/>
        <v>364195126039IP Acute</v>
      </c>
      <c r="B46" s="8"/>
      <c r="C46" s="8"/>
      <c r="D46" s="9"/>
      <c r="E46" s="9"/>
      <c r="F46" s="8"/>
      <c r="G46" s="8"/>
      <c r="H46" s="8"/>
      <c r="I46" s="8"/>
      <c r="J46" s="8"/>
      <c r="K46" s="244">
        <v>1012</v>
      </c>
      <c r="L46" s="248" t="s">
        <v>1380</v>
      </c>
      <c r="M46" s="246">
        <v>364195126039</v>
      </c>
      <c r="N46" s="247">
        <v>20</v>
      </c>
      <c r="O46" s="247" t="s">
        <v>1366</v>
      </c>
      <c r="P46" s="203"/>
      <c r="Q46" s="188" t="s">
        <v>878</v>
      </c>
      <c r="R46" s="188" t="s">
        <v>1350</v>
      </c>
      <c r="S46" s="188" t="s">
        <v>1367</v>
      </c>
      <c r="T46" s="188" t="s">
        <v>1368</v>
      </c>
      <c r="U46" s="189"/>
      <c r="V46" s="189" t="s">
        <v>603</v>
      </c>
      <c r="W46" s="197">
        <v>3436.26</v>
      </c>
      <c r="X46" s="198">
        <v>0.68300000000000005</v>
      </c>
      <c r="Y46" s="199">
        <v>1.0604</v>
      </c>
      <c r="Z46" s="200">
        <v>0</v>
      </c>
      <c r="AA46" s="201">
        <v>3572.97</v>
      </c>
      <c r="AB46" s="202">
        <v>0.15</v>
      </c>
      <c r="AC46" s="202">
        <v>1.2999999999999999E-2</v>
      </c>
      <c r="AD46" s="202" t="s">
        <v>1378</v>
      </c>
      <c r="AE46" s="202" t="s">
        <v>1374</v>
      </c>
      <c r="AF46" s="202" t="s">
        <v>1206</v>
      </c>
      <c r="AG46" s="202" t="s">
        <v>949</v>
      </c>
      <c r="AH46" s="189">
        <v>0.99858999999999998</v>
      </c>
      <c r="AI46" s="188"/>
      <c r="AJ46" s="188"/>
      <c r="AK46" s="187"/>
      <c r="AL46" s="187"/>
      <c r="AM46" s="188"/>
      <c r="AN46" s="193"/>
    </row>
    <row r="47" spans="1:40">
      <c r="A47" s="16" t="str">
        <f t="shared" si="0"/>
        <v>364195126002IP Psych</v>
      </c>
      <c r="B47" s="8"/>
      <c r="C47" s="8"/>
      <c r="D47" s="9"/>
      <c r="E47" s="9"/>
      <c r="F47" s="8"/>
      <c r="G47" s="8"/>
      <c r="H47" s="8"/>
      <c r="I47" s="8"/>
      <c r="J47" s="8"/>
      <c r="K47" s="244">
        <v>1012</v>
      </c>
      <c r="L47" s="248" t="s">
        <v>1380</v>
      </c>
      <c r="M47" s="246">
        <v>364195126002</v>
      </c>
      <c r="N47" s="247">
        <v>21</v>
      </c>
      <c r="O47" s="247" t="s">
        <v>1375</v>
      </c>
      <c r="P47" s="203"/>
      <c r="Q47" s="188" t="s">
        <v>878</v>
      </c>
      <c r="R47" s="188" t="s">
        <v>1350</v>
      </c>
      <c r="S47" s="188" t="s">
        <v>1367</v>
      </c>
      <c r="T47" s="188" t="s">
        <v>1368</v>
      </c>
      <c r="U47" s="189"/>
      <c r="V47" s="189" t="s">
        <v>603</v>
      </c>
      <c r="W47" s="197" t="s">
        <v>1206</v>
      </c>
      <c r="X47" s="198" t="s">
        <v>1206</v>
      </c>
      <c r="Y47" s="199" t="s">
        <v>1206</v>
      </c>
      <c r="Z47" s="200" t="s">
        <v>1206</v>
      </c>
      <c r="AA47" s="201">
        <v>459.83</v>
      </c>
      <c r="AB47" s="202" t="s">
        <v>1206</v>
      </c>
      <c r="AC47" s="202" t="s">
        <v>1206</v>
      </c>
      <c r="AD47" s="202" t="s">
        <v>1378</v>
      </c>
      <c r="AE47" s="202" t="s">
        <v>1374</v>
      </c>
      <c r="AF47" s="202" t="s">
        <v>1206</v>
      </c>
      <c r="AG47" s="202" t="s">
        <v>949</v>
      </c>
      <c r="AH47" s="189">
        <v>1</v>
      </c>
      <c r="AI47" s="188"/>
      <c r="AJ47" s="188"/>
      <c r="AK47" s="187"/>
      <c r="AL47" s="187"/>
      <c r="AM47" s="188"/>
      <c r="AN47" s="193"/>
    </row>
    <row r="48" spans="1:40">
      <c r="A48" s="16" t="str">
        <f t="shared" si="0"/>
        <v>364195126039IP Psych</v>
      </c>
      <c r="B48" s="8"/>
      <c r="C48" s="8"/>
      <c r="D48" s="9"/>
      <c r="E48" s="9"/>
      <c r="F48" s="8"/>
      <c r="G48" s="8"/>
      <c r="H48" s="8"/>
      <c r="I48" s="8"/>
      <c r="J48" s="8"/>
      <c r="K48" s="244">
        <v>1012</v>
      </c>
      <c r="L48" s="248" t="s">
        <v>1380</v>
      </c>
      <c r="M48" s="246">
        <v>364195126039</v>
      </c>
      <c r="N48" s="247">
        <v>21</v>
      </c>
      <c r="O48" s="247" t="s">
        <v>1375</v>
      </c>
      <c r="P48" s="203"/>
      <c r="Q48" s="188" t="s">
        <v>878</v>
      </c>
      <c r="R48" s="188" t="s">
        <v>1350</v>
      </c>
      <c r="S48" s="188" t="s">
        <v>1367</v>
      </c>
      <c r="T48" s="188" t="s">
        <v>1368</v>
      </c>
      <c r="U48" s="189"/>
      <c r="V48" s="189" t="s">
        <v>603</v>
      </c>
      <c r="W48" s="197" t="s">
        <v>1206</v>
      </c>
      <c r="X48" s="198" t="s">
        <v>1206</v>
      </c>
      <c r="Y48" s="199" t="s">
        <v>1206</v>
      </c>
      <c r="Z48" s="200" t="s">
        <v>1206</v>
      </c>
      <c r="AA48" s="201">
        <v>459.83</v>
      </c>
      <c r="AB48" s="202" t="s">
        <v>1206</v>
      </c>
      <c r="AC48" s="202" t="s">
        <v>1206</v>
      </c>
      <c r="AD48" s="202" t="s">
        <v>1378</v>
      </c>
      <c r="AE48" s="202" t="s">
        <v>1374</v>
      </c>
      <c r="AF48" s="202" t="s">
        <v>1206</v>
      </c>
      <c r="AG48" s="202" t="s">
        <v>949</v>
      </c>
      <c r="AH48" s="189">
        <v>1</v>
      </c>
      <c r="AI48" s="188"/>
      <c r="AJ48" s="188"/>
      <c r="AK48" s="187"/>
      <c r="AL48" s="187"/>
      <c r="AM48" s="188"/>
      <c r="AN48" s="193"/>
    </row>
    <row r="49" spans="1:40">
      <c r="A49" s="16" t="str">
        <f t="shared" si="0"/>
        <v>364195126047IP Psych</v>
      </c>
      <c r="B49" s="8"/>
      <c r="C49" s="8"/>
      <c r="D49" s="9"/>
      <c r="E49" s="9"/>
      <c r="F49" s="8"/>
      <c r="G49" s="8"/>
      <c r="H49" s="8"/>
      <c r="I49" s="8"/>
      <c r="J49" s="8"/>
      <c r="K49" s="244">
        <v>1012</v>
      </c>
      <c r="L49" s="248" t="s">
        <v>1380</v>
      </c>
      <c r="M49" s="246">
        <v>364195126047</v>
      </c>
      <c r="N49" s="247">
        <v>21</v>
      </c>
      <c r="O49" s="247" t="s">
        <v>1375</v>
      </c>
      <c r="P49" s="203"/>
      <c r="Q49" s="188" t="s">
        <v>878</v>
      </c>
      <c r="R49" s="188" t="s">
        <v>1350</v>
      </c>
      <c r="S49" s="188" t="s">
        <v>1367</v>
      </c>
      <c r="T49" s="188" t="s">
        <v>1368</v>
      </c>
      <c r="U49" s="189"/>
      <c r="V49" s="189" t="s">
        <v>603</v>
      </c>
      <c r="W49" s="197" t="s">
        <v>1206</v>
      </c>
      <c r="X49" s="198" t="s">
        <v>1206</v>
      </c>
      <c r="Y49" s="199" t="s">
        <v>1206</v>
      </c>
      <c r="Z49" s="200" t="s">
        <v>1206</v>
      </c>
      <c r="AA49" s="201">
        <v>459.83</v>
      </c>
      <c r="AB49" s="202" t="s">
        <v>1206</v>
      </c>
      <c r="AC49" s="202" t="s">
        <v>1206</v>
      </c>
      <c r="AD49" s="202" t="s">
        <v>1378</v>
      </c>
      <c r="AE49" s="202" t="s">
        <v>1374</v>
      </c>
      <c r="AF49" s="202" t="s">
        <v>1206</v>
      </c>
      <c r="AG49" s="202" t="s">
        <v>949</v>
      </c>
      <c r="AH49" s="189">
        <v>1</v>
      </c>
      <c r="AI49" s="188"/>
      <c r="AJ49" s="188"/>
      <c r="AK49" s="187"/>
      <c r="AL49" s="187"/>
      <c r="AM49" s="188"/>
      <c r="AN49" s="193"/>
    </row>
    <row r="50" spans="1:40">
      <c r="A50" s="16" t="str">
        <f t="shared" si="0"/>
        <v>364195126002OP Acute</v>
      </c>
      <c r="B50" s="8"/>
      <c r="C50" s="8"/>
      <c r="D50" s="9"/>
      <c r="E50" s="9"/>
      <c r="F50" s="8"/>
      <c r="G50" s="8"/>
      <c r="H50" s="8"/>
      <c r="I50" s="8"/>
      <c r="J50" s="8"/>
      <c r="K50" s="244">
        <v>1012</v>
      </c>
      <c r="L50" s="248" t="s">
        <v>1380</v>
      </c>
      <c r="M50" s="246">
        <v>364195126002</v>
      </c>
      <c r="N50" s="247">
        <v>24</v>
      </c>
      <c r="O50" s="247" t="s">
        <v>1371</v>
      </c>
      <c r="P50" s="203"/>
      <c r="Q50" s="188" t="s">
        <v>878</v>
      </c>
      <c r="R50" s="188" t="s">
        <v>1350</v>
      </c>
      <c r="S50" s="188" t="s">
        <v>1367</v>
      </c>
      <c r="T50" s="188" t="s">
        <v>1368</v>
      </c>
      <c r="U50" s="189"/>
      <c r="V50" s="189" t="s">
        <v>603</v>
      </c>
      <c r="W50" s="197">
        <v>440.14</v>
      </c>
      <c r="X50" s="198">
        <v>0.6</v>
      </c>
      <c r="Y50" s="199">
        <v>1.0604</v>
      </c>
      <c r="Z50" s="200" t="s">
        <v>1206</v>
      </c>
      <c r="AA50" s="201">
        <v>649.73</v>
      </c>
      <c r="AB50" s="202">
        <v>0.15</v>
      </c>
      <c r="AC50" s="202">
        <v>1.2999999999999999E-2</v>
      </c>
      <c r="AD50" s="202" t="s">
        <v>1378</v>
      </c>
      <c r="AE50" s="202" t="s">
        <v>1374</v>
      </c>
      <c r="AF50" s="202" t="s">
        <v>948</v>
      </c>
      <c r="AG50" s="202" t="s">
        <v>949</v>
      </c>
      <c r="AH50" s="189">
        <v>0.98373999999999995</v>
      </c>
      <c r="AI50" s="188"/>
      <c r="AJ50" s="188"/>
      <c r="AK50" s="187"/>
      <c r="AL50" s="187"/>
      <c r="AM50" s="188"/>
      <c r="AN50" s="193"/>
    </row>
    <row r="51" spans="1:40">
      <c r="A51" s="16" t="str">
        <f t="shared" si="0"/>
        <v>364195126039OP Acute</v>
      </c>
      <c r="B51" s="8"/>
      <c r="C51" s="8"/>
      <c r="D51" s="9"/>
      <c r="E51" s="9"/>
      <c r="F51" s="8"/>
      <c r="G51" s="8"/>
      <c r="H51" s="8"/>
      <c r="I51" s="8"/>
      <c r="J51" s="8"/>
      <c r="K51" s="244">
        <v>1012</v>
      </c>
      <c r="L51" s="248" t="s">
        <v>1380</v>
      </c>
      <c r="M51" s="246">
        <v>364195126039</v>
      </c>
      <c r="N51" s="247">
        <v>24</v>
      </c>
      <c r="O51" s="247" t="s">
        <v>1371</v>
      </c>
      <c r="P51" s="203"/>
      <c r="Q51" s="188" t="s">
        <v>878</v>
      </c>
      <c r="R51" s="188" t="s">
        <v>1350</v>
      </c>
      <c r="S51" s="188" t="s">
        <v>1367</v>
      </c>
      <c r="T51" s="188" t="s">
        <v>1368</v>
      </c>
      <c r="U51" s="189"/>
      <c r="V51" s="189" t="s">
        <v>603</v>
      </c>
      <c r="W51" s="197">
        <v>440.14</v>
      </c>
      <c r="X51" s="198">
        <v>0.6</v>
      </c>
      <c r="Y51" s="199">
        <v>1.0604</v>
      </c>
      <c r="Z51" s="200" t="s">
        <v>1206</v>
      </c>
      <c r="AA51" s="201">
        <v>649.73</v>
      </c>
      <c r="AB51" s="202">
        <v>0.15</v>
      </c>
      <c r="AC51" s="202">
        <v>1.2999999999999999E-2</v>
      </c>
      <c r="AD51" s="202" t="s">
        <v>1378</v>
      </c>
      <c r="AE51" s="202" t="s">
        <v>1374</v>
      </c>
      <c r="AF51" s="202" t="s">
        <v>948</v>
      </c>
      <c r="AG51" s="202" t="s">
        <v>949</v>
      </c>
      <c r="AH51" s="189">
        <v>0.98373999999999995</v>
      </c>
      <c r="AI51" s="188"/>
      <c r="AJ51" s="188"/>
      <c r="AK51" s="187"/>
      <c r="AL51" s="187"/>
      <c r="AM51" s="188"/>
      <c r="AN51" s="193"/>
    </row>
    <row r="52" spans="1:40">
      <c r="A52" s="16" t="str">
        <f t="shared" si="0"/>
        <v>364195126002OP Psych</v>
      </c>
      <c r="B52" s="8"/>
      <c r="C52" s="8"/>
      <c r="D52" s="9"/>
      <c r="E52" s="9"/>
      <c r="F52" s="8"/>
      <c r="G52" s="8"/>
      <c r="H52" s="8"/>
      <c r="I52" s="8"/>
      <c r="J52" s="8"/>
      <c r="K52" s="244">
        <v>1012</v>
      </c>
      <c r="L52" s="248" t="s">
        <v>1380</v>
      </c>
      <c r="M52" s="246">
        <v>364195126002</v>
      </c>
      <c r="N52" s="247">
        <v>27</v>
      </c>
      <c r="O52" s="247" t="s">
        <v>1376</v>
      </c>
      <c r="P52" s="203"/>
      <c r="Q52" s="188" t="s">
        <v>878</v>
      </c>
      <c r="R52" s="188" t="s">
        <v>1350</v>
      </c>
      <c r="S52" s="188" t="s">
        <v>1367</v>
      </c>
      <c r="T52" s="188" t="s">
        <v>1368</v>
      </c>
      <c r="U52" s="189"/>
      <c r="V52" s="189" t="s">
        <v>603</v>
      </c>
      <c r="W52" s="197">
        <v>201.46</v>
      </c>
      <c r="X52" s="198">
        <v>0.6</v>
      </c>
      <c r="Y52" s="199">
        <v>1.0604</v>
      </c>
      <c r="Z52" s="200" t="s">
        <v>1206</v>
      </c>
      <c r="AA52" s="201">
        <v>275.94</v>
      </c>
      <c r="AB52" s="202">
        <v>0.15</v>
      </c>
      <c r="AC52" s="202">
        <v>1.2999999999999999E-2</v>
      </c>
      <c r="AD52" s="202" t="s">
        <v>1378</v>
      </c>
      <c r="AE52" s="202" t="s">
        <v>1374</v>
      </c>
      <c r="AF52" s="202" t="s">
        <v>948</v>
      </c>
      <c r="AG52" s="202" t="s">
        <v>949</v>
      </c>
      <c r="AH52" s="189">
        <v>1</v>
      </c>
      <c r="AI52" s="188"/>
      <c r="AJ52" s="188"/>
      <c r="AK52" s="187"/>
      <c r="AL52" s="187"/>
      <c r="AM52" s="188"/>
      <c r="AN52" s="193"/>
    </row>
    <row r="53" spans="1:40">
      <c r="A53" s="16" t="str">
        <f t="shared" si="0"/>
        <v>364195126039OP Psych</v>
      </c>
      <c r="B53" s="8"/>
      <c r="C53" s="8"/>
      <c r="D53" s="9"/>
      <c r="E53" s="9"/>
      <c r="F53" s="8"/>
      <c r="G53" s="8"/>
      <c r="H53" s="8"/>
      <c r="I53" s="8"/>
      <c r="J53" s="8"/>
      <c r="K53" s="244">
        <v>1012</v>
      </c>
      <c r="L53" s="248" t="s">
        <v>1380</v>
      </c>
      <c r="M53" s="246">
        <v>364195126039</v>
      </c>
      <c r="N53" s="247">
        <v>27</v>
      </c>
      <c r="O53" s="247" t="s">
        <v>1376</v>
      </c>
      <c r="P53" s="203"/>
      <c r="Q53" s="188" t="s">
        <v>878</v>
      </c>
      <c r="R53" s="188" t="s">
        <v>1350</v>
      </c>
      <c r="S53" s="188" t="s">
        <v>1367</v>
      </c>
      <c r="T53" s="188" t="s">
        <v>1368</v>
      </c>
      <c r="U53" s="189"/>
      <c r="V53" s="189" t="s">
        <v>603</v>
      </c>
      <c r="W53" s="197">
        <v>201.46</v>
      </c>
      <c r="X53" s="198">
        <v>0.6</v>
      </c>
      <c r="Y53" s="199">
        <v>1.0604</v>
      </c>
      <c r="Z53" s="200" t="s">
        <v>1206</v>
      </c>
      <c r="AA53" s="201">
        <v>275.94</v>
      </c>
      <c r="AB53" s="202">
        <v>0.15</v>
      </c>
      <c r="AC53" s="202">
        <v>1.2999999999999999E-2</v>
      </c>
      <c r="AD53" s="202" t="s">
        <v>1378</v>
      </c>
      <c r="AE53" s="202" t="s">
        <v>1374</v>
      </c>
      <c r="AF53" s="202" t="s">
        <v>948</v>
      </c>
      <c r="AG53" s="202" t="s">
        <v>949</v>
      </c>
      <c r="AH53" s="189">
        <v>1</v>
      </c>
      <c r="AI53" s="188"/>
      <c r="AJ53" s="188"/>
      <c r="AK53" s="187"/>
      <c r="AL53" s="187"/>
      <c r="AM53" s="188"/>
      <c r="AN53" s="193"/>
    </row>
    <row r="54" spans="1:40">
      <c r="A54" s="16" t="str">
        <f t="shared" si="0"/>
        <v>364195126047OP Psych</v>
      </c>
      <c r="B54" s="8"/>
      <c r="C54" s="8"/>
      <c r="D54" s="9"/>
      <c r="E54" s="9"/>
      <c r="F54" s="8"/>
      <c r="G54" s="8"/>
      <c r="H54" s="8"/>
      <c r="I54" s="8"/>
      <c r="J54" s="8"/>
      <c r="K54" s="244">
        <v>1012</v>
      </c>
      <c r="L54" s="248" t="s">
        <v>1380</v>
      </c>
      <c r="M54" s="246">
        <v>364195126047</v>
      </c>
      <c r="N54" s="247">
        <v>27</v>
      </c>
      <c r="O54" s="247" t="s">
        <v>1376</v>
      </c>
      <c r="P54" s="203"/>
      <c r="Q54" s="188" t="s">
        <v>878</v>
      </c>
      <c r="R54" s="188" t="s">
        <v>1350</v>
      </c>
      <c r="S54" s="188" t="s">
        <v>1367</v>
      </c>
      <c r="T54" s="188" t="s">
        <v>1368</v>
      </c>
      <c r="U54" s="189"/>
      <c r="V54" s="189" t="s">
        <v>603</v>
      </c>
      <c r="W54" s="197">
        <v>201.46</v>
      </c>
      <c r="X54" s="198">
        <v>0.6</v>
      </c>
      <c r="Y54" s="199">
        <v>1.0604</v>
      </c>
      <c r="Z54" s="200" t="s">
        <v>1206</v>
      </c>
      <c r="AA54" s="201">
        <v>275.94</v>
      </c>
      <c r="AB54" s="202">
        <v>0.15</v>
      </c>
      <c r="AC54" s="202">
        <v>1.2999999999999999E-2</v>
      </c>
      <c r="AD54" s="202" t="s">
        <v>1378</v>
      </c>
      <c r="AE54" s="202" t="s">
        <v>1374</v>
      </c>
      <c r="AF54" s="202" t="s">
        <v>948</v>
      </c>
      <c r="AG54" s="202" t="s">
        <v>949</v>
      </c>
      <c r="AH54" s="189">
        <v>1</v>
      </c>
      <c r="AI54" s="188"/>
      <c r="AJ54" s="188"/>
      <c r="AK54" s="187"/>
      <c r="AL54" s="187"/>
      <c r="AM54" s="188"/>
      <c r="AN54" s="193"/>
    </row>
    <row r="55" spans="1:40">
      <c r="A55" s="16" t="str">
        <f t="shared" si="0"/>
        <v>364195126002OP Psych</v>
      </c>
      <c r="B55" s="8"/>
      <c r="C55" s="8"/>
      <c r="D55" s="9"/>
      <c r="E55" s="9"/>
      <c r="F55" s="8"/>
      <c r="G55" s="8"/>
      <c r="H55" s="8"/>
      <c r="I55" s="8"/>
      <c r="J55" s="8"/>
      <c r="K55" s="244">
        <v>1012</v>
      </c>
      <c r="L55" s="248" t="s">
        <v>1380</v>
      </c>
      <c r="M55" s="246">
        <v>364195126002</v>
      </c>
      <c r="N55" s="247">
        <v>28</v>
      </c>
      <c r="O55" s="247" t="s">
        <v>1376</v>
      </c>
      <c r="P55" s="203"/>
      <c r="Q55" s="188" t="s">
        <v>878</v>
      </c>
      <c r="R55" s="188" t="s">
        <v>1350</v>
      </c>
      <c r="S55" s="188" t="s">
        <v>1367</v>
      </c>
      <c r="T55" s="188" t="s">
        <v>1368</v>
      </c>
      <c r="U55" s="189"/>
      <c r="V55" s="189" t="s">
        <v>603</v>
      </c>
      <c r="W55" s="197">
        <v>201.46</v>
      </c>
      <c r="X55" s="198">
        <v>0.6</v>
      </c>
      <c r="Y55" s="199">
        <v>1.0604</v>
      </c>
      <c r="Z55" s="200" t="s">
        <v>1206</v>
      </c>
      <c r="AA55" s="201">
        <v>275.94</v>
      </c>
      <c r="AB55" s="202">
        <v>0.15</v>
      </c>
      <c r="AC55" s="202">
        <v>1.2999999999999999E-2</v>
      </c>
      <c r="AD55" s="202" t="s">
        <v>1378</v>
      </c>
      <c r="AE55" s="202" t="s">
        <v>1374</v>
      </c>
      <c r="AF55" s="202" t="s">
        <v>948</v>
      </c>
      <c r="AG55" s="202" t="s">
        <v>949</v>
      </c>
      <c r="AH55" s="189">
        <v>1</v>
      </c>
      <c r="AI55" s="188"/>
      <c r="AJ55" s="188"/>
      <c r="AK55" s="187"/>
      <c r="AL55" s="187"/>
      <c r="AM55" s="188"/>
      <c r="AN55" s="193"/>
    </row>
    <row r="56" spans="1:40">
      <c r="A56" s="16" t="str">
        <f t="shared" si="0"/>
        <v>364195126039OP Psych</v>
      </c>
      <c r="B56" s="8"/>
      <c r="C56" s="8"/>
      <c r="D56" s="9"/>
      <c r="E56" s="9"/>
      <c r="F56" s="8"/>
      <c r="G56" s="8"/>
      <c r="H56" s="8"/>
      <c r="I56" s="8"/>
      <c r="J56" s="8"/>
      <c r="K56" s="244">
        <v>1012</v>
      </c>
      <c r="L56" s="248" t="s">
        <v>1380</v>
      </c>
      <c r="M56" s="246">
        <v>364195126039</v>
      </c>
      <c r="N56" s="247">
        <v>28</v>
      </c>
      <c r="O56" s="247" t="s">
        <v>1376</v>
      </c>
      <c r="P56" s="203"/>
      <c r="Q56" s="188" t="s">
        <v>878</v>
      </c>
      <c r="R56" s="188" t="s">
        <v>1350</v>
      </c>
      <c r="S56" s="188" t="s">
        <v>1367</v>
      </c>
      <c r="T56" s="188" t="s">
        <v>1368</v>
      </c>
      <c r="U56" s="189"/>
      <c r="V56" s="189" t="s">
        <v>603</v>
      </c>
      <c r="W56" s="197">
        <v>201.46</v>
      </c>
      <c r="X56" s="198">
        <v>0.6</v>
      </c>
      <c r="Y56" s="199">
        <v>1.0604</v>
      </c>
      <c r="Z56" s="200" t="s">
        <v>1206</v>
      </c>
      <c r="AA56" s="201">
        <v>275.94</v>
      </c>
      <c r="AB56" s="202">
        <v>0.15</v>
      </c>
      <c r="AC56" s="202">
        <v>1.2999999999999999E-2</v>
      </c>
      <c r="AD56" s="202" t="s">
        <v>1378</v>
      </c>
      <c r="AE56" s="202" t="s">
        <v>1374</v>
      </c>
      <c r="AF56" s="202" t="s">
        <v>948</v>
      </c>
      <c r="AG56" s="202" t="s">
        <v>949</v>
      </c>
      <c r="AH56" s="189">
        <v>1</v>
      </c>
      <c r="AI56" s="188"/>
      <c r="AJ56" s="188"/>
      <c r="AK56" s="187"/>
      <c r="AL56" s="187"/>
      <c r="AM56" s="188"/>
      <c r="AN56" s="193"/>
    </row>
    <row r="57" spans="1:40">
      <c r="A57" s="16" t="str">
        <f t="shared" si="0"/>
        <v>364195126047OP Psych</v>
      </c>
      <c r="B57" s="8"/>
      <c r="C57" s="8"/>
      <c r="D57" s="9"/>
      <c r="E57" s="9"/>
      <c r="F57" s="8"/>
      <c r="G57" s="8"/>
      <c r="H57" s="8"/>
      <c r="I57" s="8"/>
      <c r="J57" s="8"/>
      <c r="K57" s="244">
        <v>1012</v>
      </c>
      <c r="L57" s="248" t="s">
        <v>1380</v>
      </c>
      <c r="M57" s="246">
        <v>364195126047</v>
      </c>
      <c r="N57" s="247">
        <v>28</v>
      </c>
      <c r="O57" s="247" t="s">
        <v>1376</v>
      </c>
      <c r="P57" s="203"/>
      <c r="Q57" s="188" t="s">
        <v>878</v>
      </c>
      <c r="R57" s="188" t="s">
        <v>1350</v>
      </c>
      <c r="S57" s="188" t="s">
        <v>1367</v>
      </c>
      <c r="T57" s="188" t="s">
        <v>1368</v>
      </c>
      <c r="U57" s="189"/>
      <c r="V57" s="189" t="s">
        <v>603</v>
      </c>
      <c r="W57" s="197">
        <v>201.46</v>
      </c>
      <c r="X57" s="198">
        <v>0.6</v>
      </c>
      <c r="Y57" s="199">
        <v>1.0604</v>
      </c>
      <c r="Z57" s="200" t="s">
        <v>1206</v>
      </c>
      <c r="AA57" s="201">
        <v>275.94</v>
      </c>
      <c r="AB57" s="202">
        <v>0.15</v>
      </c>
      <c r="AC57" s="202">
        <v>1.2999999999999999E-2</v>
      </c>
      <c r="AD57" s="202" t="s">
        <v>1378</v>
      </c>
      <c r="AE57" s="202" t="s">
        <v>1374</v>
      </c>
      <c r="AF57" s="202" t="s">
        <v>948</v>
      </c>
      <c r="AG57" s="202" t="s">
        <v>949</v>
      </c>
      <c r="AH57" s="189">
        <v>1</v>
      </c>
      <c r="AI57" s="188"/>
      <c r="AJ57" s="188"/>
      <c r="AK57" s="187"/>
      <c r="AL57" s="187"/>
      <c r="AM57" s="188"/>
      <c r="AN57" s="193"/>
    </row>
    <row r="58" spans="1:40">
      <c r="A58" s="16" t="str">
        <f t="shared" si="0"/>
        <v>370663567001IP Acute</v>
      </c>
      <c r="B58" s="8"/>
      <c r="C58" s="8"/>
      <c r="D58" s="9"/>
      <c r="E58" s="9"/>
      <c r="F58" s="8"/>
      <c r="G58" s="8"/>
      <c r="H58" s="8"/>
      <c r="I58" s="8"/>
      <c r="J58" s="8"/>
      <c r="K58" s="244">
        <v>2002</v>
      </c>
      <c r="L58" s="248" t="s">
        <v>1583</v>
      </c>
      <c r="M58" s="246">
        <v>370663567001</v>
      </c>
      <c r="N58" s="247">
        <v>20</v>
      </c>
      <c r="O58" s="247" t="s">
        <v>1366</v>
      </c>
      <c r="P58" s="203"/>
      <c r="Q58" s="188" t="s">
        <v>10</v>
      </c>
      <c r="R58" s="188" t="s">
        <v>1350</v>
      </c>
      <c r="S58" s="188" t="s">
        <v>1367</v>
      </c>
      <c r="T58" s="188" t="s">
        <v>1368</v>
      </c>
      <c r="U58" s="189"/>
      <c r="V58" s="189" t="s">
        <v>613</v>
      </c>
      <c r="W58" s="197">
        <v>3436.26</v>
      </c>
      <c r="X58" s="198">
        <v>0.62</v>
      </c>
      <c r="Y58" s="199">
        <v>0.91069999999999995</v>
      </c>
      <c r="Z58" s="200">
        <v>0</v>
      </c>
      <c r="AA58" s="201">
        <v>3241.43</v>
      </c>
      <c r="AB58" s="202">
        <v>0.248</v>
      </c>
      <c r="AC58" s="202">
        <v>2.5000000000000001E-2</v>
      </c>
      <c r="AD58" s="202" t="s">
        <v>1373</v>
      </c>
      <c r="AE58" s="202" t="s">
        <v>1374</v>
      </c>
      <c r="AF58" s="202" t="s">
        <v>1206</v>
      </c>
      <c r="AG58" s="202" t="s">
        <v>948</v>
      </c>
      <c r="AH58" s="189">
        <v>0.99858999999999998</v>
      </c>
      <c r="AI58" s="188"/>
      <c r="AJ58" s="188"/>
      <c r="AK58" s="187"/>
      <c r="AL58" s="187"/>
      <c r="AM58" s="188"/>
      <c r="AN58" s="193"/>
    </row>
    <row r="59" spans="1:40">
      <c r="A59" s="16" t="str">
        <f t="shared" si="0"/>
        <v>370663567001IP Psych</v>
      </c>
      <c r="B59" s="8"/>
      <c r="C59" s="8"/>
      <c r="D59" s="9"/>
      <c r="E59" s="9"/>
      <c r="F59" s="8"/>
      <c r="G59" s="8"/>
      <c r="H59" s="8"/>
      <c r="I59" s="8"/>
      <c r="J59" s="8"/>
      <c r="K59" s="244">
        <v>2002</v>
      </c>
      <c r="L59" s="248" t="s">
        <v>1583</v>
      </c>
      <c r="M59" s="246">
        <v>370663567001</v>
      </c>
      <c r="N59" s="247">
        <v>21</v>
      </c>
      <c r="O59" s="247" t="s">
        <v>1375</v>
      </c>
      <c r="P59" s="203"/>
      <c r="Q59" s="188" t="s">
        <v>10</v>
      </c>
      <c r="R59" s="188" t="s">
        <v>1350</v>
      </c>
      <c r="S59" s="188" t="s">
        <v>1367</v>
      </c>
      <c r="T59" s="188" t="s">
        <v>1368</v>
      </c>
      <c r="U59" s="189"/>
      <c r="V59" s="189" t="s">
        <v>613</v>
      </c>
      <c r="W59" s="197" t="s">
        <v>1206</v>
      </c>
      <c r="X59" s="198" t="s">
        <v>1206</v>
      </c>
      <c r="Y59" s="199" t="s">
        <v>1206</v>
      </c>
      <c r="Z59" s="200" t="s">
        <v>1206</v>
      </c>
      <c r="AA59" s="201">
        <v>371.82</v>
      </c>
      <c r="AB59" s="202" t="s">
        <v>1206</v>
      </c>
      <c r="AC59" s="202" t="s">
        <v>1206</v>
      </c>
      <c r="AD59" s="202" t="s">
        <v>1373</v>
      </c>
      <c r="AE59" s="202" t="s">
        <v>1374</v>
      </c>
      <c r="AF59" s="202" t="s">
        <v>1206</v>
      </c>
      <c r="AG59" s="202" t="s">
        <v>948</v>
      </c>
      <c r="AH59" s="189">
        <v>1</v>
      </c>
      <c r="AI59" s="188"/>
      <c r="AJ59" s="188"/>
      <c r="AK59" s="187"/>
      <c r="AL59" s="187"/>
      <c r="AM59" s="188"/>
      <c r="AN59" s="193"/>
    </row>
    <row r="60" spans="1:40">
      <c r="A60" s="16" t="str">
        <f t="shared" ref="A60:A123" si="1">M60&amp;O60</f>
        <v>370663567006IP Psych</v>
      </c>
      <c r="B60" s="8"/>
      <c r="C60" s="8"/>
      <c r="D60" s="9"/>
      <c r="E60" s="9"/>
      <c r="F60" s="8"/>
      <c r="G60" s="8"/>
      <c r="H60" s="8"/>
      <c r="I60" s="8"/>
      <c r="J60" s="8"/>
      <c r="K60" s="244">
        <v>2002</v>
      </c>
      <c r="L60" s="248" t="s">
        <v>1583</v>
      </c>
      <c r="M60" s="246">
        <v>370663567006</v>
      </c>
      <c r="N60" s="247">
        <v>21</v>
      </c>
      <c r="O60" s="247" t="s">
        <v>1375</v>
      </c>
      <c r="P60" s="203"/>
      <c r="Q60" s="188" t="s">
        <v>10</v>
      </c>
      <c r="R60" s="188" t="s">
        <v>1350</v>
      </c>
      <c r="S60" s="188" t="s">
        <v>1367</v>
      </c>
      <c r="T60" s="188" t="s">
        <v>1368</v>
      </c>
      <c r="U60" s="189"/>
      <c r="V60" s="189" t="s">
        <v>613</v>
      </c>
      <c r="W60" s="197" t="s">
        <v>1206</v>
      </c>
      <c r="X60" s="198" t="s">
        <v>1206</v>
      </c>
      <c r="Y60" s="199" t="s">
        <v>1206</v>
      </c>
      <c r="Z60" s="200" t="s">
        <v>1206</v>
      </c>
      <c r="AA60" s="201">
        <v>371.82</v>
      </c>
      <c r="AB60" s="202" t="s">
        <v>1206</v>
      </c>
      <c r="AC60" s="202" t="s">
        <v>1206</v>
      </c>
      <c r="AD60" s="202" t="s">
        <v>1373</v>
      </c>
      <c r="AE60" s="202" t="s">
        <v>1374</v>
      </c>
      <c r="AF60" s="202" t="s">
        <v>1206</v>
      </c>
      <c r="AG60" s="202" t="s">
        <v>948</v>
      </c>
      <c r="AH60" s="189">
        <v>1</v>
      </c>
      <c r="AI60" s="188"/>
      <c r="AJ60" s="188"/>
      <c r="AK60" s="187"/>
      <c r="AL60" s="187"/>
      <c r="AM60" s="188"/>
      <c r="AN60" s="193"/>
    </row>
    <row r="61" spans="1:40">
      <c r="A61" s="16" t="str">
        <f t="shared" si="1"/>
        <v>370663567001IP Rehab</v>
      </c>
      <c r="B61" s="8"/>
      <c r="C61" s="8"/>
      <c r="D61" s="9"/>
      <c r="E61" s="9"/>
      <c r="F61" s="8"/>
      <c r="G61" s="8"/>
      <c r="H61" s="8"/>
      <c r="I61" s="8"/>
      <c r="J61" s="8"/>
      <c r="K61" s="244">
        <v>2002</v>
      </c>
      <c r="L61" s="248" t="s">
        <v>1583</v>
      </c>
      <c r="M61" s="246">
        <v>370663567001</v>
      </c>
      <c r="N61" s="247">
        <v>22</v>
      </c>
      <c r="O61" s="247" t="s">
        <v>1370</v>
      </c>
      <c r="P61" s="203"/>
      <c r="Q61" s="188" t="s">
        <v>10</v>
      </c>
      <c r="R61" s="188" t="s">
        <v>1350</v>
      </c>
      <c r="S61" s="188" t="s">
        <v>1367</v>
      </c>
      <c r="T61" s="188" t="s">
        <v>1368</v>
      </c>
      <c r="U61" s="189"/>
      <c r="V61" s="189" t="s">
        <v>613</v>
      </c>
      <c r="W61" s="197" t="s">
        <v>1206</v>
      </c>
      <c r="X61" s="198" t="s">
        <v>1206</v>
      </c>
      <c r="Y61" s="199" t="s">
        <v>1206</v>
      </c>
      <c r="Z61" s="200" t="s">
        <v>1206</v>
      </c>
      <c r="AA61" s="201">
        <v>539.32000000000005</v>
      </c>
      <c r="AB61" s="202" t="s">
        <v>1206</v>
      </c>
      <c r="AC61" s="202" t="s">
        <v>1206</v>
      </c>
      <c r="AD61" s="202" t="s">
        <v>1373</v>
      </c>
      <c r="AE61" s="202" t="s">
        <v>1374</v>
      </c>
      <c r="AF61" s="202" t="s">
        <v>1206</v>
      </c>
      <c r="AG61" s="202" t="s">
        <v>948</v>
      </c>
      <c r="AH61" s="189">
        <v>1</v>
      </c>
      <c r="AI61" s="188"/>
      <c r="AJ61" s="188"/>
      <c r="AK61" s="187"/>
      <c r="AL61" s="187"/>
      <c r="AM61" s="188"/>
      <c r="AN61" s="193"/>
    </row>
    <row r="62" spans="1:40">
      <c r="A62" s="16" t="str">
        <f t="shared" si="1"/>
        <v>370663567007IP Rehab</v>
      </c>
      <c r="B62" s="8"/>
      <c r="C62" s="8"/>
      <c r="D62" s="9"/>
      <c r="E62" s="9"/>
      <c r="F62" s="8"/>
      <c r="G62" s="8"/>
      <c r="H62" s="8"/>
      <c r="I62" s="8"/>
      <c r="J62" s="8"/>
      <c r="K62" s="244">
        <v>2002</v>
      </c>
      <c r="L62" s="248" t="s">
        <v>1583</v>
      </c>
      <c r="M62" s="246">
        <v>370663567007</v>
      </c>
      <c r="N62" s="247">
        <v>22</v>
      </c>
      <c r="O62" s="247" t="s">
        <v>1370</v>
      </c>
      <c r="P62" s="203"/>
      <c r="Q62" s="188" t="s">
        <v>10</v>
      </c>
      <c r="R62" s="188" t="s">
        <v>1350</v>
      </c>
      <c r="S62" s="188" t="s">
        <v>1367</v>
      </c>
      <c r="T62" s="188" t="s">
        <v>1368</v>
      </c>
      <c r="U62" s="189"/>
      <c r="V62" s="189" t="s">
        <v>613</v>
      </c>
      <c r="W62" s="197" t="s">
        <v>1206</v>
      </c>
      <c r="X62" s="198" t="s">
        <v>1206</v>
      </c>
      <c r="Y62" s="199" t="s">
        <v>1206</v>
      </c>
      <c r="Z62" s="200" t="s">
        <v>1206</v>
      </c>
      <c r="AA62" s="201">
        <v>539.32000000000005</v>
      </c>
      <c r="AB62" s="202" t="s">
        <v>1206</v>
      </c>
      <c r="AC62" s="202" t="s">
        <v>1206</v>
      </c>
      <c r="AD62" s="202" t="s">
        <v>1373</v>
      </c>
      <c r="AE62" s="202" t="s">
        <v>1374</v>
      </c>
      <c r="AF62" s="202" t="s">
        <v>1206</v>
      </c>
      <c r="AG62" s="202" t="s">
        <v>948</v>
      </c>
      <c r="AH62" s="189">
        <v>1</v>
      </c>
      <c r="AI62" s="188"/>
      <c r="AJ62" s="188"/>
      <c r="AK62" s="187"/>
      <c r="AL62" s="187"/>
      <c r="AM62" s="188"/>
      <c r="AN62" s="193"/>
    </row>
    <row r="63" spans="1:40">
      <c r="A63" s="16" t="str">
        <f t="shared" si="1"/>
        <v>370663567001OP Acute</v>
      </c>
      <c r="B63" s="8"/>
      <c r="C63" s="8"/>
      <c r="D63" s="9"/>
      <c r="E63" s="9"/>
      <c r="F63" s="8"/>
      <c r="G63" s="8"/>
      <c r="H63" s="8"/>
      <c r="I63" s="8"/>
      <c r="J63" s="8"/>
      <c r="K63" s="244">
        <v>2002</v>
      </c>
      <c r="L63" s="248" t="s">
        <v>1583</v>
      </c>
      <c r="M63" s="246">
        <v>370663567001</v>
      </c>
      <c r="N63" s="247">
        <v>24</v>
      </c>
      <c r="O63" s="247" t="s">
        <v>1371</v>
      </c>
      <c r="P63" s="203"/>
      <c r="Q63" s="188" t="s">
        <v>10</v>
      </c>
      <c r="R63" s="188" t="s">
        <v>1350</v>
      </c>
      <c r="S63" s="188" t="s">
        <v>1367</v>
      </c>
      <c r="T63" s="188" t="s">
        <v>1368</v>
      </c>
      <c r="U63" s="189"/>
      <c r="V63" s="189" t="s">
        <v>613</v>
      </c>
      <c r="W63" s="197">
        <v>440.14</v>
      </c>
      <c r="X63" s="198">
        <v>0.6</v>
      </c>
      <c r="Y63" s="199">
        <v>0.91069999999999995</v>
      </c>
      <c r="Z63" s="200" t="s">
        <v>1206</v>
      </c>
      <c r="AA63" s="201">
        <v>593.41</v>
      </c>
      <c r="AB63" s="202">
        <v>0.248</v>
      </c>
      <c r="AC63" s="202">
        <v>2.5000000000000001E-2</v>
      </c>
      <c r="AD63" s="202" t="s">
        <v>1373</v>
      </c>
      <c r="AE63" s="202" t="s">
        <v>1374</v>
      </c>
      <c r="AF63" s="202" t="s">
        <v>948</v>
      </c>
      <c r="AG63" s="202" t="s">
        <v>948</v>
      </c>
      <c r="AH63" s="189">
        <v>0.98373999999999995</v>
      </c>
      <c r="AI63" s="188"/>
      <c r="AJ63" s="188"/>
      <c r="AK63" s="187"/>
      <c r="AL63" s="187"/>
      <c r="AM63" s="188"/>
      <c r="AN63" s="193"/>
    </row>
    <row r="64" spans="1:40">
      <c r="A64" s="16" t="str">
        <f t="shared" si="1"/>
        <v>370663567001OP Psych</v>
      </c>
      <c r="B64" s="8"/>
      <c r="C64" s="8"/>
      <c r="D64" s="9"/>
      <c r="E64" s="9"/>
      <c r="F64" s="8"/>
      <c r="G64" s="8"/>
      <c r="H64" s="8"/>
      <c r="I64" s="8"/>
      <c r="J64" s="8"/>
      <c r="K64" s="244">
        <v>2002</v>
      </c>
      <c r="L64" s="248" t="s">
        <v>1583</v>
      </c>
      <c r="M64" s="246">
        <v>370663567001</v>
      </c>
      <c r="N64" s="247">
        <v>27</v>
      </c>
      <c r="O64" s="247" t="s">
        <v>1376</v>
      </c>
      <c r="P64" s="203"/>
      <c r="Q64" s="188" t="s">
        <v>10</v>
      </c>
      <c r="R64" s="188" t="s">
        <v>1350</v>
      </c>
      <c r="S64" s="188" t="s">
        <v>1367</v>
      </c>
      <c r="T64" s="188" t="s">
        <v>1368</v>
      </c>
      <c r="U64" s="189"/>
      <c r="V64" s="189" t="s">
        <v>613</v>
      </c>
      <c r="W64" s="197">
        <v>201.46</v>
      </c>
      <c r="X64" s="198">
        <v>0.6</v>
      </c>
      <c r="Y64" s="199">
        <v>0.91069999999999995</v>
      </c>
      <c r="Z64" s="200" t="s">
        <v>1206</v>
      </c>
      <c r="AA64" s="201">
        <v>252.02</v>
      </c>
      <c r="AB64" s="202">
        <v>0.248</v>
      </c>
      <c r="AC64" s="202">
        <v>2.5000000000000001E-2</v>
      </c>
      <c r="AD64" s="202" t="s">
        <v>1373</v>
      </c>
      <c r="AE64" s="202" t="s">
        <v>1374</v>
      </c>
      <c r="AF64" s="202" t="s">
        <v>948</v>
      </c>
      <c r="AG64" s="202" t="s">
        <v>948</v>
      </c>
      <c r="AH64" s="189">
        <v>1</v>
      </c>
      <c r="AI64" s="188"/>
      <c r="AJ64" s="188"/>
      <c r="AK64" s="187"/>
      <c r="AL64" s="187"/>
      <c r="AM64" s="188"/>
      <c r="AN64" s="193"/>
    </row>
    <row r="65" spans="1:40">
      <c r="A65" s="16" t="str">
        <f t="shared" si="1"/>
        <v>370663567006OP Psych</v>
      </c>
      <c r="B65" s="8"/>
      <c r="C65" s="8"/>
      <c r="D65" s="9"/>
      <c r="E65" s="9"/>
      <c r="F65" s="8"/>
      <c r="G65" s="8"/>
      <c r="H65" s="8"/>
      <c r="I65" s="8"/>
      <c r="J65" s="8"/>
      <c r="K65" s="244">
        <v>2002</v>
      </c>
      <c r="L65" s="248" t="s">
        <v>1583</v>
      </c>
      <c r="M65" s="246">
        <v>370663567006</v>
      </c>
      <c r="N65" s="247">
        <v>27</v>
      </c>
      <c r="O65" s="247" t="s">
        <v>1376</v>
      </c>
      <c r="P65" s="203"/>
      <c r="Q65" s="188" t="s">
        <v>10</v>
      </c>
      <c r="R65" s="188" t="s">
        <v>1350</v>
      </c>
      <c r="S65" s="188" t="s">
        <v>1367</v>
      </c>
      <c r="T65" s="188" t="s">
        <v>1368</v>
      </c>
      <c r="U65" s="189"/>
      <c r="V65" s="189" t="s">
        <v>613</v>
      </c>
      <c r="W65" s="197">
        <v>201.46</v>
      </c>
      <c r="X65" s="198">
        <v>0.6</v>
      </c>
      <c r="Y65" s="199">
        <v>0.91069999999999995</v>
      </c>
      <c r="Z65" s="200" t="s">
        <v>1206</v>
      </c>
      <c r="AA65" s="201">
        <v>252.02</v>
      </c>
      <c r="AB65" s="202">
        <v>0.248</v>
      </c>
      <c r="AC65" s="202">
        <v>2.5000000000000001E-2</v>
      </c>
      <c r="AD65" s="202" t="s">
        <v>1373</v>
      </c>
      <c r="AE65" s="202" t="s">
        <v>1374</v>
      </c>
      <c r="AF65" s="202" t="s">
        <v>948</v>
      </c>
      <c r="AG65" s="202" t="s">
        <v>948</v>
      </c>
      <c r="AH65" s="189">
        <v>1</v>
      </c>
      <c r="AI65" s="188"/>
      <c r="AJ65" s="188"/>
      <c r="AK65" s="187"/>
      <c r="AL65" s="187"/>
      <c r="AM65" s="188"/>
      <c r="AN65" s="193"/>
    </row>
    <row r="66" spans="1:40">
      <c r="A66" s="16" t="str">
        <f t="shared" si="1"/>
        <v>370663567001OP Psych</v>
      </c>
      <c r="B66" s="8"/>
      <c r="C66" s="8"/>
      <c r="D66" s="9"/>
      <c r="E66" s="9"/>
      <c r="F66" s="8"/>
      <c r="G66" s="8"/>
      <c r="H66" s="8"/>
      <c r="I66" s="8"/>
      <c r="J66" s="8"/>
      <c r="K66" s="244">
        <v>2002</v>
      </c>
      <c r="L66" s="248" t="s">
        <v>1583</v>
      </c>
      <c r="M66" s="246">
        <v>370663567001</v>
      </c>
      <c r="N66" s="247">
        <v>28</v>
      </c>
      <c r="O66" s="247" t="s">
        <v>1376</v>
      </c>
      <c r="P66" s="203"/>
      <c r="Q66" s="188" t="s">
        <v>10</v>
      </c>
      <c r="R66" s="188" t="s">
        <v>1350</v>
      </c>
      <c r="S66" s="188" t="s">
        <v>1367</v>
      </c>
      <c r="T66" s="188" t="s">
        <v>1368</v>
      </c>
      <c r="U66" s="189"/>
      <c r="V66" s="189" t="s">
        <v>613</v>
      </c>
      <c r="W66" s="197">
        <v>201.46</v>
      </c>
      <c r="X66" s="198">
        <v>0.6</v>
      </c>
      <c r="Y66" s="199">
        <v>0.91069999999999995</v>
      </c>
      <c r="Z66" s="200" t="s">
        <v>1206</v>
      </c>
      <c r="AA66" s="201">
        <v>252.02</v>
      </c>
      <c r="AB66" s="202">
        <v>0.248</v>
      </c>
      <c r="AC66" s="202">
        <v>2.5000000000000001E-2</v>
      </c>
      <c r="AD66" s="202" t="s">
        <v>1373</v>
      </c>
      <c r="AE66" s="202" t="s">
        <v>1374</v>
      </c>
      <c r="AF66" s="202" t="s">
        <v>948</v>
      </c>
      <c r="AG66" s="202" t="s">
        <v>948</v>
      </c>
      <c r="AH66" s="189">
        <v>1</v>
      </c>
      <c r="AI66" s="188"/>
      <c r="AJ66" s="188"/>
      <c r="AK66" s="187"/>
      <c r="AL66" s="187"/>
      <c r="AM66" s="188"/>
      <c r="AN66" s="193"/>
    </row>
    <row r="67" spans="1:40">
      <c r="A67" s="16" t="str">
        <f t="shared" si="1"/>
        <v>370663567006OP Psych</v>
      </c>
      <c r="B67" s="8"/>
      <c r="C67" s="8"/>
      <c r="D67" s="9"/>
      <c r="E67" s="9"/>
      <c r="F67" s="8"/>
      <c r="G67" s="8"/>
      <c r="H67" s="8"/>
      <c r="I67" s="8"/>
      <c r="J67" s="8"/>
      <c r="K67" s="244">
        <v>2002</v>
      </c>
      <c r="L67" s="248" t="s">
        <v>1583</v>
      </c>
      <c r="M67" s="246">
        <v>370663567006</v>
      </c>
      <c r="N67" s="247">
        <v>28</v>
      </c>
      <c r="O67" s="247" t="s">
        <v>1376</v>
      </c>
      <c r="P67" s="203"/>
      <c r="Q67" s="188" t="s">
        <v>10</v>
      </c>
      <c r="R67" s="188" t="s">
        <v>1350</v>
      </c>
      <c r="S67" s="188" t="s">
        <v>1367</v>
      </c>
      <c r="T67" s="188" t="s">
        <v>1368</v>
      </c>
      <c r="U67" s="189"/>
      <c r="V67" s="189" t="s">
        <v>613</v>
      </c>
      <c r="W67" s="197">
        <v>201.46</v>
      </c>
      <c r="X67" s="198">
        <v>0.6</v>
      </c>
      <c r="Y67" s="199">
        <v>0.91069999999999995</v>
      </c>
      <c r="Z67" s="200" t="s">
        <v>1206</v>
      </c>
      <c r="AA67" s="201">
        <v>252.02</v>
      </c>
      <c r="AB67" s="202">
        <v>0.248</v>
      </c>
      <c r="AC67" s="202">
        <v>2.5000000000000001E-2</v>
      </c>
      <c r="AD67" s="202" t="s">
        <v>1373</v>
      </c>
      <c r="AE67" s="202" t="s">
        <v>1374</v>
      </c>
      <c r="AF67" s="202" t="s">
        <v>948</v>
      </c>
      <c r="AG67" s="202" t="s">
        <v>948</v>
      </c>
      <c r="AH67" s="189">
        <v>1</v>
      </c>
      <c r="AI67" s="188"/>
      <c r="AJ67" s="188"/>
      <c r="AK67" s="187"/>
      <c r="AL67" s="187"/>
      <c r="AM67" s="188"/>
      <c r="AN67" s="193"/>
    </row>
    <row r="68" spans="1:40">
      <c r="A68" s="16" t="str">
        <f t="shared" si="1"/>
        <v>370663567001OP Rehab</v>
      </c>
      <c r="B68" s="8"/>
      <c r="C68" s="8"/>
      <c r="D68" s="9"/>
      <c r="E68" s="9"/>
      <c r="F68" s="8"/>
      <c r="G68" s="8"/>
      <c r="H68" s="8"/>
      <c r="I68" s="8"/>
      <c r="J68" s="8"/>
      <c r="K68" s="244">
        <v>2002</v>
      </c>
      <c r="L68" s="248" t="s">
        <v>1583</v>
      </c>
      <c r="M68" s="246">
        <v>370663567001</v>
      </c>
      <c r="N68" s="247">
        <v>29</v>
      </c>
      <c r="O68" s="247" t="s">
        <v>1379</v>
      </c>
      <c r="P68" s="203"/>
      <c r="Q68" s="188" t="s">
        <v>10</v>
      </c>
      <c r="R68" s="188" t="s">
        <v>1350</v>
      </c>
      <c r="S68" s="188" t="s">
        <v>1367</v>
      </c>
      <c r="T68" s="188" t="s">
        <v>1368</v>
      </c>
      <c r="U68" s="189"/>
      <c r="V68" s="189" t="s">
        <v>613</v>
      </c>
      <c r="W68" s="197">
        <v>310.45999999999998</v>
      </c>
      <c r="X68" s="198">
        <v>0.6</v>
      </c>
      <c r="Y68" s="199">
        <v>0.91069999999999995</v>
      </c>
      <c r="Z68" s="200" t="s">
        <v>1206</v>
      </c>
      <c r="AA68" s="201">
        <v>388.38</v>
      </c>
      <c r="AB68" s="202">
        <v>0.248</v>
      </c>
      <c r="AC68" s="202">
        <v>2.5000000000000001E-2</v>
      </c>
      <c r="AD68" s="202" t="s">
        <v>1373</v>
      </c>
      <c r="AE68" s="202" t="s">
        <v>1374</v>
      </c>
      <c r="AF68" s="202" t="s">
        <v>948</v>
      </c>
      <c r="AG68" s="202" t="s">
        <v>948</v>
      </c>
      <c r="AH68" s="189">
        <v>1</v>
      </c>
      <c r="AI68" s="188"/>
      <c r="AJ68" s="188"/>
      <c r="AK68" s="187"/>
      <c r="AL68" s="187"/>
      <c r="AM68" s="188"/>
      <c r="AN68" s="193"/>
    </row>
    <row r="69" spans="1:40">
      <c r="A69" s="16" t="str">
        <f t="shared" si="1"/>
        <v>370663567007OP Rehab</v>
      </c>
      <c r="B69" s="8"/>
      <c r="C69" s="8"/>
      <c r="D69" s="9"/>
      <c r="E69" s="9"/>
      <c r="F69" s="8"/>
      <c r="G69" s="8"/>
      <c r="H69" s="8"/>
      <c r="I69" s="8"/>
      <c r="J69" s="8"/>
      <c r="K69" s="244">
        <v>2002</v>
      </c>
      <c r="L69" s="248" t="s">
        <v>1583</v>
      </c>
      <c r="M69" s="246">
        <v>370663567007</v>
      </c>
      <c r="N69" s="247">
        <v>29</v>
      </c>
      <c r="O69" s="247" t="s">
        <v>1379</v>
      </c>
      <c r="P69" s="203"/>
      <c r="Q69" s="188" t="s">
        <v>10</v>
      </c>
      <c r="R69" s="188" t="s">
        <v>1350</v>
      </c>
      <c r="S69" s="188" t="s">
        <v>1367</v>
      </c>
      <c r="T69" s="188" t="s">
        <v>1368</v>
      </c>
      <c r="U69" s="189"/>
      <c r="V69" s="189" t="s">
        <v>613</v>
      </c>
      <c r="W69" s="197">
        <v>310.45999999999998</v>
      </c>
      <c r="X69" s="198">
        <v>0.6</v>
      </c>
      <c r="Y69" s="199">
        <v>0.91069999999999995</v>
      </c>
      <c r="Z69" s="200" t="s">
        <v>1206</v>
      </c>
      <c r="AA69" s="201">
        <v>388.38</v>
      </c>
      <c r="AB69" s="202">
        <v>0.248</v>
      </c>
      <c r="AC69" s="202">
        <v>2.5000000000000001E-2</v>
      </c>
      <c r="AD69" s="202" t="s">
        <v>1373</v>
      </c>
      <c r="AE69" s="202" t="s">
        <v>1374</v>
      </c>
      <c r="AF69" s="202" t="s">
        <v>948</v>
      </c>
      <c r="AG69" s="202" t="s">
        <v>948</v>
      </c>
      <c r="AH69" s="189">
        <v>1</v>
      </c>
      <c r="AI69" s="188"/>
      <c r="AJ69" s="188"/>
      <c r="AK69" s="187"/>
      <c r="AL69" s="187"/>
      <c r="AM69" s="188"/>
      <c r="AN69" s="193"/>
    </row>
    <row r="70" spans="1:40">
      <c r="A70" s="16" t="str">
        <f t="shared" si="1"/>
        <v>651219504001IP Acute</v>
      </c>
      <c r="B70" s="8"/>
      <c r="C70" s="8"/>
      <c r="D70" s="9"/>
      <c r="E70" s="9"/>
      <c r="F70" s="8"/>
      <c r="G70" s="8"/>
      <c r="H70" s="8"/>
      <c r="I70" s="8"/>
      <c r="J70" s="8"/>
      <c r="K70" s="244">
        <v>2005</v>
      </c>
      <c r="L70" s="248" t="s">
        <v>1584</v>
      </c>
      <c r="M70" s="246">
        <v>651219504001</v>
      </c>
      <c r="N70" s="247">
        <v>20</v>
      </c>
      <c r="O70" s="247" t="s">
        <v>1366</v>
      </c>
      <c r="P70" s="203"/>
      <c r="Q70" s="188" t="s">
        <v>783</v>
      </c>
      <c r="R70" s="188" t="s">
        <v>1350</v>
      </c>
      <c r="S70" s="188" t="s">
        <v>1367</v>
      </c>
      <c r="T70" s="188" t="s">
        <v>1368</v>
      </c>
      <c r="U70" s="189"/>
      <c r="V70" s="189" t="s">
        <v>650</v>
      </c>
      <c r="W70" s="197">
        <v>3436.26</v>
      </c>
      <c r="X70" s="198">
        <v>0.68300000000000005</v>
      </c>
      <c r="Y70" s="199">
        <v>1.0412999999999999</v>
      </c>
      <c r="Z70" s="200">
        <v>0</v>
      </c>
      <c r="AA70" s="201">
        <v>3528.21</v>
      </c>
      <c r="AB70" s="202">
        <v>0.23799999999999999</v>
      </c>
      <c r="AC70" s="202">
        <v>2.5000000000000001E-2</v>
      </c>
      <c r="AD70" s="202" t="s">
        <v>1378</v>
      </c>
      <c r="AE70" s="202" t="s">
        <v>1374</v>
      </c>
      <c r="AF70" s="202" t="s">
        <v>1206</v>
      </c>
      <c r="AG70" s="202" t="s">
        <v>948</v>
      </c>
      <c r="AH70" s="189">
        <v>0.99858999999999998</v>
      </c>
      <c r="AI70" s="188"/>
      <c r="AJ70" s="188"/>
      <c r="AK70" s="187"/>
      <c r="AL70" s="187"/>
      <c r="AM70" s="188"/>
      <c r="AN70" s="193"/>
    </row>
    <row r="71" spans="1:40">
      <c r="A71" s="16" t="str">
        <f t="shared" si="1"/>
        <v>651219504003IP Psych</v>
      </c>
      <c r="B71" s="8"/>
      <c r="C71" s="8"/>
      <c r="D71" s="9"/>
      <c r="E71" s="9"/>
      <c r="F71" s="8"/>
      <c r="G71" s="8"/>
      <c r="H71" s="8"/>
      <c r="I71" s="8"/>
      <c r="J71" s="8"/>
      <c r="K71" s="244">
        <v>2005</v>
      </c>
      <c r="L71" s="248" t="s">
        <v>1584</v>
      </c>
      <c r="M71" s="246">
        <v>651219504003</v>
      </c>
      <c r="N71" s="247">
        <v>21</v>
      </c>
      <c r="O71" s="247" t="s">
        <v>1375</v>
      </c>
      <c r="P71" s="203"/>
      <c r="Q71" s="188" t="s">
        <v>783</v>
      </c>
      <c r="R71" s="188" t="s">
        <v>1350</v>
      </c>
      <c r="S71" s="188" t="s">
        <v>1367</v>
      </c>
      <c r="T71" s="188" t="s">
        <v>1368</v>
      </c>
      <c r="U71" s="189"/>
      <c r="V71" s="189" t="s">
        <v>650</v>
      </c>
      <c r="W71" s="197" t="s">
        <v>1206</v>
      </c>
      <c r="X71" s="198" t="s">
        <v>1206</v>
      </c>
      <c r="Y71" s="199" t="s">
        <v>1206</v>
      </c>
      <c r="Z71" s="200" t="s">
        <v>1206</v>
      </c>
      <c r="AA71" s="201">
        <v>0</v>
      </c>
      <c r="AB71" s="202" t="s">
        <v>1206</v>
      </c>
      <c r="AC71" s="202" t="s">
        <v>1206</v>
      </c>
      <c r="AD71" s="202" t="s">
        <v>1378</v>
      </c>
      <c r="AE71" s="202" t="s">
        <v>1374</v>
      </c>
      <c r="AF71" s="202" t="s">
        <v>1206</v>
      </c>
      <c r="AG71" s="202" t="s">
        <v>948</v>
      </c>
      <c r="AH71" s="189">
        <v>1</v>
      </c>
      <c r="AI71" s="188"/>
      <c r="AJ71" s="188"/>
      <c r="AK71" s="187"/>
      <c r="AL71" s="187"/>
      <c r="AM71" s="188"/>
      <c r="AN71" s="193"/>
    </row>
    <row r="72" spans="1:40">
      <c r="A72" s="16" t="str">
        <f t="shared" si="1"/>
        <v>651219504001OP Acute</v>
      </c>
      <c r="B72" s="8"/>
      <c r="C72" s="8"/>
      <c r="D72" s="9"/>
      <c r="E72" s="9"/>
      <c r="F72" s="8"/>
      <c r="G72" s="8"/>
      <c r="H72" s="8"/>
      <c r="I72" s="8"/>
      <c r="J72" s="8"/>
      <c r="K72" s="244">
        <v>2005</v>
      </c>
      <c r="L72" s="248" t="s">
        <v>1584</v>
      </c>
      <c r="M72" s="246">
        <v>651219504001</v>
      </c>
      <c r="N72" s="247">
        <v>24</v>
      </c>
      <c r="O72" s="247" t="s">
        <v>1371</v>
      </c>
      <c r="P72" s="203"/>
      <c r="Q72" s="188" t="s">
        <v>783</v>
      </c>
      <c r="R72" s="188" t="s">
        <v>1350</v>
      </c>
      <c r="S72" s="188" t="s">
        <v>1367</v>
      </c>
      <c r="T72" s="188" t="s">
        <v>1368</v>
      </c>
      <c r="U72" s="189"/>
      <c r="V72" s="189" t="s">
        <v>650</v>
      </c>
      <c r="W72" s="197">
        <v>440.14</v>
      </c>
      <c r="X72" s="198">
        <v>0.6</v>
      </c>
      <c r="Y72" s="199">
        <v>1.0412999999999999</v>
      </c>
      <c r="Z72" s="200" t="s">
        <v>1206</v>
      </c>
      <c r="AA72" s="201">
        <v>443.71</v>
      </c>
      <c r="AB72" s="202">
        <v>0.23799999999999999</v>
      </c>
      <c r="AC72" s="202">
        <v>2.5000000000000001E-2</v>
      </c>
      <c r="AD72" s="202" t="s">
        <v>1378</v>
      </c>
      <c r="AE72" s="202" t="s">
        <v>1374</v>
      </c>
      <c r="AF72" s="202" t="s">
        <v>949</v>
      </c>
      <c r="AG72" s="202" t="s">
        <v>948</v>
      </c>
      <c r="AH72" s="189">
        <v>0.98373999999999995</v>
      </c>
      <c r="AI72" s="188"/>
      <c r="AJ72" s="188"/>
      <c r="AK72" s="187"/>
      <c r="AL72" s="187"/>
      <c r="AM72" s="188"/>
      <c r="AN72" s="193"/>
    </row>
    <row r="73" spans="1:40">
      <c r="A73" s="16" t="str">
        <f t="shared" si="1"/>
        <v>363332852001IP Acute</v>
      </c>
      <c r="B73" s="8"/>
      <c r="C73" s="8"/>
      <c r="D73" s="9"/>
      <c r="E73" s="9"/>
      <c r="F73" s="8"/>
      <c r="G73" s="8"/>
      <c r="H73" s="8"/>
      <c r="I73" s="8"/>
      <c r="J73" s="8"/>
      <c r="K73" s="244">
        <v>2006</v>
      </c>
      <c r="L73" s="248" t="s">
        <v>1585</v>
      </c>
      <c r="M73" s="246">
        <v>363332852001</v>
      </c>
      <c r="N73" s="247">
        <v>20</v>
      </c>
      <c r="O73" s="247" t="s">
        <v>1366</v>
      </c>
      <c r="P73" s="203"/>
      <c r="Q73" s="188" t="s">
        <v>851</v>
      </c>
      <c r="R73" s="188" t="s">
        <v>1350</v>
      </c>
      <c r="S73" s="188" t="s">
        <v>1367</v>
      </c>
      <c r="T73" s="188" t="s">
        <v>1368</v>
      </c>
      <c r="U73" s="189"/>
      <c r="V73" s="189" t="s">
        <v>552</v>
      </c>
      <c r="W73" s="197">
        <v>3436.26</v>
      </c>
      <c r="X73" s="198">
        <v>0.68300000000000005</v>
      </c>
      <c r="Y73" s="199">
        <v>1.0427</v>
      </c>
      <c r="Z73" s="200">
        <v>5.8799999999999998E-3</v>
      </c>
      <c r="AA73" s="201">
        <v>3552.25</v>
      </c>
      <c r="AB73" s="202">
        <v>0.16</v>
      </c>
      <c r="AC73" s="202">
        <v>1.2E-2</v>
      </c>
      <c r="AD73" s="202" t="s">
        <v>1378</v>
      </c>
      <c r="AE73" s="202" t="s">
        <v>1374</v>
      </c>
      <c r="AF73" s="202" t="s">
        <v>1206</v>
      </c>
      <c r="AG73" s="202" t="s">
        <v>948</v>
      </c>
      <c r="AH73" s="189">
        <v>0.99858999999999998</v>
      </c>
      <c r="AI73" s="188"/>
      <c r="AJ73" s="188"/>
      <c r="AK73" s="187"/>
      <c r="AL73" s="187"/>
      <c r="AM73" s="188"/>
      <c r="AN73" s="193"/>
    </row>
    <row r="74" spans="1:40">
      <c r="A74" s="16" t="str">
        <f t="shared" si="1"/>
        <v>621796152001IP Acute</v>
      </c>
      <c r="B74" s="8"/>
      <c r="C74" s="8"/>
      <c r="D74" s="9"/>
      <c r="E74" s="9"/>
      <c r="F74" s="8"/>
      <c r="G74" s="8"/>
      <c r="H74" s="8"/>
      <c r="I74" s="8"/>
      <c r="J74" s="8"/>
      <c r="K74" s="244">
        <v>2006</v>
      </c>
      <c r="L74" s="248" t="s">
        <v>1585</v>
      </c>
      <c r="M74" s="246">
        <v>621796152001</v>
      </c>
      <c r="N74" s="247">
        <v>20</v>
      </c>
      <c r="O74" s="247" t="s">
        <v>1366</v>
      </c>
      <c r="P74" s="203"/>
      <c r="Q74" s="188" t="s">
        <v>851</v>
      </c>
      <c r="R74" s="188" t="s">
        <v>1350</v>
      </c>
      <c r="S74" s="188" t="s">
        <v>1367</v>
      </c>
      <c r="T74" s="188" t="s">
        <v>1368</v>
      </c>
      <c r="U74" s="189"/>
      <c r="V74" s="189" t="s">
        <v>552</v>
      </c>
      <c r="W74" s="197">
        <v>3436.26</v>
      </c>
      <c r="X74" s="198">
        <v>0.68300000000000005</v>
      </c>
      <c r="Y74" s="199">
        <v>1.0427</v>
      </c>
      <c r="Z74" s="200">
        <v>5.8799999999999998E-3</v>
      </c>
      <c r="AA74" s="201">
        <v>3552.25</v>
      </c>
      <c r="AB74" s="202">
        <v>0.16</v>
      </c>
      <c r="AC74" s="202">
        <v>1.2E-2</v>
      </c>
      <c r="AD74" s="202" t="s">
        <v>1378</v>
      </c>
      <c r="AE74" s="202" t="s">
        <v>1374</v>
      </c>
      <c r="AF74" s="202" t="s">
        <v>1206</v>
      </c>
      <c r="AG74" s="202" t="s">
        <v>948</v>
      </c>
      <c r="AH74" s="189">
        <v>0.99858999999999998</v>
      </c>
      <c r="AI74" s="188"/>
      <c r="AJ74" s="188"/>
      <c r="AK74" s="187"/>
      <c r="AL74" s="187"/>
      <c r="AM74" s="188"/>
      <c r="AN74" s="193"/>
    </row>
    <row r="75" spans="1:40">
      <c r="A75" s="16" t="str">
        <f t="shared" si="1"/>
        <v>621796152012IP Acute</v>
      </c>
      <c r="B75" s="8"/>
      <c r="C75" s="8"/>
      <c r="D75" s="9"/>
      <c r="E75" s="9"/>
      <c r="F75" s="8"/>
      <c r="G75" s="8"/>
      <c r="H75" s="8"/>
      <c r="I75" s="8"/>
      <c r="J75" s="8"/>
      <c r="K75" s="244">
        <v>2006</v>
      </c>
      <c r="L75" s="248" t="s">
        <v>1585</v>
      </c>
      <c r="M75" s="246">
        <v>621796152012</v>
      </c>
      <c r="N75" s="247">
        <v>20</v>
      </c>
      <c r="O75" s="247" t="s">
        <v>1366</v>
      </c>
      <c r="P75" s="203"/>
      <c r="Q75" s="188" t="s">
        <v>851</v>
      </c>
      <c r="R75" s="188" t="s">
        <v>1350</v>
      </c>
      <c r="S75" s="188" t="s">
        <v>1367</v>
      </c>
      <c r="T75" s="188" t="s">
        <v>1368</v>
      </c>
      <c r="U75" s="189"/>
      <c r="V75" s="189" t="s">
        <v>552</v>
      </c>
      <c r="W75" s="197">
        <v>3436.26</v>
      </c>
      <c r="X75" s="198">
        <v>0.68300000000000005</v>
      </c>
      <c r="Y75" s="199">
        <v>1.0427</v>
      </c>
      <c r="Z75" s="200">
        <v>5.8799999999999998E-3</v>
      </c>
      <c r="AA75" s="201">
        <v>3552.25</v>
      </c>
      <c r="AB75" s="202">
        <v>0.16</v>
      </c>
      <c r="AC75" s="202">
        <v>1.2E-2</v>
      </c>
      <c r="AD75" s="202" t="s">
        <v>1378</v>
      </c>
      <c r="AE75" s="202" t="s">
        <v>1374</v>
      </c>
      <c r="AF75" s="202" t="s">
        <v>1206</v>
      </c>
      <c r="AG75" s="202" t="s">
        <v>948</v>
      </c>
      <c r="AH75" s="189">
        <v>0.99858999999999998</v>
      </c>
      <c r="AI75" s="188"/>
      <c r="AJ75" s="188"/>
      <c r="AK75" s="187"/>
      <c r="AL75" s="187"/>
      <c r="AM75" s="188"/>
      <c r="AN75" s="193"/>
    </row>
    <row r="76" spans="1:40">
      <c r="A76" s="16" t="str">
        <f t="shared" si="1"/>
        <v>363332852002IP Psych</v>
      </c>
      <c r="B76" s="8"/>
      <c r="C76" s="8"/>
      <c r="D76" s="9"/>
      <c r="E76" s="9"/>
      <c r="F76" s="8"/>
      <c r="G76" s="8"/>
      <c r="H76" s="8"/>
      <c r="I76" s="8"/>
      <c r="J76" s="8"/>
      <c r="K76" s="244">
        <v>2006</v>
      </c>
      <c r="L76" s="248" t="s">
        <v>1585</v>
      </c>
      <c r="M76" s="246">
        <v>363332852002</v>
      </c>
      <c r="N76" s="247">
        <v>21</v>
      </c>
      <c r="O76" s="247" t="s">
        <v>1375</v>
      </c>
      <c r="P76" s="203"/>
      <c r="Q76" s="188" t="s">
        <v>851</v>
      </c>
      <c r="R76" s="188" t="s">
        <v>1350</v>
      </c>
      <c r="S76" s="188" t="s">
        <v>1367</v>
      </c>
      <c r="T76" s="188" t="s">
        <v>1368</v>
      </c>
      <c r="U76" s="189"/>
      <c r="V76" s="189" t="s">
        <v>552</v>
      </c>
      <c r="W76" s="197" t="s">
        <v>1206</v>
      </c>
      <c r="X76" s="198" t="s">
        <v>1206</v>
      </c>
      <c r="Y76" s="199" t="s">
        <v>1206</v>
      </c>
      <c r="Z76" s="200" t="s">
        <v>1206</v>
      </c>
      <c r="AA76" s="201">
        <v>424.44</v>
      </c>
      <c r="AB76" s="202" t="s">
        <v>1206</v>
      </c>
      <c r="AC76" s="202" t="s">
        <v>1206</v>
      </c>
      <c r="AD76" s="202" t="s">
        <v>1378</v>
      </c>
      <c r="AE76" s="202" t="s">
        <v>1374</v>
      </c>
      <c r="AF76" s="202" t="s">
        <v>1206</v>
      </c>
      <c r="AG76" s="202" t="s">
        <v>948</v>
      </c>
      <c r="AH76" s="189">
        <v>1</v>
      </c>
      <c r="AI76" s="188"/>
      <c r="AJ76" s="188"/>
      <c r="AK76" s="187"/>
      <c r="AL76" s="187"/>
      <c r="AM76" s="188"/>
      <c r="AN76" s="193"/>
    </row>
    <row r="77" spans="1:40">
      <c r="A77" s="16" t="str">
        <f t="shared" si="1"/>
        <v>621796152001IP Psych</v>
      </c>
      <c r="B77" s="8"/>
      <c r="C77" s="8"/>
      <c r="D77" s="9"/>
      <c r="E77" s="9"/>
      <c r="F77" s="8"/>
      <c r="G77" s="8"/>
      <c r="H77" s="8"/>
      <c r="I77" s="8"/>
      <c r="J77" s="8"/>
      <c r="K77" s="244">
        <v>2006</v>
      </c>
      <c r="L77" s="248" t="s">
        <v>1585</v>
      </c>
      <c r="M77" s="246">
        <v>621796152001</v>
      </c>
      <c r="N77" s="247">
        <v>21</v>
      </c>
      <c r="O77" s="247" t="s">
        <v>1375</v>
      </c>
      <c r="P77" s="203"/>
      <c r="Q77" s="188" t="s">
        <v>851</v>
      </c>
      <c r="R77" s="188" t="s">
        <v>1350</v>
      </c>
      <c r="S77" s="188" t="s">
        <v>1367</v>
      </c>
      <c r="T77" s="188" t="s">
        <v>1368</v>
      </c>
      <c r="U77" s="189"/>
      <c r="V77" s="189" t="s">
        <v>552</v>
      </c>
      <c r="W77" s="197" t="s">
        <v>1206</v>
      </c>
      <c r="X77" s="198" t="s">
        <v>1206</v>
      </c>
      <c r="Y77" s="199" t="s">
        <v>1206</v>
      </c>
      <c r="Z77" s="200" t="s">
        <v>1206</v>
      </c>
      <c r="AA77" s="201">
        <v>424.44</v>
      </c>
      <c r="AB77" s="202" t="s">
        <v>1206</v>
      </c>
      <c r="AC77" s="202" t="s">
        <v>1206</v>
      </c>
      <c r="AD77" s="202" t="s">
        <v>1378</v>
      </c>
      <c r="AE77" s="202" t="s">
        <v>1374</v>
      </c>
      <c r="AF77" s="202" t="s">
        <v>1206</v>
      </c>
      <c r="AG77" s="202" t="s">
        <v>948</v>
      </c>
      <c r="AH77" s="189">
        <v>1</v>
      </c>
      <c r="AI77" s="188"/>
      <c r="AJ77" s="188"/>
      <c r="AK77" s="187"/>
      <c r="AL77" s="187"/>
      <c r="AM77" s="188"/>
      <c r="AN77" s="193"/>
    </row>
    <row r="78" spans="1:40">
      <c r="A78" s="16" t="str">
        <f t="shared" si="1"/>
        <v>621796152013IP Psych</v>
      </c>
      <c r="B78" s="8"/>
      <c r="C78" s="8"/>
      <c r="D78" s="9"/>
      <c r="E78" s="9"/>
      <c r="F78" s="8"/>
      <c r="G78" s="8"/>
      <c r="H78" s="8"/>
      <c r="I78" s="8"/>
      <c r="J78" s="8"/>
      <c r="K78" s="244">
        <v>2006</v>
      </c>
      <c r="L78" s="248" t="s">
        <v>1585</v>
      </c>
      <c r="M78" s="246">
        <v>621796152013</v>
      </c>
      <c r="N78" s="247">
        <v>21</v>
      </c>
      <c r="O78" s="247" t="s">
        <v>1375</v>
      </c>
      <c r="P78" s="203"/>
      <c r="Q78" s="188" t="s">
        <v>851</v>
      </c>
      <c r="R78" s="188" t="s">
        <v>1350</v>
      </c>
      <c r="S78" s="188" t="s">
        <v>1367</v>
      </c>
      <c r="T78" s="188" t="s">
        <v>1368</v>
      </c>
      <c r="U78" s="189"/>
      <c r="V78" s="189" t="s">
        <v>552</v>
      </c>
      <c r="W78" s="197" t="s">
        <v>1206</v>
      </c>
      <c r="X78" s="198" t="s">
        <v>1206</v>
      </c>
      <c r="Y78" s="199" t="s">
        <v>1206</v>
      </c>
      <c r="Z78" s="200" t="s">
        <v>1206</v>
      </c>
      <c r="AA78" s="201">
        <v>424.44</v>
      </c>
      <c r="AB78" s="202" t="s">
        <v>1206</v>
      </c>
      <c r="AC78" s="202" t="s">
        <v>1206</v>
      </c>
      <c r="AD78" s="202" t="s">
        <v>1378</v>
      </c>
      <c r="AE78" s="202" t="s">
        <v>1374</v>
      </c>
      <c r="AF78" s="202" t="s">
        <v>1206</v>
      </c>
      <c r="AG78" s="202" t="s">
        <v>948</v>
      </c>
      <c r="AH78" s="189">
        <v>1</v>
      </c>
      <c r="AI78" s="188"/>
      <c r="AJ78" s="188"/>
      <c r="AK78" s="187"/>
      <c r="AL78" s="187"/>
      <c r="AM78" s="188"/>
      <c r="AN78" s="193"/>
    </row>
    <row r="79" spans="1:40">
      <c r="A79" s="16" t="str">
        <f t="shared" si="1"/>
        <v>363332852003IP Rehab</v>
      </c>
      <c r="B79" s="8"/>
      <c r="C79" s="8"/>
      <c r="D79" s="9"/>
      <c r="E79" s="9"/>
      <c r="F79" s="8"/>
      <c r="G79" s="8"/>
      <c r="H79" s="8"/>
      <c r="I79" s="8"/>
      <c r="J79" s="8"/>
      <c r="K79" s="244">
        <v>2006</v>
      </c>
      <c r="L79" s="248" t="s">
        <v>1585</v>
      </c>
      <c r="M79" s="246">
        <v>363332852003</v>
      </c>
      <c r="N79" s="247">
        <v>22</v>
      </c>
      <c r="O79" s="247" t="s">
        <v>1370</v>
      </c>
      <c r="P79" s="203"/>
      <c r="Q79" s="188" t="s">
        <v>851</v>
      </c>
      <c r="R79" s="188" t="s">
        <v>1350</v>
      </c>
      <c r="S79" s="188" t="s">
        <v>1367</v>
      </c>
      <c r="T79" s="188" t="s">
        <v>1368</v>
      </c>
      <c r="U79" s="189"/>
      <c r="V79" s="189" t="s">
        <v>552</v>
      </c>
      <c r="W79" s="197" t="s">
        <v>1206</v>
      </c>
      <c r="X79" s="198" t="s">
        <v>1206</v>
      </c>
      <c r="Y79" s="199" t="s">
        <v>1206</v>
      </c>
      <c r="Z79" s="200" t="s">
        <v>1206</v>
      </c>
      <c r="AA79" s="201">
        <v>614.74</v>
      </c>
      <c r="AB79" s="202" t="s">
        <v>1206</v>
      </c>
      <c r="AC79" s="202" t="s">
        <v>1206</v>
      </c>
      <c r="AD79" s="202" t="s">
        <v>1378</v>
      </c>
      <c r="AE79" s="202" t="s">
        <v>1374</v>
      </c>
      <c r="AF79" s="202" t="s">
        <v>1206</v>
      </c>
      <c r="AG79" s="202" t="s">
        <v>948</v>
      </c>
      <c r="AH79" s="189">
        <v>1</v>
      </c>
      <c r="AI79" s="188"/>
      <c r="AJ79" s="188"/>
      <c r="AK79" s="187"/>
      <c r="AL79" s="187"/>
      <c r="AM79" s="188"/>
      <c r="AN79" s="193"/>
    </row>
    <row r="80" spans="1:40">
      <c r="A80" s="16" t="str">
        <f t="shared" si="1"/>
        <v>621796152012IP Rehab</v>
      </c>
      <c r="B80" s="8"/>
      <c r="C80" s="8"/>
      <c r="D80" s="9"/>
      <c r="E80" s="9"/>
      <c r="F80" s="8"/>
      <c r="G80" s="8"/>
      <c r="H80" s="8"/>
      <c r="I80" s="8"/>
      <c r="J80" s="8"/>
      <c r="K80" s="244">
        <v>2006</v>
      </c>
      <c r="L80" s="248" t="s">
        <v>1585</v>
      </c>
      <c r="M80" s="246">
        <v>621796152012</v>
      </c>
      <c r="N80" s="247">
        <v>22</v>
      </c>
      <c r="O80" s="247" t="s">
        <v>1370</v>
      </c>
      <c r="P80" s="203"/>
      <c r="Q80" s="188" t="s">
        <v>851</v>
      </c>
      <c r="R80" s="188" t="s">
        <v>1350</v>
      </c>
      <c r="S80" s="188" t="s">
        <v>1367</v>
      </c>
      <c r="T80" s="188" t="s">
        <v>1368</v>
      </c>
      <c r="U80" s="189"/>
      <c r="V80" s="189" t="s">
        <v>552</v>
      </c>
      <c r="W80" s="197" t="s">
        <v>1206</v>
      </c>
      <c r="X80" s="198" t="s">
        <v>1206</v>
      </c>
      <c r="Y80" s="199" t="s">
        <v>1206</v>
      </c>
      <c r="Z80" s="200" t="s">
        <v>1206</v>
      </c>
      <c r="AA80" s="201">
        <v>614.74</v>
      </c>
      <c r="AB80" s="202" t="s">
        <v>1206</v>
      </c>
      <c r="AC80" s="202" t="s">
        <v>1206</v>
      </c>
      <c r="AD80" s="202" t="s">
        <v>1378</v>
      </c>
      <c r="AE80" s="202" t="s">
        <v>1374</v>
      </c>
      <c r="AF80" s="202" t="s">
        <v>1206</v>
      </c>
      <c r="AG80" s="202" t="s">
        <v>948</v>
      </c>
      <c r="AH80" s="189">
        <v>1</v>
      </c>
      <c r="AI80" s="188"/>
      <c r="AJ80" s="188"/>
      <c r="AK80" s="187"/>
      <c r="AL80" s="187"/>
      <c r="AM80" s="188"/>
      <c r="AN80" s="193"/>
    </row>
    <row r="81" spans="1:40">
      <c r="A81" s="16" t="str">
        <f t="shared" si="1"/>
        <v>363332852001OP Acute</v>
      </c>
      <c r="B81" s="8"/>
      <c r="C81" s="8"/>
      <c r="D81" s="9"/>
      <c r="E81" s="9"/>
      <c r="F81" s="8"/>
      <c r="G81" s="8"/>
      <c r="H81" s="8"/>
      <c r="I81" s="8"/>
      <c r="J81" s="8"/>
      <c r="K81" s="244">
        <v>2006</v>
      </c>
      <c r="L81" s="248" t="s">
        <v>1585</v>
      </c>
      <c r="M81" s="246">
        <v>363332852001</v>
      </c>
      <c r="N81" s="247">
        <v>24</v>
      </c>
      <c r="O81" s="247" t="s">
        <v>1371</v>
      </c>
      <c r="P81" s="203"/>
      <c r="Q81" s="188" t="s">
        <v>851</v>
      </c>
      <c r="R81" s="188" t="s">
        <v>1350</v>
      </c>
      <c r="S81" s="188" t="s">
        <v>1367</v>
      </c>
      <c r="T81" s="188" t="s">
        <v>1368</v>
      </c>
      <c r="U81" s="189"/>
      <c r="V81" s="189" t="s">
        <v>552</v>
      </c>
      <c r="W81" s="197">
        <v>440.14</v>
      </c>
      <c r="X81" s="198">
        <v>0.6</v>
      </c>
      <c r="Y81" s="199">
        <v>1.0427</v>
      </c>
      <c r="Z81" s="200" t="s">
        <v>1206</v>
      </c>
      <c r="AA81" s="201">
        <v>444.08</v>
      </c>
      <c r="AB81" s="202">
        <v>0.16</v>
      </c>
      <c r="AC81" s="202">
        <v>1.2E-2</v>
      </c>
      <c r="AD81" s="202" t="s">
        <v>1378</v>
      </c>
      <c r="AE81" s="202" t="s">
        <v>1374</v>
      </c>
      <c r="AF81" s="202" t="s">
        <v>949</v>
      </c>
      <c r="AG81" s="202" t="s">
        <v>948</v>
      </c>
      <c r="AH81" s="189">
        <v>0.98373999999999995</v>
      </c>
      <c r="AI81" s="188"/>
      <c r="AJ81" s="188"/>
      <c r="AK81" s="187"/>
      <c r="AL81" s="187"/>
      <c r="AM81" s="188"/>
      <c r="AN81" s="193"/>
    </row>
    <row r="82" spans="1:40">
      <c r="A82" s="16" t="str">
        <f t="shared" si="1"/>
        <v>621796152001OP Acute</v>
      </c>
      <c r="B82" s="8"/>
      <c r="C82" s="8"/>
      <c r="D82" s="9"/>
      <c r="E82" s="9"/>
      <c r="F82" s="8"/>
      <c r="G82" s="8"/>
      <c r="H82" s="8"/>
      <c r="I82" s="8"/>
      <c r="J82" s="8"/>
      <c r="K82" s="244">
        <v>2006</v>
      </c>
      <c r="L82" s="248" t="s">
        <v>1585</v>
      </c>
      <c r="M82" s="246">
        <v>621796152001</v>
      </c>
      <c r="N82" s="247">
        <v>24</v>
      </c>
      <c r="O82" s="247" t="s">
        <v>1371</v>
      </c>
      <c r="P82" s="203"/>
      <c r="Q82" s="188" t="s">
        <v>851</v>
      </c>
      <c r="R82" s="188" t="s">
        <v>1350</v>
      </c>
      <c r="S82" s="188" t="s">
        <v>1367</v>
      </c>
      <c r="T82" s="188" t="s">
        <v>1368</v>
      </c>
      <c r="U82" s="189"/>
      <c r="V82" s="189" t="s">
        <v>552</v>
      </c>
      <c r="W82" s="197">
        <v>440.14</v>
      </c>
      <c r="X82" s="198">
        <v>0.6</v>
      </c>
      <c r="Y82" s="199">
        <v>1.0427</v>
      </c>
      <c r="Z82" s="200" t="s">
        <v>1206</v>
      </c>
      <c r="AA82" s="201">
        <v>444.08</v>
      </c>
      <c r="AB82" s="202">
        <v>0.16</v>
      </c>
      <c r="AC82" s="202">
        <v>1.2E-2</v>
      </c>
      <c r="AD82" s="202" t="s">
        <v>1378</v>
      </c>
      <c r="AE82" s="202" t="s">
        <v>1374</v>
      </c>
      <c r="AF82" s="202" t="s">
        <v>949</v>
      </c>
      <c r="AG82" s="202" t="s">
        <v>948</v>
      </c>
      <c r="AH82" s="189">
        <v>0.98373999999999995</v>
      </c>
      <c r="AI82" s="188"/>
      <c r="AJ82" s="188"/>
      <c r="AK82" s="187"/>
      <c r="AL82" s="187"/>
      <c r="AM82" s="188"/>
      <c r="AN82" s="193"/>
    </row>
    <row r="83" spans="1:40">
      <c r="A83" s="16" t="str">
        <f t="shared" si="1"/>
        <v>363332852002OP Psych</v>
      </c>
      <c r="B83" s="8"/>
      <c r="C83" s="8"/>
      <c r="D83" s="9"/>
      <c r="E83" s="9"/>
      <c r="F83" s="8"/>
      <c r="G83" s="8"/>
      <c r="H83" s="8"/>
      <c r="I83" s="8"/>
      <c r="J83" s="8"/>
      <c r="K83" s="244">
        <v>2006</v>
      </c>
      <c r="L83" s="248" t="s">
        <v>1585</v>
      </c>
      <c r="M83" s="246">
        <v>363332852002</v>
      </c>
      <c r="N83" s="247">
        <v>27</v>
      </c>
      <c r="O83" s="247" t="s">
        <v>1376</v>
      </c>
      <c r="P83" s="203"/>
      <c r="Q83" s="188" t="s">
        <v>851</v>
      </c>
      <c r="R83" s="188" t="s">
        <v>1350</v>
      </c>
      <c r="S83" s="188" t="s">
        <v>1367</v>
      </c>
      <c r="T83" s="188" t="s">
        <v>1368</v>
      </c>
      <c r="U83" s="189"/>
      <c r="V83" s="189" t="s">
        <v>552</v>
      </c>
      <c r="W83" s="197">
        <v>201.46</v>
      </c>
      <c r="X83" s="198">
        <v>0.6</v>
      </c>
      <c r="Y83" s="199">
        <v>1.0427</v>
      </c>
      <c r="Z83" s="200" t="s">
        <v>1206</v>
      </c>
      <c r="AA83" s="201">
        <v>206.62</v>
      </c>
      <c r="AB83" s="202">
        <v>0.16</v>
      </c>
      <c r="AC83" s="202">
        <v>1.2E-2</v>
      </c>
      <c r="AD83" s="202" t="s">
        <v>1378</v>
      </c>
      <c r="AE83" s="202" t="s">
        <v>1374</v>
      </c>
      <c r="AF83" s="202" t="s">
        <v>949</v>
      </c>
      <c r="AG83" s="202" t="s">
        <v>948</v>
      </c>
      <c r="AH83" s="189">
        <v>1</v>
      </c>
      <c r="AI83" s="188"/>
      <c r="AJ83" s="188"/>
      <c r="AK83" s="187"/>
      <c r="AL83" s="187"/>
      <c r="AM83" s="188"/>
      <c r="AN83" s="193"/>
    </row>
    <row r="84" spans="1:40">
      <c r="A84" s="16" t="str">
        <f t="shared" si="1"/>
        <v>621796152001OP Psych</v>
      </c>
      <c r="B84" s="8"/>
      <c r="C84" s="8"/>
      <c r="D84" s="9"/>
      <c r="E84" s="9"/>
      <c r="F84" s="8"/>
      <c r="G84" s="8"/>
      <c r="H84" s="8"/>
      <c r="I84" s="8"/>
      <c r="J84" s="8"/>
      <c r="K84" s="244">
        <v>2006</v>
      </c>
      <c r="L84" s="248" t="s">
        <v>1585</v>
      </c>
      <c r="M84" s="246">
        <v>621796152001</v>
      </c>
      <c r="N84" s="247">
        <v>27</v>
      </c>
      <c r="O84" s="247" t="s">
        <v>1376</v>
      </c>
      <c r="P84" s="203"/>
      <c r="Q84" s="188" t="s">
        <v>851</v>
      </c>
      <c r="R84" s="188" t="s">
        <v>1350</v>
      </c>
      <c r="S84" s="188" t="s">
        <v>1367</v>
      </c>
      <c r="T84" s="188" t="s">
        <v>1368</v>
      </c>
      <c r="U84" s="189"/>
      <c r="V84" s="189" t="s">
        <v>552</v>
      </c>
      <c r="W84" s="197">
        <v>201.46</v>
      </c>
      <c r="X84" s="198">
        <v>0.6</v>
      </c>
      <c r="Y84" s="199">
        <v>1.0427</v>
      </c>
      <c r="Z84" s="200" t="s">
        <v>1206</v>
      </c>
      <c r="AA84" s="201">
        <v>206.62</v>
      </c>
      <c r="AB84" s="202">
        <v>0.16</v>
      </c>
      <c r="AC84" s="202">
        <v>1.2E-2</v>
      </c>
      <c r="AD84" s="202" t="s">
        <v>1378</v>
      </c>
      <c r="AE84" s="202" t="s">
        <v>1374</v>
      </c>
      <c r="AF84" s="202" t="s">
        <v>949</v>
      </c>
      <c r="AG84" s="202" t="s">
        <v>948</v>
      </c>
      <c r="AH84" s="189">
        <v>1</v>
      </c>
      <c r="AI84" s="188"/>
      <c r="AJ84" s="188"/>
      <c r="AK84" s="187"/>
      <c r="AL84" s="187"/>
      <c r="AM84" s="188"/>
      <c r="AN84" s="193"/>
    </row>
    <row r="85" spans="1:40">
      <c r="A85" s="16" t="str">
        <f t="shared" si="1"/>
        <v>621796152013OP Psych</v>
      </c>
      <c r="B85" s="8"/>
      <c r="C85" s="8"/>
      <c r="D85" s="9"/>
      <c r="E85" s="9"/>
      <c r="F85" s="8"/>
      <c r="G85" s="8"/>
      <c r="H85" s="8"/>
      <c r="I85" s="8"/>
      <c r="J85" s="8"/>
      <c r="K85" s="244">
        <v>2006</v>
      </c>
      <c r="L85" s="248" t="s">
        <v>1585</v>
      </c>
      <c r="M85" s="246">
        <v>621796152013</v>
      </c>
      <c r="N85" s="247">
        <v>27</v>
      </c>
      <c r="O85" s="247" t="s">
        <v>1376</v>
      </c>
      <c r="P85" s="203"/>
      <c r="Q85" s="188" t="s">
        <v>851</v>
      </c>
      <c r="R85" s="188" t="s">
        <v>1350</v>
      </c>
      <c r="S85" s="188" t="s">
        <v>1367</v>
      </c>
      <c r="T85" s="188" t="s">
        <v>1368</v>
      </c>
      <c r="U85" s="189"/>
      <c r="V85" s="189" t="s">
        <v>552</v>
      </c>
      <c r="W85" s="197">
        <v>201.46</v>
      </c>
      <c r="X85" s="198">
        <v>0.6</v>
      </c>
      <c r="Y85" s="199">
        <v>1.0427</v>
      </c>
      <c r="Z85" s="200" t="s">
        <v>1206</v>
      </c>
      <c r="AA85" s="201">
        <v>206.62</v>
      </c>
      <c r="AB85" s="202">
        <v>0.16</v>
      </c>
      <c r="AC85" s="202">
        <v>1.2E-2</v>
      </c>
      <c r="AD85" s="202" t="s">
        <v>1378</v>
      </c>
      <c r="AE85" s="202" t="s">
        <v>1374</v>
      </c>
      <c r="AF85" s="202" t="s">
        <v>949</v>
      </c>
      <c r="AG85" s="202" t="s">
        <v>948</v>
      </c>
      <c r="AH85" s="189">
        <v>1</v>
      </c>
      <c r="AI85" s="188"/>
      <c r="AJ85" s="188"/>
      <c r="AK85" s="187"/>
      <c r="AL85" s="187"/>
      <c r="AM85" s="188"/>
      <c r="AN85" s="193"/>
    </row>
    <row r="86" spans="1:40">
      <c r="A86" s="16" t="str">
        <f t="shared" si="1"/>
        <v>363332852002OP Psych</v>
      </c>
      <c r="B86" s="8"/>
      <c r="C86" s="8"/>
      <c r="D86" s="9"/>
      <c r="E86" s="9"/>
      <c r="F86" s="8"/>
      <c r="G86" s="8"/>
      <c r="H86" s="8"/>
      <c r="I86" s="8"/>
      <c r="J86" s="8"/>
      <c r="K86" s="244">
        <v>2006</v>
      </c>
      <c r="L86" s="248" t="s">
        <v>1585</v>
      </c>
      <c r="M86" s="246">
        <v>363332852002</v>
      </c>
      <c r="N86" s="247">
        <v>28</v>
      </c>
      <c r="O86" s="247" t="s">
        <v>1376</v>
      </c>
      <c r="P86" s="203"/>
      <c r="Q86" s="188" t="s">
        <v>851</v>
      </c>
      <c r="R86" s="188" t="s">
        <v>1350</v>
      </c>
      <c r="S86" s="188" t="s">
        <v>1367</v>
      </c>
      <c r="T86" s="188" t="s">
        <v>1368</v>
      </c>
      <c r="U86" s="189"/>
      <c r="V86" s="189" t="s">
        <v>552</v>
      </c>
      <c r="W86" s="197">
        <v>201.46</v>
      </c>
      <c r="X86" s="198">
        <v>0.6</v>
      </c>
      <c r="Y86" s="199">
        <v>1.0427</v>
      </c>
      <c r="Z86" s="200" t="s">
        <v>1206</v>
      </c>
      <c r="AA86" s="201">
        <v>206.62</v>
      </c>
      <c r="AB86" s="202">
        <v>0.16</v>
      </c>
      <c r="AC86" s="202">
        <v>1.2E-2</v>
      </c>
      <c r="AD86" s="202" t="s">
        <v>1378</v>
      </c>
      <c r="AE86" s="202" t="s">
        <v>1374</v>
      </c>
      <c r="AF86" s="202" t="s">
        <v>949</v>
      </c>
      <c r="AG86" s="202" t="s">
        <v>948</v>
      </c>
      <c r="AH86" s="189">
        <v>1</v>
      </c>
      <c r="AI86" s="188"/>
      <c r="AJ86" s="188"/>
      <c r="AK86" s="187"/>
      <c r="AL86" s="187"/>
      <c r="AM86" s="188"/>
      <c r="AN86" s="193"/>
    </row>
    <row r="87" spans="1:40">
      <c r="A87" s="16" t="str">
        <f t="shared" si="1"/>
        <v>621796152001OP Psych</v>
      </c>
      <c r="B87" s="8"/>
      <c r="C87" s="8"/>
      <c r="D87" s="9"/>
      <c r="E87" s="9"/>
      <c r="F87" s="8"/>
      <c r="G87" s="8"/>
      <c r="H87" s="8"/>
      <c r="I87" s="8"/>
      <c r="J87" s="8"/>
      <c r="K87" s="244">
        <v>2006</v>
      </c>
      <c r="L87" s="248" t="s">
        <v>1585</v>
      </c>
      <c r="M87" s="246">
        <v>621796152001</v>
      </c>
      <c r="N87" s="247">
        <v>28</v>
      </c>
      <c r="O87" s="247" t="s">
        <v>1376</v>
      </c>
      <c r="P87" s="203"/>
      <c r="Q87" s="188" t="s">
        <v>851</v>
      </c>
      <c r="R87" s="188" t="s">
        <v>1350</v>
      </c>
      <c r="S87" s="188" t="s">
        <v>1367</v>
      </c>
      <c r="T87" s="188" t="s">
        <v>1368</v>
      </c>
      <c r="U87" s="189"/>
      <c r="V87" s="189" t="s">
        <v>552</v>
      </c>
      <c r="W87" s="197">
        <v>201.46</v>
      </c>
      <c r="X87" s="198">
        <v>0.6</v>
      </c>
      <c r="Y87" s="199">
        <v>1.0427</v>
      </c>
      <c r="Z87" s="200" t="s">
        <v>1206</v>
      </c>
      <c r="AA87" s="201">
        <v>206.62</v>
      </c>
      <c r="AB87" s="202">
        <v>0.16</v>
      </c>
      <c r="AC87" s="202">
        <v>1.2E-2</v>
      </c>
      <c r="AD87" s="202" t="s">
        <v>1378</v>
      </c>
      <c r="AE87" s="202" t="s">
        <v>1374</v>
      </c>
      <c r="AF87" s="202" t="s">
        <v>949</v>
      </c>
      <c r="AG87" s="202" t="s">
        <v>948</v>
      </c>
      <c r="AH87" s="189">
        <v>1</v>
      </c>
      <c r="AI87" s="188"/>
      <c r="AJ87" s="188"/>
      <c r="AK87" s="187"/>
      <c r="AL87" s="187"/>
      <c r="AM87" s="188"/>
      <c r="AN87" s="193"/>
    </row>
    <row r="88" spans="1:40">
      <c r="A88" s="16" t="str">
        <f t="shared" si="1"/>
        <v>621796152013OP Psych</v>
      </c>
      <c r="B88" s="8"/>
      <c r="C88" s="8"/>
      <c r="D88" s="9"/>
      <c r="E88" s="9"/>
      <c r="F88" s="8"/>
      <c r="G88" s="8"/>
      <c r="H88" s="8"/>
      <c r="I88" s="8"/>
      <c r="J88" s="8"/>
      <c r="K88" s="244">
        <v>2006</v>
      </c>
      <c r="L88" s="248" t="s">
        <v>1585</v>
      </c>
      <c r="M88" s="246">
        <v>621796152013</v>
      </c>
      <c r="N88" s="247">
        <v>28</v>
      </c>
      <c r="O88" s="247" t="s">
        <v>1376</v>
      </c>
      <c r="P88" s="203"/>
      <c r="Q88" s="188" t="s">
        <v>851</v>
      </c>
      <c r="R88" s="188" t="s">
        <v>1350</v>
      </c>
      <c r="S88" s="188" t="s">
        <v>1367</v>
      </c>
      <c r="T88" s="188" t="s">
        <v>1368</v>
      </c>
      <c r="U88" s="189"/>
      <c r="V88" s="189" t="s">
        <v>552</v>
      </c>
      <c r="W88" s="197">
        <v>201.46</v>
      </c>
      <c r="X88" s="198">
        <v>0.6</v>
      </c>
      <c r="Y88" s="199">
        <v>1.0427</v>
      </c>
      <c r="Z88" s="200" t="s">
        <v>1206</v>
      </c>
      <c r="AA88" s="201">
        <v>206.62</v>
      </c>
      <c r="AB88" s="202">
        <v>0.16</v>
      </c>
      <c r="AC88" s="202">
        <v>1.2E-2</v>
      </c>
      <c r="AD88" s="202" t="s">
        <v>1378</v>
      </c>
      <c r="AE88" s="202" t="s">
        <v>1374</v>
      </c>
      <c r="AF88" s="202" t="s">
        <v>949</v>
      </c>
      <c r="AG88" s="202" t="s">
        <v>948</v>
      </c>
      <c r="AH88" s="189">
        <v>1</v>
      </c>
      <c r="AI88" s="188"/>
      <c r="AJ88" s="188"/>
      <c r="AK88" s="187"/>
      <c r="AL88" s="187"/>
      <c r="AM88" s="188"/>
      <c r="AN88" s="193"/>
    </row>
    <row r="89" spans="1:40">
      <c r="A89" s="16" t="str">
        <f t="shared" si="1"/>
        <v>370662576001IP Acute</v>
      </c>
      <c r="B89" s="8"/>
      <c r="C89" s="8"/>
      <c r="D89" s="9"/>
      <c r="E89" s="9"/>
      <c r="F89" s="8"/>
      <c r="G89" s="8"/>
      <c r="H89" s="8"/>
      <c r="I89" s="8"/>
      <c r="J89" s="8"/>
      <c r="K89" s="244">
        <v>2008</v>
      </c>
      <c r="L89" s="248" t="s">
        <v>1586</v>
      </c>
      <c r="M89" s="246">
        <v>370662576001</v>
      </c>
      <c r="N89" s="247">
        <v>20</v>
      </c>
      <c r="O89" s="247" t="s">
        <v>1366</v>
      </c>
      <c r="P89" s="203"/>
      <c r="Q89" s="188" t="s">
        <v>872</v>
      </c>
      <c r="R89" s="188" t="s">
        <v>1350</v>
      </c>
      <c r="S89" s="188" t="s">
        <v>1367</v>
      </c>
      <c r="T89" s="188" t="s">
        <v>1368</v>
      </c>
      <c r="U89" s="189"/>
      <c r="V89" s="189" t="s">
        <v>598</v>
      </c>
      <c r="W89" s="197">
        <v>3436.26</v>
      </c>
      <c r="X89" s="198">
        <v>0.62</v>
      </c>
      <c r="Y89" s="199">
        <v>0.92920000000000003</v>
      </c>
      <c r="Z89" s="200">
        <v>0</v>
      </c>
      <c r="AA89" s="201">
        <v>3280.79</v>
      </c>
      <c r="AB89" s="202">
        <v>0.17699999999999999</v>
      </c>
      <c r="AC89" s="202">
        <v>1.7000000000000001E-2</v>
      </c>
      <c r="AD89" s="202" t="s">
        <v>1378</v>
      </c>
      <c r="AE89" s="202" t="s">
        <v>1374</v>
      </c>
      <c r="AF89" s="202" t="s">
        <v>1206</v>
      </c>
      <c r="AG89" s="202" t="s">
        <v>948</v>
      </c>
      <c r="AH89" s="189">
        <v>0.99858999999999998</v>
      </c>
      <c r="AI89" s="188"/>
      <c r="AJ89" s="188"/>
      <c r="AK89" s="187"/>
      <c r="AL89" s="187"/>
      <c r="AM89" s="188"/>
      <c r="AN89" s="193"/>
    </row>
    <row r="90" spans="1:40">
      <c r="A90" s="16" t="str">
        <f t="shared" si="1"/>
        <v>370662576001OP Acute</v>
      </c>
      <c r="B90" s="8"/>
      <c r="C90" s="8"/>
      <c r="D90" s="9"/>
      <c r="E90" s="9"/>
      <c r="F90" s="8"/>
      <c r="G90" s="8"/>
      <c r="H90" s="8"/>
      <c r="I90" s="8"/>
      <c r="J90" s="8"/>
      <c r="K90" s="244">
        <v>2008</v>
      </c>
      <c r="L90" s="248" t="s">
        <v>1586</v>
      </c>
      <c r="M90" s="246">
        <v>370662576001</v>
      </c>
      <c r="N90" s="247">
        <v>24</v>
      </c>
      <c r="O90" s="247" t="s">
        <v>1371</v>
      </c>
      <c r="P90" s="203"/>
      <c r="Q90" s="188" t="s">
        <v>872</v>
      </c>
      <c r="R90" s="188" t="s">
        <v>1350</v>
      </c>
      <c r="S90" s="188" t="s">
        <v>1367</v>
      </c>
      <c r="T90" s="188" t="s">
        <v>1368</v>
      </c>
      <c r="U90" s="189"/>
      <c r="V90" s="189" t="s">
        <v>598</v>
      </c>
      <c r="W90" s="197">
        <v>440.14</v>
      </c>
      <c r="X90" s="198">
        <v>0.6</v>
      </c>
      <c r="Y90" s="199">
        <v>0.92920000000000003</v>
      </c>
      <c r="Z90" s="200" t="s">
        <v>1206</v>
      </c>
      <c r="AA90" s="201">
        <v>414.59</v>
      </c>
      <c r="AB90" s="202">
        <v>0.17699999999999999</v>
      </c>
      <c r="AC90" s="202">
        <v>1.7000000000000001E-2</v>
      </c>
      <c r="AD90" s="202" t="s">
        <v>1378</v>
      </c>
      <c r="AE90" s="202" t="s">
        <v>1374</v>
      </c>
      <c r="AF90" s="202" t="s">
        <v>949</v>
      </c>
      <c r="AG90" s="202" t="s">
        <v>948</v>
      </c>
      <c r="AH90" s="189">
        <v>0.98373999999999995</v>
      </c>
      <c r="AI90" s="188"/>
      <c r="AJ90" s="188"/>
      <c r="AK90" s="187"/>
      <c r="AL90" s="187"/>
      <c r="AM90" s="188"/>
      <c r="AN90" s="193"/>
    </row>
    <row r="91" spans="1:40">
      <c r="A91" s="16" t="str">
        <f t="shared" si="1"/>
        <v>454082512001IP Acute</v>
      </c>
      <c r="B91" s="8"/>
      <c r="C91" s="8"/>
      <c r="D91" s="9"/>
      <c r="E91" s="9"/>
      <c r="F91" s="8"/>
      <c r="G91" s="8"/>
      <c r="H91" s="8"/>
      <c r="I91" s="8"/>
      <c r="J91" s="8"/>
      <c r="K91" s="244">
        <v>2009</v>
      </c>
      <c r="L91" s="248" t="s">
        <v>1587</v>
      </c>
      <c r="M91" s="246">
        <v>454082512001</v>
      </c>
      <c r="N91" s="247">
        <v>20</v>
      </c>
      <c r="O91" s="247" t="s">
        <v>1366</v>
      </c>
      <c r="P91" s="203"/>
      <c r="Q91" s="188" t="s">
        <v>860</v>
      </c>
      <c r="R91" s="188" t="s">
        <v>1350</v>
      </c>
      <c r="S91" s="188" t="s">
        <v>1367</v>
      </c>
      <c r="T91" s="188" t="s">
        <v>1368</v>
      </c>
      <c r="U91" s="189"/>
      <c r="V91" s="189" t="s">
        <v>580</v>
      </c>
      <c r="W91" s="197">
        <v>3436.26</v>
      </c>
      <c r="X91" s="198">
        <v>0.68300000000000005</v>
      </c>
      <c r="Y91" s="199">
        <v>1.0427</v>
      </c>
      <c r="Z91" s="200">
        <v>0</v>
      </c>
      <c r="AA91" s="201">
        <v>3531.49</v>
      </c>
      <c r="AB91" s="202">
        <v>0.16200000000000001</v>
      </c>
      <c r="AC91" s="202">
        <v>1.0999999999999999E-2</v>
      </c>
      <c r="AD91" s="202" t="s">
        <v>1373</v>
      </c>
      <c r="AE91" s="202" t="s">
        <v>1381</v>
      </c>
      <c r="AF91" s="202" t="s">
        <v>1206</v>
      </c>
      <c r="AG91" s="202" t="s">
        <v>948</v>
      </c>
      <c r="AH91" s="189">
        <v>0.99858999999999998</v>
      </c>
      <c r="AI91" s="188"/>
      <c r="AJ91" s="188"/>
      <c r="AK91" s="187"/>
      <c r="AL91" s="187"/>
      <c r="AM91" s="188"/>
      <c r="AN91" s="193"/>
    </row>
    <row r="92" spans="1:40">
      <c r="A92" s="16" t="str">
        <f t="shared" si="1"/>
        <v>454082512001IP Psych</v>
      </c>
      <c r="B92" s="8"/>
      <c r="C92" s="8"/>
      <c r="D92" s="9"/>
      <c r="E92" s="9"/>
      <c r="F92" s="8"/>
      <c r="G92" s="8"/>
      <c r="H92" s="8"/>
      <c r="I92" s="8"/>
      <c r="J92" s="8"/>
      <c r="K92" s="244">
        <v>2009</v>
      </c>
      <c r="L92" s="248" t="s">
        <v>1587</v>
      </c>
      <c r="M92" s="246">
        <v>454082512001</v>
      </c>
      <c r="N92" s="247">
        <v>21</v>
      </c>
      <c r="O92" s="247" t="s">
        <v>1375</v>
      </c>
      <c r="P92" s="203"/>
      <c r="Q92" s="188" t="s">
        <v>860</v>
      </c>
      <c r="R92" s="188" t="s">
        <v>1350</v>
      </c>
      <c r="S92" s="188" t="s">
        <v>1367</v>
      </c>
      <c r="T92" s="188" t="s">
        <v>1368</v>
      </c>
      <c r="U92" s="189"/>
      <c r="V92" s="189" t="s">
        <v>580</v>
      </c>
      <c r="W92" s="197" t="s">
        <v>1206</v>
      </c>
      <c r="X92" s="198" t="s">
        <v>1206</v>
      </c>
      <c r="Y92" s="199" t="s">
        <v>1206</v>
      </c>
      <c r="Z92" s="200" t="s">
        <v>1206</v>
      </c>
      <c r="AA92" s="201">
        <v>371.82</v>
      </c>
      <c r="AB92" s="202" t="s">
        <v>1206</v>
      </c>
      <c r="AC92" s="202" t="s">
        <v>1206</v>
      </c>
      <c r="AD92" s="202" t="s">
        <v>1373</v>
      </c>
      <c r="AE92" s="202" t="s">
        <v>1381</v>
      </c>
      <c r="AF92" s="202" t="s">
        <v>1206</v>
      </c>
      <c r="AG92" s="202" t="s">
        <v>948</v>
      </c>
      <c r="AH92" s="189">
        <v>1</v>
      </c>
      <c r="AI92" s="188"/>
      <c r="AJ92" s="188"/>
      <c r="AK92" s="187"/>
      <c r="AL92" s="187"/>
      <c r="AM92" s="188"/>
      <c r="AN92" s="193"/>
    </row>
    <row r="93" spans="1:40">
      <c r="A93" s="16" t="str">
        <f t="shared" si="1"/>
        <v>454082512002IP Psych</v>
      </c>
      <c r="B93" s="8"/>
      <c r="C93" s="8"/>
      <c r="D93" s="9"/>
      <c r="E93" s="9"/>
      <c r="F93" s="8"/>
      <c r="G93" s="8"/>
      <c r="H93" s="8"/>
      <c r="I93" s="8"/>
      <c r="J93" s="8"/>
      <c r="K93" s="244">
        <v>2009</v>
      </c>
      <c r="L93" s="248" t="s">
        <v>1587</v>
      </c>
      <c r="M93" s="246">
        <v>454082512002</v>
      </c>
      <c r="N93" s="247">
        <v>21</v>
      </c>
      <c r="O93" s="247" t="s">
        <v>1375</v>
      </c>
      <c r="P93" s="203"/>
      <c r="Q93" s="188" t="s">
        <v>860</v>
      </c>
      <c r="R93" s="188" t="s">
        <v>1350</v>
      </c>
      <c r="S93" s="188" t="s">
        <v>1367</v>
      </c>
      <c r="T93" s="188" t="s">
        <v>1368</v>
      </c>
      <c r="U93" s="189"/>
      <c r="V93" s="189" t="s">
        <v>580</v>
      </c>
      <c r="W93" s="197" t="s">
        <v>1206</v>
      </c>
      <c r="X93" s="198" t="s">
        <v>1206</v>
      </c>
      <c r="Y93" s="199" t="s">
        <v>1206</v>
      </c>
      <c r="Z93" s="200" t="s">
        <v>1206</v>
      </c>
      <c r="AA93" s="201">
        <v>371.82</v>
      </c>
      <c r="AB93" s="202" t="s">
        <v>1206</v>
      </c>
      <c r="AC93" s="202" t="s">
        <v>1206</v>
      </c>
      <c r="AD93" s="202" t="s">
        <v>1373</v>
      </c>
      <c r="AE93" s="202" t="s">
        <v>1381</v>
      </c>
      <c r="AF93" s="202" t="s">
        <v>1206</v>
      </c>
      <c r="AG93" s="202" t="s">
        <v>948</v>
      </c>
      <c r="AH93" s="189">
        <v>1</v>
      </c>
      <c r="AI93" s="188"/>
      <c r="AJ93" s="188"/>
      <c r="AK93" s="187"/>
      <c r="AL93" s="187"/>
      <c r="AM93" s="188"/>
      <c r="AN93" s="193"/>
    </row>
    <row r="94" spans="1:40">
      <c r="A94" s="16" t="str">
        <f t="shared" si="1"/>
        <v>454082512001OP Acute</v>
      </c>
      <c r="B94" s="8"/>
      <c r="C94" s="8"/>
      <c r="D94" s="9"/>
      <c r="E94" s="9"/>
      <c r="F94" s="8"/>
      <c r="G94" s="8"/>
      <c r="H94" s="8"/>
      <c r="I94" s="8"/>
      <c r="J94" s="8"/>
      <c r="K94" s="244">
        <v>2009</v>
      </c>
      <c r="L94" s="248" t="s">
        <v>1587</v>
      </c>
      <c r="M94" s="246">
        <v>454082512001</v>
      </c>
      <c r="N94" s="247">
        <v>24</v>
      </c>
      <c r="O94" s="247" t="s">
        <v>1371</v>
      </c>
      <c r="P94" s="203"/>
      <c r="Q94" s="188" t="s">
        <v>860</v>
      </c>
      <c r="R94" s="188" t="s">
        <v>1350</v>
      </c>
      <c r="S94" s="188" t="s">
        <v>1367</v>
      </c>
      <c r="T94" s="188" t="s">
        <v>1368</v>
      </c>
      <c r="U94" s="189"/>
      <c r="V94" s="189" t="s">
        <v>580</v>
      </c>
      <c r="W94" s="197">
        <v>440.14</v>
      </c>
      <c r="X94" s="198">
        <v>0.6</v>
      </c>
      <c r="Y94" s="199">
        <v>1.0427</v>
      </c>
      <c r="Z94" s="200" t="s">
        <v>1206</v>
      </c>
      <c r="AA94" s="201">
        <v>444.08</v>
      </c>
      <c r="AB94" s="202">
        <v>0.16200000000000001</v>
      </c>
      <c r="AC94" s="202">
        <v>1.0999999999999999E-2</v>
      </c>
      <c r="AD94" s="202" t="s">
        <v>1373</v>
      </c>
      <c r="AE94" s="202" t="s">
        <v>1381</v>
      </c>
      <c r="AF94" s="202" t="s">
        <v>949</v>
      </c>
      <c r="AG94" s="202" t="s">
        <v>948</v>
      </c>
      <c r="AH94" s="189">
        <v>0.98373999999999995</v>
      </c>
      <c r="AI94" s="188"/>
      <c r="AJ94" s="188"/>
      <c r="AK94" s="187"/>
      <c r="AL94" s="187"/>
      <c r="AM94" s="188"/>
      <c r="AN94" s="193"/>
    </row>
    <row r="95" spans="1:40">
      <c r="A95" s="16" t="str">
        <f t="shared" si="1"/>
        <v>371208459001IP Acute</v>
      </c>
      <c r="B95" s="8"/>
      <c r="C95" s="8"/>
      <c r="D95" s="9"/>
      <c r="E95" s="9"/>
      <c r="F95" s="8"/>
      <c r="G95" s="8"/>
      <c r="H95" s="8"/>
      <c r="I95" s="8"/>
      <c r="J95" s="8"/>
      <c r="K95" s="244">
        <v>2010</v>
      </c>
      <c r="L95" s="248" t="s">
        <v>1588</v>
      </c>
      <c r="M95" s="246">
        <v>371208459001</v>
      </c>
      <c r="N95" s="247">
        <v>20</v>
      </c>
      <c r="O95" s="247" t="s">
        <v>1366</v>
      </c>
      <c r="P95" s="203"/>
      <c r="Q95" s="188" t="s">
        <v>912</v>
      </c>
      <c r="R95" s="188" t="s">
        <v>1350</v>
      </c>
      <c r="S95" s="188" t="s">
        <v>1367</v>
      </c>
      <c r="T95" s="188" t="s">
        <v>1368</v>
      </c>
      <c r="U95" s="189"/>
      <c r="V95" s="189" t="s">
        <v>591</v>
      </c>
      <c r="W95" s="197">
        <v>3436.26</v>
      </c>
      <c r="X95" s="198">
        <v>0.62</v>
      </c>
      <c r="Y95" s="199">
        <v>0.91069999999999995</v>
      </c>
      <c r="Z95" s="200">
        <v>0</v>
      </c>
      <c r="AA95" s="201">
        <v>3241.43</v>
      </c>
      <c r="AB95" s="202">
        <v>0.47599999999999998</v>
      </c>
      <c r="AC95" s="202">
        <v>3.9E-2</v>
      </c>
      <c r="AD95" s="202" t="s">
        <v>1373</v>
      </c>
      <c r="AE95" s="202" t="s">
        <v>1374</v>
      </c>
      <c r="AF95" s="202" t="s">
        <v>1206</v>
      </c>
      <c r="AG95" s="202" t="s">
        <v>948</v>
      </c>
      <c r="AH95" s="189">
        <v>0.99858999999999998</v>
      </c>
      <c r="AI95" s="188"/>
      <c r="AJ95" s="188"/>
      <c r="AK95" s="187"/>
      <c r="AL95" s="187"/>
      <c r="AM95" s="188"/>
      <c r="AN95" s="193"/>
    </row>
    <row r="96" spans="1:40">
      <c r="A96" s="16" t="str">
        <f t="shared" si="1"/>
        <v>371208459001OP Acute</v>
      </c>
      <c r="B96" s="8"/>
      <c r="C96" s="8"/>
      <c r="D96" s="9"/>
      <c r="E96" s="9"/>
      <c r="F96" s="8"/>
      <c r="G96" s="8"/>
      <c r="H96" s="8"/>
      <c r="I96" s="8"/>
      <c r="J96" s="8"/>
      <c r="K96" s="244">
        <v>2010</v>
      </c>
      <c r="L96" s="248" t="s">
        <v>1588</v>
      </c>
      <c r="M96" s="246">
        <v>371208459001</v>
      </c>
      <c r="N96" s="247">
        <v>24</v>
      </c>
      <c r="O96" s="247" t="s">
        <v>1371</v>
      </c>
      <c r="P96" s="203"/>
      <c r="Q96" s="188" t="s">
        <v>912</v>
      </c>
      <c r="R96" s="188" t="s">
        <v>1350</v>
      </c>
      <c r="S96" s="188" t="s">
        <v>1367</v>
      </c>
      <c r="T96" s="188" t="s">
        <v>1368</v>
      </c>
      <c r="U96" s="189"/>
      <c r="V96" s="189" t="s">
        <v>591</v>
      </c>
      <c r="W96" s="197">
        <v>440.14</v>
      </c>
      <c r="X96" s="198">
        <v>0.6</v>
      </c>
      <c r="Y96" s="199">
        <v>0.91069999999999995</v>
      </c>
      <c r="Z96" s="200" t="s">
        <v>1206</v>
      </c>
      <c r="AA96" s="201">
        <v>409.78</v>
      </c>
      <c r="AB96" s="202">
        <v>0.47599999999999998</v>
      </c>
      <c r="AC96" s="202">
        <v>3.9E-2</v>
      </c>
      <c r="AD96" s="202" t="s">
        <v>1373</v>
      </c>
      <c r="AE96" s="202" t="s">
        <v>1374</v>
      </c>
      <c r="AF96" s="202" t="s">
        <v>949</v>
      </c>
      <c r="AG96" s="202" t="s">
        <v>948</v>
      </c>
      <c r="AH96" s="189">
        <v>0.98373999999999995</v>
      </c>
      <c r="AI96" s="188"/>
      <c r="AJ96" s="188"/>
      <c r="AK96" s="187"/>
      <c r="AL96" s="187"/>
      <c r="AM96" s="188"/>
      <c r="AN96" s="193"/>
    </row>
    <row r="97" spans="1:40">
      <c r="A97" s="16" t="str">
        <f t="shared" si="1"/>
        <v>376006885006IP Acute</v>
      </c>
      <c r="B97" s="8"/>
      <c r="C97" s="8"/>
      <c r="D97" s="9"/>
      <c r="E97" s="9"/>
      <c r="F97" s="8"/>
      <c r="G97" s="8"/>
      <c r="H97" s="8"/>
      <c r="I97" s="8"/>
      <c r="J97" s="8"/>
      <c r="K97" s="244">
        <v>2014</v>
      </c>
      <c r="L97" s="248" t="s">
        <v>1382</v>
      </c>
      <c r="M97" s="246">
        <v>376006885006</v>
      </c>
      <c r="N97" s="247">
        <v>20</v>
      </c>
      <c r="O97" s="247" t="s">
        <v>1366</v>
      </c>
      <c r="P97" s="203"/>
      <c r="Q97" s="188" t="s">
        <v>11</v>
      </c>
      <c r="R97" s="188" t="s">
        <v>1350</v>
      </c>
      <c r="S97" s="188" t="s">
        <v>945</v>
      </c>
      <c r="T97" s="188" t="s">
        <v>1368</v>
      </c>
      <c r="U97" s="189"/>
      <c r="V97" s="189" t="s">
        <v>671</v>
      </c>
      <c r="W97" s="197">
        <v>3436.26</v>
      </c>
      <c r="X97" s="198">
        <v>0.62</v>
      </c>
      <c r="Y97" s="199">
        <v>0.84860000000000002</v>
      </c>
      <c r="Z97" s="200">
        <v>0</v>
      </c>
      <c r="AA97" s="201">
        <v>3109.31</v>
      </c>
      <c r="AB97" s="202">
        <v>0.29099999999999998</v>
      </c>
      <c r="AC97" s="202">
        <v>2.1000000000000001E-2</v>
      </c>
      <c r="AD97" s="202" t="s">
        <v>1373</v>
      </c>
      <c r="AE97" s="202">
        <v>0</v>
      </c>
      <c r="AF97" s="202" t="s">
        <v>1206</v>
      </c>
      <c r="AG97" s="202" t="s">
        <v>949</v>
      </c>
      <c r="AH97" s="189">
        <v>0.99858999999999998</v>
      </c>
      <c r="AI97" s="188"/>
      <c r="AJ97" s="188"/>
      <c r="AK97" s="187"/>
      <c r="AL97" s="187"/>
      <c r="AM97" s="188"/>
      <c r="AN97" s="193"/>
    </row>
    <row r="98" spans="1:40">
      <c r="A98" s="16" t="str">
        <f t="shared" si="1"/>
        <v>376006885006OP Acute</v>
      </c>
      <c r="B98" s="8"/>
      <c r="C98" s="8"/>
      <c r="D98" s="9"/>
      <c r="E98" s="9"/>
      <c r="F98" s="8"/>
      <c r="G98" s="8"/>
      <c r="H98" s="8"/>
      <c r="I98" s="8"/>
      <c r="J98" s="8"/>
      <c r="K98" s="244">
        <v>2014</v>
      </c>
      <c r="L98" s="248" t="s">
        <v>1382</v>
      </c>
      <c r="M98" s="246">
        <v>376006885006</v>
      </c>
      <c r="N98" s="247">
        <v>24</v>
      </c>
      <c r="O98" s="247" t="s">
        <v>1371</v>
      </c>
      <c r="P98" s="203"/>
      <c r="Q98" s="188" t="s">
        <v>11</v>
      </c>
      <c r="R98" s="188" t="s">
        <v>1350</v>
      </c>
      <c r="S98" s="188" t="s">
        <v>945</v>
      </c>
      <c r="T98" s="188" t="s">
        <v>1368</v>
      </c>
      <c r="U98" s="189"/>
      <c r="V98" s="189" t="s">
        <v>671</v>
      </c>
      <c r="W98" s="197">
        <v>1143.04</v>
      </c>
      <c r="X98" s="198">
        <v>0.6</v>
      </c>
      <c r="Y98" s="199">
        <v>1</v>
      </c>
      <c r="Z98" s="200" t="s">
        <v>1206</v>
      </c>
      <c r="AA98" s="201">
        <v>1628.32</v>
      </c>
      <c r="AB98" s="202">
        <v>0.29099999999999998</v>
      </c>
      <c r="AC98" s="202">
        <v>2.1000000000000001E-2</v>
      </c>
      <c r="AD98" s="202" t="s">
        <v>1373</v>
      </c>
      <c r="AE98" s="202">
        <v>0</v>
      </c>
      <c r="AF98" s="202" t="s">
        <v>948</v>
      </c>
      <c r="AG98" s="202" t="s">
        <v>949</v>
      </c>
      <c r="AH98" s="189">
        <v>0.98373999999999995</v>
      </c>
      <c r="AI98" s="188"/>
      <c r="AJ98" s="188"/>
      <c r="AK98" s="187"/>
      <c r="AL98" s="187"/>
      <c r="AM98" s="188"/>
      <c r="AN98" s="193"/>
    </row>
    <row r="99" spans="1:40">
      <c r="A99" s="16" t="str">
        <f t="shared" si="1"/>
        <v>370635502001IP Acute</v>
      </c>
      <c r="B99" s="8"/>
      <c r="C99" s="8"/>
      <c r="D99" s="9"/>
      <c r="E99" s="9"/>
      <c r="F99" s="8"/>
      <c r="G99" s="8"/>
      <c r="H99" s="8"/>
      <c r="I99" s="8"/>
      <c r="J99" s="8"/>
      <c r="K99" s="244">
        <v>2015</v>
      </c>
      <c r="L99" s="248" t="s">
        <v>1589</v>
      </c>
      <c r="M99" s="246">
        <v>370635502001</v>
      </c>
      <c r="N99" s="247">
        <v>20</v>
      </c>
      <c r="O99" s="247" t="s">
        <v>1366</v>
      </c>
      <c r="P99" s="203"/>
      <c r="Q99" s="188" t="s">
        <v>856</v>
      </c>
      <c r="R99" s="188" t="s">
        <v>1350</v>
      </c>
      <c r="S99" s="188" t="s">
        <v>1367</v>
      </c>
      <c r="T99" s="188" t="s">
        <v>1368</v>
      </c>
      <c r="U99" s="189"/>
      <c r="V99" s="189" t="s">
        <v>611</v>
      </c>
      <c r="W99" s="197">
        <v>3436.26</v>
      </c>
      <c r="X99" s="198">
        <v>0.62</v>
      </c>
      <c r="Y99" s="199">
        <v>0.91069999999999995</v>
      </c>
      <c r="Z99" s="200">
        <v>0</v>
      </c>
      <c r="AA99" s="201">
        <v>3241.43</v>
      </c>
      <c r="AB99" s="202">
        <v>0.23200000000000001</v>
      </c>
      <c r="AC99" s="202">
        <v>1.7000000000000001E-2</v>
      </c>
      <c r="AD99" s="202" t="s">
        <v>1373</v>
      </c>
      <c r="AE99" s="202" t="s">
        <v>1374</v>
      </c>
      <c r="AF99" s="202" t="s">
        <v>1206</v>
      </c>
      <c r="AG99" s="202" t="s">
        <v>948</v>
      </c>
      <c r="AH99" s="189">
        <v>0.99858999999999998</v>
      </c>
      <c r="AI99" s="188"/>
      <c r="AJ99" s="188"/>
      <c r="AK99" s="187"/>
      <c r="AL99" s="187"/>
      <c r="AM99" s="188"/>
      <c r="AN99" s="193"/>
    </row>
    <row r="100" spans="1:40">
      <c r="A100" s="16" t="str">
        <f t="shared" si="1"/>
        <v>370635502001IP Psych</v>
      </c>
      <c r="B100" s="8"/>
      <c r="C100" s="8"/>
      <c r="D100" s="9"/>
      <c r="E100" s="9"/>
      <c r="F100" s="8"/>
      <c r="G100" s="8"/>
      <c r="H100" s="8"/>
      <c r="I100" s="8"/>
      <c r="J100" s="8"/>
      <c r="K100" s="244">
        <v>2015</v>
      </c>
      <c r="L100" s="248" t="s">
        <v>1589</v>
      </c>
      <c r="M100" s="246">
        <v>370635502001</v>
      </c>
      <c r="N100" s="247">
        <v>21</v>
      </c>
      <c r="O100" s="247" t="s">
        <v>1375</v>
      </c>
      <c r="P100" s="203"/>
      <c r="Q100" s="188" t="s">
        <v>856</v>
      </c>
      <c r="R100" s="188" t="s">
        <v>1350</v>
      </c>
      <c r="S100" s="188" t="s">
        <v>1367</v>
      </c>
      <c r="T100" s="188" t="s">
        <v>1368</v>
      </c>
      <c r="U100" s="189"/>
      <c r="V100" s="189" t="s">
        <v>611</v>
      </c>
      <c r="W100" s="197" t="s">
        <v>1206</v>
      </c>
      <c r="X100" s="198" t="s">
        <v>1206</v>
      </c>
      <c r="Y100" s="199" t="s">
        <v>1206</v>
      </c>
      <c r="Z100" s="200" t="s">
        <v>1206</v>
      </c>
      <c r="AA100" s="201">
        <v>371.82</v>
      </c>
      <c r="AB100" s="202" t="s">
        <v>1206</v>
      </c>
      <c r="AC100" s="202" t="s">
        <v>1206</v>
      </c>
      <c r="AD100" s="202" t="s">
        <v>1373</v>
      </c>
      <c r="AE100" s="202" t="s">
        <v>1374</v>
      </c>
      <c r="AF100" s="202" t="s">
        <v>1206</v>
      </c>
      <c r="AG100" s="202" t="s">
        <v>948</v>
      </c>
      <c r="AH100" s="189">
        <v>1</v>
      </c>
      <c r="AI100" s="188"/>
      <c r="AJ100" s="188"/>
      <c r="AK100" s="187"/>
      <c r="AL100" s="187"/>
      <c r="AM100" s="188"/>
      <c r="AN100" s="193"/>
    </row>
    <row r="101" spans="1:40">
      <c r="A101" s="16" t="str">
        <f t="shared" si="1"/>
        <v>370635502001OP Acute</v>
      </c>
      <c r="B101" s="8"/>
      <c r="C101" s="8"/>
      <c r="D101" s="9"/>
      <c r="E101" s="9"/>
      <c r="F101" s="8"/>
      <c r="G101" s="8"/>
      <c r="H101" s="8"/>
      <c r="I101" s="8"/>
      <c r="J101" s="8"/>
      <c r="K101" s="244">
        <v>2015</v>
      </c>
      <c r="L101" s="248" t="s">
        <v>1589</v>
      </c>
      <c r="M101" s="246">
        <v>370635502001</v>
      </c>
      <c r="N101" s="247">
        <v>24</v>
      </c>
      <c r="O101" s="247" t="s">
        <v>1371</v>
      </c>
      <c r="P101" s="203"/>
      <c r="Q101" s="188" t="s">
        <v>856</v>
      </c>
      <c r="R101" s="188" t="s">
        <v>1350</v>
      </c>
      <c r="S101" s="188" t="s">
        <v>1367</v>
      </c>
      <c r="T101" s="188" t="s">
        <v>1368</v>
      </c>
      <c r="U101" s="189"/>
      <c r="V101" s="189" t="s">
        <v>611</v>
      </c>
      <c r="W101" s="197">
        <v>440.14</v>
      </c>
      <c r="X101" s="198">
        <v>0.6</v>
      </c>
      <c r="Y101" s="199">
        <v>0.91069999999999995</v>
      </c>
      <c r="Z101" s="200" t="s">
        <v>1206</v>
      </c>
      <c r="AA101" s="201">
        <v>593.41</v>
      </c>
      <c r="AB101" s="202">
        <v>0.23200000000000001</v>
      </c>
      <c r="AC101" s="202">
        <v>1.7000000000000001E-2</v>
      </c>
      <c r="AD101" s="202" t="s">
        <v>1373</v>
      </c>
      <c r="AE101" s="202" t="s">
        <v>1374</v>
      </c>
      <c r="AF101" s="202" t="s">
        <v>948</v>
      </c>
      <c r="AG101" s="202" t="s">
        <v>948</v>
      </c>
      <c r="AH101" s="189">
        <v>0.98373999999999995</v>
      </c>
      <c r="AI101" s="188"/>
      <c r="AJ101" s="188"/>
      <c r="AK101" s="187"/>
      <c r="AL101" s="187"/>
      <c r="AM101" s="188"/>
      <c r="AN101" s="193"/>
    </row>
    <row r="102" spans="1:40">
      <c r="A102" s="16" t="str">
        <f t="shared" si="1"/>
        <v>391028081001IP Acute</v>
      </c>
      <c r="B102" s="8"/>
      <c r="C102" s="8"/>
      <c r="D102" s="9"/>
      <c r="E102" s="9"/>
      <c r="F102" s="8"/>
      <c r="G102" s="8"/>
      <c r="H102" s="8"/>
      <c r="I102" s="8"/>
      <c r="J102" s="8"/>
      <c r="K102" s="244">
        <v>2016</v>
      </c>
      <c r="L102" s="248" t="s">
        <v>1590</v>
      </c>
      <c r="M102" s="246">
        <v>391028081001</v>
      </c>
      <c r="N102" s="247">
        <v>20</v>
      </c>
      <c r="O102" s="247" t="s">
        <v>1366</v>
      </c>
      <c r="P102" s="203"/>
      <c r="Q102" s="188" t="s">
        <v>802</v>
      </c>
      <c r="R102" s="188" t="s">
        <v>1383</v>
      </c>
      <c r="S102" s="188" t="s">
        <v>1367</v>
      </c>
      <c r="T102" s="188" t="s">
        <v>1368</v>
      </c>
      <c r="U102" s="189"/>
      <c r="V102" s="189" t="s">
        <v>732</v>
      </c>
      <c r="W102" s="197">
        <v>3221.03</v>
      </c>
      <c r="X102" s="198">
        <v>0.68300000000000005</v>
      </c>
      <c r="Y102" s="199">
        <v>1.0568</v>
      </c>
      <c r="Z102" s="200">
        <v>0</v>
      </c>
      <c r="AA102" s="201">
        <v>3345.99</v>
      </c>
      <c r="AB102" s="202">
        <v>0.25900000000000001</v>
      </c>
      <c r="AC102" s="202">
        <v>2.1000000000000001E-2</v>
      </c>
      <c r="AD102" s="202" t="s">
        <v>1373</v>
      </c>
      <c r="AE102" s="202">
        <v>0</v>
      </c>
      <c r="AF102" s="202" t="s">
        <v>1206</v>
      </c>
      <c r="AG102" s="202" t="s">
        <v>948</v>
      </c>
      <c r="AH102" s="189">
        <v>1</v>
      </c>
      <c r="AI102" s="188"/>
      <c r="AJ102" s="188"/>
      <c r="AK102" s="187"/>
      <c r="AL102" s="187"/>
      <c r="AM102" s="188"/>
      <c r="AN102" s="193"/>
    </row>
    <row r="103" spans="1:40">
      <c r="A103" s="16" t="str">
        <f t="shared" si="1"/>
        <v>391028081001IP Rehab</v>
      </c>
      <c r="B103" s="8"/>
      <c r="C103" s="8"/>
      <c r="D103" s="9"/>
      <c r="E103" s="9"/>
      <c r="F103" s="8"/>
      <c r="G103" s="8"/>
      <c r="H103" s="8"/>
      <c r="I103" s="8"/>
      <c r="J103" s="8"/>
      <c r="K103" s="244">
        <v>2016</v>
      </c>
      <c r="L103" s="248" t="s">
        <v>1590</v>
      </c>
      <c r="M103" s="246">
        <v>391028081001</v>
      </c>
      <c r="N103" s="247">
        <v>22</v>
      </c>
      <c r="O103" s="247" t="s">
        <v>1370</v>
      </c>
      <c r="P103" s="203"/>
      <c r="Q103" s="188" t="s">
        <v>802</v>
      </c>
      <c r="R103" s="188" t="s">
        <v>1383</v>
      </c>
      <c r="S103" s="188" t="s">
        <v>1367</v>
      </c>
      <c r="T103" s="188" t="s">
        <v>1368</v>
      </c>
      <c r="U103" s="189"/>
      <c r="V103" s="189" t="s">
        <v>732</v>
      </c>
      <c r="W103" s="197" t="s">
        <v>1206</v>
      </c>
      <c r="X103" s="198" t="s">
        <v>1206</v>
      </c>
      <c r="Y103" s="199" t="s">
        <v>1206</v>
      </c>
      <c r="Z103" s="200" t="s">
        <v>1206</v>
      </c>
      <c r="AA103" s="201">
        <v>518.74</v>
      </c>
      <c r="AB103" s="202" t="s">
        <v>1206</v>
      </c>
      <c r="AC103" s="202" t="s">
        <v>1206</v>
      </c>
      <c r="AD103" s="202" t="s">
        <v>1373</v>
      </c>
      <c r="AE103" s="202">
        <v>0</v>
      </c>
      <c r="AF103" s="202" t="s">
        <v>1206</v>
      </c>
      <c r="AG103" s="202" t="s">
        <v>948</v>
      </c>
      <c r="AH103" s="189">
        <v>1</v>
      </c>
      <c r="AI103" s="188"/>
      <c r="AJ103" s="188"/>
      <c r="AK103" s="187"/>
      <c r="AL103" s="187"/>
      <c r="AM103" s="188"/>
      <c r="AN103" s="193"/>
    </row>
    <row r="104" spans="1:40">
      <c r="A104" s="16" t="str">
        <f t="shared" si="1"/>
        <v>391028081001OP Acute</v>
      </c>
      <c r="B104" s="8"/>
      <c r="C104" s="8"/>
      <c r="D104" s="9"/>
      <c r="E104" s="9"/>
      <c r="F104" s="8"/>
      <c r="G104" s="8"/>
      <c r="H104" s="8"/>
      <c r="I104" s="8"/>
      <c r="J104" s="8"/>
      <c r="K104" s="244">
        <v>2016</v>
      </c>
      <c r="L104" s="248" t="s">
        <v>1590</v>
      </c>
      <c r="M104" s="246">
        <v>391028081001</v>
      </c>
      <c r="N104" s="247">
        <v>24</v>
      </c>
      <c r="O104" s="247" t="s">
        <v>1371</v>
      </c>
      <c r="P104" s="203"/>
      <c r="Q104" s="188" t="s">
        <v>802</v>
      </c>
      <c r="R104" s="188" t="s">
        <v>1383</v>
      </c>
      <c r="S104" s="188" t="s">
        <v>1367</v>
      </c>
      <c r="T104" s="188" t="s">
        <v>1368</v>
      </c>
      <c r="U104" s="189"/>
      <c r="V104" s="189" t="s">
        <v>732</v>
      </c>
      <c r="W104" s="197">
        <v>353.01</v>
      </c>
      <c r="X104" s="198">
        <v>0.6</v>
      </c>
      <c r="Y104" s="199">
        <v>1.0568</v>
      </c>
      <c r="Z104" s="200" t="s">
        <v>1206</v>
      </c>
      <c r="AA104" s="201">
        <v>361.07</v>
      </c>
      <c r="AB104" s="202" t="s">
        <v>1206</v>
      </c>
      <c r="AC104" s="202" t="s">
        <v>1206</v>
      </c>
      <c r="AD104" s="202" t="s">
        <v>1373</v>
      </c>
      <c r="AE104" s="202">
        <v>0</v>
      </c>
      <c r="AF104" s="202" t="s">
        <v>949</v>
      </c>
      <c r="AG104" s="202" t="s">
        <v>948</v>
      </c>
      <c r="AH104" s="189">
        <v>0.98912</v>
      </c>
      <c r="AI104" s="188"/>
      <c r="AJ104" s="188"/>
      <c r="AK104" s="187"/>
      <c r="AL104" s="187"/>
      <c r="AM104" s="188"/>
      <c r="AN104" s="193"/>
    </row>
    <row r="105" spans="1:40">
      <c r="A105" s="16" t="str">
        <f t="shared" si="1"/>
        <v>420680407003IP Acute</v>
      </c>
      <c r="B105" s="8"/>
      <c r="C105" s="8"/>
      <c r="D105" s="9"/>
      <c r="E105" s="9"/>
      <c r="F105" s="8"/>
      <c r="G105" s="8"/>
      <c r="H105" s="8"/>
      <c r="I105" s="8"/>
      <c r="J105" s="8"/>
      <c r="K105" s="244">
        <v>2018</v>
      </c>
      <c r="L105" s="248" t="s">
        <v>1384</v>
      </c>
      <c r="M105" s="246">
        <v>420680407003</v>
      </c>
      <c r="N105" s="247">
        <v>20</v>
      </c>
      <c r="O105" s="247" t="s">
        <v>1366</v>
      </c>
      <c r="P105" s="203"/>
      <c r="Q105" s="188" t="s">
        <v>828</v>
      </c>
      <c r="R105" s="188" t="s">
        <v>1383</v>
      </c>
      <c r="S105" s="188" t="s">
        <v>1367</v>
      </c>
      <c r="T105" s="188" t="s">
        <v>1368</v>
      </c>
      <c r="U105" s="189"/>
      <c r="V105" s="189" t="s">
        <v>713</v>
      </c>
      <c r="W105" s="197">
        <v>3221.03</v>
      </c>
      <c r="X105" s="198">
        <v>0.62</v>
      </c>
      <c r="Y105" s="199">
        <v>0.9304</v>
      </c>
      <c r="Z105" s="200">
        <v>0</v>
      </c>
      <c r="AA105" s="201">
        <v>3082.04</v>
      </c>
      <c r="AB105" s="202">
        <v>0.32800000000000001</v>
      </c>
      <c r="AC105" s="202">
        <v>3.7999999999999999E-2</v>
      </c>
      <c r="AD105" s="202" t="s">
        <v>1373</v>
      </c>
      <c r="AE105" s="202">
        <v>0</v>
      </c>
      <c r="AF105" s="202" t="s">
        <v>1206</v>
      </c>
      <c r="AG105" s="202" t="s">
        <v>948</v>
      </c>
      <c r="AH105" s="189">
        <v>1</v>
      </c>
      <c r="AI105" s="188"/>
      <c r="AJ105" s="188"/>
      <c r="AK105" s="187"/>
      <c r="AL105" s="187"/>
      <c r="AM105" s="188"/>
      <c r="AN105" s="193"/>
    </row>
    <row r="106" spans="1:40">
      <c r="A106" s="16" t="str">
        <f t="shared" si="1"/>
        <v>420680407003IP Rehab</v>
      </c>
      <c r="B106" s="8"/>
      <c r="C106" s="8"/>
      <c r="D106" s="9"/>
      <c r="E106" s="9"/>
      <c r="F106" s="8"/>
      <c r="G106" s="8"/>
      <c r="H106" s="8"/>
      <c r="I106" s="8"/>
      <c r="J106" s="8"/>
      <c r="K106" s="244">
        <v>2018</v>
      </c>
      <c r="L106" s="248" t="s">
        <v>1384</v>
      </c>
      <c r="M106" s="246">
        <v>420680407003</v>
      </c>
      <c r="N106" s="247">
        <v>22</v>
      </c>
      <c r="O106" s="247" t="s">
        <v>1370</v>
      </c>
      <c r="P106" s="203"/>
      <c r="Q106" s="188" t="s">
        <v>828</v>
      </c>
      <c r="R106" s="188" t="s">
        <v>1383</v>
      </c>
      <c r="S106" s="188" t="s">
        <v>1367</v>
      </c>
      <c r="T106" s="188" t="s">
        <v>1368</v>
      </c>
      <c r="U106" s="189"/>
      <c r="V106" s="189" t="s">
        <v>713</v>
      </c>
      <c r="W106" s="197" t="s">
        <v>1206</v>
      </c>
      <c r="X106" s="198" t="s">
        <v>1206</v>
      </c>
      <c r="Y106" s="199" t="s">
        <v>1206</v>
      </c>
      <c r="Z106" s="200" t="s">
        <v>1206</v>
      </c>
      <c r="AA106" s="201">
        <v>443.32</v>
      </c>
      <c r="AB106" s="202" t="s">
        <v>1206</v>
      </c>
      <c r="AC106" s="202" t="s">
        <v>1206</v>
      </c>
      <c r="AD106" s="202" t="s">
        <v>1373</v>
      </c>
      <c r="AE106" s="202">
        <v>0</v>
      </c>
      <c r="AF106" s="202" t="s">
        <v>1206</v>
      </c>
      <c r="AG106" s="202" t="s">
        <v>948</v>
      </c>
      <c r="AH106" s="189">
        <v>1</v>
      </c>
      <c r="AI106" s="188"/>
      <c r="AJ106" s="188"/>
      <c r="AK106" s="187"/>
      <c r="AL106" s="187"/>
      <c r="AM106" s="188"/>
      <c r="AN106" s="193"/>
    </row>
    <row r="107" spans="1:40">
      <c r="A107" s="16" t="str">
        <f t="shared" si="1"/>
        <v>420680407003OP Acute</v>
      </c>
      <c r="B107" s="8"/>
      <c r="C107" s="8"/>
      <c r="D107" s="9"/>
      <c r="E107" s="9"/>
      <c r="F107" s="8"/>
      <c r="G107" s="8"/>
      <c r="H107" s="8"/>
      <c r="I107" s="8"/>
      <c r="J107" s="8"/>
      <c r="K107" s="244">
        <v>2018</v>
      </c>
      <c r="L107" s="248" t="s">
        <v>1384</v>
      </c>
      <c r="M107" s="246">
        <v>420680407003</v>
      </c>
      <c r="N107" s="247">
        <v>24</v>
      </c>
      <c r="O107" s="247" t="s">
        <v>1371</v>
      </c>
      <c r="P107" s="203"/>
      <c r="Q107" s="188" t="s">
        <v>828</v>
      </c>
      <c r="R107" s="188" t="s">
        <v>1383</v>
      </c>
      <c r="S107" s="188" t="s">
        <v>1367</v>
      </c>
      <c r="T107" s="188" t="s">
        <v>1368</v>
      </c>
      <c r="U107" s="189"/>
      <c r="V107" s="189" t="s">
        <v>713</v>
      </c>
      <c r="W107" s="197">
        <v>353.01</v>
      </c>
      <c r="X107" s="198">
        <v>0.6</v>
      </c>
      <c r="Y107" s="199">
        <v>0.9304</v>
      </c>
      <c r="Z107" s="200" t="s">
        <v>1206</v>
      </c>
      <c r="AA107" s="201">
        <v>334.59</v>
      </c>
      <c r="AB107" s="202" t="s">
        <v>1206</v>
      </c>
      <c r="AC107" s="202" t="s">
        <v>1206</v>
      </c>
      <c r="AD107" s="202" t="s">
        <v>1373</v>
      </c>
      <c r="AE107" s="202">
        <v>0</v>
      </c>
      <c r="AF107" s="202" t="s">
        <v>949</v>
      </c>
      <c r="AG107" s="202" t="s">
        <v>948</v>
      </c>
      <c r="AH107" s="189">
        <v>0.98912</v>
      </c>
      <c r="AI107" s="188"/>
      <c r="AJ107" s="188"/>
      <c r="AK107" s="187"/>
      <c r="AL107" s="187"/>
      <c r="AM107" s="188"/>
      <c r="AN107" s="193"/>
    </row>
    <row r="108" spans="1:40">
      <c r="A108" s="16" t="str">
        <f t="shared" si="1"/>
        <v>420680407003OP Rehab</v>
      </c>
      <c r="B108" s="8"/>
      <c r="C108" s="8"/>
      <c r="D108" s="9"/>
      <c r="E108" s="9"/>
      <c r="F108" s="8"/>
      <c r="G108" s="8"/>
      <c r="H108" s="8"/>
      <c r="I108" s="8"/>
      <c r="J108" s="8"/>
      <c r="K108" s="244">
        <v>2018</v>
      </c>
      <c r="L108" s="248" t="s">
        <v>1384</v>
      </c>
      <c r="M108" s="246">
        <v>420680407003</v>
      </c>
      <c r="N108" s="247">
        <v>29</v>
      </c>
      <c r="O108" s="247" t="s">
        <v>1379</v>
      </c>
      <c r="P108" s="203"/>
      <c r="Q108" s="188" t="s">
        <v>828</v>
      </c>
      <c r="R108" s="188" t="s">
        <v>1383</v>
      </c>
      <c r="S108" s="188" t="s">
        <v>1367</v>
      </c>
      <c r="T108" s="188" t="s">
        <v>1368</v>
      </c>
      <c r="U108" s="189"/>
      <c r="V108" s="189" t="s">
        <v>713</v>
      </c>
      <c r="W108" s="197">
        <v>71.400000000000006</v>
      </c>
      <c r="X108" s="198">
        <v>0.6</v>
      </c>
      <c r="Y108" s="199">
        <v>0.9304</v>
      </c>
      <c r="Z108" s="200" t="s">
        <v>1206</v>
      </c>
      <c r="AA108" s="201">
        <v>68.42</v>
      </c>
      <c r="AB108" s="202" t="s">
        <v>1206</v>
      </c>
      <c r="AC108" s="202" t="s">
        <v>1206</v>
      </c>
      <c r="AD108" s="202" t="s">
        <v>1373</v>
      </c>
      <c r="AE108" s="202">
        <v>0</v>
      </c>
      <c r="AF108" s="202" t="s">
        <v>949</v>
      </c>
      <c r="AG108" s="202" t="s">
        <v>948</v>
      </c>
      <c r="AH108" s="189">
        <v>1</v>
      </c>
      <c r="AI108" s="188"/>
      <c r="AJ108" s="188"/>
      <c r="AK108" s="187"/>
      <c r="AL108" s="187"/>
      <c r="AM108" s="188"/>
      <c r="AN108" s="193"/>
    </row>
    <row r="109" spans="1:40">
      <c r="A109" s="16" t="str">
        <f t="shared" si="1"/>
        <v>351858510002IP Psych</v>
      </c>
      <c r="B109" s="8"/>
      <c r="C109" s="8"/>
      <c r="D109" s="9"/>
      <c r="E109" s="9"/>
      <c r="F109" s="8"/>
      <c r="G109" s="8"/>
      <c r="H109" s="8"/>
      <c r="I109" s="8"/>
      <c r="J109" s="8"/>
      <c r="K109" s="244">
        <v>2113</v>
      </c>
      <c r="L109" s="248" t="s">
        <v>1209</v>
      </c>
      <c r="M109" s="246">
        <v>351858510002</v>
      </c>
      <c r="N109" s="247">
        <v>21</v>
      </c>
      <c r="O109" s="247" t="s">
        <v>1375</v>
      </c>
      <c r="P109" s="203"/>
      <c r="Q109" s="188" t="s">
        <v>1208</v>
      </c>
      <c r="R109" s="188" t="s">
        <v>1383</v>
      </c>
      <c r="S109" s="188" t="s">
        <v>1385</v>
      </c>
      <c r="T109" s="188" t="s">
        <v>1368</v>
      </c>
      <c r="U109" s="189"/>
      <c r="V109" s="189" t="s">
        <v>1210</v>
      </c>
      <c r="W109" s="197" t="s">
        <v>1206</v>
      </c>
      <c r="X109" s="198" t="s">
        <v>1206</v>
      </c>
      <c r="Y109" s="199" t="s">
        <v>1206</v>
      </c>
      <c r="Z109" s="200" t="s">
        <v>1206</v>
      </c>
      <c r="AA109" s="201">
        <v>460.32</v>
      </c>
      <c r="AB109" s="202" t="s">
        <v>1206</v>
      </c>
      <c r="AC109" s="202" t="s">
        <v>1206</v>
      </c>
      <c r="AD109" s="202" t="s">
        <v>1373</v>
      </c>
      <c r="AE109" s="202">
        <v>0</v>
      </c>
      <c r="AF109" s="202" t="s">
        <v>1206</v>
      </c>
      <c r="AG109" s="202" t="s">
        <v>948</v>
      </c>
      <c r="AH109" s="189">
        <v>1</v>
      </c>
      <c r="AI109" s="188"/>
      <c r="AJ109" s="188"/>
      <c r="AK109" s="187"/>
      <c r="AL109" s="187"/>
      <c r="AM109" s="188"/>
      <c r="AN109" s="193"/>
    </row>
    <row r="110" spans="1:40">
      <c r="A110" s="16" t="str">
        <f t="shared" si="1"/>
        <v>351858510002OP Psych</v>
      </c>
      <c r="B110" s="8"/>
      <c r="C110" s="8"/>
      <c r="D110" s="9"/>
      <c r="E110" s="9"/>
      <c r="F110" s="8"/>
      <c r="G110" s="8"/>
      <c r="H110" s="8"/>
      <c r="I110" s="8"/>
      <c r="J110" s="8"/>
      <c r="K110" s="244">
        <v>2113</v>
      </c>
      <c r="L110" s="248" t="s">
        <v>1209</v>
      </c>
      <c r="M110" s="246">
        <v>351858510002</v>
      </c>
      <c r="N110" s="247">
        <v>27</v>
      </c>
      <c r="O110" s="247" t="s">
        <v>1376</v>
      </c>
      <c r="P110" s="203"/>
      <c r="Q110" s="188" t="s">
        <v>1208</v>
      </c>
      <c r="R110" s="188" t="s">
        <v>1383</v>
      </c>
      <c r="S110" s="188" t="s">
        <v>1385</v>
      </c>
      <c r="T110" s="188" t="s">
        <v>1368</v>
      </c>
      <c r="U110" s="189"/>
      <c r="V110" s="189" t="s">
        <v>1210</v>
      </c>
      <c r="W110" s="197">
        <v>155.99</v>
      </c>
      <c r="X110" s="198">
        <v>0.6</v>
      </c>
      <c r="Y110" s="199">
        <v>1.0125</v>
      </c>
      <c r="Z110" s="200" t="s">
        <v>1206</v>
      </c>
      <c r="AA110" s="201">
        <v>157.16</v>
      </c>
      <c r="AB110" s="202" t="s">
        <v>1206</v>
      </c>
      <c r="AC110" s="202" t="s">
        <v>1206</v>
      </c>
      <c r="AD110" s="202" t="s">
        <v>1373</v>
      </c>
      <c r="AE110" s="202">
        <v>0</v>
      </c>
      <c r="AF110" s="202" t="s">
        <v>949</v>
      </c>
      <c r="AG110" s="202" t="s">
        <v>948</v>
      </c>
      <c r="AH110" s="189">
        <v>1</v>
      </c>
      <c r="AI110" s="188"/>
      <c r="AJ110" s="188"/>
      <c r="AK110" s="187"/>
      <c r="AL110" s="187"/>
      <c r="AM110" s="188"/>
      <c r="AN110" s="193"/>
    </row>
    <row r="111" spans="1:40">
      <c r="A111" s="16" t="str">
        <f t="shared" si="1"/>
        <v>351858510002OP Psych</v>
      </c>
      <c r="B111" s="8"/>
      <c r="C111" s="8"/>
      <c r="D111" s="9"/>
      <c r="E111" s="9"/>
      <c r="F111" s="8"/>
      <c r="G111" s="8"/>
      <c r="H111" s="8"/>
      <c r="I111" s="8"/>
      <c r="J111" s="8"/>
      <c r="K111" s="244">
        <v>2113</v>
      </c>
      <c r="L111" s="248" t="s">
        <v>1209</v>
      </c>
      <c r="M111" s="246">
        <v>351858510002</v>
      </c>
      <c r="N111" s="247">
        <v>28</v>
      </c>
      <c r="O111" s="247" t="s">
        <v>1376</v>
      </c>
      <c r="P111" s="203"/>
      <c r="Q111" s="188" t="s">
        <v>1208</v>
      </c>
      <c r="R111" s="188" t="s">
        <v>1383</v>
      </c>
      <c r="S111" s="188" t="s">
        <v>1385</v>
      </c>
      <c r="T111" s="188" t="s">
        <v>1368</v>
      </c>
      <c r="U111" s="189"/>
      <c r="V111" s="189" t="s">
        <v>1210</v>
      </c>
      <c r="W111" s="197">
        <v>155.99</v>
      </c>
      <c r="X111" s="198">
        <v>0.6</v>
      </c>
      <c r="Y111" s="199">
        <v>1.0125</v>
      </c>
      <c r="Z111" s="200" t="s">
        <v>1206</v>
      </c>
      <c r="AA111" s="201">
        <v>157.16</v>
      </c>
      <c r="AB111" s="202" t="s">
        <v>1206</v>
      </c>
      <c r="AC111" s="202" t="s">
        <v>1206</v>
      </c>
      <c r="AD111" s="202" t="s">
        <v>1373</v>
      </c>
      <c r="AE111" s="202">
        <v>0</v>
      </c>
      <c r="AF111" s="202" t="s">
        <v>949</v>
      </c>
      <c r="AG111" s="202" t="s">
        <v>948</v>
      </c>
      <c r="AH111" s="189">
        <v>1</v>
      </c>
      <c r="AI111" s="188"/>
      <c r="AJ111" s="188"/>
      <c r="AK111" s="187"/>
      <c r="AL111" s="187"/>
      <c r="AM111" s="188"/>
      <c r="AN111" s="193"/>
    </row>
    <row r="112" spans="1:40">
      <c r="A112" s="16" t="str">
        <f t="shared" si="1"/>
        <v>362169147003IP Acute</v>
      </c>
      <c r="B112" s="8"/>
      <c r="C112" s="8"/>
      <c r="D112" s="9"/>
      <c r="E112" s="9"/>
      <c r="F112" s="8"/>
      <c r="G112" s="8"/>
      <c r="H112" s="8"/>
      <c r="I112" s="8"/>
      <c r="J112" s="8"/>
      <c r="K112" s="244">
        <v>2134</v>
      </c>
      <c r="L112" s="248" t="s">
        <v>1591</v>
      </c>
      <c r="M112" s="246">
        <v>362169147003</v>
      </c>
      <c r="N112" s="247">
        <v>20</v>
      </c>
      <c r="O112" s="247" t="s">
        <v>1366</v>
      </c>
      <c r="P112" s="203"/>
      <c r="Q112" s="188" t="s">
        <v>791</v>
      </c>
      <c r="R112" s="188" t="s">
        <v>1350</v>
      </c>
      <c r="S112" s="188" t="s">
        <v>1367</v>
      </c>
      <c r="T112" s="188" t="s">
        <v>1368</v>
      </c>
      <c r="U112" s="189"/>
      <c r="V112" s="189" t="s">
        <v>647</v>
      </c>
      <c r="W112" s="197">
        <v>3436.26</v>
      </c>
      <c r="X112" s="198">
        <v>0.68300000000000005</v>
      </c>
      <c r="Y112" s="199">
        <v>1.0427</v>
      </c>
      <c r="Z112" s="200">
        <v>0</v>
      </c>
      <c r="AA112" s="201">
        <v>3531.49</v>
      </c>
      <c r="AB112" s="202">
        <v>0.30099999999999999</v>
      </c>
      <c r="AC112" s="202">
        <v>4.2999999999999997E-2</v>
      </c>
      <c r="AD112" s="202" t="s">
        <v>1378</v>
      </c>
      <c r="AE112" s="202" t="s">
        <v>1381</v>
      </c>
      <c r="AF112" s="202" t="s">
        <v>1206</v>
      </c>
      <c r="AG112" s="202" t="s">
        <v>948</v>
      </c>
      <c r="AH112" s="189">
        <v>0.99858999999999998</v>
      </c>
      <c r="AI112" s="188"/>
      <c r="AJ112" s="188"/>
      <c r="AK112" s="187"/>
      <c r="AL112" s="187"/>
      <c r="AM112" s="188"/>
      <c r="AN112" s="193"/>
    </row>
    <row r="113" spans="1:40">
      <c r="A113" s="16" t="str">
        <f t="shared" si="1"/>
        <v>362169147003IP Psych</v>
      </c>
      <c r="B113" s="8"/>
      <c r="C113" s="8"/>
      <c r="D113" s="9"/>
      <c r="E113" s="9"/>
      <c r="F113" s="8"/>
      <c r="G113" s="8"/>
      <c r="H113" s="8"/>
      <c r="I113" s="8"/>
      <c r="J113" s="8"/>
      <c r="K113" s="244">
        <v>2134</v>
      </c>
      <c r="L113" s="248" t="s">
        <v>1591</v>
      </c>
      <c r="M113" s="246">
        <v>362169147003</v>
      </c>
      <c r="N113" s="247">
        <v>21</v>
      </c>
      <c r="O113" s="247" t="s">
        <v>1375</v>
      </c>
      <c r="P113" s="203"/>
      <c r="Q113" s="188" t="s">
        <v>791</v>
      </c>
      <c r="R113" s="188" t="s">
        <v>1350</v>
      </c>
      <c r="S113" s="188" t="s">
        <v>1367</v>
      </c>
      <c r="T113" s="188" t="s">
        <v>1368</v>
      </c>
      <c r="U113" s="189"/>
      <c r="V113" s="189" t="s">
        <v>647</v>
      </c>
      <c r="W113" s="197" t="s">
        <v>1206</v>
      </c>
      <c r="X113" s="198" t="s">
        <v>1206</v>
      </c>
      <c r="Y113" s="199" t="s">
        <v>1206</v>
      </c>
      <c r="Z113" s="200" t="s">
        <v>1206</v>
      </c>
      <c r="AA113" s="201">
        <v>421.94</v>
      </c>
      <c r="AB113" s="202" t="s">
        <v>1206</v>
      </c>
      <c r="AC113" s="202" t="s">
        <v>1206</v>
      </c>
      <c r="AD113" s="202" t="s">
        <v>1378</v>
      </c>
      <c r="AE113" s="202" t="s">
        <v>1381</v>
      </c>
      <c r="AF113" s="202" t="s">
        <v>1206</v>
      </c>
      <c r="AG113" s="202" t="s">
        <v>948</v>
      </c>
      <c r="AH113" s="189">
        <v>1</v>
      </c>
      <c r="AI113" s="188"/>
      <c r="AJ113" s="188"/>
      <c r="AK113" s="187"/>
      <c r="AL113" s="187"/>
      <c r="AM113" s="188"/>
      <c r="AN113" s="193"/>
    </row>
    <row r="114" spans="1:40">
      <c r="A114" s="16" t="str">
        <f t="shared" si="1"/>
        <v>362169147003OP Acute</v>
      </c>
      <c r="B114" s="8"/>
      <c r="C114" s="8"/>
      <c r="D114" s="9"/>
      <c r="E114" s="9"/>
      <c r="F114" s="8"/>
      <c r="G114" s="8"/>
      <c r="H114" s="8"/>
      <c r="I114" s="8"/>
      <c r="J114" s="8"/>
      <c r="K114" s="244">
        <v>2134</v>
      </c>
      <c r="L114" s="248" t="s">
        <v>1591</v>
      </c>
      <c r="M114" s="246">
        <v>362169147003</v>
      </c>
      <c r="N114" s="247">
        <v>24</v>
      </c>
      <c r="O114" s="247" t="s">
        <v>1371</v>
      </c>
      <c r="P114" s="203"/>
      <c r="Q114" s="188" t="s">
        <v>791</v>
      </c>
      <c r="R114" s="188" t="s">
        <v>1350</v>
      </c>
      <c r="S114" s="188" t="s">
        <v>1367</v>
      </c>
      <c r="T114" s="188" t="s">
        <v>1368</v>
      </c>
      <c r="U114" s="189"/>
      <c r="V114" s="189" t="s">
        <v>647</v>
      </c>
      <c r="W114" s="197">
        <v>440.14</v>
      </c>
      <c r="X114" s="198">
        <v>0.6</v>
      </c>
      <c r="Y114" s="199">
        <v>1.0427</v>
      </c>
      <c r="Z114" s="200" t="s">
        <v>1206</v>
      </c>
      <c r="AA114" s="201">
        <v>444.08</v>
      </c>
      <c r="AB114" s="202">
        <v>0.30099999999999999</v>
      </c>
      <c r="AC114" s="202">
        <v>4.2999999999999997E-2</v>
      </c>
      <c r="AD114" s="202" t="s">
        <v>1378</v>
      </c>
      <c r="AE114" s="202" t="s">
        <v>1381</v>
      </c>
      <c r="AF114" s="202" t="s">
        <v>949</v>
      </c>
      <c r="AG114" s="202" t="s">
        <v>948</v>
      </c>
      <c r="AH114" s="189">
        <v>0.98373999999999995</v>
      </c>
      <c r="AI114" s="188"/>
      <c r="AJ114" s="188"/>
      <c r="AK114" s="187"/>
      <c r="AL114" s="187"/>
      <c r="AM114" s="188"/>
      <c r="AN114" s="193"/>
    </row>
    <row r="115" spans="1:40">
      <c r="A115" s="16" t="str">
        <f t="shared" si="1"/>
        <v>370673506001IP Acute</v>
      </c>
      <c r="B115" s="8"/>
      <c r="C115" s="8"/>
      <c r="D115" s="9"/>
      <c r="E115" s="9"/>
      <c r="F115" s="8"/>
      <c r="G115" s="8"/>
      <c r="H115" s="8"/>
      <c r="I115" s="8"/>
      <c r="J115" s="8"/>
      <c r="K115" s="244">
        <v>3002</v>
      </c>
      <c r="L115" s="248" t="s">
        <v>1592</v>
      </c>
      <c r="M115" s="246">
        <v>370673506001</v>
      </c>
      <c r="N115" s="247">
        <v>20</v>
      </c>
      <c r="O115" s="247" t="s">
        <v>1366</v>
      </c>
      <c r="P115" s="203"/>
      <c r="Q115" s="188" t="s">
        <v>827</v>
      </c>
      <c r="R115" s="188" t="s">
        <v>1350</v>
      </c>
      <c r="S115" s="188" t="s">
        <v>1367</v>
      </c>
      <c r="T115" s="188" t="s">
        <v>1368</v>
      </c>
      <c r="U115" s="189"/>
      <c r="V115" s="189" t="s">
        <v>528</v>
      </c>
      <c r="W115" s="197">
        <v>3436.26</v>
      </c>
      <c r="X115" s="198">
        <v>0.62</v>
      </c>
      <c r="Y115" s="199">
        <v>0.86360000000000003</v>
      </c>
      <c r="Z115" s="200">
        <v>0</v>
      </c>
      <c r="AA115" s="201">
        <v>3141.23</v>
      </c>
      <c r="AB115" s="202">
        <v>0.315</v>
      </c>
      <c r="AC115" s="202">
        <v>2.4E-2</v>
      </c>
      <c r="AD115" s="202" t="s">
        <v>1373</v>
      </c>
      <c r="AE115" s="202" t="s">
        <v>1374</v>
      </c>
      <c r="AF115" s="202" t="s">
        <v>1206</v>
      </c>
      <c r="AG115" s="202" t="s">
        <v>948</v>
      </c>
      <c r="AH115" s="189">
        <v>0.99858999999999998</v>
      </c>
      <c r="AI115" s="188"/>
      <c r="AJ115" s="188"/>
      <c r="AK115" s="187"/>
      <c r="AL115" s="187"/>
      <c r="AM115" s="188"/>
      <c r="AN115" s="193"/>
    </row>
    <row r="116" spans="1:40">
      <c r="A116" s="16" t="str">
        <f t="shared" si="1"/>
        <v>370673506001OP Acute</v>
      </c>
      <c r="B116" s="8"/>
      <c r="C116" s="8"/>
      <c r="D116" s="9"/>
      <c r="E116" s="9"/>
      <c r="F116" s="8"/>
      <c r="G116" s="8"/>
      <c r="H116" s="8"/>
      <c r="I116" s="8"/>
      <c r="J116" s="8"/>
      <c r="K116" s="244">
        <v>3002</v>
      </c>
      <c r="L116" s="248" t="s">
        <v>1592</v>
      </c>
      <c r="M116" s="246">
        <v>370673506001</v>
      </c>
      <c r="N116" s="247">
        <v>24</v>
      </c>
      <c r="O116" s="247" t="s">
        <v>1371</v>
      </c>
      <c r="P116" s="203"/>
      <c r="Q116" s="188" t="s">
        <v>827</v>
      </c>
      <c r="R116" s="188" t="s">
        <v>1350</v>
      </c>
      <c r="S116" s="188" t="s">
        <v>1367</v>
      </c>
      <c r="T116" s="188" t="s">
        <v>1368</v>
      </c>
      <c r="U116" s="189"/>
      <c r="V116" s="189" t="s">
        <v>528</v>
      </c>
      <c r="W116" s="197">
        <v>440.14</v>
      </c>
      <c r="X116" s="198">
        <v>0.6</v>
      </c>
      <c r="Y116" s="199">
        <v>0.86360000000000003</v>
      </c>
      <c r="Z116" s="200" t="s">
        <v>1206</v>
      </c>
      <c r="AA116" s="201">
        <v>397.55</v>
      </c>
      <c r="AB116" s="202">
        <v>0.315</v>
      </c>
      <c r="AC116" s="202">
        <v>2.4E-2</v>
      </c>
      <c r="AD116" s="202" t="s">
        <v>1373</v>
      </c>
      <c r="AE116" s="202" t="s">
        <v>1374</v>
      </c>
      <c r="AF116" s="202" t="s">
        <v>949</v>
      </c>
      <c r="AG116" s="202" t="s">
        <v>948</v>
      </c>
      <c r="AH116" s="189">
        <v>0.98373999999999995</v>
      </c>
      <c r="AI116" s="188"/>
      <c r="AJ116" s="188"/>
      <c r="AK116" s="187"/>
      <c r="AL116" s="187"/>
      <c r="AM116" s="188"/>
      <c r="AN116" s="193"/>
    </row>
    <row r="117" spans="1:40">
      <c r="A117" s="16" t="str">
        <f t="shared" si="1"/>
        <v>430654874001IP Acute</v>
      </c>
      <c r="B117" s="8"/>
      <c r="C117" s="8"/>
      <c r="D117" s="9"/>
      <c r="E117" s="9"/>
      <c r="F117" s="8"/>
      <c r="G117" s="8"/>
      <c r="H117" s="8"/>
      <c r="I117" s="8"/>
      <c r="J117" s="8"/>
      <c r="K117" s="244">
        <v>3003</v>
      </c>
      <c r="L117" s="248" t="s">
        <v>1593</v>
      </c>
      <c r="M117" s="246">
        <v>430654874001</v>
      </c>
      <c r="N117" s="247">
        <v>20</v>
      </c>
      <c r="O117" s="247" t="s">
        <v>1366</v>
      </c>
      <c r="P117" s="203"/>
      <c r="Q117" s="188" t="s">
        <v>906</v>
      </c>
      <c r="R117" s="188" t="s">
        <v>1383</v>
      </c>
      <c r="S117" s="188" t="s">
        <v>1367</v>
      </c>
      <c r="T117" s="188" t="s">
        <v>1368</v>
      </c>
      <c r="U117" s="189"/>
      <c r="V117" s="189" t="s">
        <v>725</v>
      </c>
      <c r="W117" s="197">
        <v>3221.03</v>
      </c>
      <c r="X117" s="198">
        <v>0.62</v>
      </c>
      <c r="Y117" s="199">
        <v>0.79669999999999996</v>
      </c>
      <c r="Z117" s="200">
        <v>0</v>
      </c>
      <c r="AA117" s="201">
        <v>2815.03</v>
      </c>
      <c r="AB117" s="202">
        <v>0.221</v>
      </c>
      <c r="AC117" s="202">
        <v>2.5000000000000001E-2</v>
      </c>
      <c r="AD117" s="202" t="s">
        <v>1373</v>
      </c>
      <c r="AE117" s="202">
        <v>0</v>
      </c>
      <c r="AF117" s="202" t="s">
        <v>1206</v>
      </c>
      <c r="AG117" s="202" t="s">
        <v>948</v>
      </c>
      <c r="AH117" s="189">
        <v>1</v>
      </c>
      <c r="AI117" s="188"/>
      <c r="AJ117" s="188"/>
      <c r="AK117" s="187"/>
      <c r="AL117" s="187"/>
      <c r="AM117" s="188"/>
      <c r="AN117" s="193"/>
    </row>
    <row r="118" spans="1:40">
      <c r="A118" s="16" t="str">
        <f t="shared" si="1"/>
        <v>430654874001IP Psych</v>
      </c>
      <c r="B118" s="8"/>
      <c r="C118" s="8"/>
      <c r="D118" s="9"/>
      <c r="E118" s="9"/>
      <c r="F118" s="8"/>
      <c r="G118" s="8"/>
      <c r="H118" s="8"/>
      <c r="I118" s="8"/>
      <c r="J118" s="8"/>
      <c r="K118" s="244">
        <v>3003</v>
      </c>
      <c r="L118" s="248" t="s">
        <v>1593</v>
      </c>
      <c r="M118" s="246">
        <v>430654874001</v>
      </c>
      <c r="N118" s="247">
        <v>21</v>
      </c>
      <c r="O118" s="247" t="s">
        <v>1375</v>
      </c>
      <c r="P118" s="203"/>
      <c r="Q118" s="188" t="s">
        <v>906</v>
      </c>
      <c r="R118" s="188" t="s">
        <v>1383</v>
      </c>
      <c r="S118" s="188" t="s">
        <v>1367</v>
      </c>
      <c r="T118" s="188" t="s">
        <v>1368</v>
      </c>
      <c r="U118" s="189"/>
      <c r="V118" s="189" t="s">
        <v>725</v>
      </c>
      <c r="W118" s="197" t="s">
        <v>1206</v>
      </c>
      <c r="X118" s="198" t="s">
        <v>1206</v>
      </c>
      <c r="Y118" s="199" t="s">
        <v>1206</v>
      </c>
      <c r="Z118" s="200" t="s">
        <v>1206</v>
      </c>
      <c r="AA118" s="201">
        <v>371.82</v>
      </c>
      <c r="AB118" s="202" t="s">
        <v>1206</v>
      </c>
      <c r="AC118" s="202" t="s">
        <v>1206</v>
      </c>
      <c r="AD118" s="202" t="s">
        <v>1373</v>
      </c>
      <c r="AE118" s="202">
        <v>0</v>
      </c>
      <c r="AF118" s="202" t="s">
        <v>1206</v>
      </c>
      <c r="AG118" s="202" t="s">
        <v>948</v>
      </c>
      <c r="AH118" s="189">
        <v>1</v>
      </c>
      <c r="AI118" s="188"/>
      <c r="AJ118" s="188"/>
      <c r="AK118" s="187"/>
      <c r="AL118" s="187"/>
      <c r="AM118" s="188"/>
      <c r="AN118" s="193"/>
    </row>
    <row r="119" spans="1:40">
      <c r="A119" s="16" t="str">
        <f t="shared" si="1"/>
        <v>430654874001OP Acute</v>
      </c>
      <c r="B119" s="8"/>
      <c r="C119" s="8"/>
      <c r="D119" s="9"/>
      <c r="E119" s="9"/>
      <c r="F119" s="8"/>
      <c r="G119" s="8"/>
      <c r="H119" s="8"/>
      <c r="I119" s="8"/>
      <c r="J119" s="8"/>
      <c r="K119" s="244">
        <v>3003</v>
      </c>
      <c r="L119" s="248" t="s">
        <v>1593</v>
      </c>
      <c r="M119" s="246">
        <v>430654874001</v>
      </c>
      <c r="N119" s="247">
        <v>24</v>
      </c>
      <c r="O119" s="247" t="s">
        <v>1371</v>
      </c>
      <c r="P119" s="203"/>
      <c r="Q119" s="188" t="s">
        <v>906</v>
      </c>
      <c r="R119" s="188" t="s">
        <v>1383</v>
      </c>
      <c r="S119" s="188" t="s">
        <v>1367</v>
      </c>
      <c r="T119" s="188" t="s">
        <v>1368</v>
      </c>
      <c r="U119" s="189"/>
      <c r="V119" s="189" t="s">
        <v>725</v>
      </c>
      <c r="W119" s="197">
        <v>353.01</v>
      </c>
      <c r="X119" s="198">
        <v>0.6</v>
      </c>
      <c r="Y119" s="199">
        <v>0.79669999999999996</v>
      </c>
      <c r="Z119" s="200" t="s">
        <v>1206</v>
      </c>
      <c r="AA119" s="201">
        <v>306.58</v>
      </c>
      <c r="AB119" s="202" t="s">
        <v>1206</v>
      </c>
      <c r="AC119" s="202" t="s">
        <v>1206</v>
      </c>
      <c r="AD119" s="202" t="s">
        <v>1373</v>
      </c>
      <c r="AE119" s="202">
        <v>0</v>
      </c>
      <c r="AF119" s="202" t="s">
        <v>949</v>
      </c>
      <c r="AG119" s="202" t="s">
        <v>948</v>
      </c>
      <c r="AH119" s="189">
        <v>0.98912</v>
      </c>
      <c r="AI119" s="188"/>
      <c r="AJ119" s="188"/>
      <c r="AK119" s="187"/>
      <c r="AL119" s="187"/>
      <c r="AM119" s="188"/>
      <c r="AN119" s="193"/>
    </row>
    <row r="120" spans="1:40">
      <c r="A120" s="16" t="str">
        <f t="shared" si="1"/>
        <v>237246265001IP Acute</v>
      </c>
      <c r="B120" s="8"/>
      <c r="C120" s="8"/>
      <c r="D120" s="9"/>
      <c r="E120" s="9"/>
      <c r="F120" s="8"/>
      <c r="G120" s="8"/>
      <c r="H120" s="8"/>
      <c r="I120" s="8"/>
      <c r="J120" s="8"/>
      <c r="K120" s="244">
        <v>3004</v>
      </c>
      <c r="L120" s="248" t="s">
        <v>1594</v>
      </c>
      <c r="M120" s="246">
        <v>237246265001</v>
      </c>
      <c r="N120" s="247">
        <v>20</v>
      </c>
      <c r="O120" s="247" t="s">
        <v>1366</v>
      </c>
      <c r="P120" s="203"/>
      <c r="Q120" s="188" t="s">
        <v>909</v>
      </c>
      <c r="R120" s="188" t="s">
        <v>1383</v>
      </c>
      <c r="S120" s="188" t="s">
        <v>1367</v>
      </c>
      <c r="T120" s="188" t="s">
        <v>1368</v>
      </c>
      <c r="U120" s="189"/>
      <c r="V120" s="189" t="s">
        <v>728</v>
      </c>
      <c r="W120" s="197">
        <v>3221.03</v>
      </c>
      <c r="X120" s="198">
        <v>0.62</v>
      </c>
      <c r="Y120" s="199">
        <v>0.79200000000000004</v>
      </c>
      <c r="Z120" s="200">
        <v>0</v>
      </c>
      <c r="AA120" s="201">
        <v>2805.65</v>
      </c>
      <c r="AB120" s="202">
        <v>0.16900000000000001</v>
      </c>
      <c r="AC120" s="202">
        <v>2.1999999999999999E-2</v>
      </c>
      <c r="AD120" s="202" t="s">
        <v>1373</v>
      </c>
      <c r="AE120" s="202">
        <v>0</v>
      </c>
      <c r="AF120" s="202" t="s">
        <v>1206</v>
      </c>
      <c r="AG120" s="202" t="s">
        <v>948</v>
      </c>
      <c r="AH120" s="189">
        <v>1</v>
      </c>
      <c r="AI120" s="188"/>
      <c r="AJ120" s="188"/>
      <c r="AK120" s="187"/>
      <c r="AL120" s="187"/>
      <c r="AM120" s="188"/>
      <c r="AN120" s="193"/>
    </row>
    <row r="121" spans="1:40">
      <c r="A121" s="16" t="str">
        <f t="shared" si="1"/>
        <v>237246265001IP Psych</v>
      </c>
      <c r="B121" s="8"/>
      <c r="C121" s="8"/>
      <c r="D121" s="9"/>
      <c r="E121" s="9"/>
      <c r="F121" s="8"/>
      <c r="G121" s="8"/>
      <c r="H121" s="8"/>
      <c r="I121" s="8"/>
      <c r="J121" s="8"/>
      <c r="K121" s="244">
        <v>3004</v>
      </c>
      <c r="L121" s="248" t="s">
        <v>1594</v>
      </c>
      <c r="M121" s="246">
        <v>237246265001</v>
      </c>
      <c r="N121" s="247">
        <v>21</v>
      </c>
      <c r="O121" s="247" t="s">
        <v>1375</v>
      </c>
      <c r="P121" s="203"/>
      <c r="Q121" s="188" t="s">
        <v>909</v>
      </c>
      <c r="R121" s="188" t="s">
        <v>1383</v>
      </c>
      <c r="S121" s="188" t="s">
        <v>1367</v>
      </c>
      <c r="T121" s="188" t="s">
        <v>1368</v>
      </c>
      <c r="U121" s="189"/>
      <c r="V121" s="189" t="s">
        <v>728</v>
      </c>
      <c r="W121" s="197" t="s">
        <v>1206</v>
      </c>
      <c r="X121" s="198" t="s">
        <v>1206</v>
      </c>
      <c r="Y121" s="199" t="s">
        <v>1206</v>
      </c>
      <c r="Z121" s="200" t="s">
        <v>1206</v>
      </c>
      <c r="AA121" s="201">
        <v>371.82</v>
      </c>
      <c r="AB121" s="202" t="s">
        <v>1206</v>
      </c>
      <c r="AC121" s="202" t="s">
        <v>1206</v>
      </c>
      <c r="AD121" s="202" t="s">
        <v>1373</v>
      </c>
      <c r="AE121" s="202">
        <v>0</v>
      </c>
      <c r="AF121" s="202" t="s">
        <v>1206</v>
      </c>
      <c r="AG121" s="202" t="s">
        <v>948</v>
      </c>
      <c r="AH121" s="189">
        <v>1</v>
      </c>
      <c r="AI121" s="188"/>
      <c r="AJ121" s="188"/>
      <c r="AK121" s="187"/>
      <c r="AL121" s="187"/>
      <c r="AM121" s="188"/>
      <c r="AN121" s="193"/>
    </row>
    <row r="122" spans="1:40">
      <c r="A122" s="16" t="str">
        <f t="shared" si="1"/>
        <v>237246265001IP Rehab</v>
      </c>
      <c r="B122" s="8"/>
      <c r="C122" s="8"/>
      <c r="D122" s="9"/>
      <c r="E122" s="9"/>
      <c r="F122" s="8"/>
      <c r="G122" s="8"/>
      <c r="H122" s="8"/>
      <c r="I122" s="8"/>
      <c r="J122" s="8"/>
      <c r="K122" s="244">
        <v>3004</v>
      </c>
      <c r="L122" s="248" t="s">
        <v>1594</v>
      </c>
      <c r="M122" s="246">
        <v>237246265001</v>
      </c>
      <c r="N122" s="247">
        <v>22</v>
      </c>
      <c r="O122" s="247" t="s">
        <v>1370</v>
      </c>
      <c r="P122" s="203"/>
      <c r="Q122" s="188" t="s">
        <v>909</v>
      </c>
      <c r="R122" s="188" t="s">
        <v>1383</v>
      </c>
      <c r="S122" s="188" t="s">
        <v>1367</v>
      </c>
      <c r="T122" s="188" t="s">
        <v>1368</v>
      </c>
      <c r="U122" s="189"/>
      <c r="V122" s="189" t="s">
        <v>728</v>
      </c>
      <c r="W122" s="197" t="s">
        <v>1206</v>
      </c>
      <c r="X122" s="198" t="s">
        <v>1206</v>
      </c>
      <c r="Y122" s="199" t="s">
        <v>1206</v>
      </c>
      <c r="Z122" s="200" t="s">
        <v>1206</v>
      </c>
      <c r="AA122" s="201">
        <v>518.74</v>
      </c>
      <c r="AB122" s="202" t="s">
        <v>1206</v>
      </c>
      <c r="AC122" s="202" t="s">
        <v>1206</v>
      </c>
      <c r="AD122" s="202" t="s">
        <v>1373</v>
      </c>
      <c r="AE122" s="202">
        <v>0</v>
      </c>
      <c r="AF122" s="202" t="s">
        <v>1206</v>
      </c>
      <c r="AG122" s="202" t="s">
        <v>948</v>
      </c>
      <c r="AH122" s="189">
        <v>1</v>
      </c>
      <c r="AI122" s="188"/>
      <c r="AJ122" s="188"/>
      <c r="AK122" s="187"/>
      <c r="AL122" s="187"/>
      <c r="AM122" s="188"/>
      <c r="AN122" s="193"/>
    </row>
    <row r="123" spans="1:40">
      <c r="A123" s="16" t="str">
        <f t="shared" si="1"/>
        <v>237246265001OP Acute</v>
      </c>
      <c r="B123" s="8"/>
      <c r="C123" s="8"/>
      <c r="D123" s="9"/>
      <c r="E123" s="9"/>
      <c r="F123" s="8"/>
      <c r="G123" s="8"/>
      <c r="H123" s="8"/>
      <c r="I123" s="8"/>
      <c r="J123" s="8"/>
      <c r="K123" s="244">
        <v>3004</v>
      </c>
      <c r="L123" s="248" t="s">
        <v>1594</v>
      </c>
      <c r="M123" s="246">
        <v>237246265001</v>
      </c>
      <c r="N123" s="247">
        <v>24</v>
      </c>
      <c r="O123" s="247" t="s">
        <v>1371</v>
      </c>
      <c r="P123" s="203"/>
      <c r="Q123" s="188" t="s">
        <v>909</v>
      </c>
      <c r="R123" s="188" t="s">
        <v>1383</v>
      </c>
      <c r="S123" s="188" t="s">
        <v>1367</v>
      </c>
      <c r="T123" s="188" t="s">
        <v>1368</v>
      </c>
      <c r="U123" s="189"/>
      <c r="V123" s="189" t="s">
        <v>728</v>
      </c>
      <c r="W123" s="197">
        <v>353.01</v>
      </c>
      <c r="X123" s="198">
        <v>0.6</v>
      </c>
      <c r="Y123" s="199">
        <v>0.79200000000000004</v>
      </c>
      <c r="Z123" s="200" t="s">
        <v>1206</v>
      </c>
      <c r="AA123" s="201">
        <v>305.58999999999997</v>
      </c>
      <c r="AB123" s="202" t="s">
        <v>1206</v>
      </c>
      <c r="AC123" s="202" t="s">
        <v>1206</v>
      </c>
      <c r="AD123" s="202" t="s">
        <v>1373</v>
      </c>
      <c r="AE123" s="202">
        <v>0</v>
      </c>
      <c r="AF123" s="202" t="s">
        <v>949</v>
      </c>
      <c r="AG123" s="202" t="s">
        <v>948</v>
      </c>
      <c r="AH123" s="189">
        <v>0.98912</v>
      </c>
      <c r="AI123" s="188"/>
      <c r="AJ123" s="188"/>
      <c r="AK123" s="187"/>
      <c r="AL123" s="187"/>
      <c r="AM123" s="188"/>
      <c r="AN123" s="193"/>
    </row>
    <row r="124" spans="1:40">
      <c r="A124" s="16" t="str">
        <f t="shared" ref="A124:A187" si="2">M124&amp;O124</f>
        <v>237246265001OP Rehab</v>
      </c>
      <c r="B124" s="8"/>
      <c r="C124" s="8"/>
      <c r="D124" s="9"/>
      <c r="E124" s="9"/>
      <c r="F124" s="8"/>
      <c r="G124" s="8"/>
      <c r="H124" s="8"/>
      <c r="I124" s="8"/>
      <c r="J124" s="8"/>
      <c r="K124" s="244">
        <v>3004</v>
      </c>
      <c r="L124" s="248" t="s">
        <v>1594</v>
      </c>
      <c r="M124" s="246">
        <v>237246265001</v>
      </c>
      <c r="N124" s="247">
        <v>29</v>
      </c>
      <c r="O124" s="247" t="s">
        <v>1379</v>
      </c>
      <c r="P124" s="203"/>
      <c r="Q124" s="188" t="s">
        <v>909</v>
      </c>
      <c r="R124" s="188" t="s">
        <v>1383</v>
      </c>
      <c r="S124" s="188" t="s">
        <v>1367</v>
      </c>
      <c r="T124" s="188" t="s">
        <v>1368</v>
      </c>
      <c r="U124" s="189"/>
      <c r="V124" s="189" t="s">
        <v>728</v>
      </c>
      <c r="W124" s="197">
        <v>71.400000000000006</v>
      </c>
      <c r="X124" s="198">
        <v>0.6</v>
      </c>
      <c r="Y124" s="199">
        <v>0.79200000000000004</v>
      </c>
      <c r="Z124" s="200" t="s">
        <v>1206</v>
      </c>
      <c r="AA124" s="201">
        <v>62.49</v>
      </c>
      <c r="AB124" s="202" t="s">
        <v>1206</v>
      </c>
      <c r="AC124" s="202" t="s">
        <v>1206</v>
      </c>
      <c r="AD124" s="202" t="s">
        <v>1373</v>
      </c>
      <c r="AE124" s="202">
        <v>0</v>
      </c>
      <c r="AF124" s="202" t="s">
        <v>949</v>
      </c>
      <c r="AG124" s="202" t="s">
        <v>948</v>
      </c>
      <c r="AH124" s="189">
        <v>1</v>
      </c>
      <c r="AI124" s="188"/>
      <c r="AJ124" s="188"/>
      <c r="AK124" s="187"/>
      <c r="AL124" s="187"/>
      <c r="AM124" s="188"/>
      <c r="AN124" s="193"/>
    </row>
    <row r="125" spans="1:40">
      <c r="A125" s="16" t="str">
        <f t="shared" si="2"/>
        <v>370618939001IP Acute</v>
      </c>
      <c r="B125" s="8"/>
      <c r="C125" s="8"/>
      <c r="D125" s="9"/>
      <c r="E125" s="9"/>
      <c r="F125" s="8"/>
      <c r="G125" s="8"/>
      <c r="H125" s="8"/>
      <c r="I125" s="8"/>
      <c r="J125" s="8"/>
      <c r="K125" s="244">
        <v>3005</v>
      </c>
      <c r="L125" s="248" t="s">
        <v>1595</v>
      </c>
      <c r="M125" s="246">
        <v>370618939001</v>
      </c>
      <c r="N125" s="247">
        <v>20</v>
      </c>
      <c r="O125" s="247" t="s">
        <v>1366</v>
      </c>
      <c r="P125" s="203"/>
      <c r="Q125" s="188" t="s">
        <v>855</v>
      </c>
      <c r="R125" s="188" t="s">
        <v>1350</v>
      </c>
      <c r="S125" s="188" t="s">
        <v>1367</v>
      </c>
      <c r="T125" s="188" t="s">
        <v>1368</v>
      </c>
      <c r="U125" s="189"/>
      <c r="V125" s="189" t="s">
        <v>599</v>
      </c>
      <c r="W125" s="197">
        <v>3436.26</v>
      </c>
      <c r="X125" s="198">
        <v>0.62</v>
      </c>
      <c r="Y125" s="199">
        <v>0.84860000000000002</v>
      </c>
      <c r="Z125" s="200">
        <v>0</v>
      </c>
      <c r="AA125" s="201">
        <v>3109.31</v>
      </c>
      <c r="AB125" s="202">
        <v>0.26400000000000001</v>
      </c>
      <c r="AC125" s="202">
        <v>2.1999999999999999E-2</v>
      </c>
      <c r="AD125" s="202" t="s">
        <v>1373</v>
      </c>
      <c r="AE125" s="202" t="s">
        <v>1381</v>
      </c>
      <c r="AF125" s="202" t="s">
        <v>1206</v>
      </c>
      <c r="AG125" s="202" t="s">
        <v>948</v>
      </c>
      <c r="AH125" s="189">
        <v>0.99858999999999998</v>
      </c>
      <c r="AI125" s="188"/>
      <c r="AJ125" s="188"/>
      <c r="AK125" s="187"/>
      <c r="AL125" s="187"/>
      <c r="AM125" s="188"/>
      <c r="AN125" s="193"/>
    </row>
    <row r="126" spans="1:40">
      <c r="A126" s="16" t="str">
        <f t="shared" si="2"/>
        <v>370618939001IP Psych</v>
      </c>
      <c r="B126" s="8"/>
      <c r="C126" s="8"/>
      <c r="D126" s="9"/>
      <c r="E126" s="9"/>
      <c r="F126" s="8"/>
      <c r="G126" s="8"/>
      <c r="H126" s="8"/>
      <c r="I126" s="8"/>
      <c r="J126" s="8"/>
      <c r="K126" s="244">
        <v>3005</v>
      </c>
      <c r="L126" s="248" t="s">
        <v>1595</v>
      </c>
      <c r="M126" s="246">
        <v>370618939001</v>
      </c>
      <c r="N126" s="247">
        <v>21</v>
      </c>
      <c r="O126" s="247" t="s">
        <v>1375</v>
      </c>
      <c r="P126" s="203"/>
      <c r="Q126" s="188" t="s">
        <v>855</v>
      </c>
      <c r="R126" s="188" t="s">
        <v>1350</v>
      </c>
      <c r="S126" s="188" t="s">
        <v>1367</v>
      </c>
      <c r="T126" s="188" t="s">
        <v>1368</v>
      </c>
      <c r="U126" s="189"/>
      <c r="V126" s="189" t="s">
        <v>599</v>
      </c>
      <c r="W126" s="197" t="s">
        <v>1206</v>
      </c>
      <c r="X126" s="198" t="s">
        <v>1206</v>
      </c>
      <c r="Y126" s="199" t="s">
        <v>1206</v>
      </c>
      <c r="Z126" s="200" t="s">
        <v>1206</v>
      </c>
      <c r="AA126" s="201">
        <v>545.70000000000005</v>
      </c>
      <c r="AB126" s="202" t="s">
        <v>1206</v>
      </c>
      <c r="AC126" s="202" t="s">
        <v>1206</v>
      </c>
      <c r="AD126" s="202" t="s">
        <v>1373</v>
      </c>
      <c r="AE126" s="202" t="s">
        <v>1381</v>
      </c>
      <c r="AF126" s="202" t="s">
        <v>1206</v>
      </c>
      <c r="AG126" s="202" t="s">
        <v>948</v>
      </c>
      <c r="AH126" s="189">
        <v>1</v>
      </c>
      <c r="AI126" s="188"/>
      <c r="AJ126" s="188"/>
      <c r="AK126" s="187"/>
      <c r="AL126" s="187"/>
      <c r="AM126" s="188"/>
      <c r="AN126" s="193"/>
    </row>
    <row r="127" spans="1:40">
      <c r="A127" s="16" t="str">
        <f t="shared" si="2"/>
        <v>370618939001OP Acute</v>
      </c>
      <c r="B127" s="8"/>
      <c r="C127" s="8"/>
      <c r="D127" s="9"/>
      <c r="E127" s="9"/>
      <c r="F127" s="8"/>
      <c r="G127" s="8"/>
      <c r="H127" s="8"/>
      <c r="I127" s="8"/>
      <c r="J127" s="8"/>
      <c r="K127" s="244">
        <v>3005</v>
      </c>
      <c r="L127" s="248" t="s">
        <v>1595</v>
      </c>
      <c r="M127" s="246">
        <v>370618939001</v>
      </c>
      <c r="N127" s="247">
        <v>24</v>
      </c>
      <c r="O127" s="247" t="s">
        <v>1371</v>
      </c>
      <c r="P127" s="203"/>
      <c r="Q127" s="188" t="s">
        <v>855</v>
      </c>
      <c r="R127" s="188" t="s">
        <v>1350</v>
      </c>
      <c r="S127" s="188" t="s">
        <v>1367</v>
      </c>
      <c r="T127" s="188" t="s">
        <v>1368</v>
      </c>
      <c r="U127" s="189"/>
      <c r="V127" s="189" t="s">
        <v>599</v>
      </c>
      <c r="W127" s="197">
        <v>440.14</v>
      </c>
      <c r="X127" s="198">
        <v>0.6</v>
      </c>
      <c r="Y127" s="199">
        <v>0.84860000000000002</v>
      </c>
      <c r="Z127" s="200" t="s">
        <v>1206</v>
      </c>
      <c r="AA127" s="201">
        <v>570.04999999999995</v>
      </c>
      <c r="AB127" s="202">
        <v>0.26400000000000001</v>
      </c>
      <c r="AC127" s="202">
        <v>2.1999999999999999E-2</v>
      </c>
      <c r="AD127" s="202" t="s">
        <v>1373</v>
      </c>
      <c r="AE127" s="202" t="s">
        <v>1381</v>
      </c>
      <c r="AF127" s="202" t="s">
        <v>948</v>
      </c>
      <c r="AG127" s="202" t="s">
        <v>948</v>
      </c>
      <c r="AH127" s="189">
        <v>0.98373999999999995</v>
      </c>
      <c r="AI127" s="188"/>
      <c r="AJ127" s="188"/>
      <c r="AK127" s="187"/>
      <c r="AL127" s="187"/>
      <c r="AM127" s="188"/>
      <c r="AN127" s="193"/>
    </row>
    <row r="128" spans="1:40">
      <c r="A128" s="16" t="str">
        <f t="shared" si="2"/>
        <v>370618939001OP Rehab</v>
      </c>
      <c r="B128" s="8"/>
      <c r="C128" s="8"/>
      <c r="D128" s="9"/>
      <c r="E128" s="9"/>
      <c r="F128" s="8"/>
      <c r="G128" s="8"/>
      <c r="H128" s="8"/>
      <c r="I128" s="8"/>
      <c r="J128" s="8"/>
      <c r="K128" s="244">
        <v>3005</v>
      </c>
      <c r="L128" s="248" t="s">
        <v>1595</v>
      </c>
      <c r="M128" s="246">
        <v>370618939001</v>
      </c>
      <c r="N128" s="247">
        <v>29</v>
      </c>
      <c r="O128" s="247" t="s">
        <v>1379</v>
      </c>
      <c r="P128" s="203"/>
      <c r="Q128" s="188" t="s">
        <v>855</v>
      </c>
      <c r="R128" s="188" t="s">
        <v>1350</v>
      </c>
      <c r="S128" s="188" t="s">
        <v>1367</v>
      </c>
      <c r="T128" s="188" t="s">
        <v>1368</v>
      </c>
      <c r="U128" s="189"/>
      <c r="V128" s="189" t="s">
        <v>599</v>
      </c>
      <c r="W128" s="197">
        <v>310.45999999999998</v>
      </c>
      <c r="X128" s="198">
        <v>0.6</v>
      </c>
      <c r="Y128" s="199">
        <v>0.84860000000000002</v>
      </c>
      <c r="Z128" s="200" t="s">
        <v>1206</v>
      </c>
      <c r="AA128" s="201">
        <v>373.09</v>
      </c>
      <c r="AB128" s="202">
        <v>0.26400000000000001</v>
      </c>
      <c r="AC128" s="202">
        <v>2.1999999999999999E-2</v>
      </c>
      <c r="AD128" s="202" t="s">
        <v>1373</v>
      </c>
      <c r="AE128" s="202" t="s">
        <v>1381</v>
      </c>
      <c r="AF128" s="202" t="s">
        <v>948</v>
      </c>
      <c r="AG128" s="202" t="s">
        <v>948</v>
      </c>
      <c r="AH128" s="189">
        <v>1</v>
      </c>
      <c r="AI128" s="188"/>
      <c r="AJ128" s="188"/>
      <c r="AK128" s="187"/>
      <c r="AL128" s="187"/>
      <c r="AM128" s="188"/>
      <c r="AN128" s="193"/>
    </row>
    <row r="129" spans="1:40">
      <c r="A129" s="16" t="str">
        <f t="shared" si="2"/>
        <v>361509000006IP Acute</v>
      </c>
      <c r="B129" s="8"/>
      <c r="C129" s="8"/>
      <c r="D129" s="9"/>
      <c r="E129" s="9"/>
      <c r="F129" s="8"/>
      <c r="G129" s="8"/>
      <c r="H129" s="8"/>
      <c r="I129" s="8"/>
      <c r="J129" s="8"/>
      <c r="K129" s="244">
        <v>3006</v>
      </c>
      <c r="L129" s="248" t="s">
        <v>1386</v>
      </c>
      <c r="M129" s="246">
        <v>361509000006</v>
      </c>
      <c r="N129" s="247">
        <v>20</v>
      </c>
      <c r="O129" s="247" t="s">
        <v>1366</v>
      </c>
      <c r="P129" s="203"/>
      <c r="Q129" s="188" t="s">
        <v>863</v>
      </c>
      <c r="R129" s="188" t="s">
        <v>1350</v>
      </c>
      <c r="S129" s="188" t="s">
        <v>1367</v>
      </c>
      <c r="T129" s="188" t="s">
        <v>1368</v>
      </c>
      <c r="U129" s="189"/>
      <c r="V129" s="189" t="s">
        <v>537</v>
      </c>
      <c r="W129" s="197">
        <v>3436.26</v>
      </c>
      <c r="X129" s="198">
        <v>0.68300000000000005</v>
      </c>
      <c r="Y129" s="199">
        <v>1.0427</v>
      </c>
      <c r="Z129" s="200">
        <v>5.8799999999999998E-3</v>
      </c>
      <c r="AA129" s="201">
        <v>3552.25</v>
      </c>
      <c r="AB129" s="202">
        <v>0.222</v>
      </c>
      <c r="AC129" s="202">
        <v>1.2999999999999999E-2</v>
      </c>
      <c r="AD129" s="202" t="s">
        <v>971</v>
      </c>
      <c r="AE129" s="202" t="s">
        <v>1369</v>
      </c>
      <c r="AF129" s="202" t="s">
        <v>1206</v>
      </c>
      <c r="AG129" s="202" t="s">
        <v>949</v>
      </c>
      <c r="AH129" s="189">
        <v>0.99858999999999998</v>
      </c>
      <c r="AI129" s="188"/>
      <c r="AJ129" s="188"/>
      <c r="AK129" s="187"/>
      <c r="AL129" s="187"/>
      <c r="AM129" s="188"/>
      <c r="AN129" s="193"/>
    </row>
    <row r="130" spans="1:40">
      <c r="A130" s="16" t="str">
        <f t="shared" si="2"/>
        <v>361509000006OP Acute</v>
      </c>
      <c r="B130" s="8"/>
      <c r="C130" s="8"/>
      <c r="D130" s="9"/>
      <c r="E130" s="9"/>
      <c r="F130" s="8"/>
      <c r="G130" s="8"/>
      <c r="H130" s="8"/>
      <c r="I130" s="8"/>
      <c r="J130" s="8"/>
      <c r="K130" s="244">
        <v>3006</v>
      </c>
      <c r="L130" s="248" t="s">
        <v>1386</v>
      </c>
      <c r="M130" s="246">
        <v>361509000006</v>
      </c>
      <c r="N130" s="247">
        <v>24</v>
      </c>
      <c r="O130" s="247" t="s">
        <v>1371</v>
      </c>
      <c r="P130" s="203"/>
      <c r="Q130" s="188" t="s">
        <v>863</v>
      </c>
      <c r="R130" s="188" t="s">
        <v>1350</v>
      </c>
      <c r="S130" s="188" t="s">
        <v>1367</v>
      </c>
      <c r="T130" s="188" t="s">
        <v>1368</v>
      </c>
      <c r="U130" s="189"/>
      <c r="V130" s="189" t="s">
        <v>537</v>
      </c>
      <c r="W130" s="197">
        <v>440.14</v>
      </c>
      <c r="X130" s="198">
        <v>0.6</v>
      </c>
      <c r="Y130" s="199">
        <v>1.0427</v>
      </c>
      <c r="Z130" s="200" t="s">
        <v>1206</v>
      </c>
      <c r="AA130" s="201">
        <v>643.07000000000005</v>
      </c>
      <c r="AB130" s="202">
        <v>0.222</v>
      </c>
      <c r="AC130" s="202">
        <v>1.2999999999999999E-2</v>
      </c>
      <c r="AD130" s="202" t="s">
        <v>971</v>
      </c>
      <c r="AE130" s="202" t="s">
        <v>1369</v>
      </c>
      <c r="AF130" s="202" t="s">
        <v>948</v>
      </c>
      <c r="AG130" s="202" t="s">
        <v>949</v>
      </c>
      <c r="AH130" s="189">
        <v>0.98373999999999995</v>
      </c>
      <c r="AI130" s="188"/>
      <c r="AJ130" s="188"/>
      <c r="AK130" s="187"/>
      <c r="AL130" s="187"/>
      <c r="AM130" s="188"/>
      <c r="AN130" s="193"/>
    </row>
    <row r="131" spans="1:40">
      <c r="A131" s="16" t="str">
        <f t="shared" si="2"/>
        <v>370645239001IP Acute</v>
      </c>
      <c r="B131" s="8"/>
      <c r="C131" s="8"/>
      <c r="D131" s="9"/>
      <c r="E131" s="9"/>
      <c r="F131" s="8"/>
      <c r="G131" s="8"/>
      <c r="H131" s="8"/>
      <c r="I131" s="8"/>
      <c r="J131" s="8"/>
      <c r="K131" s="244">
        <v>3007</v>
      </c>
      <c r="L131" s="248" t="s">
        <v>1596</v>
      </c>
      <c r="M131" s="246">
        <v>370645239001</v>
      </c>
      <c r="N131" s="247">
        <v>20</v>
      </c>
      <c r="O131" s="247" t="s">
        <v>1366</v>
      </c>
      <c r="P131" s="203"/>
      <c r="Q131" s="188" t="s">
        <v>777</v>
      </c>
      <c r="R131" s="188" t="s">
        <v>1350</v>
      </c>
      <c r="S131" s="188" t="s">
        <v>945</v>
      </c>
      <c r="T131" s="188" t="s">
        <v>1368</v>
      </c>
      <c r="U131" s="189"/>
      <c r="V131" s="189" t="s">
        <v>697</v>
      </c>
      <c r="W131" s="197">
        <v>3436.26</v>
      </c>
      <c r="X131" s="198">
        <v>0.62</v>
      </c>
      <c r="Y131" s="199">
        <v>0.84860000000000002</v>
      </c>
      <c r="Z131" s="200">
        <v>0</v>
      </c>
      <c r="AA131" s="201">
        <v>3109.31</v>
      </c>
      <c r="AB131" s="202">
        <v>0.29099999999999998</v>
      </c>
      <c r="AC131" s="202">
        <v>2.1000000000000001E-2</v>
      </c>
      <c r="AD131" s="202" t="s">
        <v>1373</v>
      </c>
      <c r="AE131" s="202">
        <v>0</v>
      </c>
      <c r="AF131" s="202" t="s">
        <v>1206</v>
      </c>
      <c r="AG131" s="202" t="s">
        <v>949</v>
      </c>
      <c r="AH131" s="189">
        <v>0.99858999999999998</v>
      </c>
      <c r="AI131" s="188"/>
      <c r="AJ131" s="188"/>
      <c r="AK131" s="187"/>
      <c r="AL131" s="187"/>
      <c r="AM131" s="188"/>
      <c r="AN131" s="193"/>
    </row>
    <row r="132" spans="1:40">
      <c r="A132" s="16" t="str">
        <f t="shared" si="2"/>
        <v>370645239009IP Acute</v>
      </c>
      <c r="B132" s="8"/>
      <c r="C132" s="8"/>
      <c r="D132" s="9"/>
      <c r="E132" s="9"/>
      <c r="F132" s="8"/>
      <c r="G132" s="8"/>
      <c r="H132" s="8"/>
      <c r="I132" s="8"/>
      <c r="J132" s="8"/>
      <c r="K132" s="244">
        <v>3007</v>
      </c>
      <c r="L132" s="248" t="s">
        <v>1596</v>
      </c>
      <c r="M132" s="246">
        <v>370645239009</v>
      </c>
      <c r="N132" s="247">
        <v>20</v>
      </c>
      <c r="O132" s="247" t="s">
        <v>1366</v>
      </c>
      <c r="P132" s="203"/>
      <c r="Q132" s="188" t="s">
        <v>777</v>
      </c>
      <c r="R132" s="188" t="s">
        <v>1350</v>
      </c>
      <c r="S132" s="188" t="s">
        <v>945</v>
      </c>
      <c r="T132" s="188" t="s">
        <v>1368</v>
      </c>
      <c r="U132" s="189"/>
      <c r="V132" s="189" t="s">
        <v>697</v>
      </c>
      <c r="W132" s="197">
        <v>3436.26</v>
      </c>
      <c r="X132" s="198">
        <v>0.62</v>
      </c>
      <c r="Y132" s="199">
        <v>0.84860000000000002</v>
      </c>
      <c r="Z132" s="200">
        <v>0</v>
      </c>
      <c r="AA132" s="201">
        <v>3109.31</v>
      </c>
      <c r="AB132" s="202">
        <v>0.29099999999999998</v>
      </c>
      <c r="AC132" s="202">
        <v>2.1000000000000001E-2</v>
      </c>
      <c r="AD132" s="202" t="s">
        <v>1373</v>
      </c>
      <c r="AE132" s="202">
        <v>0</v>
      </c>
      <c r="AF132" s="202" t="s">
        <v>1206</v>
      </c>
      <c r="AG132" s="202" t="s">
        <v>949</v>
      </c>
      <c r="AH132" s="189">
        <v>0.99858999999999998</v>
      </c>
      <c r="AI132" s="188"/>
      <c r="AJ132" s="188"/>
      <c r="AK132" s="187"/>
      <c r="AL132" s="187"/>
      <c r="AM132" s="188"/>
      <c r="AN132" s="193"/>
    </row>
    <row r="133" spans="1:40">
      <c r="A133" s="16" t="str">
        <f t="shared" si="2"/>
        <v>370645239001OP Acute</v>
      </c>
      <c r="B133" s="8"/>
      <c r="C133" s="8"/>
      <c r="D133" s="9"/>
      <c r="E133" s="9"/>
      <c r="F133" s="8"/>
      <c r="G133" s="8"/>
      <c r="H133" s="8"/>
      <c r="I133" s="8"/>
      <c r="J133" s="8"/>
      <c r="K133" s="244">
        <v>3007</v>
      </c>
      <c r="L133" s="248" t="s">
        <v>1596</v>
      </c>
      <c r="M133" s="246">
        <v>370645239001</v>
      </c>
      <c r="N133" s="247">
        <v>24</v>
      </c>
      <c r="O133" s="247" t="s">
        <v>1371</v>
      </c>
      <c r="P133" s="203"/>
      <c r="Q133" s="188" t="s">
        <v>777</v>
      </c>
      <c r="R133" s="188" t="s">
        <v>1350</v>
      </c>
      <c r="S133" s="188" t="s">
        <v>945</v>
      </c>
      <c r="T133" s="188" t="s">
        <v>1368</v>
      </c>
      <c r="U133" s="189"/>
      <c r="V133" s="189" t="s">
        <v>697</v>
      </c>
      <c r="W133" s="197">
        <v>1362.97</v>
      </c>
      <c r="X133" s="198">
        <v>0.6</v>
      </c>
      <c r="Y133" s="199">
        <v>1</v>
      </c>
      <c r="Z133" s="200" t="s">
        <v>1206</v>
      </c>
      <c r="AA133" s="201">
        <v>1340.81</v>
      </c>
      <c r="AB133" s="202">
        <v>0.29099999999999998</v>
      </c>
      <c r="AC133" s="202">
        <v>2.1000000000000001E-2</v>
      </c>
      <c r="AD133" s="202" t="s">
        <v>1373</v>
      </c>
      <c r="AE133" s="202">
        <v>0</v>
      </c>
      <c r="AF133" s="202" t="s">
        <v>949</v>
      </c>
      <c r="AG133" s="202" t="s">
        <v>949</v>
      </c>
      <c r="AH133" s="189">
        <v>0.98373999999999995</v>
      </c>
      <c r="AI133" s="188"/>
      <c r="AJ133" s="188"/>
      <c r="AK133" s="187"/>
      <c r="AL133" s="187"/>
      <c r="AM133" s="188"/>
      <c r="AN133" s="193"/>
    </row>
    <row r="134" spans="1:40">
      <c r="A134" s="16" t="str">
        <f t="shared" si="2"/>
        <v>370645239009OP Acute</v>
      </c>
      <c r="B134" s="8"/>
      <c r="C134" s="8"/>
      <c r="D134" s="9"/>
      <c r="E134" s="9"/>
      <c r="F134" s="8"/>
      <c r="G134" s="8"/>
      <c r="H134" s="8"/>
      <c r="I134" s="8"/>
      <c r="J134" s="8"/>
      <c r="K134" s="244">
        <v>3007</v>
      </c>
      <c r="L134" s="248" t="s">
        <v>1596</v>
      </c>
      <c r="M134" s="246">
        <v>370645239009</v>
      </c>
      <c r="N134" s="247">
        <v>24</v>
      </c>
      <c r="O134" s="247" t="s">
        <v>1371</v>
      </c>
      <c r="P134" s="203"/>
      <c r="Q134" s="188" t="s">
        <v>777</v>
      </c>
      <c r="R134" s="188" t="s">
        <v>1350</v>
      </c>
      <c r="S134" s="188" t="s">
        <v>945</v>
      </c>
      <c r="T134" s="188" t="s">
        <v>1368</v>
      </c>
      <c r="U134" s="189"/>
      <c r="V134" s="189" t="s">
        <v>697</v>
      </c>
      <c r="W134" s="197">
        <v>1362.97</v>
      </c>
      <c r="X134" s="198">
        <v>0.6</v>
      </c>
      <c r="Y134" s="199">
        <v>1</v>
      </c>
      <c r="Z134" s="200" t="s">
        <v>1206</v>
      </c>
      <c r="AA134" s="201">
        <v>1340.81</v>
      </c>
      <c r="AB134" s="202">
        <v>0.29099999999999998</v>
      </c>
      <c r="AC134" s="202">
        <v>2.1000000000000001E-2</v>
      </c>
      <c r="AD134" s="202" t="s">
        <v>1373</v>
      </c>
      <c r="AE134" s="202">
        <v>0</v>
      </c>
      <c r="AF134" s="202" t="s">
        <v>949</v>
      </c>
      <c r="AG134" s="202" t="s">
        <v>949</v>
      </c>
      <c r="AH134" s="189">
        <v>0.98373999999999995</v>
      </c>
      <c r="AI134" s="188"/>
      <c r="AJ134" s="188"/>
      <c r="AK134" s="187"/>
      <c r="AL134" s="187"/>
      <c r="AM134" s="188"/>
      <c r="AN134" s="193"/>
    </row>
    <row r="135" spans="1:40">
      <c r="A135" s="16" t="str">
        <f t="shared" si="2"/>
        <v>370673461001IP Acute</v>
      </c>
      <c r="B135" s="8"/>
      <c r="C135" s="8"/>
      <c r="D135" s="9"/>
      <c r="E135" s="9"/>
      <c r="F135" s="8"/>
      <c r="G135" s="8"/>
      <c r="H135" s="8"/>
      <c r="I135" s="8"/>
      <c r="J135" s="8"/>
      <c r="K135" s="244">
        <v>3009</v>
      </c>
      <c r="L135" s="248" t="s">
        <v>1597</v>
      </c>
      <c r="M135" s="246">
        <v>370673461001</v>
      </c>
      <c r="N135" s="247">
        <v>20</v>
      </c>
      <c r="O135" s="247" t="s">
        <v>1366</v>
      </c>
      <c r="P135" s="203"/>
      <c r="Q135" s="188" t="s">
        <v>734</v>
      </c>
      <c r="R135" s="188" t="s">
        <v>1350</v>
      </c>
      <c r="S135" s="188" t="s">
        <v>945</v>
      </c>
      <c r="T135" s="188" t="s">
        <v>1368</v>
      </c>
      <c r="U135" s="189"/>
      <c r="V135" s="189" t="s">
        <v>651</v>
      </c>
      <c r="W135" s="197">
        <v>3436.26</v>
      </c>
      <c r="X135" s="198">
        <v>0.62</v>
      </c>
      <c r="Y135" s="199">
        <v>0.84860000000000002</v>
      </c>
      <c r="Z135" s="200">
        <v>0</v>
      </c>
      <c r="AA135" s="201">
        <v>3109.31</v>
      </c>
      <c r="AB135" s="202">
        <v>0.29099999999999998</v>
      </c>
      <c r="AC135" s="202">
        <v>2.1000000000000001E-2</v>
      </c>
      <c r="AD135" s="202" t="s">
        <v>1373</v>
      </c>
      <c r="AE135" s="202">
        <v>0</v>
      </c>
      <c r="AF135" s="202" t="s">
        <v>1206</v>
      </c>
      <c r="AG135" s="202" t="s">
        <v>949</v>
      </c>
      <c r="AH135" s="189">
        <v>0.99858999999999998</v>
      </c>
      <c r="AI135" s="188"/>
      <c r="AJ135" s="188"/>
      <c r="AK135" s="187"/>
      <c r="AL135" s="187"/>
      <c r="AM135" s="188"/>
      <c r="AN135" s="193"/>
    </row>
    <row r="136" spans="1:40">
      <c r="A136" s="16" t="str">
        <f t="shared" si="2"/>
        <v>370673461001OP Acute</v>
      </c>
      <c r="B136" s="8"/>
      <c r="C136" s="8"/>
      <c r="D136" s="9"/>
      <c r="E136" s="9"/>
      <c r="F136" s="8"/>
      <c r="G136" s="8"/>
      <c r="H136" s="8"/>
      <c r="I136" s="8"/>
      <c r="J136" s="8"/>
      <c r="K136" s="244">
        <v>3009</v>
      </c>
      <c r="L136" s="248" t="s">
        <v>1597</v>
      </c>
      <c r="M136" s="246">
        <v>370673461001</v>
      </c>
      <c r="N136" s="247">
        <v>24</v>
      </c>
      <c r="O136" s="247" t="s">
        <v>1371</v>
      </c>
      <c r="P136" s="203"/>
      <c r="Q136" s="188" t="s">
        <v>734</v>
      </c>
      <c r="R136" s="188" t="s">
        <v>1350</v>
      </c>
      <c r="S136" s="188" t="s">
        <v>945</v>
      </c>
      <c r="T136" s="188" t="s">
        <v>1368</v>
      </c>
      <c r="U136" s="189"/>
      <c r="V136" s="189" t="s">
        <v>651</v>
      </c>
      <c r="W136" s="197">
        <v>2106.2199999999998</v>
      </c>
      <c r="X136" s="198">
        <v>0.6</v>
      </c>
      <c r="Y136" s="199">
        <v>1</v>
      </c>
      <c r="Z136" s="200" t="s">
        <v>1206</v>
      </c>
      <c r="AA136" s="201">
        <v>2071.9699999999998</v>
      </c>
      <c r="AB136" s="202">
        <v>0.29099999999999998</v>
      </c>
      <c r="AC136" s="202">
        <v>2.1000000000000001E-2</v>
      </c>
      <c r="AD136" s="202" t="s">
        <v>1373</v>
      </c>
      <c r="AE136" s="202">
        <v>0</v>
      </c>
      <c r="AF136" s="202" t="s">
        <v>949</v>
      </c>
      <c r="AG136" s="202" t="s">
        <v>949</v>
      </c>
      <c r="AH136" s="189">
        <v>0.98373999999999995</v>
      </c>
      <c r="AI136" s="188"/>
      <c r="AJ136" s="188"/>
      <c r="AK136" s="187"/>
      <c r="AL136" s="187"/>
      <c r="AM136" s="188"/>
      <c r="AN136" s="193"/>
    </row>
    <row r="137" spans="1:40">
      <c r="A137" s="16" t="str">
        <f t="shared" si="2"/>
        <v>370684691001IP Acute</v>
      </c>
      <c r="B137" s="8"/>
      <c r="C137" s="8"/>
      <c r="D137" s="9"/>
      <c r="E137" s="9"/>
      <c r="F137" s="8"/>
      <c r="G137" s="8"/>
      <c r="H137" s="8"/>
      <c r="I137" s="8"/>
      <c r="J137" s="8"/>
      <c r="K137" s="244">
        <v>3010</v>
      </c>
      <c r="L137" s="248" t="s">
        <v>1598</v>
      </c>
      <c r="M137" s="246">
        <v>370684691001</v>
      </c>
      <c r="N137" s="247">
        <v>20</v>
      </c>
      <c r="O137" s="247" t="s">
        <v>1366</v>
      </c>
      <c r="P137" s="203"/>
      <c r="Q137" s="188" t="s">
        <v>739</v>
      </c>
      <c r="R137" s="188" t="s">
        <v>1350</v>
      </c>
      <c r="S137" s="188" t="s">
        <v>945</v>
      </c>
      <c r="T137" s="188" t="s">
        <v>1368</v>
      </c>
      <c r="U137" s="189"/>
      <c r="V137" s="189" t="s">
        <v>656</v>
      </c>
      <c r="W137" s="197">
        <v>3436.26</v>
      </c>
      <c r="X137" s="198">
        <v>0.62</v>
      </c>
      <c r="Y137" s="199">
        <v>0.84860000000000002</v>
      </c>
      <c r="Z137" s="200">
        <v>0</v>
      </c>
      <c r="AA137" s="201">
        <v>3109.31</v>
      </c>
      <c r="AB137" s="202">
        <v>0.29099999999999998</v>
      </c>
      <c r="AC137" s="202">
        <v>2.1000000000000001E-2</v>
      </c>
      <c r="AD137" s="202" t="s">
        <v>1373</v>
      </c>
      <c r="AE137" s="202" t="s">
        <v>1387</v>
      </c>
      <c r="AF137" s="202" t="s">
        <v>1206</v>
      </c>
      <c r="AG137" s="202" t="s">
        <v>949</v>
      </c>
      <c r="AH137" s="189">
        <v>0.99858999999999998</v>
      </c>
      <c r="AI137" s="188"/>
      <c r="AJ137" s="188"/>
      <c r="AK137" s="187"/>
      <c r="AL137" s="187"/>
      <c r="AM137" s="188"/>
      <c r="AN137" s="193"/>
    </row>
    <row r="138" spans="1:40">
      <c r="A138" s="16" t="str">
        <f t="shared" si="2"/>
        <v>370684691001OP Acute</v>
      </c>
      <c r="B138" s="8"/>
      <c r="C138" s="8"/>
      <c r="D138" s="9"/>
      <c r="E138" s="9"/>
      <c r="F138" s="8"/>
      <c r="G138" s="8"/>
      <c r="H138" s="8"/>
      <c r="I138" s="8"/>
      <c r="J138" s="8"/>
      <c r="K138" s="244">
        <v>3010</v>
      </c>
      <c r="L138" s="248" t="s">
        <v>1598</v>
      </c>
      <c r="M138" s="246">
        <v>370684691001</v>
      </c>
      <c r="N138" s="247">
        <v>24</v>
      </c>
      <c r="O138" s="247" t="s">
        <v>1371</v>
      </c>
      <c r="P138" s="203"/>
      <c r="Q138" s="188" t="s">
        <v>739</v>
      </c>
      <c r="R138" s="188" t="s">
        <v>1350</v>
      </c>
      <c r="S138" s="188" t="s">
        <v>945</v>
      </c>
      <c r="T138" s="188" t="s">
        <v>1368</v>
      </c>
      <c r="U138" s="189"/>
      <c r="V138" s="189" t="s">
        <v>656</v>
      </c>
      <c r="W138" s="197">
        <v>1229.1600000000001</v>
      </c>
      <c r="X138" s="198">
        <v>0.6</v>
      </c>
      <c r="Y138" s="199">
        <v>1</v>
      </c>
      <c r="Z138" s="200" t="s">
        <v>1206</v>
      </c>
      <c r="AA138" s="201">
        <v>1209.17</v>
      </c>
      <c r="AB138" s="202">
        <v>0.29099999999999998</v>
      </c>
      <c r="AC138" s="202">
        <v>2.1000000000000001E-2</v>
      </c>
      <c r="AD138" s="202" t="s">
        <v>1373</v>
      </c>
      <c r="AE138" s="202" t="s">
        <v>1387</v>
      </c>
      <c r="AF138" s="202" t="s">
        <v>949</v>
      </c>
      <c r="AG138" s="202" t="s">
        <v>949</v>
      </c>
      <c r="AH138" s="189">
        <v>0.98373999999999995</v>
      </c>
      <c r="AI138" s="188"/>
      <c r="AJ138" s="188"/>
      <c r="AK138" s="187"/>
      <c r="AL138" s="187"/>
      <c r="AM138" s="188"/>
      <c r="AN138" s="193"/>
    </row>
    <row r="139" spans="1:40">
      <c r="A139" s="16" t="str">
        <f t="shared" si="2"/>
        <v>370662580001IP Acute</v>
      </c>
      <c r="B139" s="8"/>
      <c r="C139" s="8"/>
      <c r="D139" s="9"/>
      <c r="E139" s="9"/>
      <c r="F139" s="8"/>
      <c r="G139" s="8"/>
      <c r="H139" s="8"/>
      <c r="I139" s="8"/>
      <c r="J139" s="8"/>
      <c r="K139" s="244">
        <v>3011</v>
      </c>
      <c r="L139" s="248" t="s">
        <v>1599</v>
      </c>
      <c r="M139" s="246">
        <v>370662580001</v>
      </c>
      <c r="N139" s="247">
        <v>20</v>
      </c>
      <c r="O139" s="247" t="s">
        <v>1366</v>
      </c>
      <c r="P139" s="203"/>
      <c r="Q139" s="188" t="s">
        <v>12</v>
      </c>
      <c r="R139" s="188" t="s">
        <v>1350</v>
      </c>
      <c r="S139" s="188" t="s">
        <v>1367</v>
      </c>
      <c r="T139" s="188" t="s">
        <v>1368</v>
      </c>
      <c r="U139" s="189"/>
      <c r="V139" s="189" t="s">
        <v>543</v>
      </c>
      <c r="W139" s="197">
        <v>3436.26</v>
      </c>
      <c r="X139" s="198">
        <v>0.62</v>
      </c>
      <c r="Y139" s="199">
        <v>0.91069999999999995</v>
      </c>
      <c r="Z139" s="200">
        <v>0</v>
      </c>
      <c r="AA139" s="201">
        <v>3241.43</v>
      </c>
      <c r="AB139" s="202">
        <v>0.33400000000000002</v>
      </c>
      <c r="AC139" s="202">
        <v>3.2000000000000001E-2</v>
      </c>
      <c r="AD139" s="202" t="s">
        <v>1373</v>
      </c>
      <c r="AE139" s="202" t="s">
        <v>1374</v>
      </c>
      <c r="AF139" s="202" t="s">
        <v>1206</v>
      </c>
      <c r="AG139" s="202" t="s">
        <v>949</v>
      </c>
      <c r="AH139" s="189">
        <v>0.99858999999999998</v>
      </c>
      <c r="AI139" s="188"/>
      <c r="AJ139" s="188"/>
      <c r="AK139" s="187"/>
      <c r="AL139" s="187"/>
      <c r="AM139" s="188"/>
      <c r="AN139" s="193"/>
    </row>
    <row r="140" spans="1:40">
      <c r="A140" s="16" t="str">
        <f t="shared" si="2"/>
        <v>370662580001IP Psych</v>
      </c>
      <c r="B140" s="8"/>
      <c r="C140" s="8"/>
      <c r="D140" s="9"/>
      <c r="E140" s="9"/>
      <c r="F140" s="8"/>
      <c r="G140" s="8"/>
      <c r="H140" s="8"/>
      <c r="I140" s="8"/>
      <c r="J140" s="8"/>
      <c r="K140" s="244">
        <v>3011</v>
      </c>
      <c r="L140" s="248" t="s">
        <v>1599</v>
      </c>
      <c r="M140" s="246">
        <v>370662580001</v>
      </c>
      <c r="N140" s="247">
        <v>21</v>
      </c>
      <c r="O140" s="247" t="s">
        <v>1375</v>
      </c>
      <c r="P140" s="203"/>
      <c r="Q140" s="188" t="s">
        <v>12</v>
      </c>
      <c r="R140" s="188" t="s">
        <v>1350</v>
      </c>
      <c r="S140" s="188" t="s">
        <v>1367</v>
      </c>
      <c r="T140" s="188" t="s">
        <v>1368</v>
      </c>
      <c r="U140" s="189"/>
      <c r="V140" s="189" t="s">
        <v>543</v>
      </c>
      <c r="W140" s="197" t="s">
        <v>1206</v>
      </c>
      <c r="X140" s="198" t="s">
        <v>1206</v>
      </c>
      <c r="Y140" s="199" t="s">
        <v>1206</v>
      </c>
      <c r="Z140" s="200" t="s">
        <v>1206</v>
      </c>
      <c r="AA140" s="201">
        <v>371.82</v>
      </c>
      <c r="AB140" s="202" t="s">
        <v>1206</v>
      </c>
      <c r="AC140" s="202" t="s">
        <v>1206</v>
      </c>
      <c r="AD140" s="202" t="s">
        <v>1373</v>
      </c>
      <c r="AE140" s="202" t="s">
        <v>1374</v>
      </c>
      <c r="AF140" s="202" t="s">
        <v>1206</v>
      </c>
      <c r="AG140" s="202" t="s">
        <v>949</v>
      </c>
      <c r="AH140" s="189">
        <v>1</v>
      </c>
      <c r="AI140" s="188"/>
      <c r="AJ140" s="188"/>
      <c r="AK140" s="187"/>
      <c r="AL140" s="187"/>
      <c r="AM140" s="188"/>
      <c r="AN140" s="193"/>
    </row>
    <row r="141" spans="1:40">
      <c r="A141" s="16" t="str">
        <f t="shared" si="2"/>
        <v>370662580001OP Acute</v>
      </c>
      <c r="B141" s="8"/>
      <c r="C141" s="8"/>
      <c r="D141" s="9"/>
      <c r="E141" s="9"/>
      <c r="F141" s="8"/>
      <c r="G141" s="8"/>
      <c r="H141" s="8"/>
      <c r="I141" s="8"/>
      <c r="J141" s="8"/>
      <c r="K141" s="244">
        <v>3011</v>
      </c>
      <c r="L141" s="248" t="s">
        <v>1599</v>
      </c>
      <c r="M141" s="246">
        <v>370662580001</v>
      </c>
      <c r="N141" s="247">
        <v>24</v>
      </c>
      <c r="O141" s="247" t="s">
        <v>1371</v>
      </c>
      <c r="P141" s="203"/>
      <c r="Q141" s="188" t="s">
        <v>12</v>
      </c>
      <c r="R141" s="188" t="s">
        <v>1350</v>
      </c>
      <c r="S141" s="188" t="s">
        <v>1367</v>
      </c>
      <c r="T141" s="188" t="s">
        <v>1368</v>
      </c>
      <c r="U141" s="189"/>
      <c r="V141" s="189" t="s">
        <v>543</v>
      </c>
      <c r="W141" s="197">
        <v>440.14</v>
      </c>
      <c r="X141" s="198">
        <v>0.6</v>
      </c>
      <c r="Y141" s="199">
        <v>0.91069999999999995</v>
      </c>
      <c r="Z141" s="200" t="s">
        <v>1206</v>
      </c>
      <c r="AA141" s="201">
        <v>593.41</v>
      </c>
      <c r="AB141" s="202">
        <v>0.33400000000000002</v>
      </c>
      <c r="AC141" s="202">
        <v>3.2000000000000001E-2</v>
      </c>
      <c r="AD141" s="202" t="s">
        <v>1373</v>
      </c>
      <c r="AE141" s="202" t="s">
        <v>1374</v>
      </c>
      <c r="AF141" s="202" t="s">
        <v>948</v>
      </c>
      <c r="AG141" s="202" t="s">
        <v>949</v>
      </c>
      <c r="AH141" s="189">
        <v>0.98373999999999995</v>
      </c>
      <c r="AI141" s="188"/>
      <c r="AJ141" s="188"/>
      <c r="AK141" s="187"/>
      <c r="AL141" s="187"/>
      <c r="AM141" s="188"/>
      <c r="AN141" s="193"/>
    </row>
    <row r="142" spans="1:40">
      <c r="A142" s="16" t="str">
        <f t="shared" si="2"/>
        <v>370662580001OP Psych</v>
      </c>
      <c r="B142" s="8"/>
      <c r="C142" s="8"/>
      <c r="D142" s="9"/>
      <c r="E142" s="9"/>
      <c r="F142" s="8"/>
      <c r="G142" s="8"/>
      <c r="H142" s="8"/>
      <c r="I142" s="8"/>
      <c r="J142" s="8"/>
      <c r="K142" s="244">
        <v>3011</v>
      </c>
      <c r="L142" s="248" t="s">
        <v>1599</v>
      </c>
      <c r="M142" s="246">
        <v>370662580001</v>
      </c>
      <c r="N142" s="247">
        <v>27</v>
      </c>
      <c r="O142" s="247" t="s">
        <v>1376</v>
      </c>
      <c r="P142" s="203"/>
      <c r="Q142" s="188" t="s">
        <v>12</v>
      </c>
      <c r="R142" s="188" t="s">
        <v>1350</v>
      </c>
      <c r="S142" s="188" t="s">
        <v>1367</v>
      </c>
      <c r="T142" s="188" t="s">
        <v>1368</v>
      </c>
      <c r="U142" s="189"/>
      <c r="V142" s="189" t="s">
        <v>543</v>
      </c>
      <c r="W142" s="197">
        <v>201.46</v>
      </c>
      <c r="X142" s="198">
        <v>0.6</v>
      </c>
      <c r="Y142" s="199">
        <v>0.91069999999999995</v>
      </c>
      <c r="Z142" s="200" t="s">
        <v>1206</v>
      </c>
      <c r="AA142" s="201">
        <v>252.02</v>
      </c>
      <c r="AB142" s="202">
        <v>0.33400000000000002</v>
      </c>
      <c r="AC142" s="202">
        <v>3.2000000000000001E-2</v>
      </c>
      <c r="AD142" s="202" t="s">
        <v>1373</v>
      </c>
      <c r="AE142" s="202" t="s">
        <v>1374</v>
      </c>
      <c r="AF142" s="202" t="s">
        <v>948</v>
      </c>
      <c r="AG142" s="202" t="s">
        <v>949</v>
      </c>
      <c r="AH142" s="189">
        <v>1</v>
      </c>
      <c r="AI142" s="188"/>
      <c r="AJ142" s="188"/>
      <c r="AK142" s="187"/>
      <c r="AL142" s="187"/>
      <c r="AM142" s="188"/>
      <c r="AN142" s="193"/>
    </row>
    <row r="143" spans="1:40">
      <c r="A143" s="16" t="str">
        <f t="shared" si="2"/>
        <v>370662580001OP Psych</v>
      </c>
      <c r="B143" s="8"/>
      <c r="C143" s="8"/>
      <c r="D143" s="9"/>
      <c r="E143" s="9"/>
      <c r="F143" s="8"/>
      <c r="G143" s="8"/>
      <c r="H143" s="8"/>
      <c r="I143" s="8"/>
      <c r="J143" s="8"/>
      <c r="K143" s="244">
        <v>3011</v>
      </c>
      <c r="L143" s="248" t="s">
        <v>1599</v>
      </c>
      <c r="M143" s="246">
        <v>370662580001</v>
      </c>
      <c r="N143" s="247">
        <v>28</v>
      </c>
      <c r="O143" s="247" t="s">
        <v>1376</v>
      </c>
      <c r="P143" s="203"/>
      <c r="Q143" s="188" t="s">
        <v>12</v>
      </c>
      <c r="R143" s="188" t="s">
        <v>1350</v>
      </c>
      <c r="S143" s="188" t="s">
        <v>1367</v>
      </c>
      <c r="T143" s="188" t="s">
        <v>1368</v>
      </c>
      <c r="U143" s="189"/>
      <c r="V143" s="189" t="s">
        <v>543</v>
      </c>
      <c r="W143" s="197">
        <v>201.46</v>
      </c>
      <c r="X143" s="198">
        <v>0.6</v>
      </c>
      <c r="Y143" s="199">
        <v>0.91069999999999995</v>
      </c>
      <c r="Z143" s="200" t="s">
        <v>1206</v>
      </c>
      <c r="AA143" s="201">
        <v>252.02</v>
      </c>
      <c r="AB143" s="202">
        <v>0.33400000000000002</v>
      </c>
      <c r="AC143" s="202">
        <v>3.2000000000000001E-2</v>
      </c>
      <c r="AD143" s="202" t="s">
        <v>1373</v>
      </c>
      <c r="AE143" s="202" t="s">
        <v>1374</v>
      </c>
      <c r="AF143" s="202" t="s">
        <v>948</v>
      </c>
      <c r="AG143" s="202" t="s">
        <v>949</v>
      </c>
      <c r="AH143" s="189">
        <v>1</v>
      </c>
      <c r="AI143" s="188"/>
      <c r="AJ143" s="188"/>
      <c r="AK143" s="187"/>
      <c r="AL143" s="187"/>
      <c r="AM143" s="188"/>
      <c r="AN143" s="193"/>
    </row>
    <row r="144" spans="1:40">
      <c r="A144" s="16" t="str">
        <f t="shared" si="2"/>
        <v>232800410001IP Psych</v>
      </c>
      <c r="B144" s="8"/>
      <c r="C144" s="8"/>
      <c r="D144" s="9"/>
      <c r="E144" s="9"/>
      <c r="F144" s="8"/>
      <c r="G144" s="8"/>
      <c r="H144" s="8"/>
      <c r="I144" s="8"/>
      <c r="J144" s="8"/>
      <c r="K144" s="244">
        <v>3013</v>
      </c>
      <c r="L144" s="248" t="s">
        <v>1388</v>
      </c>
      <c r="M144" s="246">
        <v>232800410001</v>
      </c>
      <c r="N144" s="247">
        <v>21</v>
      </c>
      <c r="O144" s="247" t="s">
        <v>1375</v>
      </c>
      <c r="P144" s="203"/>
      <c r="Q144" s="188" t="s">
        <v>13</v>
      </c>
      <c r="R144" s="188" t="s">
        <v>1350</v>
      </c>
      <c r="S144" s="188" t="s">
        <v>1385</v>
      </c>
      <c r="T144" s="188" t="s">
        <v>1368</v>
      </c>
      <c r="U144" s="189"/>
      <c r="V144" s="189" t="s">
        <v>929</v>
      </c>
      <c r="W144" s="197" t="s">
        <v>1206</v>
      </c>
      <c r="X144" s="198" t="s">
        <v>1206</v>
      </c>
      <c r="Y144" s="199" t="s">
        <v>1206</v>
      </c>
      <c r="Z144" s="200" t="s">
        <v>1206</v>
      </c>
      <c r="AA144" s="201">
        <v>549.30999999999995</v>
      </c>
      <c r="AB144" s="202" t="s">
        <v>1206</v>
      </c>
      <c r="AC144" s="202" t="s">
        <v>1206</v>
      </c>
      <c r="AD144" s="202" t="s">
        <v>1373</v>
      </c>
      <c r="AE144" s="202">
        <v>0</v>
      </c>
      <c r="AF144" s="202" t="s">
        <v>1206</v>
      </c>
      <c r="AG144" s="202" t="s">
        <v>948</v>
      </c>
      <c r="AH144" s="189">
        <v>1</v>
      </c>
      <c r="AI144" s="188"/>
      <c r="AJ144" s="188"/>
      <c r="AK144" s="187"/>
      <c r="AL144" s="187"/>
      <c r="AM144" s="188"/>
      <c r="AN144" s="193"/>
    </row>
    <row r="145" spans="1:40">
      <c r="A145" s="16" t="str">
        <f t="shared" si="2"/>
        <v>232800410001OP Psych</v>
      </c>
      <c r="B145" s="8"/>
      <c r="C145" s="8"/>
      <c r="D145" s="9"/>
      <c r="E145" s="9"/>
      <c r="F145" s="8"/>
      <c r="G145" s="8"/>
      <c r="H145" s="8"/>
      <c r="I145" s="8"/>
      <c r="J145" s="8"/>
      <c r="K145" s="244">
        <v>3013</v>
      </c>
      <c r="L145" s="248" t="s">
        <v>1388</v>
      </c>
      <c r="M145" s="246">
        <v>232800410001</v>
      </c>
      <c r="N145" s="247">
        <v>27</v>
      </c>
      <c r="O145" s="247" t="s">
        <v>1376</v>
      </c>
      <c r="P145" s="203"/>
      <c r="Q145" s="188" t="s">
        <v>13</v>
      </c>
      <c r="R145" s="188" t="s">
        <v>1350</v>
      </c>
      <c r="S145" s="188" t="s">
        <v>1385</v>
      </c>
      <c r="T145" s="188" t="s">
        <v>1368</v>
      </c>
      <c r="U145" s="189"/>
      <c r="V145" s="189" t="s">
        <v>929</v>
      </c>
      <c r="W145" s="197">
        <v>201.46</v>
      </c>
      <c r="X145" s="198">
        <v>0.6</v>
      </c>
      <c r="Y145" s="199">
        <v>0.84860000000000002</v>
      </c>
      <c r="Z145" s="200" t="s">
        <v>1206</v>
      </c>
      <c r="AA145" s="201">
        <v>183.16</v>
      </c>
      <c r="AB145" s="202">
        <v>0.23599999999999996</v>
      </c>
      <c r="AC145" s="202">
        <v>2.1000000000000001E-2</v>
      </c>
      <c r="AD145" s="202" t="s">
        <v>1373</v>
      </c>
      <c r="AE145" s="202">
        <v>0</v>
      </c>
      <c r="AF145" s="202" t="s">
        <v>949</v>
      </c>
      <c r="AG145" s="202" t="s">
        <v>948</v>
      </c>
      <c r="AH145" s="189">
        <v>1</v>
      </c>
      <c r="AI145" s="188"/>
      <c r="AJ145" s="188"/>
      <c r="AK145" s="187"/>
      <c r="AL145" s="187"/>
      <c r="AM145" s="188"/>
      <c r="AN145" s="193"/>
    </row>
    <row r="146" spans="1:40">
      <c r="A146" s="16" t="str">
        <f t="shared" si="2"/>
        <v>232800410001OP Psych</v>
      </c>
      <c r="B146" s="8"/>
      <c r="C146" s="8"/>
      <c r="D146" s="9"/>
      <c r="E146" s="9"/>
      <c r="F146" s="8"/>
      <c r="G146" s="8"/>
      <c r="H146" s="8"/>
      <c r="I146" s="8"/>
      <c r="J146" s="8"/>
      <c r="K146" s="244">
        <v>3013</v>
      </c>
      <c r="L146" s="248" t="s">
        <v>1388</v>
      </c>
      <c r="M146" s="246">
        <v>232800410001</v>
      </c>
      <c r="N146" s="247">
        <v>28</v>
      </c>
      <c r="O146" s="247" t="s">
        <v>1376</v>
      </c>
      <c r="P146" s="203"/>
      <c r="Q146" s="188" t="s">
        <v>13</v>
      </c>
      <c r="R146" s="188" t="s">
        <v>1350</v>
      </c>
      <c r="S146" s="188" t="s">
        <v>1385</v>
      </c>
      <c r="T146" s="188" t="s">
        <v>1368</v>
      </c>
      <c r="U146" s="189"/>
      <c r="V146" s="189" t="s">
        <v>929</v>
      </c>
      <c r="W146" s="197">
        <v>201.46</v>
      </c>
      <c r="X146" s="198">
        <v>0.6</v>
      </c>
      <c r="Y146" s="199">
        <v>0.84860000000000002</v>
      </c>
      <c r="Z146" s="200" t="s">
        <v>1206</v>
      </c>
      <c r="AA146" s="201">
        <v>183.16</v>
      </c>
      <c r="AB146" s="202">
        <v>0.23599999999999996</v>
      </c>
      <c r="AC146" s="202">
        <v>2.1000000000000001E-2</v>
      </c>
      <c r="AD146" s="202" t="s">
        <v>1373</v>
      </c>
      <c r="AE146" s="202">
        <v>0</v>
      </c>
      <c r="AF146" s="202" t="s">
        <v>949</v>
      </c>
      <c r="AG146" s="202" t="s">
        <v>948</v>
      </c>
      <c r="AH146" s="189">
        <v>1</v>
      </c>
      <c r="AI146" s="188"/>
      <c r="AJ146" s="188"/>
      <c r="AK146" s="187"/>
      <c r="AL146" s="187"/>
      <c r="AM146" s="188"/>
      <c r="AN146" s="193"/>
    </row>
    <row r="147" spans="1:40">
      <c r="A147" s="16" t="str">
        <f t="shared" si="2"/>
        <v>363915965007IP Acute</v>
      </c>
      <c r="B147" s="8"/>
      <c r="C147" s="8"/>
      <c r="D147" s="9"/>
      <c r="E147" s="9"/>
      <c r="F147" s="8"/>
      <c r="G147" s="8"/>
      <c r="H147" s="8"/>
      <c r="I147" s="8"/>
      <c r="J147" s="8"/>
      <c r="K147" s="244">
        <v>3019</v>
      </c>
      <c r="L147" s="248" t="s">
        <v>1600</v>
      </c>
      <c r="M147" s="246">
        <v>363915965007</v>
      </c>
      <c r="N147" s="247">
        <v>20</v>
      </c>
      <c r="O147" s="247" t="s">
        <v>1366</v>
      </c>
      <c r="P147" s="203"/>
      <c r="Q147" s="188" t="s">
        <v>1211</v>
      </c>
      <c r="R147" s="188" t="s">
        <v>1350</v>
      </c>
      <c r="S147" s="188" t="s">
        <v>1389</v>
      </c>
      <c r="T147" s="188" t="s">
        <v>1390</v>
      </c>
      <c r="U147" s="189"/>
      <c r="V147" s="189" t="s">
        <v>1212</v>
      </c>
      <c r="W147" s="197" t="s">
        <v>1206</v>
      </c>
      <c r="X147" s="198" t="s">
        <v>1206</v>
      </c>
      <c r="Y147" s="199" t="s">
        <v>1206</v>
      </c>
      <c r="Z147" s="200" t="s">
        <v>1206</v>
      </c>
      <c r="AA147" s="201">
        <v>1128.1099999999999</v>
      </c>
      <c r="AB147" s="202" t="s">
        <v>1206</v>
      </c>
      <c r="AC147" s="202" t="s">
        <v>1206</v>
      </c>
      <c r="AD147" s="202" t="s">
        <v>1373</v>
      </c>
      <c r="AE147" s="202">
        <v>0</v>
      </c>
      <c r="AF147" s="202" t="s">
        <v>1206</v>
      </c>
      <c r="AG147" s="202" t="s">
        <v>948</v>
      </c>
      <c r="AH147" s="189">
        <v>1</v>
      </c>
      <c r="AI147" s="188"/>
      <c r="AJ147" s="188"/>
      <c r="AK147" s="187"/>
      <c r="AL147" s="187"/>
      <c r="AM147" s="188"/>
      <c r="AN147" s="193"/>
    </row>
    <row r="148" spans="1:40">
      <c r="A148" s="16" t="str">
        <f t="shared" si="2"/>
        <v>363915965009IP Acute</v>
      </c>
      <c r="B148" s="8"/>
      <c r="C148" s="8"/>
      <c r="D148" s="9"/>
      <c r="E148" s="9"/>
      <c r="F148" s="8"/>
      <c r="G148" s="8"/>
      <c r="H148" s="8"/>
      <c r="I148" s="8"/>
      <c r="J148" s="8"/>
      <c r="K148" s="244">
        <v>3019</v>
      </c>
      <c r="L148" s="248" t="s">
        <v>1600</v>
      </c>
      <c r="M148" s="246">
        <v>363915965009</v>
      </c>
      <c r="N148" s="247">
        <v>20</v>
      </c>
      <c r="O148" s="247" t="s">
        <v>1366</v>
      </c>
      <c r="P148" s="203"/>
      <c r="Q148" s="188" t="s">
        <v>1211</v>
      </c>
      <c r="R148" s="188" t="s">
        <v>1350</v>
      </c>
      <c r="S148" s="188" t="s">
        <v>1389</v>
      </c>
      <c r="T148" s="188" t="s">
        <v>1390</v>
      </c>
      <c r="U148" s="189"/>
      <c r="V148" s="189" t="s">
        <v>1212</v>
      </c>
      <c r="W148" s="197" t="s">
        <v>1206</v>
      </c>
      <c r="X148" s="198" t="s">
        <v>1206</v>
      </c>
      <c r="Y148" s="199" t="s">
        <v>1206</v>
      </c>
      <c r="Z148" s="200" t="s">
        <v>1206</v>
      </c>
      <c r="AA148" s="201">
        <v>1128.1099999999999</v>
      </c>
      <c r="AB148" s="202" t="s">
        <v>1206</v>
      </c>
      <c r="AC148" s="202" t="s">
        <v>1206</v>
      </c>
      <c r="AD148" s="202" t="s">
        <v>1373</v>
      </c>
      <c r="AE148" s="202">
        <v>0</v>
      </c>
      <c r="AF148" s="202" t="s">
        <v>1206</v>
      </c>
      <c r="AG148" s="202" t="s">
        <v>948</v>
      </c>
      <c r="AH148" s="189">
        <v>1</v>
      </c>
      <c r="AI148" s="188"/>
      <c r="AJ148" s="188"/>
      <c r="AK148" s="187"/>
      <c r="AL148" s="187"/>
      <c r="AM148" s="188"/>
      <c r="AN148" s="193"/>
    </row>
    <row r="149" spans="1:40">
      <c r="A149" s="16" t="str">
        <f t="shared" si="2"/>
        <v>363915965007OP Acute</v>
      </c>
      <c r="B149" s="8"/>
      <c r="C149" s="8"/>
      <c r="D149" s="9"/>
      <c r="E149" s="9"/>
      <c r="F149" s="8"/>
      <c r="G149" s="8"/>
      <c r="H149" s="8"/>
      <c r="I149" s="8"/>
      <c r="J149" s="8"/>
      <c r="K149" s="244">
        <v>3019</v>
      </c>
      <c r="L149" s="248" t="s">
        <v>1600</v>
      </c>
      <c r="M149" s="246">
        <v>363915965007</v>
      </c>
      <c r="N149" s="247">
        <v>24</v>
      </c>
      <c r="O149" s="247" t="s">
        <v>1371</v>
      </c>
      <c r="P149" s="203"/>
      <c r="Q149" s="188" t="s">
        <v>1211</v>
      </c>
      <c r="R149" s="188" t="s">
        <v>1350</v>
      </c>
      <c r="S149" s="188" t="s">
        <v>1389</v>
      </c>
      <c r="T149" s="188" t="s">
        <v>1390</v>
      </c>
      <c r="U149" s="189"/>
      <c r="V149" s="189" t="s">
        <v>1212</v>
      </c>
      <c r="W149" s="197">
        <v>440.14</v>
      </c>
      <c r="X149" s="198">
        <v>0.6</v>
      </c>
      <c r="Y149" s="199">
        <v>1.0427</v>
      </c>
      <c r="Z149" s="200" t="s">
        <v>1206</v>
      </c>
      <c r="AA149" s="201">
        <v>444.08</v>
      </c>
      <c r="AB149" s="202">
        <v>0.23599999999999996</v>
      </c>
      <c r="AC149" s="202">
        <v>2.1000000000000001E-2</v>
      </c>
      <c r="AD149" s="202" t="s">
        <v>1373</v>
      </c>
      <c r="AE149" s="202">
        <v>0</v>
      </c>
      <c r="AF149" s="202" t="s">
        <v>949</v>
      </c>
      <c r="AG149" s="202" t="s">
        <v>948</v>
      </c>
      <c r="AH149" s="189">
        <v>0.98373999999999995</v>
      </c>
      <c r="AI149" s="188"/>
      <c r="AJ149" s="188"/>
      <c r="AK149" s="187"/>
      <c r="AL149" s="187"/>
      <c r="AM149" s="188"/>
      <c r="AN149" s="193"/>
    </row>
    <row r="150" spans="1:40">
      <c r="A150" s="16" t="str">
        <f t="shared" si="2"/>
        <v>363915965009OP Acute</v>
      </c>
      <c r="B150" s="8"/>
      <c r="C150" s="8"/>
      <c r="D150" s="9"/>
      <c r="E150" s="9"/>
      <c r="F150" s="8"/>
      <c r="G150" s="8"/>
      <c r="H150" s="8"/>
      <c r="I150" s="8"/>
      <c r="J150" s="8"/>
      <c r="K150" s="244">
        <v>3019</v>
      </c>
      <c r="L150" s="248" t="s">
        <v>1600</v>
      </c>
      <c r="M150" s="246">
        <v>363915965009</v>
      </c>
      <c r="N150" s="247">
        <v>24</v>
      </c>
      <c r="O150" s="247" t="s">
        <v>1371</v>
      </c>
      <c r="P150" s="203"/>
      <c r="Q150" s="188" t="s">
        <v>1211</v>
      </c>
      <c r="R150" s="188" t="s">
        <v>1350</v>
      </c>
      <c r="S150" s="188" t="s">
        <v>1389</v>
      </c>
      <c r="T150" s="188" t="s">
        <v>1390</v>
      </c>
      <c r="U150" s="189"/>
      <c r="V150" s="189" t="s">
        <v>1212</v>
      </c>
      <c r="W150" s="197">
        <v>440.14</v>
      </c>
      <c r="X150" s="198">
        <v>0.6</v>
      </c>
      <c r="Y150" s="199">
        <v>1.0427</v>
      </c>
      <c r="Z150" s="200" t="s">
        <v>1206</v>
      </c>
      <c r="AA150" s="201">
        <v>444.08</v>
      </c>
      <c r="AB150" s="202">
        <v>0.23599999999999996</v>
      </c>
      <c r="AC150" s="202">
        <v>2.1000000000000001E-2</v>
      </c>
      <c r="AD150" s="202" t="s">
        <v>1373</v>
      </c>
      <c r="AE150" s="202">
        <v>0</v>
      </c>
      <c r="AF150" s="202" t="s">
        <v>949</v>
      </c>
      <c r="AG150" s="202" t="s">
        <v>948</v>
      </c>
      <c r="AH150" s="189">
        <v>0.98373999999999995</v>
      </c>
      <c r="AI150" s="188"/>
      <c r="AJ150" s="188"/>
      <c r="AK150" s="187"/>
      <c r="AL150" s="187"/>
      <c r="AM150" s="188"/>
      <c r="AN150" s="193"/>
    </row>
    <row r="151" spans="1:40">
      <c r="A151" s="16" t="str">
        <f t="shared" si="2"/>
        <v>362012788001IP Acute</v>
      </c>
      <c r="B151" s="8"/>
      <c r="C151" s="8"/>
      <c r="D151" s="9"/>
      <c r="E151" s="9"/>
      <c r="F151" s="8"/>
      <c r="G151" s="8"/>
      <c r="H151" s="8"/>
      <c r="I151" s="8"/>
      <c r="J151" s="8"/>
      <c r="K151" s="244">
        <v>3020</v>
      </c>
      <c r="L151" s="248" t="s">
        <v>1601</v>
      </c>
      <c r="M151" s="246">
        <v>362012788001</v>
      </c>
      <c r="N151" s="247">
        <v>20</v>
      </c>
      <c r="O151" s="247" t="s">
        <v>1366</v>
      </c>
      <c r="P151" s="203"/>
      <c r="Q151" s="188" t="s">
        <v>859</v>
      </c>
      <c r="R151" s="188" t="s">
        <v>1350</v>
      </c>
      <c r="S151" s="188" t="s">
        <v>1367</v>
      </c>
      <c r="T151" s="188" t="s">
        <v>1368</v>
      </c>
      <c r="U151" s="189"/>
      <c r="V151" s="189" t="s">
        <v>616</v>
      </c>
      <c r="W151" s="197">
        <v>3436.26</v>
      </c>
      <c r="X151" s="198">
        <v>0.68300000000000005</v>
      </c>
      <c r="Y151" s="199">
        <v>1.0427</v>
      </c>
      <c r="Z151" s="200">
        <v>0</v>
      </c>
      <c r="AA151" s="201">
        <v>3531.49</v>
      </c>
      <c r="AB151" s="202">
        <v>0.60199999999999998</v>
      </c>
      <c r="AC151" s="202">
        <v>2.9000000000000001E-2</v>
      </c>
      <c r="AD151" s="202" t="s">
        <v>1373</v>
      </c>
      <c r="AE151" s="202">
        <v>0</v>
      </c>
      <c r="AF151" s="202" t="s">
        <v>1206</v>
      </c>
      <c r="AG151" s="202" t="s">
        <v>949</v>
      </c>
      <c r="AH151" s="189">
        <v>0.99858999999999998</v>
      </c>
      <c r="AI151" s="188"/>
      <c r="AJ151" s="188"/>
      <c r="AK151" s="187"/>
      <c r="AL151" s="187"/>
      <c r="AM151" s="188"/>
      <c r="AN151" s="193"/>
    </row>
    <row r="152" spans="1:40">
      <c r="A152" s="16" t="str">
        <f t="shared" si="2"/>
        <v>362012788001IP Psych</v>
      </c>
      <c r="B152" s="8"/>
      <c r="C152" s="8"/>
      <c r="D152" s="9"/>
      <c r="E152" s="9"/>
      <c r="F152" s="8"/>
      <c r="G152" s="8"/>
      <c r="H152" s="8"/>
      <c r="I152" s="8"/>
      <c r="J152" s="8"/>
      <c r="K152" s="244">
        <v>3020</v>
      </c>
      <c r="L152" s="248" t="s">
        <v>1601</v>
      </c>
      <c r="M152" s="246">
        <v>362012788001</v>
      </c>
      <c r="N152" s="247">
        <v>21</v>
      </c>
      <c r="O152" s="247" t="s">
        <v>1375</v>
      </c>
      <c r="P152" s="203"/>
      <c r="Q152" s="188" t="s">
        <v>859</v>
      </c>
      <c r="R152" s="188" t="s">
        <v>1350</v>
      </c>
      <c r="S152" s="188" t="s">
        <v>1367</v>
      </c>
      <c r="T152" s="188" t="s">
        <v>1368</v>
      </c>
      <c r="U152" s="189"/>
      <c r="V152" s="189" t="s">
        <v>616</v>
      </c>
      <c r="W152" s="197" t="s">
        <v>1206</v>
      </c>
      <c r="X152" s="198" t="s">
        <v>1206</v>
      </c>
      <c r="Y152" s="199" t="s">
        <v>1206</v>
      </c>
      <c r="Z152" s="200" t="s">
        <v>1206</v>
      </c>
      <c r="AA152" s="201">
        <v>385.3</v>
      </c>
      <c r="AB152" s="202" t="s">
        <v>1206</v>
      </c>
      <c r="AC152" s="202" t="s">
        <v>1206</v>
      </c>
      <c r="AD152" s="202" t="s">
        <v>1373</v>
      </c>
      <c r="AE152" s="202">
        <v>0</v>
      </c>
      <c r="AF152" s="202" t="s">
        <v>1206</v>
      </c>
      <c r="AG152" s="202" t="s">
        <v>949</v>
      </c>
      <c r="AH152" s="189">
        <v>1</v>
      </c>
      <c r="AI152" s="188"/>
      <c r="AJ152" s="188"/>
      <c r="AK152" s="187"/>
      <c r="AL152" s="187"/>
      <c r="AM152" s="188"/>
      <c r="AN152" s="193"/>
    </row>
    <row r="153" spans="1:40">
      <c r="A153" s="16" t="str">
        <f t="shared" si="2"/>
        <v>362012788001OP Acute</v>
      </c>
      <c r="B153" s="8"/>
      <c r="C153" s="8"/>
      <c r="D153" s="9"/>
      <c r="E153" s="9"/>
      <c r="F153" s="8"/>
      <c r="G153" s="8"/>
      <c r="H153" s="8"/>
      <c r="I153" s="8"/>
      <c r="J153" s="8"/>
      <c r="K153" s="244">
        <v>3020</v>
      </c>
      <c r="L153" s="248" t="s">
        <v>1601</v>
      </c>
      <c r="M153" s="246">
        <v>362012788001</v>
      </c>
      <c r="N153" s="247">
        <v>24</v>
      </c>
      <c r="O153" s="247" t="s">
        <v>1371</v>
      </c>
      <c r="P153" s="203"/>
      <c r="Q153" s="188" t="s">
        <v>859</v>
      </c>
      <c r="R153" s="188" t="s">
        <v>1350</v>
      </c>
      <c r="S153" s="188" t="s">
        <v>1367</v>
      </c>
      <c r="T153" s="188" t="s">
        <v>1368</v>
      </c>
      <c r="U153" s="189"/>
      <c r="V153" s="189" t="s">
        <v>616</v>
      </c>
      <c r="W153" s="197">
        <v>440.14</v>
      </c>
      <c r="X153" s="198">
        <v>0.6</v>
      </c>
      <c r="Y153" s="199">
        <v>1.0427</v>
      </c>
      <c r="Z153" s="200" t="s">
        <v>1206</v>
      </c>
      <c r="AA153" s="201">
        <v>643.07000000000005</v>
      </c>
      <c r="AB153" s="202">
        <v>0.60199999999999998</v>
      </c>
      <c r="AC153" s="202">
        <v>2.9000000000000001E-2</v>
      </c>
      <c r="AD153" s="202" t="s">
        <v>1373</v>
      </c>
      <c r="AE153" s="202">
        <v>0</v>
      </c>
      <c r="AF153" s="202" t="s">
        <v>948</v>
      </c>
      <c r="AG153" s="202" t="s">
        <v>949</v>
      </c>
      <c r="AH153" s="189">
        <v>0.98373999999999995</v>
      </c>
      <c r="AI153" s="188"/>
      <c r="AJ153" s="188"/>
      <c r="AK153" s="187"/>
      <c r="AL153" s="187"/>
      <c r="AM153" s="188"/>
      <c r="AN153" s="193"/>
    </row>
    <row r="154" spans="1:40">
      <c r="A154" s="16" t="str">
        <f t="shared" si="2"/>
        <v>362012788001OP Psych</v>
      </c>
      <c r="B154" s="8"/>
      <c r="C154" s="8"/>
      <c r="D154" s="9"/>
      <c r="E154" s="9"/>
      <c r="F154" s="8"/>
      <c r="G154" s="8"/>
      <c r="H154" s="8"/>
      <c r="I154" s="8"/>
      <c r="J154" s="8"/>
      <c r="K154" s="244">
        <v>3020</v>
      </c>
      <c r="L154" s="248" t="s">
        <v>1601</v>
      </c>
      <c r="M154" s="246">
        <v>362012788001</v>
      </c>
      <c r="N154" s="247">
        <v>27</v>
      </c>
      <c r="O154" s="247" t="s">
        <v>1376</v>
      </c>
      <c r="P154" s="203"/>
      <c r="Q154" s="188" t="s">
        <v>859</v>
      </c>
      <c r="R154" s="188" t="s">
        <v>1350</v>
      </c>
      <c r="S154" s="188" t="s">
        <v>1367</v>
      </c>
      <c r="T154" s="188" t="s">
        <v>1368</v>
      </c>
      <c r="U154" s="189"/>
      <c r="V154" s="189" t="s">
        <v>616</v>
      </c>
      <c r="W154" s="197">
        <v>201.46</v>
      </c>
      <c r="X154" s="198">
        <v>0.6</v>
      </c>
      <c r="Y154" s="199">
        <v>1.0427</v>
      </c>
      <c r="Z154" s="200" t="s">
        <v>1206</v>
      </c>
      <c r="AA154" s="201">
        <v>273.11</v>
      </c>
      <c r="AB154" s="202">
        <v>0.60199999999999998</v>
      </c>
      <c r="AC154" s="202">
        <v>2.9000000000000001E-2</v>
      </c>
      <c r="AD154" s="202" t="s">
        <v>1373</v>
      </c>
      <c r="AE154" s="202">
        <v>0</v>
      </c>
      <c r="AF154" s="202" t="s">
        <v>948</v>
      </c>
      <c r="AG154" s="202" t="s">
        <v>949</v>
      </c>
      <c r="AH154" s="189">
        <v>1</v>
      </c>
      <c r="AI154" s="188"/>
      <c r="AJ154" s="188"/>
      <c r="AK154" s="187"/>
      <c r="AL154" s="187"/>
      <c r="AM154" s="188"/>
      <c r="AN154" s="193"/>
    </row>
    <row r="155" spans="1:40">
      <c r="A155" s="16" t="str">
        <f t="shared" si="2"/>
        <v>362012788001OP Psych</v>
      </c>
      <c r="B155" s="8"/>
      <c r="C155" s="8"/>
      <c r="D155" s="9"/>
      <c r="E155" s="9"/>
      <c r="F155" s="8"/>
      <c r="G155" s="8"/>
      <c r="H155" s="8"/>
      <c r="I155" s="8"/>
      <c r="J155" s="8"/>
      <c r="K155" s="244">
        <v>3020</v>
      </c>
      <c r="L155" s="248" t="s">
        <v>1601</v>
      </c>
      <c r="M155" s="246">
        <v>362012788001</v>
      </c>
      <c r="N155" s="247">
        <v>28</v>
      </c>
      <c r="O155" s="247" t="s">
        <v>1376</v>
      </c>
      <c r="P155" s="203"/>
      <c r="Q155" s="188" t="s">
        <v>859</v>
      </c>
      <c r="R155" s="188" t="s">
        <v>1350</v>
      </c>
      <c r="S155" s="188" t="s">
        <v>1367</v>
      </c>
      <c r="T155" s="188" t="s">
        <v>1368</v>
      </c>
      <c r="U155" s="189"/>
      <c r="V155" s="189" t="s">
        <v>616</v>
      </c>
      <c r="W155" s="197">
        <v>201.46</v>
      </c>
      <c r="X155" s="198">
        <v>0.6</v>
      </c>
      <c r="Y155" s="199">
        <v>1.0427</v>
      </c>
      <c r="Z155" s="200" t="s">
        <v>1206</v>
      </c>
      <c r="AA155" s="201">
        <v>273.11</v>
      </c>
      <c r="AB155" s="202">
        <v>0.60199999999999998</v>
      </c>
      <c r="AC155" s="202">
        <v>2.9000000000000001E-2</v>
      </c>
      <c r="AD155" s="202" t="s">
        <v>1373</v>
      </c>
      <c r="AE155" s="202">
        <v>0</v>
      </c>
      <c r="AF155" s="202" t="s">
        <v>948</v>
      </c>
      <c r="AG155" s="202" t="s">
        <v>949</v>
      </c>
      <c r="AH155" s="189">
        <v>1</v>
      </c>
      <c r="AI155" s="188"/>
      <c r="AJ155" s="188"/>
      <c r="AK155" s="187"/>
      <c r="AL155" s="187"/>
      <c r="AM155" s="188"/>
      <c r="AN155" s="193"/>
    </row>
    <row r="156" spans="1:40">
      <c r="A156" s="16" t="str">
        <f t="shared" si="2"/>
        <v>232983574003IP Psych</v>
      </c>
      <c r="B156" s="8"/>
      <c r="C156" s="8"/>
      <c r="D156" s="9"/>
      <c r="E156" s="9"/>
      <c r="F156" s="8"/>
      <c r="G156" s="8"/>
      <c r="H156" s="8"/>
      <c r="I156" s="8"/>
      <c r="J156" s="8"/>
      <c r="K156" s="244">
        <v>3021</v>
      </c>
      <c r="L156" s="248" t="s">
        <v>1214</v>
      </c>
      <c r="M156" s="246">
        <v>232983574003</v>
      </c>
      <c r="N156" s="247">
        <v>21</v>
      </c>
      <c r="O156" s="247" t="s">
        <v>1375</v>
      </c>
      <c r="P156" s="203"/>
      <c r="Q156" s="188" t="s">
        <v>1213</v>
      </c>
      <c r="R156" s="188" t="s">
        <v>1350</v>
      </c>
      <c r="S156" s="188" t="s">
        <v>1385</v>
      </c>
      <c r="T156" s="188" t="s">
        <v>1368</v>
      </c>
      <c r="U156" s="189"/>
      <c r="V156" s="189" t="s">
        <v>1255</v>
      </c>
      <c r="W156" s="197" t="s">
        <v>1206</v>
      </c>
      <c r="X156" s="198" t="s">
        <v>1206</v>
      </c>
      <c r="Y156" s="199" t="s">
        <v>1206</v>
      </c>
      <c r="Z156" s="200" t="s">
        <v>1206</v>
      </c>
      <c r="AA156" s="201">
        <v>839.72</v>
      </c>
      <c r="AB156" s="202" t="s">
        <v>1206</v>
      </c>
      <c r="AC156" s="202" t="s">
        <v>1206</v>
      </c>
      <c r="AD156" s="202" t="s">
        <v>1373</v>
      </c>
      <c r="AE156" s="202">
        <v>0</v>
      </c>
      <c r="AF156" s="202" t="s">
        <v>1206</v>
      </c>
      <c r="AG156" s="202" t="s">
        <v>948</v>
      </c>
      <c r="AH156" s="189">
        <v>1</v>
      </c>
      <c r="AI156" s="188"/>
      <c r="AJ156" s="188"/>
      <c r="AK156" s="187"/>
      <c r="AL156" s="187"/>
      <c r="AM156" s="188"/>
      <c r="AN156" s="193"/>
    </row>
    <row r="157" spans="1:40">
      <c r="A157" s="16" t="str">
        <f t="shared" si="2"/>
        <v>232983574003OP Psych</v>
      </c>
      <c r="B157" s="8"/>
      <c r="C157" s="8"/>
      <c r="D157" s="9"/>
      <c r="E157" s="9"/>
      <c r="F157" s="8"/>
      <c r="G157" s="8"/>
      <c r="H157" s="8"/>
      <c r="I157" s="8"/>
      <c r="J157" s="8"/>
      <c r="K157" s="244">
        <v>3021</v>
      </c>
      <c r="L157" s="248" t="s">
        <v>1214</v>
      </c>
      <c r="M157" s="246">
        <v>232983574003</v>
      </c>
      <c r="N157" s="247">
        <v>27</v>
      </c>
      <c r="O157" s="247" t="s">
        <v>1376</v>
      </c>
      <c r="P157" s="203"/>
      <c r="Q157" s="188" t="s">
        <v>1213</v>
      </c>
      <c r="R157" s="188" t="s">
        <v>1350</v>
      </c>
      <c r="S157" s="188" t="s">
        <v>1385</v>
      </c>
      <c r="T157" s="188" t="s">
        <v>1368</v>
      </c>
      <c r="U157" s="189"/>
      <c r="V157" s="189" t="s">
        <v>1255</v>
      </c>
      <c r="W157" s="197">
        <v>201.46</v>
      </c>
      <c r="X157" s="198">
        <v>0.6</v>
      </c>
      <c r="Y157" s="199">
        <v>1.0427</v>
      </c>
      <c r="Z157" s="200" t="s">
        <v>1206</v>
      </c>
      <c r="AA157" s="201">
        <v>206.62</v>
      </c>
      <c r="AB157" s="202">
        <v>0.23599999999999996</v>
      </c>
      <c r="AC157" s="202">
        <v>2.1000000000000001E-2</v>
      </c>
      <c r="AD157" s="202" t="s">
        <v>1373</v>
      </c>
      <c r="AE157" s="202">
        <v>0</v>
      </c>
      <c r="AF157" s="202" t="s">
        <v>949</v>
      </c>
      <c r="AG157" s="202" t="s">
        <v>948</v>
      </c>
      <c r="AH157" s="189">
        <v>1</v>
      </c>
      <c r="AI157" s="188"/>
      <c r="AJ157" s="188"/>
      <c r="AK157" s="187"/>
      <c r="AL157" s="187"/>
      <c r="AM157" s="188"/>
      <c r="AN157" s="193"/>
    </row>
    <row r="158" spans="1:40">
      <c r="A158" s="16" t="str">
        <f t="shared" si="2"/>
        <v>232983574003OP Psych</v>
      </c>
      <c r="B158" s="8"/>
      <c r="C158" s="8"/>
      <c r="D158" s="9"/>
      <c r="E158" s="9"/>
      <c r="F158" s="8"/>
      <c r="G158" s="8"/>
      <c r="H158" s="8"/>
      <c r="I158" s="8"/>
      <c r="J158" s="8"/>
      <c r="K158" s="244">
        <v>3021</v>
      </c>
      <c r="L158" s="248" t="s">
        <v>1214</v>
      </c>
      <c r="M158" s="246">
        <v>232983574003</v>
      </c>
      <c r="N158" s="247">
        <v>28</v>
      </c>
      <c r="O158" s="247" t="s">
        <v>1376</v>
      </c>
      <c r="P158" s="203"/>
      <c r="Q158" s="188" t="s">
        <v>1213</v>
      </c>
      <c r="R158" s="188" t="s">
        <v>1350</v>
      </c>
      <c r="S158" s="188" t="s">
        <v>1385</v>
      </c>
      <c r="T158" s="188" t="s">
        <v>1368</v>
      </c>
      <c r="U158" s="189"/>
      <c r="V158" s="189" t="s">
        <v>1255</v>
      </c>
      <c r="W158" s="197">
        <v>201.46</v>
      </c>
      <c r="X158" s="198">
        <v>0.6</v>
      </c>
      <c r="Y158" s="199">
        <v>1.0427</v>
      </c>
      <c r="Z158" s="200" t="s">
        <v>1206</v>
      </c>
      <c r="AA158" s="201">
        <v>206.62</v>
      </c>
      <c r="AB158" s="202">
        <v>0.23599999999999996</v>
      </c>
      <c r="AC158" s="202">
        <v>2.1000000000000001E-2</v>
      </c>
      <c r="AD158" s="202" t="s">
        <v>1373</v>
      </c>
      <c r="AE158" s="202">
        <v>0</v>
      </c>
      <c r="AF158" s="202" t="s">
        <v>949</v>
      </c>
      <c r="AG158" s="202" t="s">
        <v>948</v>
      </c>
      <c r="AH158" s="189">
        <v>1</v>
      </c>
      <c r="AI158" s="188"/>
      <c r="AJ158" s="188"/>
      <c r="AK158" s="187"/>
      <c r="AL158" s="187"/>
      <c r="AM158" s="188"/>
      <c r="AN158" s="193"/>
    </row>
    <row r="159" spans="1:40">
      <c r="A159" s="16" t="str">
        <f t="shared" si="2"/>
        <v>363488183006IP Acute</v>
      </c>
      <c r="B159" s="8"/>
      <c r="C159" s="8"/>
      <c r="D159" s="9"/>
      <c r="E159" s="9"/>
      <c r="F159" s="8"/>
      <c r="G159" s="8"/>
      <c r="H159" s="8"/>
      <c r="I159" s="8"/>
      <c r="J159" s="8"/>
      <c r="K159" s="244">
        <v>3023</v>
      </c>
      <c r="L159" s="248" t="s">
        <v>1602</v>
      </c>
      <c r="M159" s="246">
        <v>363488183006</v>
      </c>
      <c r="N159" s="247">
        <v>20</v>
      </c>
      <c r="O159" s="247" t="s">
        <v>1366</v>
      </c>
      <c r="P159" s="203"/>
      <c r="Q159" s="188" t="s">
        <v>14</v>
      </c>
      <c r="R159" s="188" t="s">
        <v>1350</v>
      </c>
      <c r="S159" s="188" t="s">
        <v>1367</v>
      </c>
      <c r="T159" s="188" t="s">
        <v>1368</v>
      </c>
      <c r="U159" s="189"/>
      <c r="V159" s="189" t="s">
        <v>566</v>
      </c>
      <c r="W159" s="197">
        <v>3436.26</v>
      </c>
      <c r="X159" s="198">
        <v>0.68300000000000005</v>
      </c>
      <c r="Y159" s="199">
        <v>1.0427</v>
      </c>
      <c r="Z159" s="200">
        <v>5.8799999999999998E-3</v>
      </c>
      <c r="AA159" s="201">
        <v>3552.25</v>
      </c>
      <c r="AB159" s="202">
        <v>0.2</v>
      </c>
      <c r="AC159" s="202">
        <v>1.6E-2</v>
      </c>
      <c r="AD159" s="202" t="s">
        <v>971</v>
      </c>
      <c r="AE159" s="202" t="s">
        <v>1369</v>
      </c>
      <c r="AF159" s="202" t="s">
        <v>1206</v>
      </c>
      <c r="AG159" s="202" t="s">
        <v>948</v>
      </c>
      <c r="AH159" s="189">
        <v>0.99858999999999998</v>
      </c>
      <c r="AI159" s="188"/>
      <c r="AJ159" s="188"/>
      <c r="AK159" s="187"/>
      <c r="AL159" s="187"/>
      <c r="AM159" s="188"/>
      <c r="AN159" s="193"/>
    </row>
    <row r="160" spans="1:40">
      <c r="A160" s="16" t="str">
        <f t="shared" si="2"/>
        <v>363488183006IP Psych</v>
      </c>
      <c r="B160" s="8"/>
      <c r="C160" s="8"/>
      <c r="D160" s="9"/>
      <c r="E160" s="9"/>
      <c r="F160" s="8"/>
      <c r="G160" s="8"/>
      <c r="H160" s="8"/>
      <c r="I160" s="8"/>
      <c r="J160" s="8"/>
      <c r="K160" s="244">
        <v>3023</v>
      </c>
      <c r="L160" s="248" t="s">
        <v>1602</v>
      </c>
      <c r="M160" s="246">
        <v>363488183006</v>
      </c>
      <c r="N160" s="247">
        <v>21</v>
      </c>
      <c r="O160" s="247" t="s">
        <v>1375</v>
      </c>
      <c r="P160" s="203"/>
      <c r="Q160" s="188" t="s">
        <v>14</v>
      </c>
      <c r="R160" s="188" t="s">
        <v>1350</v>
      </c>
      <c r="S160" s="188" t="s">
        <v>1367</v>
      </c>
      <c r="T160" s="188" t="s">
        <v>1368</v>
      </c>
      <c r="U160" s="189"/>
      <c r="V160" s="189" t="s">
        <v>566</v>
      </c>
      <c r="W160" s="197" t="s">
        <v>1206</v>
      </c>
      <c r="X160" s="198" t="s">
        <v>1206</v>
      </c>
      <c r="Y160" s="199" t="s">
        <v>1206</v>
      </c>
      <c r="Z160" s="200" t="s">
        <v>1206</v>
      </c>
      <c r="AA160" s="201">
        <v>371.82</v>
      </c>
      <c r="AB160" s="202" t="s">
        <v>1206</v>
      </c>
      <c r="AC160" s="202" t="s">
        <v>1206</v>
      </c>
      <c r="AD160" s="202" t="s">
        <v>971</v>
      </c>
      <c r="AE160" s="202" t="s">
        <v>1369</v>
      </c>
      <c r="AF160" s="202" t="s">
        <v>1206</v>
      </c>
      <c r="AG160" s="202" t="s">
        <v>948</v>
      </c>
      <c r="AH160" s="189">
        <v>1</v>
      </c>
      <c r="AI160" s="188"/>
      <c r="AJ160" s="188"/>
      <c r="AK160" s="187"/>
      <c r="AL160" s="187"/>
      <c r="AM160" s="188"/>
      <c r="AN160" s="193"/>
    </row>
    <row r="161" spans="1:40">
      <c r="A161" s="16" t="str">
        <f t="shared" si="2"/>
        <v>363488183006OP Acute</v>
      </c>
      <c r="B161" s="8"/>
      <c r="C161" s="8"/>
      <c r="D161" s="9"/>
      <c r="E161" s="9"/>
      <c r="F161" s="8"/>
      <c r="G161" s="8"/>
      <c r="H161" s="8"/>
      <c r="I161" s="8"/>
      <c r="J161" s="8"/>
      <c r="K161" s="244">
        <v>3023</v>
      </c>
      <c r="L161" s="248" t="s">
        <v>1602</v>
      </c>
      <c r="M161" s="246">
        <v>363488183006</v>
      </c>
      <c r="N161" s="247">
        <v>24</v>
      </c>
      <c r="O161" s="247" t="s">
        <v>1371</v>
      </c>
      <c r="P161" s="203"/>
      <c r="Q161" s="188" t="s">
        <v>14</v>
      </c>
      <c r="R161" s="188" t="s">
        <v>1350</v>
      </c>
      <c r="S161" s="188" t="s">
        <v>1367</v>
      </c>
      <c r="T161" s="188" t="s">
        <v>1368</v>
      </c>
      <c r="U161" s="189"/>
      <c r="V161" s="189" t="s">
        <v>566</v>
      </c>
      <c r="W161" s="197">
        <v>440.14</v>
      </c>
      <c r="X161" s="198">
        <v>0.6</v>
      </c>
      <c r="Y161" s="199">
        <v>1.0427</v>
      </c>
      <c r="Z161" s="200" t="s">
        <v>1206</v>
      </c>
      <c r="AA161" s="201">
        <v>643.07000000000005</v>
      </c>
      <c r="AB161" s="202">
        <v>0.2</v>
      </c>
      <c r="AC161" s="202">
        <v>1.6E-2</v>
      </c>
      <c r="AD161" s="202" t="s">
        <v>971</v>
      </c>
      <c r="AE161" s="202" t="s">
        <v>1369</v>
      </c>
      <c r="AF161" s="202" t="s">
        <v>948</v>
      </c>
      <c r="AG161" s="202" t="s">
        <v>948</v>
      </c>
      <c r="AH161" s="189">
        <v>0.98373999999999995</v>
      </c>
      <c r="AI161" s="188"/>
      <c r="AJ161" s="188"/>
      <c r="AK161" s="187"/>
      <c r="AL161" s="187"/>
      <c r="AM161" s="188"/>
      <c r="AN161" s="193"/>
    </row>
    <row r="162" spans="1:40">
      <c r="A162" s="16" t="str">
        <f t="shared" si="2"/>
        <v>363488183006OP Psych</v>
      </c>
      <c r="B162" s="8"/>
      <c r="C162" s="8"/>
      <c r="D162" s="9"/>
      <c r="E162" s="9"/>
      <c r="F162" s="8"/>
      <c r="G162" s="8"/>
      <c r="H162" s="8"/>
      <c r="I162" s="8"/>
      <c r="J162" s="8"/>
      <c r="K162" s="244">
        <v>3023</v>
      </c>
      <c r="L162" s="248" t="s">
        <v>1602</v>
      </c>
      <c r="M162" s="246">
        <v>363488183006</v>
      </c>
      <c r="N162" s="247">
        <v>27</v>
      </c>
      <c r="O162" s="247" t="s">
        <v>1376</v>
      </c>
      <c r="P162" s="203"/>
      <c r="Q162" s="188" t="s">
        <v>14</v>
      </c>
      <c r="R162" s="188" t="s">
        <v>1350</v>
      </c>
      <c r="S162" s="188" t="s">
        <v>1367</v>
      </c>
      <c r="T162" s="188" t="s">
        <v>1368</v>
      </c>
      <c r="U162" s="189"/>
      <c r="V162" s="189" t="s">
        <v>566</v>
      </c>
      <c r="W162" s="197">
        <v>201.46</v>
      </c>
      <c r="X162" s="198">
        <v>0.6</v>
      </c>
      <c r="Y162" s="199">
        <v>1.0427</v>
      </c>
      <c r="Z162" s="200" t="s">
        <v>1206</v>
      </c>
      <c r="AA162" s="201">
        <v>273.11</v>
      </c>
      <c r="AB162" s="202">
        <v>0.2</v>
      </c>
      <c r="AC162" s="202">
        <v>1.6E-2</v>
      </c>
      <c r="AD162" s="202" t="s">
        <v>971</v>
      </c>
      <c r="AE162" s="202" t="s">
        <v>1369</v>
      </c>
      <c r="AF162" s="202" t="s">
        <v>948</v>
      </c>
      <c r="AG162" s="202" t="s">
        <v>948</v>
      </c>
      <c r="AH162" s="189">
        <v>1</v>
      </c>
      <c r="AI162" s="188"/>
      <c r="AJ162" s="188"/>
      <c r="AK162" s="187"/>
      <c r="AL162" s="187"/>
      <c r="AM162" s="188"/>
      <c r="AN162" s="193"/>
    </row>
    <row r="163" spans="1:40">
      <c r="A163" s="16" t="str">
        <f t="shared" si="2"/>
        <v>363488183006OP Psych</v>
      </c>
      <c r="B163" s="8"/>
      <c r="C163" s="8"/>
      <c r="D163" s="9"/>
      <c r="E163" s="9"/>
      <c r="F163" s="8"/>
      <c r="G163" s="8"/>
      <c r="H163" s="8"/>
      <c r="I163" s="8"/>
      <c r="J163" s="8"/>
      <c r="K163" s="244">
        <v>3023</v>
      </c>
      <c r="L163" s="248" t="s">
        <v>1602</v>
      </c>
      <c r="M163" s="246">
        <v>363488183006</v>
      </c>
      <c r="N163" s="247">
        <v>28</v>
      </c>
      <c r="O163" s="247" t="s">
        <v>1376</v>
      </c>
      <c r="P163" s="203"/>
      <c r="Q163" s="188" t="s">
        <v>14</v>
      </c>
      <c r="R163" s="188" t="s">
        <v>1350</v>
      </c>
      <c r="S163" s="188" t="s">
        <v>1367</v>
      </c>
      <c r="T163" s="188" t="s">
        <v>1368</v>
      </c>
      <c r="U163" s="189"/>
      <c r="V163" s="189" t="s">
        <v>566</v>
      </c>
      <c r="W163" s="197">
        <v>201.46</v>
      </c>
      <c r="X163" s="198">
        <v>0.6</v>
      </c>
      <c r="Y163" s="199">
        <v>1.0427</v>
      </c>
      <c r="Z163" s="200" t="s">
        <v>1206</v>
      </c>
      <c r="AA163" s="201">
        <v>273.11</v>
      </c>
      <c r="AB163" s="202">
        <v>0.2</v>
      </c>
      <c r="AC163" s="202">
        <v>1.6E-2</v>
      </c>
      <c r="AD163" s="202" t="s">
        <v>971</v>
      </c>
      <c r="AE163" s="202" t="s">
        <v>1369</v>
      </c>
      <c r="AF163" s="202" t="s">
        <v>948</v>
      </c>
      <c r="AG163" s="202" t="s">
        <v>948</v>
      </c>
      <c r="AH163" s="189">
        <v>1</v>
      </c>
      <c r="AI163" s="188"/>
      <c r="AJ163" s="188"/>
      <c r="AK163" s="187"/>
      <c r="AL163" s="187"/>
      <c r="AM163" s="188"/>
      <c r="AN163" s="193"/>
    </row>
    <row r="164" spans="1:40">
      <c r="A164" s="16" t="str">
        <f t="shared" si="2"/>
        <v>362170833001IP Acute</v>
      </c>
      <c r="B164" s="8"/>
      <c r="C164" s="8"/>
      <c r="D164" s="9"/>
      <c r="E164" s="9"/>
      <c r="F164" s="8"/>
      <c r="G164" s="8"/>
      <c r="H164" s="8"/>
      <c r="I164" s="8"/>
      <c r="J164" s="8"/>
      <c r="K164" s="244">
        <v>3025</v>
      </c>
      <c r="L164" s="248" t="s">
        <v>1603</v>
      </c>
      <c r="M164" s="246">
        <v>362170833001</v>
      </c>
      <c r="N164" s="247">
        <v>20</v>
      </c>
      <c r="O164" s="247" t="s">
        <v>1366</v>
      </c>
      <c r="P164" s="203"/>
      <c r="Q164" s="188" t="s">
        <v>800</v>
      </c>
      <c r="R164" s="188" t="s">
        <v>1350</v>
      </c>
      <c r="S164" s="188" t="s">
        <v>1391</v>
      </c>
      <c r="T164" s="188" t="s">
        <v>1368</v>
      </c>
      <c r="U164" s="189"/>
      <c r="V164" s="189" t="s">
        <v>704</v>
      </c>
      <c r="W164" s="197">
        <v>3436.26</v>
      </c>
      <c r="X164" s="198">
        <v>0.68300000000000005</v>
      </c>
      <c r="Y164" s="199">
        <v>1.0525999999999998</v>
      </c>
      <c r="Z164" s="200">
        <v>5.8799999999999998E-3</v>
      </c>
      <c r="AA164" s="201">
        <v>3575.59</v>
      </c>
      <c r="AB164" s="202">
        <v>0.23599999999999996</v>
      </c>
      <c r="AC164" s="202">
        <v>2.1000000000000001E-2</v>
      </c>
      <c r="AD164" s="202" t="s">
        <v>971</v>
      </c>
      <c r="AE164" s="202" t="s">
        <v>1369</v>
      </c>
      <c r="AF164" s="202" t="s">
        <v>1206</v>
      </c>
      <c r="AG164" s="202" t="s">
        <v>949</v>
      </c>
      <c r="AH164" s="189">
        <v>0.99858999999999998</v>
      </c>
      <c r="AI164" s="188"/>
      <c r="AJ164" s="188"/>
      <c r="AK164" s="187"/>
      <c r="AL164" s="187"/>
      <c r="AM164" s="188"/>
      <c r="AN164" s="193"/>
    </row>
    <row r="165" spans="1:40">
      <c r="A165" s="16" t="str">
        <f t="shared" si="2"/>
        <v>362170833007IP Acute</v>
      </c>
      <c r="B165" s="8"/>
      <c r="C165" s="8"/>
      <c r="D165" s="9"/>
      <c r="E165" s="9"/>
      <c r="F165" s="8"/>
      <c r="G165" s="8"/>
      <c r="H165" s="8"/>
      <c r="I165" s="8"/>
      <c r="J165" s="8"/>
      <c r="K165" s="244">
        <v>3025</v>
      </c>
      <c r="L165" s="248" t="s">
        <v>1603</v>
      </c>
      <c r="M165" s="246">
        <v>362170833007</v>
      </c>
      <c r="N165" s="247">
        <v>20</v>
      </c>
      <c r="O165" s="247" t="s">
        <v>1366</v>
      </c>
      <c r="P165" s="203"/>
      <c r="Q165" s="188" t="s">
        <v>800</v>
      </c>
      <c r="R165" s="188" t="s">
        <v>1350</v>
      </c>
      <c r="S165" s="188" t="s">
        <v>1391</v>
      </c>
      <c r="T165" s="188" t="s">
        <v>1368</v>
      </c>
      <c r="U165" s="189"/>
      <c r="V165" s="189" t="s">
        <v>704</v>
      </c>
      <c r="W165" s="197">
        <v>3436.26</v>
      </c>
      <c r="X165" s="198">
        <v>0.68300000000000005</v>
      </c>
      <c r="Y165" s="199">
        <v>1.0525999999999998</v>
      </c>
      <c r="Z165" s="200">
        <v>5.8799999999999998E-3</v>
      </c>
      <c r="AA165" s="201">
        <v>3575.59</v>
      </c>
      <c r="AB165" s="202">
        <v>0.23599999999999996</v>
      </c>
      <c r="AC165" s="202">
        <v>2.1000000000000001E-2</v>
      </c>
      <c r="AD165" s="202" t="s">
        <v>971</v>
      </c>
      <c r="AE165" s="202" t="s">
        <v>1369</v>
      </c>
      <c r="AF165" s="202" t="s">
        <v>1206</v>
      </c>
      <c r="AG165" s="202" t="s">
        <v>949</v>
      </c>
      <c r="AH165" s="189">
        <v>0.99858999999999998</v>
      </c>
      <c r="AI165" s="188"/>
      <c r="AJ165" s="188"/>
      <c r="AK165" s="187"/>
      <c r="AL165" s="187"/>
      <c r="AM165" s="188"/>
      <c r="AN165" s="193"/>
    </row>
    <row r="166" spans="1:40">
      <c r="A166" s="16" t="str">
        <f t="shared" si="2"/>
        <v>362170833001IP Psych</v>
      </c>
      <c r="B166" s="8"/>
      <c r="C166" s="8"/>
      <c r="D166" s="9"/>
      <c r="E166" s="9"/>
      <c r="F166" s="8"/>
      <c r="G166" s="8"/>
      <c r="H166" s="8"/>
      <c r="I166" s="8"/>
      <c r="J166" s="8"/>
      <c r="K166" s="244">
        <v>3025</v>
      </c>
      <c r="L166" s="248" t="s">
        <v>1603</v>
      </c>
      <c r="M166" s="246">
        <v>362170833001</v>
      </c>
      <c r="N166" s="247">
        <v>21</v>
      </c>
      <c r="O166" s="247" t="s">
        <v>1375</v>
      </c>
      <c r="P166" s="203"/>
      <c r="Q166" s="188" t="s">
        <v>800</v>
      </c>
      <c r="R166" s="188" t="s">
        <v>1350</v>
      </c>
      <c r="S166" s="188" t="s">
        <v>1391</v>
      </c>
      <c r="T166" s="188" t="s">
        <v>1368</v>
      </c>
      <c r="U166" s="189"/>
      <c r="V166" s="189" t="s">
        <v>704</v>
      </c>
      <c r="W166" s="197" t="s">
        <v>1206</v>
      </c>
      <c r="X166" s="198" t="s">
        <v>1206</v>
      </c>
      <c r="Y166" s="199" t="s">
        <v>1206</v>
      </c>
      <c r="Z166" s="200" t="s">
        <v>1206</v>
      </c>
      <c r="AA166" s="201">
        <v>898.21</v>
      </c>
      <c r="AB166" s="202" t="s">
        <v>1206</v>
      </c>
      <c r="AC166" s="202" t="s">
        <v>1206</v>
      </c>
      <c r="AD166" s="202" t="s">
        <v>971</v>
      </c>
      <c r="AE166" s="202" t="s">
        <v>1369</v>
      </c>
      <c r="AF166" s="202" t="s">
        <v>1206</v>
      </c>
      <c r="AG166" s="202" t="s">
        <v>949</v>
      </c>
      <c r="AH166" s="189">
        <v>1</v>
      </c>
      <c r="AI166" s="188"/>
      <c r="AJ166" s="188"/>
      <c r="AK166" s="187"/>
      <c r="AL166" s="187"/>
      <c r="AM166" s="188"/>
      <c r="AN166" s="193"/>
    </row>
    <row r="167" spans="1:40">
      <c r="A167" s="16" t="str">
        <f t="shared" si="2"/>
        <v>362170833007IP Psych</v>
      </c>
      <c r="B167" s="8"/>
      <c r="C167" s="8"/>
      <c r="D167" s="9"/>
      <c r="E167" s="9"/>
      <c r="F167" s="8"/>
      <c r="G167" s="8"/>
      <c r="H167" s="8"/>
      <c r="I167" s="8"/>
      <c r="J167" s="8"/>
      <c r="K167" s="244">
        <v>3025</v>
      </c>
      <c r="L167" s="248" t="s">
        <v>1603</v>
      </c>
      <c r="M167" s="246">
        <v>362170833007</v>
      </c>
      <c r="N167" s="247">
        <v>21</v>
      </c>
      <c r="O167" s="247" t="s">
        <v>1375</v>
      </c>
      <c r="P167" s="203"/>
      <c r="Q167" s="188" t="s">
        <v>800</v>
      </c>
      <c r="R167" s="188" t="s">
        <v>1350</v>
      </c>
      <c r="S167" s="188" t="s">
        <v>1391</v>
      </c>
      <c r="T167" s="188" t="s">
        <v>1368</v>
      </c>
      <c r="U167" s="189"/>
      <c r="V167" s="189" t="s">
        <v>704</v>
      </c>
      <c r="W167" s="197" t="s">
        <v>1206</v>
      </c>
      <c r="X167" s="198" t="s">
        <v>1206</v>
      </c>
      <c r="Y167" s="199" t="s">
        <v>1206</v>
      </c>
      <c r="Z167" s="200" t="s">
        <v>1206</v>
      </c>
      <c r="AA167" s="201">
        <v>898.21</v>
      </c>
      <c r="AB167" s="202" t="s">
        <v>1206</v>
      </c>
      <c r="AC167" s="202" t="s">
        <v>1206</v>
      </c>
      <c r="AD167" s="202" t="s">
        <v>971</v>
      </c>
      <c r="AE167" s="202" t="s">
        <v>1369</v>
      </c>
      <c r="AF167" s="202" t="s">
        <v>1206</v>
      </c>
      <c r="AG167" s="202" t="s">
        <v>949</v>
      </c>
      <c r="AH167" s="189">
        <v>1</v>
      </c>
      <c r="AI167" s="188"/>
      <c r="AJ167" s="188"/>
      <c r="AK167" s="187"/>
      <c r="AL167" s="187"/>
      <c r="AM167" s="188"/>
      <c r="AN167" s="193"/>
    </row>
    <row r="168" spans="1:40">
      <c r="A168" s="16" t="str">
        <f t="shared" si="2"/>
        <v>362170833001OP Acute</v>
      </c>
      <c r="B168" s="8"/>
      <c r="C168" s="8"/>
      <c r="D168" s="9"/>
      <c r="E168" s="9"/>
      <c r="F168" s="8"/>
      <c r="G168" s="8"/>
      <c r="H168" s="8"/>
      <c r="I168" s="8"/>
      <c r="J168" s="8"/>
      <c r="K168" s="244">
        <v>3025</v>
      </c>
      <c r="L168" s="248" t="s">
        <v>1603</v>
      </c>
      <c r="M168" s="246">
        <v>362170833001</v>
      </c>
      <c r="N168" s="247">
        <v>24</v>
      </c>
      <c r="O168" s="247" t="s">
        <v>1371</v>
      </c>
      <c r="P168" s="203"/>
      <c r="Q168" s="188" t="s">
        <v>800</v>
      </c>
      <c r="R168" s="188" t="s">
        <v>1350</v>
      </c>
      <c r="S168" s="188" t="s">
        <v>1391</v>
      </c>
      <c r="T168" s="188" t="s">
        <v>1368</v>
      </c>
      <c r="U168" s="189"/>
      <c r="V168" s="189" t="s">
        <v>704</v>
      </c>
      <c r="W168" s="197">
        <v>440.14</v>
      </c>
      <c r="X168" s="198">
        <v>0.6</v>
      </c>
      <c r="Y168" s="199">
        <v>1.0525999999999998</v>
      </c>
      <c r="Z168" s="200" t="s">
        <v>1206</v>
      </c>
      <c r="AA168" s="201">
        <v>646.79</v>
      </c>
      <c r="AB168" s="202">
        <v>0.23599999999999996</v>
      </c>
      <c r="AC168" s="202">
        <v>2.1000000000000001E-2</v>
      </c>
      <c r="AD168" s="202" t="s">
        <v>971</v>
      </c>
      <c r="AE168" s="202" t="s">
        <v>1369</v>
      </c>
      <c r="AF168" s="202" t="s">
        <v>948</v>
      </c>
      <c r="AG168" s="202" t="s">
        <v>949</v>
      </c>
      <c r="AH168" s="189">
        <v>0.98373999999999995</v>
      </c>
      <c r="AI168" s="188"/>
      <c r="AJ168" s="188"/>
      <c r="AK168" s="187"/>
      <c r="AL168" s="187"/>
      <c r="AM168" s="188"/>
      <c r="AN168" s="193"/>
    </row>
    <row r="169" spans="1:40">
      <c r="A169" s="16" t="str">
        <f t="shared" si="2"/>
        <v>362170833003OP Acute</v>
      </c>
      <c r="B169" s="8"/>
      <c r="C169" s="8"/>
      <c r="D169" s="9"/>
      <c r="E169" s="9"/>
      <c r="F169" s="8"/>
      <c r="G169" s="8"/>
      <c r="H169" s="8"/>
      <c r="I169" s="8"/>
      <c r="J169" s="8"/>
      <c r="K169" s="244">
        <v>3025</v>
      </c>
      <c r="L169" s="248" t="s">
        <v>1603</v>
      </c>
      <c r="M169" s="246">
        <v>362170833003</v>
      </c>
      <c r="N169" s="247">
        <v>24</v>
      </c>
      <c r="O169" s="247" t="s">
        <v>1371</v>
      </c>
      <c r="P169" s="203"/>
      <c r="Q169" s="188" t="s">
        <v>800</v>
      </c>
      <c r="R169" s="188" t="s">
        <v>1350</v>
      </c>
      <c r="S169" s="188" t="s">
        <v>1391</v>
      </c>
      <c r="T169" s="188" t="s">
        <v>1368</v>
      </c>
      <c r="U169" s="189"/>
      <c r="V169" s="189" t="s">
        <v>704</v>
      </c>
      <c r="W169" s="197">
        <v>440.14</v>
      </c>
      <c r="X169" s="198">
        <v>0.6</v>
      </c>
      <c r="Y169" s="199">
        <v>1.0525999999999998</v>
      </c>
      <c r="Z169" s="200" t="s">
        <v>1206</v>
      </c>
      <c r="AA169" s="201">
        <v>646.79</v>
      </c>
      <c r="AB169" s="202">
        <v>0.23599999999999996</v>
      </c>
      <c r="AC169" s="202">
        <v>2.1000000000000001E-2</v>
      </c>
      <c r="AD169" s="202" t="s">
        <v>971</v>
      </c>
      <c r="AE169" s="202" t="s">
        <v>1369</v>
      </c>
      <c r="AF169" s="202" t="s">
        <v>948</v>
      </c>
      <c r="AG169" s="202" t="s">
        <v>949</v>
      </c>
      <c r="AH169" s="189">
        <v>0.98373999999999995</v>
      </c>
      <c r="AI169" s="188"/>
      <c r="AJ169" s="188"/>
      <c r="AK169" s="187"/>
      <c r="AL169" s="187"/>
      <c r="AM169" s="188"/>
      <c r="AN169" s="193"/>
    </row>
    <row r="170" spans="1:40">
      <c r="A170" s="16" t="str">
        <f t="shared" si="2"/>
        <v>362170833007OP Acute</v>
      </c>
      <c r="B170" s="8"/>
      <c r="C170" s="8"/>
      <c r="D170" s="9"/>
      <c r="E170" s="9"/>
      <c r="F170" s="8"/>
      <c r="G170" s="8"/>
      <c r="H170" s="8"/>
      <c r="I170" s="8"/>
      <c r="J170" s="8"/>
      <c r="K170" s="244">
        <v>3025</v>
      </c>
      <c r="L170" s="248" t="s">
        <v>1603</v>
      </c>
      <c r="M170" s="246">
        <v>362170833007</v>
      </c>
      <c r="N170" s="247">
        <v>24</v>
      </c>
      <c r="O170" s="247" t="s">
        <v>1371</v>
      </c>
      <c r="P170" s="203"/>
      <c r="Q170" s="188" t="s">
        <v>800</v>
      </c>
      <c r="R170" s="188" t="s">
        <v>1350</v>
      </c>
      <c r="S170" s="188" t="s">
        <v>1391</v>
      </c>
      <c r="T170" s="188" t="s">
        <v>1368</v>
      </c>
      <c r="U170" s="189"/>
      <c r="V170" s="189" t="s">
        <v>704</v>
      </c>
      <c r="W170" s="197">
        <v>440.14</v>
      </c>
      <c r="X170" s="198">
        <v>0.6</v>
      </c>
      <c r="Y170" s="199">
        <v>1.0525999999999998</v>
      </c>
      <c r="Z170" s="200" t="s">
        <v>1206</v>
      </c>
      <c r="AA170" s="201">
        <v>646.79</v>
      </c>
      <c r="AB170" s="202">
        <v>0.23599999999999996</v>
      </c>
      <c r="AC170" s="202">
        <v>2.1000000000000001E-2</v>
      </c>
      <c r="AD170" s="202" t="s">
        <v>971</v>
      </c>
      <c r="AE170" s="202" t="s">
        <v>1369</v>
      </c>
      <c r="AF170" s="202" t="s">
        <v>948</v>
      </c>
      <c r="AG170" s="202" t="s">
        <v>949</v>
      </c>
      <c r="AH170" s="189">
        <v>0.98373999999999995</v>
      </c>
      <c r="AI170" s="188"/>
      <c r="AJ170" s="188"/>
      <c r="AK170" s="187"/>
      <c r="AL170" s="187"/>
      <c r="AM170" s="188"/>
      <c r="AN170" s="193"/>
    </row>
    <row r="171" spans="1:40">
      <c r="A171" s="16" t="str">
        <f t="shared" si="2"/>
        <v>362170833001OP Psych</v>
      </c>
      <c r="B171" s="8"/>
      <c r="C171" s="8"/>
      <c r="D171" s="9"/>
      <c r="E171" s="9"/>
      <c r="F171" s="8"/>
      <c r="G171" s="8"/>
      <c r="H171" s="8"/>
      <c r="I171" s="8"/>
      <c r="J171" s="8"/>
      <c r="K171" s="244">
        <v>3025</v>
      </c>
      <c r="L171" s="248" t="s">
        <v>1603</v>
      </c>
      <c r="M171" s="246">
        <v>362170833001</v>
      </c>
      <c r="N171" s="247">
        <v>27</v>
      </c>
      <c r="O171" s="247" t="s">
        <v>1376</v>
      </c>
      <c r="P171" s="203"/>
      <c r="Q171" s="188" t="s">
        <v>800</v>
      </c>
      <c r="R171" s="188" t="s">
        <v>1350</v>
      </c>
      <c r="S171" s="188" t="s">
        <v>1391</v>
      </c>
      <c r="T171" s="188" t="s">
        <v>1368</v>
      </c>
      <c r="U171" s="189"/>
      <c r="V171" s="189" t="s">
        <v>704</v>
      </c>
      <c r="W171" s="197">
        <v>201.46</v>
      </c>
      <c r="X171" s="198">
        <v>0.6</v>
      </c>
      <c r="Y171" s="199">
        <v>1.0525999999999998</v>
      </c>
      <c r="Z171" s="200" t="s">
        <v>1206</v>
      </c>
      <c r="AA171" s="201">
        <v>274.69</v>
      </c>
      <c r="AB171" s="202">
        <v>0.23599999999999996</v>
      </c>
      <c r="AC171" s="202">
        <v>2.1000000000000001E-2</v>
      </c>
      <c r="AD171" s="202" t="s">
        <v>971</v>
      </c>
      <c r="AE171" s="202" t="s">
        <v>1369</v>
      </c>
      <c r="AF171" s="202" t="s">
        <v>948</v>
      </c>
      <c r="AG171" s="202" t="s">
        <v>949</v>
      </c>
      <c r="AH171" s="189">
        <v>1</v>
      </c>
      <c r="AI171" s="188"/>
      <c r="AJ171" s="188"/>
      <c r="AK171" s="187"/>
      <c r="AL171" s="187"/>
      <c r="AM171" s="188"/>
      <c r="AN171" s="193"/>
    </row>
    <row r="172" spans="1:40">
      <c r="A172" s="16" t="str">
        <f t="shared" si="2"/>
        <v>362170833007OP Psych</v>
      </c>
      <c r="B172" s="8"/>
      <c r="C172" s="8"/>
      <c r="D172" s="9"/>
      <c r="E172" s="9"/>
      <c r="F172" s="8"/>
      <c r="G172" s="8"/>
      <c r="H172" s="8"/>
      <c r="I172" s="8"/>
      <c r="J172" s="8"/>
      <c r="K172" s="244">
        <v>3025</v>
      </c>
      <c r="L172" s="248" t="s">
        <v>1603</v>
      </c>
      <c r="M172" s="246">
        <v>362170833007</v>
      </c>
      <c r="N172" s="247">
        <v>27</v>
      </c>
      <c r="O172" s="247" t="s">
        <v>1376</v>
      </c>
      <c r="P172" s="203"/>
      <c r="Q172" s="188" t="s">
        <v>800</v>
      </c>
      <c r="R172" s="188" t="s">
        <v>1350</v>
      </c>
      <c r="S172" s="188" t="s">
        <v>1391</v>
      </c>
      <c r="T172" s="188" t="s">
        <v>1368</v>
      </c>
      <c r="U172" s="189"/>
      <c r="V172" s="189" t="s">
        <v>704</v>
      </c>
      <c r="W172" s="197">
        <v>201.46</v>
      </c>
      <c r="X172" s="198">
        <v>0.6</v>
      </c>
      <c r="Y172" s="199">
        <v>1.0525999999999998</v>
      </c>
      <c r="Z172" s="200" t="s">
        <v>1206</v>
      </c>
      <c r="AA172" s="201">
        <v>274.69</v>
      </c>
      <c r="AB172" s="202">
        <v>0.23599999999999996</v>
      </c>
      <c r="AC172" s="202">
        <v>2.1000000000000001E-2</v>
      </c>
      <c r="AD172" s="202" t="s">
        <v>971</v>
      </c>
      <c r="AE172" s="202" t="s">
        <v>1369</v>
      </c>
      <c r="AF172" s="202" t="s">
        <v>948</v>
      </c>
      <c r="AG172" s="202" t="s">
        <v>949</v>
      </c>
      <c r="AH172" s="189">
        <v>1</v>
      </c>
      <c r="AI172" s="188"/>
      <c r="AJ172" s="188"/>
      <c r="AK172" s="187"/>
      <c r="AL172" s="187"/>
      <c r="AM172" s="188"/>
      <c r="AN172" s="193"/>
    </row>
    <row r="173" spans="1:40">
      <c r="A173" s="16" t="str">
        <f t="shared" si="2"/>
        <v>362170833001OP Psych</v>
      </c>
      <c r="B173" s="8"/>
      <c r="C173" s="8"/>
      <c r="D173" s="9"/>
      <c r="E173" s="9"/>
      <c r="F173" s="8"/>
      <c r="G173" s="8"/>
      <c r="H173" s="8"/>
      <c r="I173" s="8"/>
      <c r="J173" s="8"/>
      <c r="K173" s="244">
        <v>3025</v>
      </c>
      <c r="L173" s="248" t="s">
        <v>1603</v>
      </c>
      <c r="M173" s="246">
        <v>362170833001</v>
      </c>
      <c r="N173" s="247">
        <v>28</v>
      </c>
      <c r="O173" s="247" t="s">
        <v>1376</v>
      </c>
      <c r="P173" s="203"/>
      <c r="Q173" s="188" t="s">
        <v>800</v>
      </c>
      <c r="R173" s="188" t="s">
        <v>1350</v>
      </c>
      <c r="S173" s="188" t="s">
        <v>1391</v>
      </c>
      <c r="T173" s="188" t="s">
        <v>1368</v>
      </c>
      <c r="U173" s="189"/>
      <c r="V173" s="189" t="s">
        <v>704</v>
      </c>
      <c r="W173" s="197">
        <v>201.46</v>
      </c>
      <c r="X173" s="198">
        <v>0.6</v>
      </c>
      <c r="Y173" s="199">
        <v>1.0525999999999998</v>
      </c>
      <c r="Z173" s="200" t="s">
        <v>1206</v>
      </c>
      <c r="AA173" s="201">
        <v>274.69</v>
      </c>
      <c r="AB173" s="202">
        <v>0.23599999999999996</v>
      </c>
      <c r="AC173" s="202">
        <v>2.1000000000000001E-2</v>
      </c>
      <c r="AD173" s="202" t="s">
        <v>971</v>
      </c>
      <c r="AE173" s="202" t="s">
        <v>1369</v>
      </c>
      <c r="AF173" s="202" t="s">
        <v>948</v>
      </c>
      <c r="AG173" s="202" t="s">
        <v>949</v>
      </c>
      <c r="AH173" s="189">
        <v>1</v>
      </c>
      <c r="AI173" s="188"/>
      <c r="AJ173" s="188"/>
      <c r="AK173" s="187"/>
      <c r="AL173" s="187"/>
      <c r="AM173" s="188"/>
      <c r="AN173" s="193"/>
    </row>
    <row r="174" spans="1:40">
      <c r="A174" s="16" t="str">
        <f t="shared" si="2"/>
        <v>362170833007OP Psych</v>
      </c>
      <c r="B174" s="8"/>
      <c r="C174" s="8"/>
      <c r="D174" s="9"/>
      <c r="E174" s="9"/>
      <c r="F174" s="8"/>
      <c r="G174" s="8"/>
      <c r="H174" s="8"/>
      <c r="I174" s="8"/>
      <c r="J174" s="8"/>
      <c r="K174" s="244">
        <v>3025</v>
      </c>
      <c r="L174" s="248" t="s">
        <v>1603</v>
      </c>
      <c r="M174" s="246">
        <v>362170833007</v>
      </c>
      <c r="N174" s="247">
        <v>28</v>
      </c>
      <c r="O174" s="247" t="s">
        <v>1376</v>
      </c>
      <c r="P174" s="203"/>
      <c r="Q174" s="188" t="s">
        <v>800</v>
      </c>
      <c r="R174" s="188" t="s">
        <v>1350</v>
      </c>
      <c r="S174" s="188" t="s">
        <v>1391</v>
      </c>
      <c r="T174" s="188" t="s">
        <v>1368</v>
      </c>
      <c r="U174" s="189"/>
      <c r="V174" s="189" t="s">
        <v>704</v>
      </c>
      <c r="W174" s="197">
        <v>201.46</v>
      </c>
      <c r="X174" s="198">
        <v>0.6</v>
      </c>
      <c r="Y174" s="199">
        <v>1.0525999999999998</v>
      </c>
      <c r="Z174" s="200" t="s">
        <v>1206</v>
      </c>
      <c r="AA174" s="201">
        <v>274.69</v>
      </c>
      <c r="AB174" s="202">
        <v>0.23599999999999996</v>
      </c>
      <c r="AC174" s="202">
        <v>2.1000000000000001E-2</v>
      </c>
      <c r="AD174" s="202" t="s">
        <v>971</v>
      </c>
      <c r="AE174" s="202" t="s">
        <v>1369</v>
      </c>
      <c r="AF174" s="202" t="s">
        <v>948</v>
      </c>
      <c r="AG174" s="202" t="s">
        <v>949</v>
      </c>
      <c r="AH174" s="189">
        <v>1</v>
      </c>
      <c r="AI174" s="188"/>
      <c r="AJ174" s="188"/>
      <c r="AK174" s="187"/>
      <c r="AL174" s="187"/>
      <c r="AM174" s="188"/>
      <c r="AN174" s="193"/>
    </row>
    <row r="175" spans="1:40">
      <c r="A175" s="16" t="str">
        <f t="shared" si="2"/>
        <v>362170133001IP Acute</v>
      </c>
      <c r="B175" s="8"/>
      <c r="C175" s="8"/>
      <c r="D175" s="9"/>
      <c r="E175" s="9"/>
      <c r="F175" s="8"/>
      <c r="G175" s="8"/>
      <c r="H175" s="8"/>
      <c r="I175" s="8"/>
      <c r="J175" s="8"/>
      <c r="K175" s="244">
        <v>3032</v>
      </c>
      <c r="L175" s="248" t="s">
        <v>1604</v>
      </c>
      <c r="M175" s="246">
        <v>362170133001</v>
      </c>
      <c r="N175" s="247">
        <v>20</v>
      </c>
      <c r="O175" s="247" t="s">
        <v>1366</v>
      </c>
      <c r="P175" s="203"/>
      <c r="Q175" s="188" t="s">
        <v>15</v>
      </c>
      <c r="R175" s="188" t="s">
        <v>1350</v>
      </c>
      <c r="S175" s="188" t="s">
        <v>1367</v>
      </c>
      <c r="T175" s="188" t="s">
        <v>1368</v>
      </c>
      <c r="U175" s="189"/>
      <c r="V175" s="189" t="s">
        <v>587</v>
      </c>
      <c r="W175" s="197">
        <v>3436.26</v>
      </c>
      <c r="X175" s="198">
        <v>0.68300000000000005</v>
      </c>
      <c r="Y175" s="199">
        <v>1.0427</v>
      </c>
      <c r="Z175" s="200">
        <v>0</v>
      </c>
      <c r="AA175" s="201">
        <v>3531.49</v>
      </c>
      <c r="AB175" s="202">
        <v>0.20599999999999999</v>
      </c>
      <c r="AC175" s="202">
        <v>1.4999999999999999E-2</v>
      </c>
      <c r="AD175" s="202" t="s">
        <v>1373</v>
      </c>
      <c r="AE175" s="202" t="s">
        <v>1374</v>
      </c>
      <c r="AF175" s="202" t="s">
        <v>1206</v>
      </c>
      <c r="AG175" s="202" t="s">
        <v>949</v>
      </c>
      <c r="AH175" s="189">
        <v>0.99858999999999998</v>
      </c>
      <c r="AI175" s="188"/>
      <c r="AJ175" s="188"/>
      <c r="AK175" s="187"/>
      <c r="AL175" s="187"/>
      <c r="AM175" s="188"/>
      <c r="AN175" s="193"/>
    </row>
    <row r="176" spans="1:40">
      <c r="A176" s="16" t="str">
        <f t="shared" si="2"/>
        <v>362170133001IP Psych</v>
      </c>
      <c r="B176" s="8"/>
      <c r="C176" s="8"/>
      <c r="D176" s="9"/>
      <c r="E176" s="9"/>
      <c r="F176" s="8"/>
      <c r="G176" s="8"/>
      <c r="H176" s="8"/>
      <c r="I176" s="8"/>
      <c r="J176" s="8"/>
      <c r="K176" s="244">
        <v>3032</v>
      </c>
      <c r="L176" s="248" t="s">
        <v>1604</v>
      </c>
      <c r="M176" s="246">
        <v>362170133001</v>
      </c>
      <c r="N176" s="247">
        <v>21</v>
      </c>
      <c r="O176" s="247" t="s">
        <v>1375</v>
      </c>
      <c r="P176" s="203"/>
      <c r="Q176" s="188" t="s">
        <v>15</v>
      </c>
      <c r="R176" s="188" t="s">
        <v>1350</v>
      </c>
      <c r="S176" s="188" t="s">
        <v>1367</v>
      </c>
      <c r="T176" s="188" t="s">
        <v>1368</v>
      </c>
      <c r="U176" s="189"/>
      <c r="V176" s="189" t="s">
        <v>587</v>
      </c>
      <c r="W176" s="197" t="s">
        <v>1206</v>
      </c>
      <c r="X176" s="198" t="s">
        <v>1206</v>
      </c>
      <c r="Y176" s="199" t="s">
        <v>1206</v>
      </c>
      <c r="Z176" s="200" t="s">
        <v>1206</v>
      </c>
      <c r="AA176" s="201">
        <v>371.82</v>
      </c>
      <c r="AB176" s="202" t="s">
        <v>1206</v>
      </c>
      <c r="AC176" s="202" t="s">
        <v>1206</v>
      </c>
      <c r="AD176" s="202" t="s">
        <v>1373</v>
      </c>
      <c r="AE176" s="202" t="s">
        <v>1374</v>
      </c>
      <c r="AF176" s="202" t="s">
        <v>1206</v>
      </c>
      <c r="AG176" s="202" t="s">
        <v>949</v>
      </c>
      <c r="AH176" s="189">
        <v>1</v>
      </c>
      <c r="AI176" s="188"/>
      <c r="AJ176" s="188"/>
      <c r="AK176" s="187"/>
      <c r="AL176" s="187"/>
      <c r="AM176" s="188"/>
      <c r="AN176" s="193"/>
    </row>
    <row r="177" spans="1:40">
      <c r="A177" s="16" t="str">
        <f t="shared" si="2"/>
        <v>362170133008IP Psych</v>
      </c>
      <c r="B177" s="8"/>
      <c r="C177" s="8"/>
      <c r="D177" s="9"/>
      <c r="E177" s="9"/>
      <c r="F177" s="8"/>
      <c r="G177" s="8"/>
      <c r="H177" s="8"/>
      <c r="I177" s="8"/>
      <c r="J177" s="8"/>
      <c r="K177" s="244">
        <v>3032</v>
      </c>
      <c r="L177" s="248" t="s">
        <v>1604</v>
      </c>
      <c r="M177" s="246">
        <v>362170133008</v>
      </c>
      <c r="N177" s="247">
        <v>21</v>
      </c>
      <c r="O177" s="247" t="s">
        <v>1375</v>
      </c>
      <c r="P177" s="203"/>
      <c r="Q177" s="188" t="s">
        <v>15</v>
      </c>
      <c r="R177" s="188" t="s">
        <v>1350</v>
      </c>
      <c r="S177" s="188" t="s">
        <v>1367</v>
      </c>
      <c r="T177" s="188" t="s">
        <v>1368</v>
      </c>
      <c r="U177" s="189"/>
      <c r="V177" s="189" t="s">
        <v>587</v>
      </c>
      <c r="W177" s="197" t="s">
        <v>1206</v>
      </c>
      <c r="X177" s="198" t="s">
        <v>1206</v>
      </c>
      <c r="Y177" s="199" t="s">
        <v>1206</v>
      </c>
      <c r="Z177" s="200" t="s">
        <v>1206</v>
      </c>
      <c r="AA177" s="201">
        <v>371.82</v>
      </c>
      <c r="AB177" s="202" t="s">
        <v>1206</v>
      </c>
      <c r="AC177" s="202" t="s">
        <v>1206</v>
      </c>
      <c r="AD177" s="202" t="s">
        <v>1373</v>
      </c>
      <c r="AE177" s="202" t="s">
        <v>1374</v>
      </c>
      <c r="AF177" s="202" t="s">
        <v>1206</v>
      </c>
      <c r="AG177" s="202" t="s">
        <v>949</v>
      </c>
      <c r="AH177" s="189">
        <v>1</v>
      </c>
      <c r="AI177" s="188"/>
      <c r="AJ177" s="188"/>
      <c r="AK177" s="187"/>
      <c r="AL177" s="187"/>
      <c r="AM177" s="188"/>
      <c r="AN177" s="193"/>
    </row>
    <row r="178" spans="1:40">
      <c r="A178" s="16" t="str">
        <f t="shared" si="2"/>
        <v>362170133007IP Rehab</v>
      </c>
      <c r="B178" s="8"/>
      <c r="C178" s="8"/>
      <c r="D178" s="9"/>
      <c r="E178" s="9"/>
      <c r="F178" s="8"/>
      <c r="G178" s="8"/>
      <c r="H178" s="8"/>
      <c r="I178" s="8"/>
      <c r="J178" s="8"/>
      <c r="K178" s="244">
        <v>3032</v>
      </c>
      <c r="L178" s="248" t="s">
        <v>1604</v>
      </c>
      <c r="M178" s="246">
        <v>362170133007</v>
      </c>
      <c r="N178" s="247">
        <v>22</v>
      </c>
      <c r="O178" s="247" t="s">
        <v>1370</v>
      </c>
      <c r="P178" s="203"/>
      <c r="Q178" s="188" t="s">
        <v>15</v>
      </c>
      <c r="R178" s="188" t="s">
        <v>1350</v>
      </c>
      <c r="S178" s="188" t="s">
        <v>1367</v>
      </c>
      <c r="T178" s="188" t="s">
        <v>1368</v>
      </c>
      <c r="U178" s="189"/>
      <c r="V178" s="189" t="s">
        <v>587</v>
      </c>
      <c r="W178" s="197" t="s">
        <v>1206</v>
      </c>
      <c r="X178" s="198" t="s">
        <v>1206</v>
      </c>
      <c r="Y178" s="199" t="s">
        <v>1206</v>
      </c>
      <c r="Z178" s="200" t="s">
        <v>1206</v>
      </c>
      <c r="AA178" s="201">
        <v>757.23</v>
      </c>
      <c r="AB178" s="202" t="s">
        <v>1206</v>
      </c>
      <c r="AC178" s="202" t="s">
        <v>1206</v>
      </c>
      <c r="AD178" s="202" t="s">
        <v>1373</v>
      </c>
      <c r="AE178" s="202" t="s">
        <v>1374</v>
      </c>
      <c r="AF178" s="202" t="s">
        <v>1206</v>
      </c>
      <c r="AG178" s="202" t="s">
        <v>949</v>
      </c>
      <c r="AH178" s="189">
        <v>1</v>
      </c>
      <c r="AI178" s="188"/>
      <c r="AJ178" s="188"/>
      <c r="AK178" s="187"/>
      <c r="AL178" s="187"/>
      <c r="AM178" s="188"/>
      <c r="AN178" s="193"/>
    </row>
    <row r="179" spans="1:40">
      <c r="A179" s="16" t="str">
        <f t="shared" si="2"/>
        <v>362170133001OP Acute</v>
      </c>
      <c r="B179" s="8"/>
      <c r="C179" s="8"/>
      <c r="D179" s="9"/>
      <c r="E179" s="9"/>
      <c r="F179" s="8"/>
      <c r="G179" s="8"/>
      <c r="H179" s="8"/>
      <c r="I179" s="8"/>
      <c r="J179" s="8"/>
      <c r="K179" s="244">
        <v>3032</v>
      </c>
      <c r="L179" s="248" t="s">
        <v>1604</v>
      </c>
      <c r="M179" s="246">
        <v>362170133001</v>
      </c>
      <c r="N179" s="247">
        <v>24</v>
      </c>
      <c r="O179" s="247" t="s">
        <v>1371</v>
      </c>
      <c r="P179" s="203"/>
      <c r="Q179" s="188" t="s">
        <v>15</v>
      </c>
      <c r="R179" s="188" t="s">
        <v>1350</v>
      </c>
      <c r="S179" s="188" t="s">
        <v>1367</v>
      </c>
      <c r="T179" s="188" t="s">
        <v>1368</v>
      </c>
      <c r="U179" s="189"/>
      <c r="V179" s="189" t="s">
        <v>587</v>
      </c>
      <c r="W179" s="197">
        <v>440.14</v>
      </c>
      <c r="X179" s="198">
        <v>0.6</v>
      </c>
      <c r="Y179" s="199">
        <v>1.0427</v>
      </c>
      <c r="Z179" s="200" t="s">
        <v>1206</v>
      </c>
      <c r="AA179" s="201">
        <v>643.07000000000005</v>
      </c>
      <c r="AB179" s="202">
        <v>0.20599999999999999</v>
      </c>
      <c r="AC179" s="202">
        <v>1.4999999999999999E-2</v>
      </c>
      <c r="AD179" s="202" t="s">
        <v>1373</v>
      </c>
      <c r="AE179" s="202" t="s">
        <v>1374</v>
      </c>
      <c r="AF179" s="202" t="s">
        <v>948</v>
      </c>
      <c r="AG179" s="202" t="s">
        <v>949</v>
      </c>
      <c r="AH179" s="189">
        <v>0.98373999999999995</v>
      </c>
      <c r="AI179" s="188"/>
      <c r="AJ179" s="188"/>
      <c r="AK179" s="187"/>
      <c r="AL179" s="187"/>
      <c r="AM179" s="188"/>
      <c r="AN179" s="193"/>
    </row>
    <row r="180" spans="1:40">
      <c r="A180" s="16" t="str">
        <f t="shared" si="2"/>
        <v>362170133008OP Psych</v>
      </c>
      <c r="B180" s="8"/>
      <c r="C180" s="8"/>
      <c r="D180" s="9"/>
      <c r="E180" s="9"/>
      <c r="F180" s="8"/>
      <c r="G180" s="8"/>
      <c r="H180" s="8"/>
      <c r="I180" s="8"/>
      <c r="J180" s="8"/>
      <c r="K180" s="244">
        <v>3032</v>
      </c>
      <c r="L180" s="248" t="s">
        <v>1604</v>
      </c>
      <c r="M180" s="246">
        <v>362170133008</v>
      </c>
      <c r="N180" s="247">
        <v>27</v>
      </c>
      <c r="O180" s="247" t="s">
        <v>1376</v>
      </c>
      <c r="P180" s="203"/>
      <c r="Q180" s="188" t="s">
        <v>15</v>
      </c>
      <c r="R180" s="188" t="s">
        <v>1350</v>
      </c>
      <c r="S180" s="188" t="s">
        <v>1367</v>
      </c>
      <c r="T180" s="188" t="s">
        <v>1368</v>
      </c>
      <c r="U180" s="189"/>
      <c r="V180" s="189" t="s">
        <v>587</v>
      </c>
      <c r="W180" s="197">
        <v>201.46</v>
      </c>
      <c r="X180" s="198">
        <v>0.6</v>
      </c>
      <c r="Y180" s="199">
        <v>1.0427</v>
      </c>
      <c r="Z180" s="200" t="s">
        <v>1206</v>
      </c>
      <c r="AA180" s="201">
        <v>273.11</v>
      </c>
      <c r="AB180" s="202">
        <v>0.20599999999999999</v>
      </c>
      <c r="AC180" s="202">
        <v>1.4999999999999999E-2</v>
      </c>
      <c r="AD180" s="202" t="s">
        <v>1373</v>
      </c>
      <c r="AE180" s="202" t="s">
        <v>1374</v>
      </c>
      <c r="AF180" s="202" t="s">
        <v>948</v>
      </c>
      <c r="AG180" s="202" t="s">
        <v>949</v>
      </c>
      <c r="AH180" s="189">
        <v>1</v>
      </c>
      <c r="AI180" s="188"/>
      <c r="AJ180" s="188"/>
      <c r="AK180" s="187"/>
      <c r="AL180" s="187"/>
      <c r="AM180" s="188"/>
      <c r="AN180" s="193"/>
    </row>
    <row r="181" spans="1:40">
      <c r="A181" s="16" t="str">
        <f t="shared" si="2"/>
        <v>362170133008OP Psych</v>
      </c>
      <c r="B181" s="8"/>
      <c r="C181" s="8"/>
      <c r="D181" s="9"/>
      <c r="E181" s="9"/>
      <c r="F181" s="8"/>
      <c r="G181" s="8"/>
      <c r="H181" s="8"/>
      <c r="I181" s="8"/>
      <c r="J181" s="8"/>
      <c r="K181" s="244">
        <v>3032</v>
      </c>
      <c r="L181" s="248" t="s">
        <v>1604</v>
      </c>
      <c r="M181" s="246">
        <v>362170133008</v>
      </c>
      <c r="N181" s="247">
        <v>28</v>
      </c>
      <c r="O181" s="247" t="s">
        <v>1376</v>
      </c>
      <c r="P181" s="203"/>
      <c r="Q181" s="188" t="s">
        <v>15</v>
      </c>
      <c r="R181" s="188" t="s">
        <v>1350</v>
      </c>
      <c r="S181" s="188" t="s">
        <v>1367</v>
      </c>
      <c r="T181" s="188" t="s">
        <v>1368</v>
      </c>
      <c r="U181" s="189"/>
      <c r="V181" s="189" t="s">
        <v>587</v>
      </c>
      <c r="W181" s="197">
        <v>201.46</v>
      </c>
      <c r="X181" s="198">
        <v>0.6</v>
      </c>
      <c r="Y181" s="199">
        <v>1.0427</v>
      </c>
      <c r="Z181" s="200" t="s">
        <v>1206</v>
      </c>
      <c r="AA181" s="201">
        <v>273.11</v>
      </c>
      <c r="AB181" s="202">
        <v>0.20599999999999999</v>
      </c>
      <c r="AC181" s="202">
        <v>1.4999999999999999E-2</v>
      </c>
      <c r="AD181" s="202" t="s">
        <v>1373</v>
      </c>
      <c r="AE181" s="202" t="s">
        <v>1374</v>
      </c>
      <c r="AF181" s="202" t="s">
        <v>948</v>
      </c>
      <c r="AG181" s="202" t="s">
        <v>949</v>
      </c>
      <c r="AH181" s="189">
        <v>1</v>
      </c>
      <c r="AI181" s="188"/>
      <c r="AJ181" s="188"/>
      <c r="AK181" s="187"/>
      <c r="AL181" s="187"/>
      <c r="AM181" s="188"/>
      <c r="AN181" s="193"/>
    </row>
    <row r="182" spans="1:40">
      <c r="A182" s="16" t="str">
        <f t="shared" si="2"/>
        <v>362170133007OP Rehab</v>
      </c>
      <c r="B182" s="8"/>
      <c r="C182" s="8"/>
      <c r="D182" s="9"/>
      <c r="E182" s="9"/>
      <c r="F182" s="8"/>
      <c r="G182" s="8"/>
      <c r="H182" s="8"/>
      <c r="I182" s="8"/>
      <c r="J182" s="8"/>
      <c r="K182" s="244">
        <v>3032</v>
      </c>
      <c r="L182" s="248" t="s">
        <v>1604</v>
      </c>
      <c r="M182" s="246">
        <v>362170133007</v>
      </c>
      <c r="N182" s="247">
        <v>29</v>
      </c>
      <c r="O182" s="247" t="s">
        <v>1379</v>
      </c>
      <c r="P182" s="203"/>
      <c r="Q182" s="188" t="s">
        <v>15</v>
      </c>
      <c r="R182" s="188" t="s">
        <v>1350</v>
      </c>
      <c r="S182" s="188" t="s">
        <v>1367</v>
      </c>
      <c r="T182" s="188" t="s">
        <v>1368</v>
      </c>
      <c r="U182" s="189"/>
      <c r="V182" s="189" t="s">
        <v>587</v>
      </c>
      <c r="W182" s="197">
        <v>310.45999999999998</v>
      </c>
      <c r="X182" s="198">
        <v>0.6</v>
      </c>
      <c r="Y182" s="199">
        <v>1.0427</v>
      </c>
      <c r="Z182" s="200" t="s">
        <v>1206</v>
      </c>
      <c r="AA182" s="201">
        <v>420.88</v>
      </c>
      <c r="AB182" s="202">
        <v>0.20599999999999999</v>
      </c>
      <c r="AC182" s="202">
        <v>1.4999999999999999E-2</v>
      </c>
      <c r="AD182" s="202" t="s">
        <v>1373</v>
      </c>
      <c r="AE182" s="202" t="s">
        <v>1374</v>
      </c>
      <c r="AF182" s="202" t="s">
        <v>948</v>
      </c>
      <c r="AG182" s="202" t="s">
        <v>949</v>
      </c>
      <c r="AH182" s="189">
        <v>1</v>
      </c>
      <c r="AI182" s="188"/>
      <c r="AJ182" s="188"/>
      <c r="AK182" s="187"/>
      <c r="AL182" s="187"/>
      <c r="AM182" s="188"/>
      <c r="AN182" s="193"/>
    </row>
    <row r="183" spans="1:40">
      <c r="A183" s="16" t="str">
        <f t="shared" si="2"/>
        <v>362170143001IP Acute</v>
      </c>
      <c r="B183" s="8"/>
      <c r="C183" s="8"/>
      <c r="D183" s="9"/>
      <c r="E183" s="9"/>
      <c r="F183" s="8"/>
      <c r="G183" s="8"/>
      <c r="H183" s="8"/>
      <c r="I183" s="8"/>
      <c r="J183" s="8"/>
      <c r="K183" s="244">
        <v>3036</v>
      </c>
      <c r="L183" s="248" t="s">
        <v>1605</v>
      </c>
      <c r="M183" s="246">
        <v>362170143001</v>
      </c>
      <c r="N183" s="247">
        <v>20</v>
      </c>
      <c r="O183" s="247" t="s">
        <v>1366</v>
      </c>
      <c r="P183" s="203"/>
      <c r="Q183" s="188" t="s">
        <v>972</v>
      </c>
      <c r="R183" s="188" t="s">
        <v>1350</v>
      </c>
      <c r="S183" s="188" t="s">
        <v>1391</v>
      </c>
      <c r="T183" s="188" t="s">
        <v>1390</v>
      </c>
      <c r="U183" s="189"/>
      <c r="V183" s="189" t="s">
        <v>1207</v>
      </c>
      <c r="W183" s="197" t="s">
        <v>1206</v>
      </c>
      <c r="X183" s="198" t="s">
        <v>1206</v>
      </c>
      <c r="Y183" s="199" t="s">
        <v>1206</v>
      </c>
      <c r="Z183" s="200" t="s">
        <v>1206</v>
      </c>
      <c r="AA183" s="201">
        <v>1686.14</v>
      </c>
      <c r="AB183" s="202" t="s">
        <v>1206</v>
      </c>
      <c r="AC183" s="202" t="s">
        <v>1206</v>
      </c>
      <c r="AD183" s="202" t="s">
        <v>1373</v>
      </c>
      <c r="AE183" s="202">
        <v>0</v>
      </c>
      <c r="AF183" s="202" t="s">
        <v>1206</v>
      </c>
      <c r="AG183" s="202" t="s">
        <v>949</v>
      </c>
      <c r="AH183" s="189">
        <v>1</v>
      </c>
      <c r="AI183" s="188"/>
      <c r="AJ183" s="188"/>
      <c r="AK183" s="187"/>
      <c r="AL183" s="187"/>
      <c r="AM183" s="188"/>
      <c r="AN183" s="193"/>
    </row>
    <row r="184" spans="1:40">
      <c r="A184" s="16" t="str">
        <f t="shared" si="2"/>
        <v>362170143001IP Rehab</v>
      </c>
      <c r="B184" s="8"/>
      <c r="C184" s="8"/>
      <c r="D184" s="9"/>
      <c r="E184" s="9"/>
      <c r="F184" s="8"/>
      <c r="G184" s="8"/>
      <c r="H184" s="8"/>
      <c r="I184" s="8"/>
      <c r="J184" s="8"/>
      <c r="K184" s="244">
        <v>3036</v>
      </c>
      <c r="L184" s="248" t="s">
        <v>1605</v>
      </c>
      <c r="M184" s="246">
        <v>362170143001</v>
      </c>
      <c r="N184" s="247">
        <v>22</v>
      </c>
      <c r="O184" s="247" t="s">
        <v>1370</v>
      </c>
      <c r="P184" s="203"/>
      <c r="Q184" s="188" t="s">
        <v>972</v>
      </c>
      <c r="R184" s="188" t="s">
        <v>1350</v>
      </c>
      <c r="S184" s="188" t="s">
        <v>1391</v>
      </c>
      <c r="T184" s="188" t="s">
        <v>1390</v>
      </c>
      <c r="U184" s="189"/>
      <c r="V184" s="189" t="s">
        <v>1207</v>
      </c>
      <c r="W184" s="197" t="s">
        <v>1206</v>
      </c>
      <c r="X184" s="198" t="s">
        <v>1206</v>
      </c>
      <c r="Y184" s="199" t="s">
        <v>1206</v>
      </c>
      <c r="Z184" s="200" t="s">
        <v>1206</v>
      </c>
      <c r="AA184" s="201">
        <v>1621.92</v>
      </c>
      <c r="AB184" s="202" t="s">
        <v>1206</v>
      </c>
      <c r="AC184" s="202" t="s">
        <v>1206</v>
      </c>
      <c r="AD184" s="202" t="s">
        <v>1373</v>
      </c>
      <c r="AE184" s="202">
        <v>0</v>
      </c>
      <c r="AF184" s="202" t="s">
        <v>1206</v>
      </c>
      <c r="AG184" s="202" t="s">
        <v>949</v>
      </c>
      <c r="AH184" s="189">
        <v>1</v>
      </c>
      <c r="AI184" s="188"/>
      <c r="AJ184" s="188"/>
      <c r="AK184" s="187"/>
      <c r="AL184" s="187"/>
      <c r="AM184" s="188"/>
      <c r="AN184" s="193"/>
    </row>
    <row r="185" spans="1:40">
      <c r="A185" s="16" t="str">
        <f t="shared" si="2"/>
        <v>362170143001OP Acute</v>
      </c>
      <c r="B185" s="8"/>
      <c r="C185" s="8"/>
      <c r="D185" s="9"/>
      <c r="E185" s="9"/>
      <c r="F185" s="8"/>
      <c r="G185" s="8"/>
      <c r="H185" s="8"/>
      <c r="I185" s="8"/>
      <c r="J185" s="8"/>
      <c r="K185" s="244">
        <v>3036</v>
      </c>
      <c r="L185" s="248" t="s">
        <v>1605</v>
      </c>
      <c r="M185" s="246">
        <v>362170143001</v>
      </c>
      <c r="N185" s="247">
        <v>24</v>
      </c>
      <c r="O185" s="247" t="s">
        <v>1371</v>
      </c>
      <c r="P185" s="203"/>
      <c r="Q185" s="188" t="s">
        <v>972</v>
      </c>
      <c r="R185" s="188" t="s">
        <v>1350</v>
      </c>
      <c r="S185" s="188" t="s">
        <v>1391</v>
      </c>
      <c r="T185" s="188" t="s">
        <v>1390</v>
      </c>
      <c r="U185" s="189"/>
      <c r="V185" s="189" t="s">
        <v>1207</v>
      </c>
      <c r="W185" s="197">
        <v>440.14</v>
      </c>
      <c r="X185" s="198">
        <v>0.6</v>
      </c>
      <c r="Y185" s="199">
        <v>1.0427</v>
      </c>
      <c r="Z185" s="200" t="s">
        <v>1206</v>
      </c>
      <c r="AA185" s="201">
        <v>643.07000000000005</v>
      </c>
      <c r="AB185" s="202">
        <v>0.23599999999999996</v>
      </c>
      <c r="AC185" s="202">
        <v>2.1000000000000001E-2</v>
      </c>
      <c r="AD185" s="202" t="s">
        <v>1373</v>
      </c>
      <c r="AE185" s="202">
        <v>0</v>
      </c>
      <c r="AF185" s="202" t="s">
        <v>948</v>
      </c>
      <c r="AG185" s="202" t="s">
        <v>949</v>
      </c>
      <c r="AH185" s="189">
        <v>0.98373999999999995</v>
      </c>
      <c r="AI185" s="188"/>
      <c r="AJ185" s="188"/>
      <c r="AK185" s="187"/>
      <c r="AL185" s="187"/>
      <c r="AM185" s="188"/>
      <c r="AN185" s="193"/>
    </row>
    <row r="186" spans="1:40">
      <c r="A186" s="16" t="str">
        <f t="shared" si="2"/>
        <v>362170143001OP Rehab</v>
      </c>
      <c r="B186" s="8"/>
      <c r="C186" s="8"/>
      <c r="D186" s="9"/>
      <c r="E186" s="9"/>
      <c r="F186" s="8"/>
      <c r="G186" s="8"/>
      <c r="H186" s="8"/>
      <c r="I186" s="8"/>
      <c r="J186" s="8"/>
      <c r="K186" s="244">
        <v>3036</v>
      </c>
      <c r="L186" s="248" t="s">
        <v>1605</v>
      </c>
      <c r="M186" s="246">
        <v>362170143001</v>
      </c>
      <c r="N186" s="247">
        <v>29</v>
      </c>
      <c r="O186" s="247" t="s">
        <v>1379</v>
      </c>
      <c r="P186" s="203"/>
      <c r="Q186" s="188" t="s">
        <v>972</v>
      </c>
      <c r="R186" s="188" t="s">
        <v>1350</v>
      </c>
      <c r="S186" s="188" t="s">
        <v>1391</v>
      </c>
      <c r="T186" s="188" t="s">
        <v>1390</v>
      </c>
      <c r="U186" s="189"/>
      <c r="V186" s="189" t="s">
        <v>1207</v>
      </c>
      <c r="W186" s="197">
        <v>310.45999999999998</v>
      </c>
      <c r="X186" s="198">
        <v>0.6</v>
      </c>
      <c r="Y186" s="199">
        <v>1.0427</v>
      </c>
      <c r="Z186" s="200" t="s">
        <v>1206</v>
      </c>
      <c r="AA186" s="201">
        <v>420.88</v>
      </c>
      <c r="AB186" s="202">
        <v>0.23599999999999996</v>
      </c>
      <c r="AC186" s="202">
        <v>2.1000000000000001E-2</v>
      </c>
      <c r="AD186" s="202" t="s">
        <v>1373</v>
      </c>
      <c r="AE186" s="202">
        <v>0</v>
      </c>
      <c r="AF186" s="202" t="s">
        <v>948</v>
      </c>
      <c r="AG186" s="202" t="s">
        <v>949</v>
      </c>
      <c r="AH186" s="189">
        <v>1</v>
      </c>
      <c r="AI186" s="188"/>
      <c r="AJ186" s="188"/>
      <c r="AK186" s="187"/>
      <c r="AL186" s="187"/>
      <c r="AM186" s="188"/>
      <c r="AN186" s="193"/>
    </row>
    <row r="187" spans="1:40">
      <c r="A187" s="16" t="str">
        <f t="shared" si="2"/>
        <v>362200248001IP Acute</v>
      </c>
      <c r="B187" s="8"/>
      <c r="C187" s="8"/>
      <c r="D187" s="9"/>
      <c r="E187" s="9"/>
      <c r="F187" s="8"/>
      <c r="G187" s="8"/>
      <c r="H187" s="8"/>
      <c r="I187" s="8"/>
      <c r="J187" s="8"/>
      <c r="K187" s="244">
        <v>3038</v>
      </c>
      <c r="L187" s="248" t="s">
        <v>1392</v>
      </c>
      <c r="M187" s="246">
        <v>362200248001</v>
      </c>
      <c r="N187" s="247">
        <v>20</v>
      </c>
      <c r="O187" s="247" t="s">
        <v>1366</v>
      </c>
      <c r="P187" s="203"/>
      <c r="Q187" s="188" t="s">
        <v>847</v>
      </c>
      <c r="R187" s="188" t="s">
        <v>1350</v>
      </c>
      <c r="S187" s="188" t="s">
        <v>1367</v>
      </c>
      <c r="T187" s="188" t="s">
        <v>1368</v>
      </c>
      <c r="U187" s="189"/>
      <c r="V187" s="189" t="s">
        <v>564</v>
      </c>
      <c r="W187" s="197">
        <v>3436.26</v>
      </c>
      <c r="X187" s="198">
        <v>0.68300000000000005</v>
      </c>
      <c r="Y187" s="199">
        <v>1.0427</v>
      </c>
      <c r="Z187" s="200">
        <v>0</v>
      </c>
      <c r="AA187" s="201">
        <v>3531.49</v>
      </c>
      <c r="AB187" s="202">
        <v>0.57899999999999996</v>
      </c>
      <c r="AC187" s="202">
        <v>3.3000000000000002E-2</v>
      </c>
      <c r="AD187" s="202" t="s">
        <v>1373</v>
      </c>
      <c r="AE187" s="202">
        <v>0</v>
      </c>
      <c r="AF187" s="202" t="s">
        <v>1206</v>
      </c>
      <c r="AG187" s="202" t="s">
        <v>949</v>
      </c>
      <c r="AH187" s="189">
        <v>0.99858999999999998</v>
      </c>
      <c r="AI187" s="188"/>
      <c r="AJ187" s="188"/>
      <c r="AK187" s="187"/>
      <c r="AL187" s="187"/>
      <c r="AM187" s="188"/>
      <c r="AN187" s="193"/>
    </row>
    <row r="188" spans="1:40">
      <c r="A188" s="16" t="str">
        <f t="shared" ref="A188:A247" si="3">M188&amp;O188</f>
        <v>362200248001IP Psych</v>
      </c>
      <c r="B188" s="8"/>
      <c r="C188" s="8"/>
      <c r="D188" s="9"/>
      <c r="E188" s="9"/>
      <c r="F188" s="8"/>
      <c r="G188" s="8"/>
      <c r="H188" s="8"/>
      <c r="I188" s="8"/>
      <c r="J188" s="8"/>
      <c r="K188" s="244">
        <v>3038</v>
      </c>
      <c r="L188" s="248" t="s">
        <v>1392</v>
      </c>
      <c r="M188" s="246">
        <v>362200248001</v>
      </c>
      <c r="N188" s="247">
        <v>21</v>
      </c>
      <c r="O188" s="247" t="s">
        <v>1375</v>
      </c>
      <c r="P188" s="203"/>
      <c r="Q188" s="188" t="s">
        <v>847</v>
      </c>
      <c r="R188" s="188" t="s">
        <v>1350</v>
      </c>
      <c r="S188" s="188" t="s">
        <v>1367</v>
      </c>
      <c r="T188" s="188" t="s">
        <v>1368</v>
      </c>
      <c r="U188" s="189"/>
      <c r="V188" s="189" t="s">
        <v>564</v>
      </c>
      <c r="W188" s="197" t="s">
        <v>1206</v>
      </c>
      <c r="X188" s="198" t="s">
        <v>1206</v>
      </c>
      <c r="Y188" s="199" t="s">
        <v>1206</v>
      </c>
      <c r="Z188" s="200" t="s">
        <v>1206</v>
      </c>
      <c r="AA188" s="201">
        <v>371.82</v>
      </c>
      <c r="AB188" s="202" t="s">
        <v>1206</v>
      </c>
      <c r="AC188" s="202" t="s">
        <v>1206</v>
      </c>
      <c r="AD188" s="202" t="s">
        <v>1373</v>
      </c>
      <c r="AE188" s="202">
        <v>0</v>
      </c>
      <c r="AF188" s="202" t="s">
        <v>1206</v>
      </c>
      <c r="AG188" s="202" t="s">
        <v>949</v>
      </c>
      <c r="AH188" s="189">
        <v>1</v>
      </c>
      <c r="AI188" s="188"/>
      <c r="AJ188" s="188"/>
      <c r="AK188" s="187"/>
      <c r="AL188" s="187"/>
      <c r="AM188" s="188"/>
      <c r="AN188" s="193"/>
    </row>
    <row r="189" spans="1:40">
      <c r="A189" s="16" t="str">
        <f t="shared" si="3"/>
        <v>362200248001OP Acute</v>
      </c>
      <c r="B189" s="8"/>
      <c r="C189" s="8"/>
      <c r="D189" s="9"/>
      <c r="E189" s="9"/>
      <c r="F189" s="8"/>
      <c r="G189" s="8"/>
      <c r="H189" s="8"/>
      <c r="I189" s="8"/>
      <c r="J189" s="8"/>
      <c r="K189" s="244">
        <v>3038</v>
      </c>
      <c r="L189" s="248" t="s">
        <v>1392</v>
      </c>
      <c r="M189" s="246">
        <v>362200248001</v>
      </c>
      <c r="N189" s="247">
        <v>24</v>
      </c>
      <c r="O189" s="247" t="s">
        <v>1371</v>
      </c>
      <c r="P189" s="203"/>
      <c r="Q189" s="188" t="s">
        <v>847</v>
      </c>
      <c r="R189" s="188" t="s">
        <v>1350</v>
      </c>
      <c r="S189" s="188" t="s">
        <v>1367</v>
      </c>
      <c r="T189" s="188" t="s">
        <v>1368</v>
      </c>
      <c r="U189" s="189"/>
      <c r="V189" s="189" t="s">
        <v>564</v>
      </c>
      <c r="W189" s="197">
        <v>440.14</v>
      </c>
      <c r="X189" s="198">
        <v>0.6</v>
      </c>
      <c r="Y189" s="199">
        <v>1.0427</v>
      </c>
      <c r="Z189" s="200" t="s">
        <v>1206</v>
      </c>
      <c r="AA189" s="201">
        <v>643.07000000000005</v>
      </c>
      <c r="AB189" s="202">
        <v>0.57899999999999996</v>
      </c>
      <c r="AC189" s="202">
        <v>3.3000000000000002E-2</v>
      </c>
      <c r="AD189" s="202" t="s">
        <v>1373</v>
      </c>
      <c r="AE189" s="202">
        <v>0</v>
      </c>
      <c r="AF189" s="202" t="s">
        <v>948</v>
      </c>
      <c r="AG189" s="202" t="s">
        <v>949</v>
      </c>
      <c r="AH189" s="189">
        <v>0.98373999999999995</v>
      </c>
      <c r="AI189" s="188"/>
      <c r="AJ189" s="188"/>
      <c r="AK189" s="187"/>
      <c r="AL189" s="187"/>
      <c r="AM189" s="188"/>
      <c r="AN189" s="193"/>
    </row>
    <row r="190" spans="1:40">
      <c r="A190" s="16" t="str">
        <f t="shared" si="3"/>
        <v>362200248001OP Psych</v>
      </c>
      <c r="B190" s="8"/>
      <c r="C190" s="8"/>
      <c r="D190" s="9"/>
      <c r="E190" s="9"/>
      <c r="F190" s="8"/>
      <c r="G190" s="8"/>
      <c r="H190" s="8"/>
      <c r="I190" s="8"/>
      <c r="J190" s="8"/>
      <c r="K190" s="244">
        <v>3038</v>
      </c>
      <c r="L190" s="248" t="s">
        <v>1392</v>
      </c>
      <c r="M190" s="246">
        <v>362200248001</v>
      </c>
      <c r="N190" s="247">
        <v>27</v>
      </c>
      <c r="O190" s="247" t="s">
        <v>1376</v>
      </c>
      <c r="P190" s="203"/>
      <c r="Q190" s="188" t="s">
        <v>847</v>
      </c>
      <c r="R190" s="188" t="s">
        <v>1350</v>
      </c>
      <c r="S190" s="188" t="s">
        <v>1367</v>
      </c>
      <c r="T190" s="188" t="s">
        <v>1368</v>
      </c>
      <c r="U190" s="189"/>
      <c r="V190" s="189" t="s">
        <v>564</v>
      </c>
      <c r="W190" s="197">
        <v>201.46</v>
      </c>
      <c r="X190" s="198">
        <v>0.6</v>
      </c>
      <c r="Y190" s="199">
        <v>1.0427</v>
      </c>
      <c r="Z190" s="200" t="s">
        <v>1206</v>
      </c>
      <c r="AA190" s="201">
        <v>273.11</v>
      </c>
      <c r="AB190" s="202">
        <v>0.57899999999999996</v>
      </c>
      <c r="AC190" s="202">
        <v>3.3000000000000002E-2</v>
      </c>
      <c r="AD190" s="202" t="s">
        <v>1373</v>
      </c>
      <c r="AE190" s="202">
        <v>0</v>
      </c>
      <c r="AF190" s="202" t="s">
        <v>948</v>
      </c>
      <c r="AG190" s="202" t="s">
        <v>949</v>
      </c>
      <c r="AH190" s="189">
        <v>1</v>
      </c>
      <c r="AI190" s="188"/>
      <c r="AJ190" s="188"/>
      <c r="AK190" s="187"/>
      <c r="AL190" s="187"/>
      <c r="AM190" s="188"/>
      <c r="AN190" s="193"/>
    </row>
    <row r="191" spans="1:40">
      <c r="A191" s="16" t="str">
        <f t="shared" si="3"/>
        <v>362200248001OP Psych</v>
      </c>
      <c r="B191" s="8"/>
      <c r="C191" s="8"/>
      <c r="D191" s="9"/>
      <c r="E191" s="9"/>
      <c r="F191" s="8"/>
      <c r="G191" s="8"/>
      <c r="H191" s="8"/>
      <c r="I191" s="8"/>
      <c r="J191" s="8"/>
      <c r="K191" s="244">
        <v>3038</v>
      </c>
      <c r="L191" s="248" t="s">
        <v>1392</v>
      </c>
      <c r="M191" s="246">
        <v>362200248001</v>
      </c>
      <c r="N191" s="247">
        <v>28</v>
      </c>
      <c r="O191" s="247" t="s">
        <v>1376</v>
      </c>
      <c r="P191" s="203"/>
      <c r="Q191" s="188" t="s">
        <v>847</v>
      </c>
      <c r="R191" s="188" t="s">
        <v>1350</v>
      </c>
      <c r="S191" s="188" t="s">
        <v>1367</v>
      </c>
      <c r="T191" s="188" t="s">
        <v>1368</v>
      </c>
      <c r="U191" s="189"/>
      <c r="V191" s="189" t="s">
        <v>564</v>
      </c>
      <c r="W191" s="197">
        <v>201.46</v>
      </c>
      <c r="X191" s="198">
        <v>0.6</v>
      </c>
      <c r="Y191" s="199">
        <v>1.0427</v>
      </c>
      <c r="Z191" s="200" t="s">
        <v>1206</v>
      </c>
      <c r="AA191" s="201">
        <v>273.11</v>
      </c>
      <c r="AB191" s="202">
        <v>0.57899999999999996</v>
      </c>
      <c r="AC191" s="202">
        <v>3.3000000000000002E-2</v>
      </c>
      <c r="AD191" s="202" t="s">
        <v>1373</v>
      </c>
      <c r="AE191" s="202">
        <v>0</v>
      </c>
      <c r="AF191" s="202" t="s">
        <v>948</v>
      </c>
      <c r="AG191" s="202" t="s">
        <v>949</v>
      </c>
      <c r="AH191" s="189">
        <v>1</v>
      </c>
      <c r="AI191" s="188"/>
      <c r="AJ191" s="188"/>
      <c r="AK191" s="187"/>
      <c r="AL191" s="187"/>
      <c r="AM191" s="188"/>
      <c r="AN191" s="193"/>
    </row>
    <row r="192" spans="1:40">
      <c r="A192" s="16" t="str">
        <f t="shared" si="3"/>
        <v>362200248001OP Rehab</v>
      </c>
      <c r="B192" s="8"/>
      <c r="C192" s="8"/>
      <c r="D192" s="9"/>
      <c r="E192" s="9"/>
      <c r="F192" s="8"/>
      <c r="G192" s="8"/>
      <c r="H192" s="8"/>
      <c r="I192" s="8"/>
      <c r="J192" s="8"/>
      <c r="K192" s="244">
        <v>3038</v>
      </c>
      <c r="L192" s="248" t="s">
        <v>1392</v>
      </c>
      <c r="M192" s="246">
        <v>362200248001</v>
      </c>
      <c r="N192" s="247">
        <v>29</v>
      </c>
      <c r="O192" s="247" t="s">
        <v>1379</v>
      </c>
      <c r="P192" s="203"/>
      <c r="Q192" s="188" t="s">
        <v>847</v>
      </c>
      <c r="R192" s="188" t="s">
        <v>1350</v>
      </c>
      <c r="S192" s="188" t="s">
        <v>1367</v>
      </c>
      <c r="T192" s="188" t="s">
        <v>1368</v>
      </c>
      <c r="U192" s="189"/>
      <c r="V192" s="189" t="s">
        <v>564</v>
      </c>
      <c r="W192" s="197">
        <v>310.45999999999998</v>
      </c>
      <c r="X192" s="198">
        <v>0.6</v>
      </c>
      <c r="Y192" s="199">
        <v>1.0427</v>
      </c>
      <c r="Z192" s="200" t="s">
        <v>1206</v>
      </c>
      <c r="AA192" s="201">
        <v>420.88</v>
      </c>
      <c r="AB192" s="202">
        <v>0.57899999999999996</v>
      </c>
      <c r="AC192" s="202">
        <v>3.3000000000000002E-2</v>
      </c>
      <c r="AD192" s="202" t="s">
        <v>1373</v>
      </c>
      <c r="AE192" s="202">
        <v>0</v>
      </c>
      <c r="AF192" s="202" t="s">
        <v>948</v>
      </c>
      <c r="AG192" s="202" t="s">
        <v>949</v>
      </c>
      <c r="AH192" s="189">
        <v>1</v>
      </c>
      <c r="AI192" s="188"/>
      <c r="AJ192" s="188"/>
      <c r="AK192" s="187"/>
      <c r="AL192" s="187"/>
      <c r="AM192" s="188"/>
      <c r="AN192" s="193"/>
    </row>
    <row r="193" spans="1:40">
      <c r="A193" s="16" t="str">
        <f t="shared" si="3"/>
        <v>362170152001IP Acute</v>
      </c>
      <c r="B193" s="8"/>
      <c r="C193" s="8"/>
      <c r="D193" s="9"/>
      <c r="E193" s="9"/>
      <c r="F193" s="8"/>
      <c r="G193" s="8"/>
      <c r="H193" s="8"/>
      <c r="I193" s="8"/>
      <c r="J193" s="8"/>
      <c r="K193" s="244">
        <v>3042</v>
      </c>
      <c r="L193" s="248" t="s">
        <v>1606</v>
      </c>
      <c r="M193" s="246">
        <v>362170152001</v>
      </c>
      <c r="N193" s="247">
        <v>20</v>
      </c>
      <c r="O193" s="247" t="s">
        <v>1366</v>
      </c>
      <c r="P193" s="203"/>
      <c r="Q193" s="188" t="s">
        <v>16</v>
      </c>
      <c r="R193" s="188" t="s">
        <v>1350</v>
      </c>
      <c r="S193" s="188" t="s">
        <v>1367</v>
      </c>
      <c r="T193" s="188" t="s">
        <v>1368</v>
      </c>
      <c r="U193" s="189"/>
      <c r="V193" s="189" t="s">
        <v>595</v>
      </c>
      <c r="W193" s="197">
        <v>3436.26</v>
      </c>
      <c r="X193" s="198">
        <v>0.68300000000000005</v>
      </c>
      <c r="Y193" s="199">
        <v>1.0427</v>
      </c>
      <c r="Z193" s="200">
        <v>5.8799999999999998E-3</v>
      </c>
      <c r="AA193" s="201">
        <v>3552.25</v>
      </c>
      <c r="AB193" s="202">
        <v>0.29199999999999998</v>
      </c>
      <c r="AC193" s="202">
        <v>3.2000000000000001E-2</v>
      </c>
      <c r="AD193" s="202" t="s">
        <v>1373</v>
      </c>
      <c r="AE193" s="202" t="s">
        <v>1381</v>
      </c>
      <c r="AF193" s="202" t="s">
        <v>1206</v>
      </c>
      <c r="AG193" s="202" t="s">
        <v>949</v>
      </c>
      <c r="AH193" s="189">
        <v>0.99858999999999998</v>
      </c>
      <c r="AI193" s="188"/>
      <c r="AJ193" s="188"/>
      <c r="AK193" s="187"/>
      <c r="AL193" s="187"/>
      <c r="AM193" s="188"/>
      <c r="AN193" s="193"/>
    </row>
    <row r="194" spans="1:40">
      <c r="A194" s="16" t="str">
        <f t="shared" si="3"/>
        <v>362170152001IP Psych</v>
      </c>
      <c r="B194" s="8"/>
      <c r="C194" s="8"/>
      <c r="D194" s="9"/>
      <c r="E194" s="9"/>
      <c r="F194" s="8"/>
      <c r="G194" s="8"/>
      <c r="H194" s="8"/>
      <c r="I194" s="8"/>
      <c r="J194" s="8"/>
      <c r="K194" s="244">
        <v>3042</v>
      </c>
      <c r="L194" s="248" t="s">
        <v>1606</v>
      </c>
      <c r="M194" s="246">
        <v>362170152001</v>
      </c>
      <c r="N194" s="247">
        <v>21</v>
      </c>
      <c r="O194" s="247" t="s">
        <v>1375</v>
      </c>
      <c r="P194" s="203"/>
      <c r="Q194" s="188" t="s">
        <v>16</v>
      </c>
      <c r="R194" s="188" t="s">
        <v>1350</v>
      </c>
      <c r="S194" s="188" t="s">
        <v>1367</v>
      </c>
      <c r="T194" s="188" t="s">
        <v>1368</v>
      </c>
      <c r="U194" s="189"/>
      <c r="V194" s="189" t="s">
        <v>595</v>
      </c>
      <c r="W194" s="197" t="s">
        <v>1206</v>
      </c>
      <c r="X194" s="198" t="s">
        <v>1206</v>
      </c>
      <c r="Y194" s="199" t="s">
        <v>1206</v>
      </c>
      <c r="Z194" s="200" t="s">
        <v>1206</v>
      </c>
      <c r="AA194" s="201">
        <v>614.29</v>
      </c>
      <c r="AB194" s="202" t="s">
        <v>1206</v>
      </c>
      <c r="AC194" s="202" t="s">
        <v>1206</v>
      </c>
      <c r="AD194" s="202" t="s">
        <v>1373</v>
      </c>
      <c r="AE194" s="202" t="s">
        <v>1381</v>
      </c>
      <c r="AF194" s="202" t="s">
        <v>1206</v>
      </c>
      <c r="AG194" s="202" t="s">
        <v>949</v>
      </c>
      <c r="AH194" s="189">
        <v>1</v>
      </c>
      <c r="AI194" s="188"/>
      <c r="AJ194" s="188"/>
      <c r="AK194" s="187"/>
      <c r="AL194" s="187"/>
      <c r="AM194" s="188"/>
      <c r="AN194" s="193"/>
    </row>
    <row r="195" spans="1:40">
      <c r="A195" s="16" t="str">
        <f t="shared" si="3"/>
        <v>362170152013IP Psych</v>
      </c>
      <c r="B195" s="8"/>
      <c r="C195" s="8"/>
      <c r="D195" s="9"/>
      <c r="E195" s="9"/>
      <c r="F195" s="8"/>
      <c r="G195" s="8"/>
      <c r="H195" s="8"/>
      <c r="I195" s="8"/>
      <c r="J195" s="8"/>
      <c r="K195" s="244">
        <v>3042</v>
      </c>
      <c r="L195" s="248" t="s">
        <v>1606</v>
      </c>
      <c r="M195" s="246">
        <v>362170152013</v>
      </c>
      <c r="N195" s="247">
        <v>21</v>
      </c>
      <c r="O195" s="247" t="s">
        <v>1375</v>
      </c>
      <c r="P195" s="203"/>
      <c r="Q195" s="188" t="s">
        <v>16</v>
      </c>
      <c r="R195" s="188" t="s">
        <v>1350</v>
      </c>
      <c r="S195" s="188" t="s">
        <v>1367</v>
      </c>
      <c r="T195" s="188" t="s">
        <v>1368</v>
      </c>
      <c r="U195" s="189"/>
      <c r="V195" s="189" t="s">
        <v>595</v>
      </c>
      <c r="W195" s="197" t="s">
        <v>1206</v>
      </c>
      <c r="X195" s="198" t="s">
        <v>1206</v>
      </c>
      <c r="Y195" s="199" t="s">
        <v>1206</v>
      </c>
      <c r="Z195" s="200" t="s">
        <v>1206</v>
      </c>
      <c r="AA195" s="201">
        <v>614.29</v>
      </c>
      <c r="AB195" s="202" t="s">
        <v>1206</v>
      </c>
      <c r="AC195" s="202" t="s">
        <v>1206</v>
      </c>
      <c r="AD195" s="202" t="s">
        <v>1373</v>
      </c>
      <c r="AE195" s="202" t="s">
        <v>1381</v>
      </c>
      <c r="AF195" s="202" t="s">
        <v>1206</v>
      </c>
      <c r="AG195" s="202" t="s">
        <v>949</v>
      </c>
      <c r="AH195" s="189">
        <v>1</v>
      </c>
      <c r="AI195" s="188"/>
      <c r="AJ195" s="188"/>
      <c r="AK195" s="187"/>
      <c r="AL195" s="187"/>
      <c r="AM195" s="188"/>
      <c r="AN195" s="193"/>
    </row>
    <row r="196" spans="1:40">
      <c r="A196" s="16" t="str">
        <f t="shared" si="3"/>
        <v>362170152001IP Rehab</v>
      </c>
      <c r="B196" s="8"/>
      <c r="C196" s="8"/>
      <c r="D196" s="9"/>
      <c r="E196" s="9"/>
      <c r="F196" s="8"/>
      <c r="G196" s="8"/>
      <c r="H196" s="8"/>
      <c r="I196" s="8"/>
      <c r="J196" s="8"/>
      <c r="K196" s="244">
        <v>3042</v>
      </c>
      <c r="L196" s="248" t="s">
        <v>1606</v>
      </c>
      <c r="M196" s="246">
        <v>362170152001</v>
      </c>
      <c r="N196" s="247">
        <v>22</v>
      </c>
      <c r="O196" s="247" t="s">
        <v>1370</v>
      </c>
      <c r="P196" s="203"/>
      <c r="Q196" s="188" t="s">
        <v>16</v>
      </c>
      <c r="R196" s="188" t="s">
        <v>1350</v>
      </c>
      <c r="S196" s="188" t="s">
        <v>1367</v>
      </c>
      <c r="T196" s="188" t="s">
        <v>1368</v>
      </c>
      <c r="U196" s="189"/>
      <c r="V196" s="189" t="s">
        <v>595</v>
      </c>
      <c r="W196" s="197" t="s">
        <v>1206</v>
      </c>
      <c r="X196" s="198" t="s">
        <v>1206</v>
      </c>
      <c r="Y196" s="199" t="s">
        <v>1206</v>
      </c>
      <c r="Z196" s="200" t="s">
        <v>1206</v>
      </c>
      <c r="AA196" s="201">
        <v>757.23</v>
      </c>
      <c r="AB196" s="202" t="s">
        <v>1206</v>
      </c>
      <c r="AC196" s="202" t="s">
        <v>1206</v>
      </c>
      <c r="AD196" s="202" t="s">
        <v>1373</v>
      </c>
      <c r="AE196" s="202" t="s">
        <v>1381</v>
      </c>
      <c r="AF196" s="202" t="s">
        <v>1206</v>
      </c>
      <c r="AG196" s="202" t="s">
        <v>949</v>
      </c>
      <c r="AH196" s="189">
        <v>1</v>
      </c>
      <c r="AI196" s="188"/>
      <c r="AJ196" s="188"/>
      <c r="AK196" s="187"/>
      <c r="AL196" s="187"/>
      <c r="AM196" s="188"/>
      <c r="AN196" s="193"/>
    </row>
    <row r="197" spans="1:40">
      <c r="A197" s="16" t="str">
        <f t="shared" si="3"/>
        <v>362170152014IP Rehab</v>
      </c>
      <c r="B197" s="8"/>
      <c r="C197" s="8"/>
      <c r="D197" s="9"/>
      <c r="E197" s="9"/>
      <c r="F197" s="8"/>
      <c r="G197" s="8"/>
      <c r="H197" s="8"/>
      <c r="I197" s="8"/>
      <c r="J197" s="8"/>
      <c r="K197" s="244">
        <v>3042</v>
      </c>
      <c r="L197" s="248" t="s">
        <v>1606</v>
      </c>
      <c r="M197" s="246">
        <v>362170152014</v>
      </c>
      <c r="N197" s="247">
        <v>22</v>
      </c>
      <c r="O197" s="247" t="s">
        <v>1370</v>
      </c>
      <c r="P197" s="203"/>
      <c r="Q197" s="188" t="s">
        <v>16</v>
      </c>
      <c r="R197" s="188" t="s">
        <v>1350</v>
      </c>
      <c r="S197" s="188" t="s">
        <v>1367</v>
      </c>
      <c r="T197" s="188" t="s">
        <v>1368</v>
      </c>
      <c r="U197" s="189"/>
      <c r="V197" s="189" t="s">
        <v>595</v>
      </c>
      <c r="W197" s="197" t="s">
        <v>1206</v>
      </c>
      <c r="X197" s="198" t="s">
        <v>1206</v>
      </c>
      <c r="Y197" s="199" t="s">
        <v>1206</v>
      </c>
      <c r="Z197" s="200" t="s">
        <v>1206</v>
      </c>
      <c r="AA197" s="201">
        <v>757.23</v>
      </c>
      <c r="AB197" s="202" t="s">
        <v>1206</v>
      </c>
      <c r="AC197" s="202" t="s">
        <v>1206</v>
      </c>
      <c r="AD197" s="202" t="s">
        <v>1373</v>
      </c>
      <c r="AE197" s="202" t="s">
        <v>1381</v>
      </c>
      <c r="AF197" s="202" t="s">
        <v>1206</v>
      </c>
      <c r="AG197" s="202" t="s">
        <v>949</v>
      </c>
      <c r="AH197" s="189">
        <v>1</v>
      </c>
      <c r="AI197" s="188"/>
      <c r="AJ197" s="188"/>
      <c r="AK197" s="187"/>
      <c r="AL197" s="187"/>
      <c r="AM197" s="188"/>
      <c r="AN197" s="193"/>
    </row>
    <row r="198" spans="1:40">
      <c r="A198" s="16" t="str">
        <f t="shared" si="3"/>
        <v>362170152001OP Acute</v>
      </c>
      <c r="B198" s="8"/>
      <c r="C198" s="8"/>
      <c r="D198" s="9"/>
      <c r="E198" s="9"/>
      <c r="F198" s="8"/>
      <c r="G198" s="8"/>
      <c r="H198" s="8"/>
      <c r="I198" s="8"/>
      <c r="J198" s="8"/>
      <c r="K198" s="244">
        <v>3042</v>
      </c>
      <c r="L198" s="248" t="s">
        <v>1606</v>
      </c>
      <c r="M198" s="246">
        <v>362170152001</v>
      </c>
      <c r="N198" s="247">
        <v>24</v>
      </c>
      <c r="O198" s="247" t="s">
        <v>1371</v>
      </c>
      <c r="P198" s="203"/>
      <c r="Q198" s="188" t="s">
        <v>16</v>
      </c>
      <c r="R198" s="188" t="s">
        <v>1350</v>
      </c>
      <c r="S198" s="188" t="s">
        <v>1367</v>
      </c>
      <c r="T198" s="188" t="s">
        <v>1368</v>
      </c>
      <c r="U198" s="189"/>
      <c r="V198" s="189" t="s">
        <v>595</v>
      </c>
      <c r="W198" s="197">
        <v>440.14</v>
      </c>
      <c r="X198" s="198">
        <v>0.6</v>
      </c>
      <c r="Y198" s="199">
        <v>1.0427</v>
      </c>
      <c r="Z198" s="200" t="s">
        <v>1206</v>
      </c>
      <c r="AA198" s="201">
        <v>643.07000000000005</v>
      </c>
      <c r="AB198" s="202">
        <v>0.29199999999999998</v>
      </c>
      <c r="AC198" s="202">
        <v>3.2000000000000001E-2</v>
      </c>
      <c r="AD198" s="202" t="s">
        <v>1373</v>
      </c>
      <c r="AE198" s="202" t="s">
        <v>1381</v>
      </c>
      <c r="AF198" s="202" t="s">
        <v>948</v>
      </c>
      <c r="AG198" s="202" t="s">
        <v>949</v>
      </c>
      <c r="AH198" s="189">
        <v>0.98373999999999995</v>
      </c>
      <c r="AI198" s="188"/>
      <c r="AJ198" s="188"/>
      <c r="AK198" s="187"/>
      <c r="AL198" s="187"/>
      <c r="AM198" s="188"/>
      <c r="AN198" s="193"/>
    </row>
    <row r="199" spans="1:40">
      <c r="A199" s="16" t="str">
        <f t="shared" si="3"/>
        <v>362170152001OP Psych</v>
      </c>
      <c r="B199" s="8"/>
      <c r="C199" s="8"/>
      <c r="D199" s="9"/>
      <c r="E199" s="9"/>
      <c r="F199" s="8"/>
      <c r="G199" s="8"/>
      <c r="H199" s="8"/>
      <c r="I199" s="8"/>
      <c r="J199" s="8"/>
      <c r="K199" s="244">
        <v>3042</v>
      </c>
      <c r="L199" s="248" t="s">
        <v>1606</v>
      </c>
      <c r="M199" s="246">
        <v>362170152001</v>
      </c>
      <c r="N199" s="247">
        <v>27</v>
      </c>
      <c r="O199" s="247" t="s">
        <v>1376</v>
      </c>
      <c r="P199" s="203"/>
      <c r="Q199" s="188" t="s">
        <v>16</v>
      </c>
      <c r="R199" s="188" t="s">
        <v>1350</v>
      </c>
      <c r="S199" s="188" t="s">
        <v>1367</v>
      </c>
      <c r="T199" s="188" t="s">
        <v>1368</v>
      </c>
      <c r="U199" s="189"/>
      <c r="V199" s="189" t="s">
        <v>595</v>
      </c>
      <c r="W199" s="197">
        <v>201.46</v>
      </c>
      <c r="X199" s="198">
        <v>0.6</v>
      </c>
      <c r="Y199" s="199">
        <v>1.0427</v>
      </c>
      <c r="Z199" s="200" t="s">
        <v>1206</v>
      </c>
      <c r="AA199" s="201">
        <v>273.11</v>
      </c>
      <c r="AB199" s="202">
        <v>0.29199999999999998</v>
      </c>
      <c r="AC199" s="202">
        <v>3.2000000000000001E-2</v>
      </c>
      <c r="AD199" s="202" t="s">
        <v>1373</v>
      </c>
      <c r="AE199" s="202" t="s">
        <v>1381</v>
      </c>
      <c r="AF199" s="202" t="s">
        <v>948</v>
      </c>
      <c r="AG199" s="202" t="s">
        <v>949</v>
      </c>
      <c r="AH199" s="189">
        <v>1</v>
      </c>
      <c r="AI199" s="188"/>
      <c r="AJ199" s="188"/>
      <c r="AK199" s="187"/>
      <c r="AL199" s="187"/>
      <c r="AM199" s="188"/>
      <c r="AN199" s="193"/>
    </row>
    <row r="200" spans="1:40">
      <c r="A200" s="16" t="str">
        <f t="shared" si="3"/>
        <v>362170152013OP Psych</v>
      </c>
      <c r="B200" s="8"/>
      <c r="C200" s="8"/>
      <c r="D200" s="9"/>
      <c r="E200" s="9"/>
      <c r="F200" s="8"/>
      <c r="G200" s="8"/>
      <c r="H200" s="8"/>
      <c r="I200" s="8"/>
      <c r="J200" s="8"/>
      <c r="K200" s="244">
        <v>3042</v>
      </c>
      <c r="L200" s="248" t="s">
        <v>1606</v>
      </c>
      <c r="M200" s="246">
        <v>362170152013</v>
      </c>
      <c r="N200" s="247">
        <v>27</v>
      </c>
      <c r="O200" s="247" t="s">
        <v>1376</v>
      </c>
      <c r="P200" s="203"/>
      <c r="Q200" s="188" t="s">
        <v>16</v>
      </c>
      <c r="R200" s="188" t="s">
        <v>1350</v>
      </c>
      <c r="S200" s="188" t="s">
        <v>1367</v>
      </c>
      <c r="T200" s="188" t="s">
        <v>1368</v>
      </c>
      <c r="U200" s="189"/>
      <c r="V200" s="189" t="s">
        <v>595</v>
      </c>
      <c r="W200" s="197">
        <v>201.46</v>
      </c>
      <c r="X200" s="198">
        <v>0.6</v>
      </c>
      <c r="Y200" s="199">
        <v>1.0427</v>
      </c>
      <c r="Z200" s="200" t="s">
        <v>1206</v>
      </c>
      <c r="AA200" s="201">
        <v>273.11</v>
      </c>
      <c r="AB200" s="202">
        <v>0.29199999999999998</v>
      </c>
      <c r="AC200" s="202">
        <v>3.2000000000000001E-2</v>
      </c>
      <c r="AD200" s="202" t="s">
        <v>1373</v>
      </c>
      <c r="AE200" s="202" t="s">
        <v>1381</v>
      </c>
      <c r="AF200" s="202" t="s">
        <v>948</v>
      </c>
      <c r="AG200" s="202" t="s">
        <v>949</v>
      </c>
      <c r="AH200" s="189">
        <v>1</v>
      </c>
      <c r="AI200" s="188"/>
      <c r="AJ200" s="188"/>
      <c r="AK200" s="187"/>
      <c r="AL200" s="187"/>
      <c r="AM200" s="188"/>
      <c r="AN200" s="193"/>
    </row>
    <row r="201" spans="1:40">
      <c r="A201" s="16" t="str">
        <f t="shared" si="3"/>
        <v>362170152001OP Psych</v>
      </c>
      <c r="B201" s="8"/>
      <c r="C201" s="8"/>
      <c r="D201" s="9"/>
      <c r="E201" s="9"/>
      <c r="F201" s="8"/>
      <c r="G201" s="8"/>
      <c r="H201" s="8"/>
      <c r="I201" s="8"/>
      <c r="J201" s="8"/>
      <c r="K201" s="244">
        <v>3042</v>
      </c>
      <c r="L201" s="248" t="s">
        <v>1606</v>
      </c>
      <c r="M201" s="246">
        <v>362170152001</v>
      </c>
      <c r="N201" s="247">
        <v>28</v>
      </c>
      <c r="O201" s="247" t="s">
        <v>1376</v>
      </c>
      <c r="P201" s="203"/>
      <c r="Q201" s="188" t="s">
        <v>16</v>
      </c>
      <c r="R201" s="188" t="s">
        <v>1350</v>
      </c>
      <c r="S201" s="188" t="s">
        <v>1367</v>
      </c>
      <c r="T201" s="188" t="s">
        <v>1368</v>
      </c>
      <c r="U201" s="189"/>
      <c r="V201" s="189" t="s">
        <v>595</v>
      </c>
      <c r="W201" s="197">
        <v>201.46</v>
      </c>
      <c r="X201" s="198">
        <v>0.6</v>
      </c>
      <c r="Y201" s="199">
        <v>1.0427</v>
      </c>
      <c r="Z201" s="200" t="s">
        <v>1206</v>
      </c>
      <c r="AA201" s="201">
        <v>273.11</v>
      </c>
      <c r="AB201" s="202">
        <v>0.29199999999999998</v>
      </c>
      <c r="AC201" s="202">
        <v>3.2000000000000001E-2</v>
      </c>
      <c r="AD201" s="202" t="s">
        <v>1373</v>
      </c>
      <c r="AE201" s="202" t="s">
        <v>1381</v>
      </c>
      <c r="AF201" s="202" t="s">
        <v>948</v>
      </c>
      <c r="AG201" s="202" t="s">
        <v>949</v>
      </c>
      <c r="AH201" s="189">
        <v>1</v>
      </c>
      <c r="AI201" s="188"/>
      <c r="AJ201" s="188"/>
      <c r="AK201" s="187"/>
      <c r="AL201" s="187"/>
      <c r="AM201" s="188"/>
      <c r="AN201" s="193"/>
    </row>
    <row r="202" spans="1:40">
      <c r="A202" s="16" t="str">
        <f t="shared" si="3"/>
        <v>362170152013OP Psych</v>
      </c>
      <c r="B202" s="8"/>
      <c r="C202" s="8"/>
      <c r="D202" s="9"/>
      <c r="E202" s="9"/>
      <c r="F202" s="8"/>
      <c r="G202" s="8"/>
      <c r="H202" s="8"/>
      <c r="I202" s="8"/>
      <c r="J202" s="8"/>
      <c r="K202" s="244">
        <v>3042</v>
      </c>
      <c r="L202" s="248" t="s">
        <v>1606</v>
      </c>
      <c r="M202" s="246">
        <v>362170152013</v>
      </c>
      <c r="N202" s="247">
        <v>28</v>
      </c>
      <c r="O202" s="247" t="s">
        <v>1376</v>
      </c>
      <c r="P202" s="203"/>
      <c r="Q202" s="188" t="s">
        <v>16</v>
      </c>
      <c r="R202" s="188" t="s">
        <v>1350</v>
      </c>
      <c r="S202" s="188" t="s">
        <v>1367</v>
      </c>
      <c r="T202" s="188" t="s">
        <v>1368</v>
      </c>
      <c r="U202" s="189"/>
      <c r="V202" s="189" t="s">
        <v>595</v>
      </c>
      <c r="W202" s="197">
        <v>201.46</v>
      </c>
      <c r="X202" s="198">
        <v>0.6</v>
      </c>
      <c r="Y202" s="199">
        <v>1.0427</v>
      </c>
      <c r="Z202" s="200" t="s">
        <v>1206</v>
      </c>
      <c r="AA202" s="201">
        <v>273.11</v>
      </c>
      <c r="AB202" s="202">
        <v>0.29199999999999998</v>
      </c>
      <c r="AC202" s="202">
        <v>3.2000000000000001E-2</v>
      </c>
      <c r="AD202" s="202" t="s">
        <v>1373</v>
      </c>
      <c r="AE202" s="202" t="s">
        <v>1381</v>
      </c>
      <c r="AF202" s="202" t="s">
        <v>948</v>
      </c>
      <c r="AG202" s="202" t="s">
        <v>949</v>
      </c>
      <c r="AH202" s="189">
        <v>1</v>
      </c>
      <c r="AI202" s="188"/>
      <c r="AJ202" s="188"/>
      <c r="AK202" s="187"/>
      <c r="AL202" s="187"/>
      <c r="AM202" s="188"/>
      <c r="AN202" s="193"/>
    </row>
    <row r="203" spans="1:40">
      <c r="A203" s="16" t="str">
        <f t="shared" si="3"/>
        <v>361509000001IP Acute</v>
      </c>
      <c r="B203" s="8"/>
      <c r="C203" s="8"/>
      <c r="D203" s="9"/>
      <c r="E203" s="9"/>
      <c r="F203" s="8"/>
      <c r="G203" s="8"/>
      <c r="H203" s="8"/>
      <c r="I203" s="8"/>
      <c r="J203" s="8"/>
      <c r="K203" s="244">
        <v>3045</v>
      </c>
      <c r="L203" s="248" t="s">
        <v>1607</v>
      </c>
      <c r="M203" s="246">
        <v>361509000001</v>
      </c>
      <c r="N203" s="247">
        <v>20</v>
      </c>
      <c r="O203" s="247" t="s">
        <v>1366</v>
      </c>
      <c r="P203" s="203"/>
      <c r="Q203" s="188" t="s">
        <v>863</v>
      </c>
      <c r="R203" s="188" t="s">
        <v>1350</v>
      </c>
      <c r="S203" s="188" t="s">
        <v>1367</v>
      </c>
      <c r="T203" s="188" t="s">
        <v>1368</v>
      </c>
      <c r="U203" s="189"/>
      <c r="V203" s="189" t="s">
        <v>537</v>
      </c>
      <c r="W203" s="197">
        <v>3436.26</v>
      </c>
      <c r="X203" s="198">
        <v>0.68300000000000005</v>
      </c>
      <c r="Y203" s="199">
        <v>1.0427</v>
      </c>
      <c r="Z203" s="200">
        <v>5.8799999999999998E-3</v>
      </c>
      <c r="AA203" s="201">
        <v>3552.25</v>
      </c>
      <c r="AB203" s="202">
        <v>0.222</v>
      </c>
      <c r="AC203" s="202">
        <v>1.2999999999999999E-2</v>
      </c>
      <c r="AD203" s="202" t="s">
        <v>971</v>
      </c>
      <c r="AE203" s="202" t="s">
        <v>1369</v>
      </c>
      <c r="AF203" s="202" t="s">
        <v>1206</v>
      </c>
      <c r="AG203" s="202" t="s">
        <v>949</v>
      </c>
      <c r="AH203" s="189">
        <v>0.99858999999999998</v>
      </c>
      <c r="AI203" s="188"/>
      <c r="AJ203" s="188"/>
      <c r="AK203" s="187"/>
      <c r="AL203" s="187"/>
      <c r="AM203" s="188"/>
      <c r="AN203" s="193"/>
    </row>
    <row r="204" spans="1:40">
      <c r="A204" s="16" t="str">
        <f t="shared" si="3"/>
        <v>361509000001IP Psych</v>
      </c>
      <c r="B204" s="8"/>
      <c r="C204" s="8"/>
      <c r="D204" s="9"/>
      <c r="E204" s="9"/>
      <c r="F204" s="8"/>
      <c r="G204" s="8"/>
      <c r="H204" s="8"/>
      <c r="I204" s="8"/>
      <c r="J204" s="8"/>
      <c r="K204" s="244">
        <v>3045</v>
      </c>
      <c r="L204" s="248" t="s">
        <v>1607</v>
      </c>
      <c r="M204" s="246">
        <v>361509000001</v>
      </c>
      <c r="N204" s="247">
        <v>21</v>
      </c>
      <c r="O204" s="247" t="s">
        <v>1375</v>
      </c>
      <c r="P204" s="203"/>
      <c r="Q204" s="188" t="s">
        <v>863</v>
      </c>
      <c r="R204" s="188" t="s">
        <v>1350</v>
      </c>
      <c r="S204" s="188" t="s">
        <v>1367</v>
      </c>
      <c r="T204" s="188" t="s">
        <v>1368</v>
      </c>
      <c r="U204" s="189"/>
      <c r="V204" s="189" t="s">
        <v>537</v>
      </c>
      <c r="W204" s="197" t="s">
        <v>1206</v>
      </c>
      <c r="X204" s="198" t="s">
        <v>1206</v>
      </c>
      <c r="Y204" s="199" t="s">
        <v>1206</v>
      </c>
      <c r="Z204" s="200" t="s">
        <v>1206</v>
      </c>
      <c r="AA204" s="201">
        <v>728.15</v>
      </c>
      <c r="AB204" s="202" t="s">
        <v>1206</v>
      </c>
      <c r="AC204" s="202" t="s">
        <v>1206</v>
      </c>
      <c r="AD204" s="202" t="s">
        <v>971</v>
      </c>
      <c r="AE204" s="202" t="s">
        <v>1369</v>
      </c>
      <c r="AF204" s="202" t="s">
        <v>1206</v>
      </c>
      <c r="AG204" s="202" t="s">
        <v>949</v>
      </c>
      <c r="AH204" s="189">
        <v>1</v>
      </c>
      <c r="AI204" s="188"/>
      <c r="AJ204" s="188"/>
      <c r="AK204" s="187"/>
      <c r="AL204" s="187"/>
      <c r="AM204" s="188"/>
      <c r="AN204" s="193"/>
    </row>
    <row r="205" spans="1:40">
      <c r="A205" s="16" t="str">
        <f t="shared" si="3"/>
        <v>361509000012IP Psych</v>
      </c>
      <c r="B205" s="8"/>
      <c r="C205" s="8"/>
      <c r="D205" s="9"/>
      <c r="E205" s="9"/>
      <c r="F205" s="8"/>
      <c r="G205" s="8"/>
      <c r="H205" s="8"/>
      <c r="I205" s="8"/>
      <c r="J205" s="8"/>
      <c r="K205" s="244">
        <v>3045</v>
      </c>
      <c r="L205" s="248" t="s">
        <v>1607</v>
      </c>
      <c r="M205" s="246">
        <v>361509000012</v>
      </c>
      <c r="N205" s="247">
        <v>21</v>
      </c>
      <c r="O205" s="247" t="s">
        <v>1375</v>
      </c>
      <c r="P205" s="203"/>
      <c r="Q205" s="188" t="s">
        <v>863</v>
      </c>
      <c r="R205" s="188" t="s">
        <v>1350</v>
      </c>
      <c r="S205" s="188" t="s">
        <v>1367</v>
      </c>
      <c r="T205" s="188" t="s">
        <v>1368</v>
      </c>
      <c r="U205" s="189"/>
      <c r="V205" s="189" t="s">
        <v>537</v>
      </c>
      <c r="W205" s="197" t="s">
        <v>1206</v>
      </c>
      <c r="X205" s="198" t="s">
        <v>1206</v>
      </c>
      <c r="Y205" s="199" t="s">
        <v>1206</v>
      </c>
      <c r="Z205" s="200" t="s">
        <v>1206</v>
      </c>
      <c r="AA205" s="201">
        <v>728.15</v>
      </c>
      <c r="AB205" s="202" t="s">
        <v>1206</v>
      </c>
      <c r="AC205" s="202" t="s">
        <v>1206</v>
      </c>
      <c r="AD205" s="202" t="s">
        <v>971</v>
      </c>
      <c r="AE205" s="202" t="s">
        <v>1369</v>
      </c>
      <c r="AF205" s="202" t="s">
        <v>1206</v>
      </c>
      <c r="AG205" s="202" t="s">
        <v>949</v>
      </c>
      <c r="AH205" s="189">
        <v>1</v>
      </c>
      <c r="AI205" s="188"/>
      <c r="AJ205" s="188"/>
      <c r="AK205" s="187"/>
      <c r="AL205" s="187"/>
      <c r="AM205" s="188"/>
      <c r="AN205" s="193"/>
    </row>
    <row r="206" spans="1:40">
      <c r="A206" s="16" t="str">
        <f t="shared" si="3"/>
        <v>361509000001OP Acute</v>
      </c>
      <c r="B206" s="8"/>
      <c r="C206" s="8"/>
      <c r="D206" s="9"/>
      <c r="E206" s="9"/>
      <c r="F206" s="8"/>
      <c r="G206" s="8"/>
      <c r="H206" s="8"/>
      <c r="I206" s="8"/>
      <c r="J206" s="8"/>
      <c r="K206" s="244">
        <v>3045</v>
      </c>
      <c r="L206" s="248" t="s">
        <v>1607</v>
      </c>
      <c r="M206" s="246">
        <v>361509000001</v>
      </c>
      <c r="N206" s="247">
        <v>24</v>
      </c>
      <c r="O206" s="247" t="s">
        <v>1371</v>
      </c>
      <c r="P206" s="203"/>
      <c r="Q206" s="188" t="s">
        <v>863</v>
      </c>
      <c r="R206" s="188" t="s">
        <v>1350</v>
      </c>
      <c r="S206" s="188" t="s">
        <v>1367</v>
      </c>
      <c r="T206" s="188" t="s">
        <v>1368</v>
      </c>
      <c r="U206" s="189"/>
      <c r="V206" s="189" t="s">
        <v>537</v>
      </c>
      <c r="W206" s="197">
        <v>440.14</v>
      </c>
      <c r="X206" s="198">
        <v>0.6</v>
      </c>
      <c r="Y206" s="199">
        <v>1.0427</v>
      </c>
      <c r="Z206" s="200" t="s">
        <v>1206</v>
      </c>
      <c r="AA206" s="201">
        <v>643.07000000000005</v>
      </c>
      <c r="AB206" s="202">
        <v>0.222</v>
      </c>
      <c r="AC206" s="202">
        <v>1.2999999999999999E-2</v>
      </c>
      <c r="AD206" s="202" t="s">
        <v>971</v>
      </c>
      <c r="AE206" s="202" t="s">
        <v>1369</v>
      </c>
      <c r="AF206" s="202" t="s">
        <v>948</v>
      </c>
      <c r="AG206" s="202" t="s">
        <v>949</v>
      </c>
      <c r="AH206" s="189">
        <v>0.98373999999999995</v>
      </c>
      <c r="AI206" s="188"/>
      <c r="AJ206" s="188"/>
      <c r="AK206" s="187"/>
      <c r="AL206" s="187"/>
      <c r="AM206" s="188"/>
      <c r="AN206" s="193"/>
    </row>
    <row r="207" spans="1:40">
      <c r="A207" s="16" t="str">
        <f t="shared" si="3"/>
        <v>361509000001OP Psych</v>
      </c>
      <c r="B207" s="8"/>
      <c r="C207" s="8"/>
      <c r="D207" s="9"/>
      <c r="E207" s="9"/>
      <c r="F207" s="8"/>
      <c r="G207" s="8"/>
      <c r="H207" s="8"/>
      <c r="I207" s="8"/>
      <c r="J207" s="8"/>
      <c r="K207" s="244">
        <v>3045</v>
      </c>
      <c r="L207" s="248" t="s">
        <v>1607</v>
      </c>
      <c r="M207" s="246">
        <v>361509000001</v>
      </c>
      <c r="N207" s="247">
        <v>27</v>
      </c>
      <c r="O207" s="247" t="s">
        <v>1376</v>
      </c>
      <c r="P207" s="203"/>
      <c r="Q207" s="188" t="s">
        <v>863</v>
      </c>
      <c r="R207" s="188" t="s">
        <v>1350</v>
      </c>
      <c r="S207" s="188" t="s">
        <v>1367</v>
      </c>
      <c r="T207" s="188" t="s">
        <v>1368</v>
      </c>
      <c r="U207" s="189"/>
      <c r="V207" s="189" t="s">
        <v>537</v>
      </c>
      <c r="W207" s="197">
        <v>201.46</v>
      </c>
      <c r="X207" s="198">
        <v>0.6</v>
      </c>
      <c r="Y207" s="199">
        <v>1.0427</v>
      </c>
      <c r="Z207" s="200" t="s">
        <v>1206</v>
      </c>
      <c r="AA207" s="201">
        <v>273.11</v>
      </c>
      <c r="AB207" s="202">
        <v>0.222</v>
      </c>
      <c r="AC207" s="202">
        <v>1.2999999999999999E-2</v>
      </c>
      <c r="AD207" s="202" t="s">
        <v>971</v>
      </c>
      <c r="AE207" s="202" t="s">
        <v>1369</v>
      </c>
      <c r="AF207" s="202" t="s">
        <v>948</v>
      </c>
      <c r="AG207" s="202" t="s">
        <v>949</v>
      </c>
      <c r="AH207" s="189">
        <v>1</v>
      </c>
      <c r="AI207" s="188"/>
      <c r="AJ207" s="188"/>
      <c r="AK207" s="187"/>
      <c r="AL207" s="187"/>
      <c r="AM207" s="188"/>
      <c r="AN207" s="193"/>
    </row>
    <row r="208" spans="1:40">
      <c r="A208" s="16" t="str">
        <f t="shared" si="3"/>
        <v>361509000012OP Psych</v>
      </c>
      <c r="B208" s="8"/>
      <c r="C208" s="8"/>
      <c r="D208" s="9"/>
      <c r="E208" s="9"/>
      <c r="F208" s="8"/>
      <c r="G208" s="8"/>
      <c r="H208" s="8"/>
      <c r="I208" s="8"/>
      <c r="J208" s="8"/>
      <c r="K208" s="244">
        <v>3045</v>
      </c>
      <c r="L208" s="248" t="s">
        <v>1607</v>
      </c>
      <c r="M208" s="246">
        <v>361509000012</v>
      </c>
      <c r="N208" s="247">
        <v>27</v>
      </c>
      <c r="O208" s="247" t="s">
        <v>1376</v>
      </c>
      <c r="P208" s="203"/>
      <c r="Q208" s="188" t="s">
        <v>863</v>
      </c>
      <c r="R208" s="188" t="s">
        <v>1350</v>
      </c>
      <c r="S208" s="188" t="s">
        <v>1367</v>
      </c>
      <c r="T208" s="188" t="s">
        <v>1368</v>
      </c>
      <c r="U208" s="189"/>
      <c r="V208" s="189" t="s">
        <v>537</v>
      </c>
      <c r="W208" s="197">
        <v>201.46</v>
      </c>
      <c r="X208" s="198">
        <v>0.6</v>
      </c>
      <c r="Y208" s="199">
        <v>1.0427</v>
      </c>
      <c r="Z208" s="200" t="s">
        <v>1206</v>
      </c>
      <c r="AA208" s="201">
        <v>273.11</v>
      </c>
      <c r="AB208" s="202">
        <v>0.222</v>
      </c>
      <c r="AC208" s="202">
        <v>1.2999999999999999E-2</v>
      </c>
      <c r="AD208" s="202" t="s">
        <v>971</v>
      </c>
      <c r="AE208" s="202" t="s">
        <v>1369</v>
      </c>
      <c r="AF208" s="202" t="s">
        <v>948</v>
      </c>
      <c r="AG208" s="202" t="s">
        <v>949</v>
      </c>
      <c r="AH208" s="189">
        <v>1</v>
      </c>
      <c r="AI208" s="188"/>
      <c r="AJ208" s="188"/>
      <c r="AK208" s="187"/>
      <c r="AL208" s="187"/>
      <c r="AM208" s="188"/>
      <c r="AN208" s="193"/>
    </row>
    <row r="209" spans="1:40">
      <c r="A209" s="16" t="str">
        <f t="shared" si="3"/>
        <v>361509000001OP Psych</v>
      </c>
      <c r="B209" s="8"/>
      <c r="C209" s="8"/>
      <c r="D209" s="9"/>
      <c r="E209" s="9"/>
      <c r="F209" s="8"/>
      <c r="G209" s="8"/>
      <c r="H209" s="8"/>
      <c r="I209" s="8"/>
      <c r="J209" s="8"/>
      <c r="K209" s="244">
        <v>3045</v>
      </c>
      <c r="L209" s="248" t="s">
        <v>1607</v>
      </c>
      <c r="M209" s="246">
        <v>361509000001</v>
      </c>
      <c r="N209" s="247">
        <v>28</v>
      </c>
      <c r="O209" s="247" t="s">
        <v>1376</v>
      </c>
      <c r="P209" s="203"/>
      <c r="Q209" s="188" t="s">
        <v>863</v>
      </c>
      <c r="R209" s="188" t="s">
        <v>1350</v>
      </c>
      <c r="S209" s="188" t="s">
        <v>1367</v>
      </c>
      <c r="T209" s="188" t="s">
        <v>1368</v>
      </c>
      <c r="U209" s="189"/>
      <c r="V209" s="189" t="s">
        <v>537</v>
      </c>
      <c r="W209" s="197">
        <v>201.46</v>
      </c>
      <c r="X209" s="198">
        <v>0.6</v>
      </c>
      <c r="Y209" s="199">
        <v>1.0427</v>
      </c>
      <c r="Z209" s="200" t="s">
        <v>1206</v>
      </c>
      <c r="AA209" s="201">
        <v>273.11</v>
      </c>
      <c r="AB209" s="202">
        <v>0.222</v>
      </c>
      <c r="AC209" s="202">
        <v>1.2999999999999999E-2</v>
      </c>
      <c r="AD209" s="202" t="s">
        <v>971</v>
      </c>
      <c r="AE209" s="202" t="s">
        <v>1369</v>
      </c>
      <c r="AF209" s="202" t="s">
        <v>948</v>
      </c>
      <c r="AG209" s="202" t="s">
        <v>949</v>
      </c>
      <c r="AH209" s="189">
        <v>1</v>
      </c>
      <c r="AI209" s="188"/>
      <c r="AJ209" s="188"/>
      <c r="AK209" s="187"/>
      <c r="AL209" s="187"/>
      <c r="AM209" s="188"/>
      <c r="AN209" s="193"/>
    </row>
    <row r="210" spans="1:40">
      <c r="A210" s="16" t="str">
        <f t="shared" si="3"/>
        <v>361509000012OP Psych</v>
      </c>
      <c r="B210" s="8"/>
      <c r="C210" s="8"/>
      <c r="D210" s="9"/>
      <c r="E210" s="9"/>
      <c r="F210" s="8"/>
      <c r="G210" s="8"/>
      <c r="H210" s="8"/>
      <c r="I210" s="8"/>
      <c r="J210" s="8"/>
      <c r="K210" s="244">
        <v>3045</v>
      </c>
      <c r="L210" s="248" t="s">
        <v>1607</v>
      </c>
      <c r="M210" s="246">
        <v>361509000012</v>
      </c>
      <c r="N210" s="247">
        <v>28</v>
      </c>
      <c r="O210" s="247" t="s">
        <v>1376</v>
      </c>
      <c r="P210" s="203"/>
      <c r="Q210" s="188" t="s">
        <v>863</v>
      </c>
      <c r="R210" s="188" t="s">
        <v>1350</v>
      </c>
      <c r="S210" s="188" t="s">
        <v>1367</v>
      </c>
      <c r="T210" s="188" t="s">
        <v>1368</v>
      </c>
      <c r="U210" s="189"/>
      <c r="V210" s="189" t="s">
        <v>537</v>
      </c>
      <c r="W210" s="197">
        <v>201.46</v>
      </c>
      <c r="X210" s="198">
        <v>0.6</v>
      </c>
      <c r="Y210" s="199">
        <v>1.0427</v>
      </c>
      <c r="Z210" s="200" t="s">
        <v>1206</v>
      </c>
      <c r="AA210" s="201">
        <v>273.11</v>
      </c>
      <c r="AB210" s="202">
        <v>0.222</v>
      </c>
      <c r="AC210" s="202">
        <v>1.2999999999999999E-2</v>
      </c>
      <c r="AD210" s="202" t="s">
        <v>971</v>
      </c>
      <c r="AE210" s="202" t="s">
        <v>1369</v>
      </c>
      <c r="AF210" s="202" t="s">
        <v>948</v>
      </c>
      <c r="AG210" s="202" t="s">
        <v>949</v>
      </c>
      <c r="AH210" s="189">
        <v>1</v>
      </c>
      <c r="AI210" s="188"/>
      <c r="AJ210" s="188"/>
      <c r="AK210" s="187"/>
      <c r="AL210" s="187"/>
      <c r="AM210" s="188"/>
      <c r="AN210" s="193"/>
    </row>
    <row r="211" spans="1:40">
      <c r="A211" s="16" t="str">
        <f t="shared" si="3"/>
        <v>361564290001IP Acute</v>
      </c>
      <c r="B211" s="8"/>
      <c r="C211" s="8"/>
      <c r="D211" s="9"/>
      <c r="E211" s="9"/>
      <c r="F211" s="8"/>
      <c r="G211" s="8"/>
      <c r="H211" s="8"/>
      <c r="I211" s="8"/>
      <c r="J211" s="8"/>
      <c r="K211" s="244">
        <v>3046</v>
      </c>
      <c r="L211" s="248" t="s">
        <v>1608</v>
      </c>
      <c r="M211" s="246">
        <v>361564290001</v>
      </c>
      <c r="N211" s="247">
        <v>20</v>
      </c>
      <c r="O211" s="247" t="s">
        <v>1366</v>
      </c>
      <c r="P211" s="203"/>
      <c r="Q211" s="188" t="s">
        <v>867</v>
      </c>
      <c r="R211" s="188" t="s">
        <v>1350</v>
      </c>
      <c r="S211" s="188" t="s">
        <v>1367</v>
      </c>
      <c r="T211" s="188" t="s">
        <v>1368</v>
      </c>
      <c r="U211" s="189"/>
      <c r="V211" s="189" t="s">
        <v>619</v>
      </c>
      <c r="W211" s="197">
        <v>3436.26</v>
      </c>
      <c r="X211" s="198">
        <v>0.68300000000000005</v>
      </c>
      <c r="Y211" s="199">
        <v>1.0427</v>
      </c>
      <c r="Z211" s="200">
        <v>0</v>
      </c>
      <c r="AA211" s="201">
        <v>3531.49</v>
      </c>
      <c r="AB211" s="202">
        <v>0.28999999999999998</v>
      </c>
      <c r="AC211" s="202">
        <v>1.7999999999999999E-2</v>
      </c>
      <c r="AD211" s="202" t="s">
        <v>1373</v>
      </c>
      <c r="AE211" s="202" t="s">
        <v>1374</v>
      </c>
      <c r="AF211" s="202" t="s">
        <v>1206</v>
      </c>
      <c r="AG211" s="202" t="s">
        <v>949</v>
      </c>
      <c r="AH211" s="189">
        <v>0.99858999999999998</v>
      </c>
      <c r="AI211" s="188"/>
      <c r="AJ211" s="188"/>
      <c r="AK211" s="187"/>
      <c r="AL211" s="187"/>
      <c r="AM211" s="188"/>
      <c r="AN211" s="193"/>
    </row>
    <row r="212" spans="1:40">
      <c r="A212" s="16" t="str">
        <f t="shared" si="3"/>
        <v>361564290001IP Psych</v>
      </c>
      <c r="B212" s="8"/>
      <c r="C212" s="8"/>
      <c r="D212" s="9"/>
      <c r="E212" s="9"/>
      <c r="F212" s="8"/>
      <c r="G212" s="8"/>
      <c r="H212" s="8"/>
      <c r="I212" s="8"/>
      <c r="J212" s="8"/>
      <c r="K212" s="244">
        <v>3046</v>
      </c>
      <c r="L212" s="248" t="s">
        <v>1608</v>
      </c>
      <c r="M212" s="246">
        <v>361564290001</v>
      </c>
      <c r="N212" s="247">
        <v>21</v>
      </c>
      <c r="O212" s="247" t="s">
        <v>1375</v>
      </c>
      <c r="P212" s="203"/>
      <c r="Q212" s="188" t="s">
        <v>867</v>
      </c>
      <c r="R212" s="188" t="s">
        <v>1350</v>
      </c>
      <c r="S212" s="188" t="s">
        <v>1367</v>
      </c>
      <c r="T212" s="188" t="s">
        <v>1368</v>
      </c>
      <c r="U212" s="189"/>
      <c r="V212" s="189" t="s">
        <v>619</v>
      </c>
      <c r="W212" s="197" t="s">
        <v>1206</v>
      </c>
      <c r="X212" s="198" t="s">
        <v>1206</v>
      </c>
      <c r="Y212" s="199" t="s">
        <v>1206</v>
      </c>
      <c r="Z212" s="200" t="s">
        <v>1206</v>
      </c>
      <c r="AA212" s="201">
        <v>653.83000000000004</v>
      </c>
      <c r="AB212" s="202" t="s">
        <v>1206</v>
      </c>
      <c r="AC212" s="202" t="s">
        <v>1206</v>
      </c>
      <c r="AD212" s="202" t="s">
        <v>1373</v>
      </c>
      <c r="AE212" s="202" t="s">
        <v>1374</v>
      </c>
      <c r="AF212" s="202" t="s">
        <v>1206</v>
      </c>
      <c r="AG212" s="202" t="s">
        <v>949</v>
      </c>
      <c r="AH212" s="189">
        <v>1</v>
      </c>
      <c r="AI212" s="188"/>
      <c r="AJ212" s="188"/>
      <c r="AK212" s="187"/>
      <c r="AL212" s="187"/>
      <c r="AM212" s="188"/>
      <c r="AN212" s="193"/>
    </row>
    <row r="213" spans="1:40">
      <c r="A213" s="16" t="str">
        <f t="shared" si="3"/>
        <v>361564290001IP Rehab</v>
      </c>
      <c r="B213" s="8"/>
      <c r="C213" s="8"/>
      <c r="D213" s="9"/>
      <c r="E213" s="9"/>
      <c r="F213" s="8"/>
      <c r="G213" s="8"/>
      <c r="H213" s="8"/>
      <c r="I213" s="8"/>
      <c r="J213" s="8"/>
      <c r="K213" s="244">
        <v>3046</v>
      </c>
      <c r="L213" s="248" t="s">
        <v>1608</v>
      </c>
      <c r="M213" s="246">
        <v>361564290001</v>
      </c>
      <c r="N213" s="247">
        <v>22</v>
      </c>
      <c r="O213" s="247" t="s">
        <v>1370</v>
      </c>
      <c r="P213" s="203"/>
      <c r="Q213" s="188" t="s">
        <v>867</v>
      </c>
      <c r="R213" s="188" t="s">
        <v>1350</v>
      </c>
      <c r="S213" s="188" t="s">
        <v>1367</v>
      </c>
      <c r="T213" s="188" t="s">
        <v>1368</v>
      </c>
      <c r="U213" s="189"/>
      <c r="V213" s="189" t="s">
        <v>619</v>
      </c>
      <c r="W213" s="197" t="s">
        <v>1206</v>
      </c>
      <c r="X213" s="198" t="s">
        <v>1206</v>
      </c>
      <c r="Y213" s="199" t="s">
        <v>1206</v>
      </c>
      <c r="Z213" s="200" t="s">
        <v>1206</v>
      </c>
      <c r="AA213" s="201">
        <v>614.74</v>
      </c>
      <c r="AB213" s="202" t="s">
        <v>1206</v>
      </c>
      <c r="AC213" s="202" t="s">
        <v>1206</v>
      </c>
      <c r="AD213" s="202" t="s">
        <v>1373</v>
      </c>
      <c r="AE213" s="202" t="s">
        <v>1374</v>
      </c>
      <c r="AF213" s="202" t="s">
        <v>1206</v>
      </c>
      <c r="AG213" s="202" t="s">
        <v>949</v>
      </c>
      <c r="AH213" s="189">
        <v>1</v>
      </c>
      <c r="AI213" s="188"/>
      <c r="AJ213" s="188"/>
      <c r="AK213" s="187"/>
      <c r="AL213" s="187"/>
      <c r="AM213" s="188"/>
      <c r="AN213" s="193"/>
    </row>
    <row r="214" spans="1:40">
      <c r="A214" s="16" t="str">
        <f t="shared" si="3"/>
        <v>361564290001OP Acute</v>
      </c>
      <c r="B214" s="8"/>
      <c r="C214" s="8"/>
      <c r="D214" s="9"/>
      <c r="E214" s="9"/>
      <c r="F214" s="8"/>
      <c r="G214" s="8"/>
      <c r="H214" s="8"/>
      <c r="I214" s="8"/>
      <c r="J214" s="8"/>
      <c r="K214" s="244">
        <v>3046</v>
      </c>
      <c r="L214" s="248" t="s">
        <v>1608</v>
      </c>
      <c r="M214" s="246">
        <v>361564290001</v>
      </c>
      <c r="N214" s="247">
        <v>24</v>
      </c>
      <c r="O214" s="247" t="s">
        <v>1371</v>
      </c>
      <c r="P214" s="203"/>
      <c r="Q214" s="188" t="s">
        <v>867</v>
      </c>
      <c r="R214" s="188" t="s">
        <v>1350</v>
      </c>
      <c r="S214" s="188" t="s">
        <v>1367</v>
      </c>
      <c r="T214" s="188" t="s">
        <v>1368</v>
      </c>
      <c r="U214" s="189"/>
      <c r="V214" s="189" t="s">
        <v>619</v>
      </c>
      <c r="W214" s="197">
        <v>440.14</v>
      </c>
      <c r="X214" s="198">
        <v>0.6</v>
      </c>
      <c r="Y214" s="199">
        <v>1.0427</v>
      </c>
      <c r="Z214" s="200" t="s">
        <v>1206</v>
      </c>
      <c r="AA214" s="201">
        <v>643.07000000000005</v>
      </c>
      <c r="AB214" s="202">
        <v>0.28999999999999998</v>
      </c>
      <c r="AC214" s="202">
        <v>1.7999999999999999E-2</v>
      </c>
      <c r="AD214" s="202" t="s">
        <v>1373</v>
      </c>
      <c r="AE214" s="202" t="s">
        <v>1374</v>
      </c>
      <c r="AF214" s="202" t="s">
        <v>948</v>
      </c>
      <c r="AG214" s="202" t="s">
        <v>949</v>
      </c>
      <c r="AH214" s="189">
        <v>0.98373999999999995</v>
      </c>
      <c r="AI214" s="188"/>
      <c r="AJ214" s="188"/>
      <c r="AK214" s="187"/>
      <c r="AL214" s="187"/>
      <c r="AM214" s="188"/>
      <c r="AN214" s="193"/>
    </row>
    <row r="215" spans="1:40">
      <c r="A215" s="16" t="str">
        <f t="shared" si="3"/>
        <v>361564290001OP Psych</v>
      </c>
      <c r="B215" s="8"/>
      <c r="C215" s="8"/>
      <c r="D215" s="9"/>
      <c r="E215" s="9"/>
      <c r="F215" s="8"/>
      <c r="G215" s="8"/>
      <c r="H215" s="8"/>
      <c r="I215" s="8"/>
      <c r="J215" s="8"/>
      <c r="K215" s="244">
        <v>3046</v>
      </c>
      <c r="L215" s="248" t="s">
        <v>1608</v>
      </c>
      <c r="M215" s="246">
        <v>361564290001</v>
      </c>
      <c r="N215" s="247">
        <v>27</v>
      </c>
      <c r="O215" s="247" t="s">
        <v>1376</v>
      </c>
      <c r="P215" s="203"/>
      <c r="Q215" s="188" t="s">
        <v>867</v>
      </c>
      <c r="R215" s="188" t="s">
        <v>1350</v>
      </c>
      <c r="S215" s="188" t="s">
        <v>1367</v>
      </c>
      <c r="T215" s="188" t="s">
        <v>1368</v>
      </c>
      <c r="U215" s="189"/>
      <c r="V215" s="189" t="s">
        <v>619</v>
      </c>
      <c r="W215" s="197">
        <v>201.46</v>
      </c>
      <c r="X215" s="198">
        <v>0.6</v>
      </c>
      <c r="Y215" s="199">
        <v>1.0427</v>
      </c>
      <c r="Z215" s="200" t="s">
        <v>1206</v>
      </c>
      <c r="AA215" s="201">
        <v>273.11</v>
      </c>
      <c r="AB215" s="202">
        <v>0.28999999999999998</v>
      </c>
      <c r="AC215" s="202">
        <v>1.7999999999999999E-2</v>
      </c>
      <c r="AD215" s="202" t="s">
        <v>1373</v>
      </c>
      <c r="AE215" s="202" t="s">
        <v>1374</v>
      </c>
      <c r="AF215" s="202" t="s">
        <v>948</v>
      </c>
      <c r="AG215" s="202" t="s">
        <v>949</v>
      </c>
      <c r="AH215" s="189">
        <v>1</v>
      </c>
      <c r="AI215" s="188"/>
      <c r="AJ215" s="188"/>
      <c r="AK215" s="187"/>
      <c r="AL215" s="187"/>
      <c r="AM215" s="188"/>
      <c r="AN215" s="193"/>
    </row>
    <row r="216" spans="1:40">
      <c r="A216" s="16" t="str">
        <f t="shared" si="3"/>
        <v>361564290001OP Psych</v>
      </c>
      <c r="B216" s="8"/>
      <c r="C216" s="8"/>
      <c r="D216" s="9"/>
      <c r="E216" s="9"/>
      <c r="F216" s="8"/>
      <c r="G216" s="8"/>
      <c r="H216" s="8"/>
      <c r="I216" s="8"/>
      <c r="J216" s="8"/>
      <c r="K216" s="244">
        <v>3046</v>
      </c>
      <c r="L216" s="248" t="s">
        <v>1608</v>
      </c>
      <c r="M216" s="246">
        <v>361564290001</v>
      </c>
      <c r="N216" s="247">
        <v>28</v>
      </c>
      <c r="O216" s="247" t="s">
        <v>1376</v>
      </c>
      <c r="P216" s="203"/>
      <c r="Q216" s="188" t="s">
        <v>867</v>
      </c>
      <c r="R216" s="188" t="s">
        <v>1350</v>
      </c>
      <c r="S216" s="188" t="s">
        <v>1367</v>
      </c>
      <c r="T216" s="188" t="s">
        <v>1368</v>
      </c>
      <c r="U216" s="189"/>
      <c r="V216" s="189" t="s">
        <v>619</v>
      </c>
      <c r="W216" s="197">
        <v>201.46</v>
      </c>
      <c r="X216" s="198">
        <v>0.6</v>
      </c>
      <c r="Y216" s="199">
        <v>1.0427</v>
      </c>
      <c r="Z216" s="200" t="s">
        <v>1206</v>
      </c>
      <c r="AA216" s="201">
        <v>273.11</v>
      </c>
      <c r="AB216" s="202">
        <v>0.28999999999999998</v>
      </c>
      <c r="AC216" s="202">
        <v>1.7999999999999999E-2</v>
      </c>
      <c r="AD216" s="202" t="s">
        <v>1373</v>
      </c>
      <c r="AE216" s="202" t="s">
        <v>1374</v>
      </c>
      <c r="AF216" s="202" t="s">
        <v>948</v>
      </c>
      <c r="AG216" s="202" t="s">
        <v>949</v>
      </c>
      <c r="AH216" s="189">
        <v>1</v>
      </c>
      <c r="AI216" s="188"/>
      <c r="AJ216" s="188"/>
      <c r="AK216" s="187"/>
      <c r="AL216" s="187"/>
      <c r="AM216" s="188"/>
      <c r="AN216" s="193"/>
    </row>
    <row r="217" spans="1:40">
      <c r="A217" s="16" t="str">
        <f t="shared" si="3"/>
        <v>362174823005IP Acute</v>
      </c>
      <c r="B217" s="8"/>
      <c r="C217" s="8"/>
      <c r="D217" s="9"/>
      <c r="E217" s="9"/>
      <c r="F217" s="8"/>
      <c r="G217" s="8"/>
      <c r="H217" s="8"/>
      <c r="I217" s="8"/>
      <c r="J217" s="8"/>
      <c r="K217" s="244">
        <v>3047</v>
      </c>
      <c r="L217" s="248" t="s">
        <v>1393</v>
      </c>
      <c r="M217" s="246">
        <v>362174823005</v>
      </c>
      <c r="N217" s="247">
        <v>20</v>
      </c>
      <c r="O217" s="247" t="s">
        <v>1366</v>
      </c>
      <c r="P217" s="203"/>
      <c r="Q217" s="188" t="s">
        <v>895</v>
      </c>
      <c r="R217" s="188" t="s">
        <v>1350</v>
      </c>
      <c r="S217" s="188" t="s">
        <v>1367</v>
      </c>
      <c r="T217" s="188" t="s">
        <v>1368</v>
      </c>
      <c r="U217" s="189"/>
      <c r="V217" s="189" t="s">
        <v>581</v>
      </c>
      <c r="W217" s="197">
        <v>3436.26</v>
      </c>
      <c r="X217" s="198">
        <v>0.68300000000000005</v>
      </c>
      <c r="Y217" s="199">
        <v>1.0427</v>
      </c>
      <c r="Z217" s="200">
        <v>5.8799999999999998E-3</v>
      </c>
      <c r="AA217" s="201">
        <v>3552.25</v>
      </c>
      <c r="AB217" s="202">
        <v>0.255</v>
      </c>
      <c r="AC217" s="202">
        <v>2.1000000000000001E-2</v>
      </c>
      <c r="AD217" s="202" t="s">
        <v>1373</v>
      </c>
      <c r="AE217" s="202" t="s">
        <v>1369</v>
      </c>
      <c r="AF217" s="202" t="s">
        <v>1206</v>
      </c>
      <c r="AG217" s="202" t="s">
        <v>948</v>
      </c>
      <c r="AH217" s="189">
        <v>0.99858999999999998</v>
      </c>
      <c r="AI217" s="188"/>
      <c r="AJ217" s="188"/>
      <c r="AK217" s="187"/>
      <c r="AL217" s="187"/>
      <c r="AM217" s="188"/>
      <c r="AN217" s="193"/>
    </row>
    <row r="218" spans="1:40">
      <c r="A218" s="16" t="str">
        <f t="shared" si="3"/>
        <v>362174823005OP Acute</v>
      </c>
      <c r="B218" s="8"/>
      <c r="C218" s="8"/>
      <c r="D218" s="9"/>
      <c r="E218" s="9"/>
      <c r="F218" s="8"/>
      <c r="G218" s="8"/>
      <c r="H218" s="8"/>
      <c r="I218" s="8"/>
      <c r="J218" s="8"/>
      <c r="K218" s="244">
        <v>3047</v>
      </c>
      <c r="L218" s="248" t="s">
        <v>1393</v>
      </c>
      <c r="M218" s="246">
        <v>362174823005</v>
      </c>
      <c r="N218" s="247">
        <v>24</v>
      </c>
      <c r="O218" s="247" t="s">
        <v>1371</v>
      </c>
      <c r="P218" s="203"/>
      <c r="Q218" s="188" t="s">
        <v>895</v>
      </c>
      <c r="R218" s="188" t="s">
        <v>1350</v>
      </c>
      <c r="S218" s="188" t="s">
        <v>1367</v>
      </c>
      <c r="T218" s="188" t="s">
        <v>1368</v>
      </c>
      <c r="U218" s="189"/>
      <c r="V218" s="189" t="s">
        <v>581</v>
      </c>
      <c r="W218" s="197">
        <v>440.14</v>
      </c>
      <c r="X218" s="198">
        <v>0.6</v>
      </c>
      <c r="Y218" s="199">
        <v>1.0427</v>
      </c>
      <c r="Z218" s="200" t="s">
        <v>1206</v>
      </c>
      <c r="AA218" s="201">
        <v>643.07000000000005</v>
      </c>
      <c r="AB218" s="202">
        <v>0.255</v>
      </c>
      <c r="AC218" s="202">
        <v>2.1000000000000001E-2</v>
      </c>
      <c r="AD218" s="202" t="s">
        <v>1373</v>
      </c>
      <c r="AE218" s="202" t="s">
        <v>1369</v>
      </c>
      <c r="AF218" s="202" t="s">
        <v>948</v>
      </c>
      <c r="AG218" s="202" t="s">
        <v>948</v>
      </c>
      <c r="AH218" s="189">
        <v>0.98373999999999995</v>
      </c>
      <c r="AI218" s="188"/>
      <c r="AJ218" s="188"/>
      <c r="AK218" s="187"/>
      <c r="AL218" s="187"/>
      <c r="AM218" s="188"/>
      <c r="AN218" s="193"/>
    </row>
    <row r="219" spans="1:40">
      <c r="A219" s="16" t="str">
        <f t="shared" si="3"/>
        <v>362174823017IP Acute</v>
      </c>
      <c r="B219" s="8"/>
      <c r="C219" s="8"/>
      <c r="D219" s="9"/>
      <c r="E219" s="9"/>
      <c r="F219" s="8"/>
      <c r="G219" s="8"/>
      <c r="H219" s="8"/>
      <c r="I219" s="8"/>
      <c r="J219" s="8"/>
      <c r="K219" s="244">
        <v>3048</v>
      </c>
      <c r="L219" s="248" t="s">
        <v>1394</v>
      </c>
      <c r="M219" s="246">
        <v>362174823017</v>
      </c>
      <c r="N219" s="247">
        <v>20</v>
      </c>
      <c r="O219" s="247" t="s">
        <v>1366</v>
      </c>
      <c r="P219" s="203"/>
      <c r="Q219" s="188" t="s">
        <v>895</v>
      </c>
      <c r="R219" s="188" t="s">
        <v>1350</v>
      </c>
      <c r="S219" s="188" t="s">
        <v>1367</v>
      </c>
      <c r="T219" s="188" t="s">
        <v>1368</v>
      </c>
      <c r="U219" s="189"/>
      <c r="V219" s="189" t="s">
        <v>581</v>
      </c>
      <c r="W219" s="197">
        <v>3436.26</v>
      </c>
      <c r="X219" s="198">
        <v>0.68300000000000005</v>
      </c>
      <c r="Y219" s="199">
        <v>1.0427</v>
      </c>
      <c r="Z219" s="200">
        <v>5.8799999999999998E-3</v>
      </c>
      <c r="AA219" s="201">
        <v>3552.25</v>
      </c>
      <c r="AB219" s="202">
        <v>0.255</v>
      </c>
      <c r="AC219" s="202">
        <v>2.1000000000000001E-2</v>
      </c>
      <c r="AD219" s="202" t="s">
        <v>1373</v>
      </c>
      <c r="AE219" s="202" t="s">
        <v>1369</v>
      </c>
      <c r="AF219" s="202" t="s">
        <v>1206</v>
      </c>
      <c r="AG219" s="202" t="s">
        <v>948</v>
      </c>
      <c r="AH219" s="189">
        <v>0.99858999999999998</v>
      </c>
      <c r="AI219" s="188"/>
      <c r="AJ219" s="188"/>
      <c r="AK219" s="187"/>
      <c r="AL219" s="187"/>
      <c r="AM219" s="188"/>
      <c r="AN219" s="193"/>
    </row>
    <row r="220" spans="1:40">
      <c r="A220" s="16" t="str">
        <f t="shared" si="3"/>
        <v>362174823017IP Psych</v>
      </c>
      <c r="B220" s="8"/>
      <c r="C220" s="8"/>
      <c r="D220" s="9"/>
      <c r="E220" s="9"/>
      <c r="F220" s="8"/>
      <c r="G220" s="8"/>
      <c r="H220" s="8"/>
      <c r="I220" s="8"/>
      <c r="J220" s="8"/>
      <c r="K220" s="244">
        <v>3048</v>
      </c>
      <c r="L220" s="248" t="s">
        <v>1394</v>
      </c>
      <c r="M220" s="246">
        <v>362174823017</v>
      </c>
      <c r="N220" s="247">
        <v>21</v>
      </c>
      <c r="O220" s="247" t="s">
        <v>1375</v>
      </c>
      <c r="P220" s="203"/>
      <c r="Q220" s="188" t="s">
        <v>895</v>
      </c>
      <c r="R220" s="188" t="s">
        <v>1350</v>
      </c>
      <c r="S220" s="188" t="s">
        <v>1367</v>
      </c>
      <c r="T220" s="188" t="s">
        <v>1368</v>
      </c>
      <c r="U220" s="189"/>
      <c r="V220" s="189" t="s">
        <v>581</v>
      </c>
      <c r="W220" s="197" t="s">
        <v>1206</v>
      </c>
      <c r="X220" s="198" t="s">
        <v>1206</v>
      </c>
      <c r="Y220" s="199" t="s">
        <v>1206</v>
      </c>
      <c r="Z220" s="200" t="s">
        <v>1206</v>
      </c>
      <c r="AA220" s="201">
        <v>443.61</v>
      </c>
      <c r="AB220" s="202" t="s">
        <v>1206</v>
      </c>
      <c r="AC220" s="202" t="s">
        <v>1206</v>
      </c>
      <c r="AD220" s="202" t="s">
        <v>1373</v>
      </c>
      <c r="AE220" s="202" t="s">
        <v>1369</v>
      </c>
      <c r="AF220" s="202" t="s">
        <v>1206</v>
      </c>
      <c r="AG220" s="202" t="s">
        <v>948</v>
      </c>
      <c r="AH220" s="189">
        <v>1</v>
      </c>
      <c r="AI220" s="188"/>
      <c r="AJ220" s="188"/>
      <c r="AK220" s="187"/>
      <c r="AL220" s="187"/>
      <c r="AM220" s="188"/>
      <c r="AN220" s="193"/>
    </row>
    <row r="221" spans="1:40">
      <c r="A221" s="16" t="str">
        <f t="shared" si="3"/>
        <v>362174823020IP Psych</v>
      </c>
      <c r="B221" s="8"/>
      <c r="C221" s="8"/>
      <c r="D221" s="9"/>
      <c r="E221" s="9"/>
      <c r="F221" s="8"/>
      <c r="G221" s="8"/>
      <c r="H221" s="8"/>
      <c r="I221" s="8"/>
      <c r="J221" s="8"/>
      <c r="K221" s="244">
        <v>3048</v>
      </c>
      <c r="L221" s="248" t="s">
        <v>1394</v>
      </c>
      <c r="M221" s="246">
        <v>362174823020</v>
      </c>
      <c r="N221" s="247">
        <v>21</v>
      </c>
      <c r="O221" s="247" t="s">
        <v>1375</v>
      </c>
      <c r="P221" s="203"/>
      <c r="Q221" s="188" t="s">
        <v>895</v>
      </c>
      <c r="R221" s="188" t="s">
        <v>1350</v>
      </c>
      <c r="S221" s="188" t="s">
        <v>1367</v>
      </c>
      <c r="T221" s="188" t="s">
        <v>1368</v>
      </c>
      <c r="U221" s="189"/>
      <c r="V221" s="189" t="s">
        <v>581</v>
      </c>
      <c r="W221" s="197" t="s">
        <v>1206</v>
      </c>
      <c r="X221" s="198" t="s">
        <v>1206</v>
      </c>
      <c r="Y221" s="199" t="s">
        <v>1206</v>
      </c>
      <c r="Z221" s="200" t="s">
        <v>1206</v>
      </c>
      <c r="AA221" s="201">
        <v>443.61</v>
      </c>
      <c r="AB221" s="202" t="s">
        <v>1206</v>
      </c>
      <c r="AC221" s="202" t="s">
        <v>1206</v>
      </c>
      <c r="AD221" s="202" t="s">
        <v>1373</v>
      </c>
      <c r="AE221" s="202" t="s">
        <v>1369</v>
      </c>
      <c r="AF221" s="202" t="s">
        <v>1206</v>
      </c>
      <c r="AG221" s="202" t="s">
        <v>948</v>
      </c>
      <c r="AH221" s="189">
        <v>1</v>
      </c>
      <c r="AI221" s="188"/>
      <c r="AJ221" s="188"/>
      <c r="AK221" s="187"/>
      <c r="AL221" s="187"/>
      <c r="AM221" s="188"/>
      <c r="AN221" s="193"/>
    </row>
    <row r="222" spans="1:40">
      <c r="A222" s="16" t="str">
        <f t="shared" si="3"/>
        <v>362174823017IP Rehab</v>
      </c>
      <c r="B222" s="8"/>
      <c r="C222" s="8"/>
      <c r="D222" s="9"/>
      <c r="E222" s="9"/>
      <c r="F222" s="8"/>
      <c r="G222" s="8"/>
      <c r="H222" s="8"/>
      <c r="I222" s="8"/>
      <c r="J222" s="8"/>
      <c r="K222" s="244">
        <v>3048</v>
      </c>
      <c r="L222" s="248" t="s">
        <v>1394</v>
      </c>
      <c r="M222" s="246">
        <v>362174823017</v>
      </c>
      <c r="N222" s="247">
        <v>22</v>
      </c>
      <c r="O222" s="247" t="s">
        <v>1370</v>
      </c>
      <c r="P222" s="203"/>
      <c r="Q222" s="188" t="s">
        <v>895</v>
      </c>
      <c r="R222" s="188" t="s">
        <v>1350</v>
      </c>
      <c r="S222" s="188" t="s">
        <v>1367</v>
      </c>
      <c r="T222" s="188" t="s">
        <v>1368</v>
      </c>
      <c r="U222" s="189"/>
      <c r="V222" s="189" t="s">
        <v>581</v>
      </c>
      <c r="W222" s="197" t="s">
        <v>1206</v>
      </c>
      <c r="X222" s="198" t="s">
        <v>1206</v>
      </c>
      <c r="Y222" s="199" t="s">
        <v>1206</v>
      </c>
      <c r="Z222" s="200" t="s">
        <v>1206</v>
      </c>
      <c r="AA222" s="201">
        <v>623.79</v>
      </c>
      <c r="AB222" s="202" t="s">
        <v>1206</v>
      </c>
      <c r="AC222" s="202" t="s">
        <v>1206</v>
      </c>
      <c r="AD222" s="202" t="s">
        <v>1373</v>
      </c>
      <c r="AE222" s="202" t="s">
        <v>1369</v>
      </c>
      <c r="AF222" s="202" t="s">
        <v>1206</v>
      </c>
      <c r="AG222" s="202" t="s">
        <v>948</v>
      </c>
      <c r="AH222" s="189">
        <v>1</v>
      </c>
      <c r="AI222" s="188"/>
      <c r="AJ222" s="188"/>
      <c r="AK222" s="187"/>
      <c r="AL222" s="187"/>
      <c r="AM222" s="188"/>
      <c r="AN222" s="193"/>
    </row>
    <row r="223" spans="1:40">
      <c r="A223" s="16" t="str">
        <f t="shared" si="3"/>
        <v>362174823019IP Rehab</v>
      </c>
      <c r="B223" s="8"/>
      <c r="C223" s="8"/>
      <c r="D223" s="9"/>
      <c r="E223" s="9"/>
      <c r="F223" s="8"/>
      <c r="G223" s="8"/>
      <c r="H223" s="8"/>
      <c r="I223" s="8"/>
      <c r="J223" s="8"/>
      <c r="K223" s="244">
        <v>3048</v>
      </c>
      <c r="L223" s="248" t="s">
        <v>1394</v>
      </c>
      <c r="M223" s="246">
        <v>362174823019</v>
      </c>
      <c r="N223" s="247">
        <v>22</v>
      </c>
      <c r="O223" s="247" t="s">
        <v>1370</v>
      </c>
      <c r="P223" s="203"/>
      <c r="Q223" s="188" t="s">
        <v>895</v>
      </c>
      <c r="R223" s="188" t="s">
        <v>1350</v>
      </c>
      <c r="S223" s="188" t="s">
        <v>1367</v>
      </c>
      <c r="T223" s="188" t="s">
        <v>1368</v>
      </c>
      <c r="U223" s="189"/>
      <c r="V223" s="189" t="s">
        <v>581</v>
      </c>
      <c r="W223" s="197" t="s">
        <v>1206</v>
      </c>
      <c r="X223" s="198" t="s">
        <v>1206</v>
      </c>
      <c r="Y223" s="199" t="s">
        <v>1206</v>
      </c>
      <c r="Z223" s="200" t="s">
        <v>1206</v>
      </c>
      <c r="AA223" s="201">
        <v>623.79</v>
      </c>
      <c r="AB223" s="202" t="s">
        <v>1206</v>
      </c>
      <c r="AC223" s="202" t="s">
        <v>1206</v>
      </c>
      <c r="AD223" s="202" t="s">
        <v>1373</v>
      </c>
      <c r="AE223" s="202" t="s">
        <v>1369</v>
      </c>
      <c r="AF223" s="202" t="s">
        <v>1206</v>
      </c>
      <c r="AG223" s="202" t="s">
        <v>948</v>
      </c>
      <c r="AH223" s="189">
        <v>1</v>
      </c>
      <c r="AI223" s="188"/>
      <c r="AJ223" s="188"/>
      <c r="AK223" s="187"/>
      <c r="AL223" s="187"/>
      <c r="AM223" s="188"/>
      <c r="AN223" s="193"/>
    </row>
    <row r="224" spans="1:40">
      <c r="A224" s="16" t="str">
        <f t="shared" si="3"/>
        <v>362174823017OP Acute</v>
      </c>
      <c r="B224" s="8"/>
      <c r="C224" s="8"/>
      <c r="D224" s="9"/>
      <c r="E224" s="9"/>
      <c r="F224" s="8"/>
      <c r="G224" s="8"/>
      <c r="H224" s="8"/>
      <c r="I224" s="8"/>
      <c r="J224" s="8"/>
      <c r="K224" s="244">
        <v>3048</v>
      </c>
      <c r="L224" s="248" t="s">
        <v>1394</v>
      </c>
      <c r="M224" s="246">
        <v>362174823017</v>
      </c>
      <c r="N224" s="247">
        <v>24</v>
      </c>
      <c r="O224" s="247" t="s">
        <v>1371</v>
      </c>
      <c r="P224" s="203"/>
      <c r="Q224" s="188" t="s">
        <v>895</v>
      </c>
      <c r="R224" s="188" t="s">
        <v>1350</v>
      </c>
      <c r="S224" s="188" t="s">
        <v>1367</v>
      </c>
      <c r="T224" s="188" t="s">
        <v>1368</v>
      </c>
      <c r="U224" s="189"/>
      <c r="V224" s="189" t="s">
        <v>581</v>
      </c>
      <c r="W224" s="197">
        <v>440.14</v>
      </c>
      <c r="X224" s="198">
        <v>0.6</v>
      </c>
      <c r="Y224" s="199">
        <v>1.0427</v>
      </c>
      <c r="Z224" s="200" t="s">
        <v>1206</v>
      </c>
      <c r="AA224" s="201">
        <v>643.07000000000005</v>
      </c>
      <c r="AB224" s="202">
        <v>0.255</v>
      </c>
      <c r="AC224" s="202">
        <v>2.1000000000000001E-2</v>
      </c>
      <c r="AD224" s="202" t="s">
        <v>1373</v>
      </c>
      <c r="AE224" s="202" t="s">
        <v>1369</v>
      </c>
      <c r="AF224" s="202" t="s">
        <v>948</v>
      </c>
      <c r="AG224" s="202" t="s">
        <v>948</v>
      </c>
      <c r="AH224" s="189">
        <v>0.98373999999999995</v>
      </c>
      <c r="AI224" s="188"/>
      <c r="AJ224" s="188"/>
      <c r="AK224" s="187"/>
      <c r="AL224" s="187"/>
      <c r="AM224" s="188"/>
      <c r="AN224" s="193"/>
    </row>
    <row r="225" spans="1:40">
      <c r="A225" s="16" t="str">
        <f t="shared" si="3"/>
        <v>362174823017OP Psych</v>
      </c>
      <c r="B225" s="8"/>
      <c r="C225" s="8"/>
      <c r="D225" s="9"/>
      <c r="E225" s="9"/>
      <c r="F225" s="8"/>
      <c r="G225" s="8"/>
      <c r="H225" s="8"/>
      <c r="I225" s="8"/>
      <c r="J225" s="8"/>
      <c r="K225" s="244">
        <v>3048</v>
      </c>
      <c r="L225" s="248" t="s">
        <v>1394</v>
      </c>
      <c r="M225" s="246">
        <v>362174823017</v>
      </c>
      <c r="N225" s="247">
        <v>27</v>
      </c>
      <c r="O225" s="247" t="s">
        <v>1376</v>
      </c>
      <c r="P225" s="203"/>
      <c r="Q225" s="188" t="s">
        <v>895</v>
      </c>
      <c r="R225" s="188" t="s">
        <v>1350</v>
      </c>
      <c r="S225" s="188" t="s">
        <v>1367</v>
      </c>
      <c r="T225" s="188" t="s">
        <v>1368</v>
      </c>
      <c r="U225" s="189"/>
      <c r="V225" s="189" t="s">
        <v>581</v>
      </c>
      <c r="W225" s="197">
        <v>201.46</v>
      </c>
      <c r="X225" s="198">
        <v>0.6</v>
      </c>
      <c r="Y225" s="199">
        <v>1.0427</v>
      </c>
      <c r="Z225" s="200" t="s">
        <v>1206</v>
      </c>
      <c r="AA225" s="201">
        <v>273.11</v>
      </c>
      <c r="AB225" s="202">
        <v>0.255</v>
      </c>
      <c r="AC225" s="202">
        <v>2.1000000000000001E-2</v>
      </c>
      <c r="AD225" s="202" t="s">
        <v>1373</v>
      </c>
      <c r="AE225" s="202" t="s">
        <v>1369</v>
      </c>
      <c r="AF225" s="202" t="s">
        <v>948</v>
      </c>
      <c r="AG225" s="202" t="s">
        <v>948</v>
      </c>
      <c r="AH225" s="189">
        <v>1</v>
      </c>
      <c r="AI225" s="188"/>
      <c r="AJ225" s="188"/>
      <c r="AK225" s="187"/>
      <c r="AL225" s="187"/>
      <c r="AM225" s="188"/>
      <c r="AN225" s="193"/>
    </row>
    <row r="226" spans="1:40">
      <c r="A226" s="16" t="str">
        <f t="shared" si="3"/>
        <v>362174823020OP Psych</v>
      </c>
      <c r="B226" s="8"/>
      <c r="C226" s="8"/>
      <c r="D226" s="9"/>
      <c r="E226" s="9"/>
      <c r="F226" s="8"/>
      <c r="G226" s="8"/>
      <c r="H226" s="8"/>
      <c r="I226" s="8"/>
      <c r="J226" s="8"/>
      <c r="K226" s="244">
        <v>3048</v>
      </c>
      <c r="L226" s="248" t="s">
        <v>1394</v>
      </c>
      <c r="M226" s="246">
        <v>362174823020</v>
      </c>
      <c r="N226" s="247">
        <v>27</v>
      </c>
      <c r="O226" s="247" t="s">
        <v>1376</v>
      </c>
      <c r="P226" s="203"/>
      <c r="Q226" s="188" t="s">
        <v>895</v>
      </c>
      <c r="R226" s="188" t="s">
        <v>1350</v>
      </c>
      <c r="S226" s="188" t="s">
        <v>1367</v>
      </c>
      <c r="T226" s="188" t="s">
        <v>1368</v>
      </c>
      <c r="U226" s="189"/>
      <c r="V226" s="189" t="s">
        <v>581</v>
      </c>
      <c r="W226" s="197">
        <v>201.46</v>
      </c>
      <c r="X226" s="198">
        <v>0.6</v>
      </c>
      <c r="Y226" s="199">
        <v>1.0427</v>
      </c>
      <c r="Z226" s="200" t="s">
        <v>1206</v>
      </c>
      <c r="AA226" s="201">
        <v>273.11</v>
      </c>
      <c r="AB226" s="202">
        <v>0.255</v>
      </c>
      <c r="AC226" s="202">
        <v>2.1000000000000001E-2</v>
      </c>
      <c r="AD226" s="202" t="s">
        <v>1373</v>
      </c>
      <c r="AE226" s="202" t="s">
        <v>1369</v>
      </c>
      <c r="AF226" s="202" t="s">
        <v>948</v>
      </c>
      <c r="AG226" s="202" t="s">
        <v>948</v>
      </c>
      <c r="AH226" s="189">
        <v>1</v>
      </c>
      <c r="AI226" s="188"/>
      <c r="AJ226" s="188"/>
      <c r="AK226" s="187"/>
      <c r="AL226" s="187"/>
      <c r="AM226" s="188"/>
      <c r="AN226" s="193"/>
    </row>
    <row r="227" spans="1:40">
      <c r="A227" s="16" t="str">
        <f t="shared" si="3"/>
        <v>362174823017OP Psych</v>
      </c>
      <c r="B227" s="8"/>
      <c r="C227" s="8"/>
      <c r="D227" s="9"/>
      <c r="E227" s="9"/>
      <c r="F227" s="8"/>
      <c r="G227" s="8"/>
      <c r="H227" s="8"/>
      <c r="I227" s="8"/>
      <c r="J227" s="8"/>
      <c r="K227" s="244">
        <v>3048</v>
      </c>
      <c r="L227" s="248" t="s">
        <v>1394</v>
      </c>
      <c r="M227" s="246">
        <v>362174823017</v>
      </c>
      <c r="N227" s="247">
        <v>28</v>
      </c>
      <c r="O227" s="247" t="s">
        <v>1376</v>
      </c>
      <c r="P227" s="203"/>
      <c r="Q227" s="188" t="s">
        <v>895</v>
      </c>
      <c r="R227" s="188" t="s">
        <v>1350</v>
      </c>
      <c r="S227" s="188" t="s">
        <v>1367</v>
      </c>
      <c r="T227" s="188" t="s">
        <v>1368</v>
      </c>
      <c r="U227" s="189"/>
      <c r="V227" s="189" t="s">
        <v>581</v>
      </c>
      <c r="W227" s="197">
        <v>201.46</v>
      </c>
      <c r="X227" s="198">
        <v>0.6</v>
      </c>
      <c r="Y227" s="199">
        <v>1.0427</v>
      </c>
      <c r="Z227" s="200" t="s">
        <v>1206</v>
      </c>
      <c r="AA227" s="201">
        <v>273.11</v>
      </c>
      <c r="AB227" s="202">
        <v>0.255</v>
      </c>
      <c r="AC227" s="202">
        <v>2.1000000000000001E-2</v>
      </c>
      <c r="AD227" s="202" t="s">
        <v>1373</v>
      </c>
      <c r="AE227" s="202" t="s">
        <v>1369</v>
      </c>
      <c r="AF227" s="202" t="s">
        <v>948</v>
      </c>
      <c r="AG227" s="202" t="s">
        <v>948</v>
      </c>
      <c r="AH227" s="189">
        <v>1</v>
      </c>
      <c r="AI227" s="188"/>
      <c r="AJ227" s="188"/>
      <c r="AK227" s="187"/>
      <c r="AL227" s="187"/>
      <c r="AM227" s="188"/>
      <c r="AN227" s="193"/>
    </row>
    <row r="228" spans="1:40">
      <c r="A228" s="16" t="str">
        <f t="shared" si="3"/>
        <v>362174823020OP Psych</v>
      </c>
      <c r="B228" s="8"/>
      <c r="C228" s="8"/>
      <c r="D228" s="9"/>
      <c r="E228" s="9"/>
      <c r="F228" s="8"/>
      <c r="G228" s="8"/>
      <c r="H228" s="8"/>
      <c r="I228" s="8"/>
      <c r="J228" s="8"/>
      <c r="K228" s="244">
        <v>3048</v>
      </c>
      <c r="L228" s="248" t="s">
        <v>1394</v>
      </c>
      <c r="M228" s="246">
        <v>362174823020</v>
      </c>
      <c r="N228" s="247">
        <v>28</v>
      </c>
      <c r="O228" s="247" t="s">
        <v>1376</v>
      </c>
      <c r="P228" s="203"/>
      <c r="Q228" s="188" t="s">
        <v>895</v>
      </c>
      <c r="R228" s="188" t="s">
        <v>1350</v>
      </c>
      <c r="S228" s="188" t="s">
        <v>1367</v>
      </c>
      <c r="T228" s="188" t="s">
        <v>1368</v>
      </c>
      <c r="U228" s="189"/>
      <c r="V228" s="189" t="s">
        <v>581</v>
      </c>
      <c r="W228" s="197">
        <v>201.46</v>
      </c>
      <c r="X228" s="198">
        <v>0.6</v>
      </c>
      <c r="Y228" s="199">
        <v>1.0427</v>
      </c>
      <c r="Z228" s="200" t="s">
        <v>1206</v>
      </c>
      <c r="AA228" s="201">
        <v>273.11</v>
      </c>
      <c r="AB228" s="202">
        <v>0.255</v>
      </c>
      <c r="AC228" s="202">
        <v>2.1000000000000001E-2</v>
      </c>
      <c r="AD228" s="202" t="s">
        <v>1373</v>
      </c>
      <c r="AE228" s="202" t="s">
        <v>1369</v>
      </c>
      <c r="AF228" s="202" t="s">
        <v>948</v>
      </c>
      <c r="AG228" s="202" t="s">
        <v>948</v>
      </c>
      <c r="AH228" s="189">
        <v>1</v>
      </c>
      <c r="AI228" s="188"/>
      <c r="AJ228" s="188"/>
      <c r="AK228" s="187"/>
      <c r="AL228" s="187"/>
      <c r="AM228" s="188"/>
      <c r="AN228" s="193"/>
    </row>
    <row r="229" spans="1:40">
      <c r="A229" s="16" t="str">
        <f t="shared" si="3"/>
        <v>362174823017OP Rehab</v>
      </c>
      <c r="B229" s="8"/>
      <c r="C229" s="8"/>
      <c r="D229" s="9"/>
      <c r="E229" s="9"/>
      <c r="F229" s="8"/>
      <c r="G229" s="8"/>
      <c r="H229" s="8"/>
      <c r="I229" s="8"/>
      <c r="J229" s="8"/>
      <c r="K229" s="244">
        <v>3048</v>
      </c>
      <c r="L229" s="248" t="s">
        <v>1394</v>
      </c>
      <c r="M229" s="246">
        <v>362174823017</v>
      </c>
      <c r="N229" s="247">
        <v>29</v>
      </c>
      <c r="O229" s="247" t="s">
        <v>1379</v>
      </c>
      <c r="P229" s="203"/>
      <c r="Q229" s="188" t="s">
        <v>895</v>
      </c>
      <c r="R229" s="188" t="s">
        <v>1350</v>
      </c>
      <c r="S229" s="188" t="s">
        <v>1367</v>
      </c>
      <c r="T229" s="188" t="s">
        <v>1368</v>
      </c>
      <c r="U229" s="189"/>
      <c r="V229" s="189" t="s">
        <v>581</v>
      </c>
      <c r="W229" s="197">
        <v>310.45999999999998</v>
      </c>
      <c r="X229" s="198">
        <v>0.6</v>
      </c>
      <c r="Y229" s="199">
        <v>1.0427</v>
      </c>
      <c r="Z229" s="200" t="s">
        <v>1206</v>
      </c>
      <c r="AA229" s="201">
        <v>420.88</v>
      </c>
      <c r="AB229" s="202">
        <v>0.255</v>
      </c>
      <c r="AC229" s="202">
        <v>2.1000000000000001E-2</v>
      </c>
      <c r="AD229" s="202" t="s">
        <v>1373</v>
      </c>
      <c r="AE229" s="202" t="s">
        <v>1369</v>
      </c>
      <c r="AF229" s="202" t="s">
        <v>948</v>
      </c>
      <c r="AG229" s="202" t="s">
        <v>948</v>
      </c>
      <c r="AH229" s="189">
        <v>1</v>
      </c>
      <c r="AI229" s="188"/>
      <c r="AJ229" s="188"/>
      <c r="AK229" s="187"/>
      <c r="AL229" s="187"/>
      <c r="AM229" s="188"/>
      <c r="AN229" s="193"/>
    </row>
    <row r="230" spans="1:40">
      <c r="A230" s="16" t="str">
        <f t="shared" si="3"/>
        <v>362174823019OP Rehab</v>
      </c>
      <c r="B230" s="8"/>
      <c r="C230" s="8"/>
      <c r="D230" s="9"/>
      <c r="E230" s="9"/>
      <c r="F230" s="8"/>
      <c r="G230" s="8"/>
      <c r="H230" s="8"/>
      <c r="I230" s="8"/>
      <c r="J230" s="8"/>
      <c r="K230" s="244">
        <v>3048</v>
      </c>
      <c r="L230" s="248" t="s">
        <v>1394</v>
      </c>
      <c r="M230" s="246">
        <v>362174823019</v>
      </c>
      <c r="N230" s="247">
        <v>29</v>
      </c>
      <c r="O230" s="247" t="s">
        <v>1379</v>
      </c>
      <c r="P230" s="203"/>
      <c r="Q230" s="188" t="s">
        <v>895</v>
      </c>
      <c r="R230" s="188" t="s">
        <v>1350</v>
      </c>
      <c r="S230" s="188" t="s">
        <v>1367</v>
      </c>
      <c r="T230" s="188" t="s">
        <v>1368</v>
      </c>
      <c r="U230" s="189"/>
      <c r="V230" s="189" t="s">
        <v>581</v>
      </c>
      <c r="W230" s="197">
        <v>310.45999999999998</v>
      </c>
      <c r="X230" s="198">
        <v>0.6</v>
      </c>
      <c r="Y230" s="199">
        <v>1.0427</v>
      </c>
      <c r="Z230" s="200" t="s">
        <v>1206</v>
      </c>
      <c r="AA230" s="201">
        <v>420.88</v>
      </c>
      <c r="AB230" s="202">
        <v>0.255</v>
      </c>
      <c r="AC230" s="202">
        <v>2.1000000000000001E-2</v>
      </c>
      <c r="AD230" s="202" t="s">
        <v>1373</v>
      </c>
      <c r="AE230" s="202" t="s">
        <v>1369</v>
      </c>
      <c r="AF230" s="202" t="s">
        <v>948</v>
      </c>
      <c r="AG230" s="202" t="s">
        <v>948</v>
      </c>
      <c r="AH230" s="189">
        <v>1</v>
      </c>
      <c r="AI230" s="188"/>
      <c r="AJ230" s="188"/>
      <c r="AK230" s="187"/>
      <c r="AL230" s="187"/>
      <c r="AM230" s="188"/>
      <c r="AN230" s="193"/>
    </row>
    <row r="231" spans="1:40">
      <c r="A231" s="16" t="str">
        <f t="shared" si="3"/>
        <v>366006541020IP Acute</v>
      </c>
      <c r="B231" s="8"/>
      <c r="C231" s="8"/>
      <c r="D231" s="9"/>
      <c r="E231" s="9"/>
      <c r="F231" s="8"/>
      <c r="G231" s="8"/>
      <c r="H231" s="8"/>
      <c r="I231" s="8"/>
      <c r="J231" s="8"/>
      <c r="K231" s="258">
        <v>3049</v>
      </c>
      <c r="L231" s="259" t="s">
        <v>1773</v>
      </c>
      <c r="M231" s="260">
        <v>366006541020</v>
      </c>
      <c r="N231" s="261">
        <v>20</v>
      </c>
      <c r="O231" s="262" t="s">
        <v>1366</v>
      </c>
      <c r="P231" s="263"/>
      <c r="Q231" s="264" t="s">
        <v>1774</v>
      </c>
      <c r="R231" s="264" t="s">
        <v>1350</v>
      </c>
      <c r="S231" s="264" t="s">
        <v>1367</v>
      </c>
      <c r="T231" s="264" t="s">
        <v>1368</v>
      </c>
      <c r="U231" s="263"/>
      <c r="V231" s="265" t="s">
        <v>1775</v>
      </c>
      <c r="W231" s="266">
        <v>3552.25</v>
      </c>
      <c r="X231" s="214">
        <v>1</v>
      </c>
      <c r="Y231" s="215">
        <v>1</v>
      </c>
      <c r="Z231" s="216">
        <v>0</v>
      </c>
      <c r="AA231" s="266">
        <v>3552.25</v>
      </c>
      <c r="AB231" s="267">
        <v>1.1599999999999999</v>
      </c>
      <c r="AC231" s="265">
        <v>0.11700000000000001</v>
      </c>
      <c r="AD231" s="265" t="s">
        <v>1373</v>
      </c>
      <c r="AE231" s="265">
        <v>0</v>
      </c>
      <c r="AF231" s="265" t="s">
        <v>1206</v>
      </c>
      <c r="AG231" s="265" t="s">
        <v>949</v>
      </c>
      <c r="AH231" s="263">
        <v>1</v>
      </c>
      <c r="AI231" s="188"/>
      <c r="AJ231" s="188"/>
      <c r="AK231" s="187"/>
      <c r="AL231" s="187"/>
      <c r="AM231" s="188"/>
      <c r="AN231" s="193"/>
    </row>
    <row r="232" spans="1:40">
      <c r="A232" s="16" t="str">
        <f t="shared" si="3"/>
        <v>366006541020OP Acute</v>
      </c>
      <c r="B232" s="8"/>
      <c r="C232" s="8"/>
      <c r="D232" s="9"/>
      <c r="E232" s="9"/>
      <c r="F232" s="8"/>
      <c r="G232" s="8"/>
      <c r="H232" s="8"/>
      <c r="I232" s="8"/>
      <c r="J232" s="8"/>
      <c r="K232" s="258">
        <v>3049</v>
      </c>
      <c r="L232" s="259" t="s">
        <v>1773</v>
      </c>
      <c r="M232" s="260">
        <v>366006541020</v>
      </c>
      <c r="N232" s="261">
        <v>24</v>
      </c>
      <c r="O232" s="262" t="s">
        <v>1371</v>
      </c>
      <c r="P232" s="263"/>
      <c r="Q232" s="264" t="s">
        <v>1774</v>
      </c>
      <c r="R232" s="264" t="s">
        <v>1350</v>
      </c>
      <c r="S232" s="264" t="s">
        <v>1367</v>
      </c>
      <c r="T232" s="264" t="s">
        <v>1368</v>
      </c>
      <c r="U232" s="263"/>
      <c r="V232" s="265" t="s">
        <v>1775</v>
      </c>
      <c r="W232" s="266">
        <v>643.07000000000005</v>
      </c>
      <c r="X232" s="214">
        <v>1</v>
      </c>
      <c r="Y232" s="215">
        <v>1</v>
      </c>
      <c r="Z232" s="216" t="s">
        <v>1206</v>
      </c>
      <c r="AA232" s="266">
        <v>643.07000000000005</v>
      </c>
      <c r="AB232" s="267">
        <v>1.1599999999999999</v>
      </c>
      <c r="AC232" s="265">
        <v>0.11700000000000001</v>
      </c>
      <c r="AD232" s="265" t="s">
        <v>1373</v>
      </c>
      <c r="AE232" s="265">
        <v>0</v>
      </c>
      <c r="AF232" s="265" t="s">
        <v>949</v>
      </c>
      <c r="AG232" s="265" t="s">
        <v>949</v>
      </c>
      <c r="AH232" s="263">
        <v>1</v>
      </c>
      <c r="AI232" s="188"/>
      <c r="AJ232" s="188"/>
      <c r="AK232" s="187"/>
      <c r="AL232" s="187"/>
      <c r="AM232" s="188"/>
      <c r="AN232" s="193"/>
    </row>
    <row r="233" spans="1:40">
      <c r="A233" s="16" t="str">
        <f t="shared" si="3"/>
        <v>362264414001IP Acute</v>
      </c>
      <c r="B233" s="8"/>
      <c r="C233" s="8"/>
      <c r="D233" s="9"/>
      <c r="E233" s="9"/>
      <c r="F233" s="8"/>
      <c r="G233" s="8"/>
      <c r="H233" s="8"/>
      <c r="I233" s="8"/>
      <c r="J233" s="8"/>
      <c r="K233" s="244">
        <v>3050</v>
      </c>
      <c r="L233" s="248" t="s">
        <v>1609</v>
      </c>
      <c r="M233" s="246">
        <v>362264414001</v>
      </c>
      <c r="N233" s="247">
        <v>20</v>
      </c>
      <c r="O233" s="247" t="s">
        <v>1366</v>
      </c>
      <c r="P233" s="203"/>
      <c r="Q233" s="188" t="s">
        <v>908</v>
      </c>
      <c r="R233" s="188" t="s">
        <v>1350</v>
      </c>
      <c r="S233" s="188" t="s">
        <v>1367</v>
      </c>
      <c r="T233" s="188" t="s">
        <v>1368</v>
      </c>
      <c r="U233" s="189"/>
      <c r="V233" s="189" t="s">
        <v>573</v>
      </c>
      <c r="W233" s="197">
        <v>3436.26</v>
      </c>
      <c r="X233" s="198">
        <v>0.68300000000000005</v>
      </c>
      <c r="Y233" s="199">
        <v>1.0427</v>
      </c>
      <c r="Z233" s="200">
        <v>0</v>
      </c>
      <c r="AA233" s="201">
        <v>3531.49</v>
      </c>
      <c r="AB233" s="202">
        <v>0.51400000000000001</v>
      </c>
      <c r="AC233" s="202">
        <v>2.9000000000000001E-2</v>
      </c>
      <c r="AD233" s="202" t="s">
        <v>1373</v>
      </c>
      <c r="AE233" s="202" t="s">
        <v>1374</v>
      </c>
      <c r="AF233" s="202" t="s">
        <v>1206</v>
      </c>
      <c r="AG233" s="202" t="s">
        <v>949</v>
      </c>
      <c r="AH233" s="189">
        <v>0.99858999999999998</v>
      </c>
      <c r="AI233" s="188"/>
      <c r="AJ233" s="188"/>
      <c r="AK233" s="187"/>
      <c r="AL233" s="187"/>
      <c r="AM233" s="188"/>
      <c r="AN233" s="193"/>
    </row>
    <row r="234" spans="1:40">
      <c r="A234" s="16" t="str">
        <f t="shared" si="3"/>
        <v>362264414001IP Psych</v>
      </c>
      <c r="B234" s="8"/>
      <c r="C234" s="8"/>
      <c r="D234" s="9"/>
      <c r="E234" s="9"/>
      <c r="F234" s="8"/>
      <c r="G234" s="8"/>
      <c r="H234" s="8"/>
      <c r="I234" s="8"/>
      <c r="J234" s="8"/>
      <c r="K234" s="244">
        <v>3050</v>
      </c>
      <c r="L234" s="248" t="s">
        <v>1609</v>
      </c>
      <c r="M234" s="246">
        <v>362264414001</v>
      </c>
      <c r="N234" s="247">
        <v>21</v>
      </c>
      <c r="O234" s="247" t="s">
        <v>1375</v>
      </c>
      <c r="P234" s="203"/>
      <c r="Q234" s="188" t="s">
        <v>908</v>
      </c>
      <c r="R234" s="188" t="s">
        <v>1350</v>
      </c>
      <c r="S234" s="188" t="s">
        <v>1367</v>
      </c>
      <c r="T234" s="188" t="s">
        <v>1368</v>
      </c>
      <c r="U234" s="189"/>
      <c r="V234" s="189" t="s">
        <v>573</v>
      </c>
      <c r="W234" s="197" t="s">
        <v>1206</v>
      </c>
      <c r="X234" s="198" t="s">
        <v>1206</v>
      </c>
      <c r="Y234" s="199" t="s">
        <v>1206</v>
      </c>
      <c r="Z234" s="200" t="s">
        <v>1206</v>
      </c>
      <c r="AA234" s="201">
        <v>621.48</v>
      </c>
      <c r="AB234" s="202" t="s">
        <v>1206</v>
      </c>
      <c r="AC234" s="202" t="s">
        <v>1206</v>
      </c>
      <c r="AD234" s="202" t="s">
        <v>1373</v>
      </c>
      <c r="AE234" s="202" t="s">
        <v>1374</v>
      </c>
      <c r="AF234" s="202" t="s">
        <v>1206</v>
      </c>
      <c r="AG234" s="202" t="s">
        <v>949</v>
      </c>
      <c r="AH234" s="189">
        <v>1</v>
      </c>
      <c r="AI234" s="188"/>
      <c r="AJ234" s="188"/>
      <c r="AK234" s="187"/>
      <c r="AL234" s="187"/>
      <c r="AM234" s="188"/>
      <c r="AN234" s="193"/>
    </row>
    <row r="235" spans="1:40">
      <c r="A235" s="16" t="str">
        <f t="shared" si="3"/>
        <v>362264414009IP Psych</v>
      </c>
      <c r="B235" s="8"/>
      <c r="C235" s="8"/>
      <c r="D235" s="9"/>
      <c r="E235" s="9"/>
      <c r="F235" s="8"/>
      <c r="G235" s="8"/>
      <c r="H235" s="8"/>
      <c r="I235" s="8"/>
      <c r="J235" s="8"/>
      <c r="K235" s="244">
        <v>3050</v>
      </c>
      <c r="L235" s="248" t="s">
        <v>1609</v>
      </c>
      <c r="M235" s="246">
        <v>362264414009</v>
      </c>
      <c r="N235" s="247">
        <v>21</v>
      </c>
      <c r="O235" s="247" t="s">
        <v>1375</v>
      </c>
      <c r="P235" s="203"/>
      <c r="Q235" s="188" t="s">
        <v>908</v>
      </c>
      <c r="R235" s="188" t="s">
        <v>1350</v>
      </c>
      <c r="S235" s="188" t="s">
        <v>1367</v>
      </c>
      <c r="T235" s="188" t="s">
        <v>1368</v>
      </c>
      <c r="U235" s="189"/>
      <c r="V235" s="189" t="s">
        <v>573</v>
      </c>
      <c r="W235" s="197" t="s">
        <v>1206</v>
      </c>
      <c r="X235" s="198" t="s">
        <v>1206</v>
      </c>
      <c r="Y235" s="199" t="s">
        <v>1206</v>
      </c>
      <c r="Z235" s="200" t="s">
        <v>1206</v>
      </c>
      <c r="AA235" s="201">
        <v>621.48</v>
      </c>
      <c r="AB235" s="202" t="s">
        <v>1206</v>
      </c>
      <c r="AC235" s="202" t="s">
        <v>1206</v>
      </c>
      <c r="AD235" s="202" t="s">
        <v>1373</v>
      </c>
      <c r="AE235" s="202" t="s">
        <v>1374</v>
      </c>
      <c r="AF235" s="202" t="s">
        <v>1206</v>
      </c>
      <c r="AG235" s="202" t="s">
        <v>949</v>
      </c>
      <c r="AH235" s="189">
        <v>1</v>
      </c>
      <c r="AI235" s="188"/>
      <c r="AJ235" s="188"/>
      <c r="AK235" s="187"/>
      <c r="AL235" s="187"/>
      <c r="AM235" s="188"/>
      <c r="AN235" s="193"/>
    </row>
    <row r="236" spans="1:40">
      <c r="A236" s="16" t="str">
        <f t="shared" si="3"/>
        <v>362264414001OP Acute</v>
      </c>
      <c r="B236" s="8"/>
      <c r="C236" s="8"/>
      <c r="D236" s="9"/>
      <c r="E236" s="9"/>
      <c r="F236" s="8"/>
      <c r="G236" s="8"/>
      <c r="H236" s="8"/>
      <c r="I236" s="8"/>
      <c r="J236" s="8"/>
      <c r="K236" s="244">
        <v>3050</v>
      </c>
      <c r="L236" s="248" t="s">
        <v>1609</v>
      </c>
      <c r="M236" s="246">
        <v>362264414001</v>
      </c>
      <c r="N236" s="247">
        <v>24</v>
      </c>
      <c r="O236" s="247" t="s">
        <v>1371</v>
      </c>
      <c r="P236" s="203"/>
      <c r="Q236" s="188" t="s">
        <v>908</v>
      </c>
      <c r="R236" s="188" t="s">
        <v>1350</v>
      </c>
      <c r="S236" s="188" t="s">
        <v>1367</v>
      </c>
      <c r="T236" s="188" t="s">
        <v>1368</v>
      </c>
      <c r="U236" s="189"/>
      <c r="V236" s="189" t="s">
        <v>573</v>
      </c>
      <c r="W236" s="197">
        <v>440.14</v>
      </c>
      <c r="X236" s="198">
        <v>0.6</v>
      </c>
      <c r="Y236" s="199">
        <v>1.0427</v>
      </c>
      <c r="Z236" s="200" t="s">
        <v>1206</v>
      </c>
      <c r="AA236" s="201">
        <v>643.07000000000005</v>
      </c>
      <c r="AB236" s="202">
        <v>0.51400000000000001</v>
      </c>
      <c r="AC236" s="202">
        <v>2.9000000000000001E-2</v>
      </c>
      <c r="AD236" s="202" t="s">
        <v>1373</v>
      </c>
      <c r="AE236" s="202" t="s">
        <v>1374</v>
      </c>
      <c r="AF236" s="202" t="s">
        <v>948</v>
      </c>
      <c r="AG236" s="202" t="s">
        <v>949</v>
      </c>
      <c r="AH236" s="189">
        <v>0.98373999999999995</v>
      </c>
      <c r="AI236" s="188"/>
      <c r="AJ236" s="188"/>
      <c r="AK236" s="187"/>
      <c r="AL236" s="187"/>
      <c r="AM236" s="188"/>
      <c r="AN236" s="193"/>
    </row>
    <row r="237" spans="1:40">
      <c r="A237" s="16" t="str">
        <f t="shared" si="3"/>
        <v>362264414001OP Psych</v>
      </c>
      <c r="B237" s="8"/>
      <c r="C237" s="8"/>
      <c r="D237" s="9"/>
      <c r="E237" s="9"/>
      <c r="F237" s="8"/>
      <c r="G237" s="8"/>
      <c r="H237" s="8"/>
      <c r="I237" s="8"/>
      <c r="J237" s="8"/>
      <c r="K237" s="244">
        <v>3050</v>
      </c>
      <c r="L237" s="248" t="s">
        <v>1609</v>
      </c>
      <c r="M237" s="246">
        <v>362264414001</v>
      </c>
      <c r="N237" s="247">
        <v>27</v>
      </c>
      <c r="O237" s="247" t="s">
        <v>1376</v>
      </c>
      <c r="P237" s="203"/>
      <c r="Q237" s="188" t="s">
        <v>908</v>
      </c>
      <c r="R237" s="188" t="s">
        <v>1350</v>
      </c>
      <c r="S237" s="188" t="s">
        <v>1367</v>
      </c>
      <c r="T237" s="188" t="s">
        <v>1368</v>
      </c>
      <c r="U237" s="189"/>
      <c r="V237" s="189" t="s">
        <v>573</v>
      </c>
      <c r="W237" s="197">
        <v>201.46</v>
      </c>
      <c r="X237" s="198">
        <v>0.6</v>
      </c>
      <c r="Y237" s="199">
        <v>1.0427</v>
      </c>
      <c r="Z237" s="200" t="s">
        <v>1206</v>
      </c>
      <c r="AA237" s="201">
        <v>273.11</v>
      </c>
      <c r="AB237" s="202">
        <v>0.51400000000000001</v>
      </c>
      <c r="AC237" s="202">
        <v>2.9000000000000001E-2</v>
      </c>
      <c r="AD237" s="202" t="s">
        <v>1373</v>
      </c>
      <c r="AE237" s="202" t="s">
        <v>1374</v>
      </c>
      <c r="AF237" s="202" t="s">
        <v>948</v>
      </c>
      <c r="AG237" s="202" t="s">
        <v>949</v>
      </c>
      <c r="AH237" s="189">
        <v>1</v>
      </c>
      <c r="AI237" s="188"/>
      <c r="AJ237" s="188"/>
      <c r="AK237" s="187"/>
      <c r="AL237" s="187"/>
      <c r="AM237" s="188"/>
      <c r="AN237" s="193"/>
    </row>
    <row r="238" spans="1:40">
      <c r="A238" s="16" t="str">
        <f t="shared" si="3"/>
        <v>362264414009OP Psych</v>
      </c>
      <c r="B238" s="8"/>
      <c r="C238" s="8"/>
      <c r="D238" s="9"/>
      <c r="E238" s="9"/>
      <c r="F238" s="8"/>
      <c r="G238" s="8"/>
      <c r="H238" s="8"/>
      <c r="I238" s="8"/>
      <c r="J238" s="8"/>
      <c r="K238" s="244">
        <v>3050</v>
      </c>
      <c r="L238" s="248" t="s">
        <v>1609</v>
      </c>
      <c r="M238" s="246">
        <v>362264414009</v>
      </c>
      <c r="N238" s="247">
        <v>27</v>
      </c>
      <c r="O238" s="247" t="s">
        <v>1376</v>
      </c>
      <c r="P238" s="203"/>
      <c r="Q238" s="188" t="s">
        <v>908</v>
      </c>
      <c r="R238" s="188" t="s">
        <v>1350</v>
      </c>
      <c r="S238" s="188" t="s">
        <v>1367</v>
      </c>
      <c r="T238" s="188" t="s">
        <v>1368</v>
      </c>
      <c r="U238" s="189"/>
      <c r="V238" s="189" t="s">
        <v>573</v>
      </c>
      <c r="W238" s="197">
        <v>201.46</v>
      </c>
      <c r="X238" s="198">
        <v>0.6</v>
      </c>
      <c r="Y238" s="199">
        <v>1.0427</v>
      </c>
      <c r="Z238" s="200" t="s">
        <v>1206</v>
      </c>
      <c r="AA238" s="201">
        <v>273.11</v>
      </c>
      <c r="AB238" s="202">
        <v>0.51400000000000001</v>
      </c>
      <c r="AC238" s="202">
        <v>2.9000000000000001E-2</v>
      </c>
      <c r="AD238" s="202" t="s">
        <v>1373</v>
      </c>
      <c r="AE238" s="202" t="s">
        <v>1374</v>
      </c>
      <c r="AF238" s="202" t="s">
        <v>948</v>
      </c>
      <c r="AG238" s="202" t="s">
        <v>949</v>
      </c>
      <c r="AH238" s="189">
        <v>1</v>
      </c>
      <c r="AI238" s="188"/>
      <c r="AJ238" s="188"/>
      <c r="AK238" s="187"/>
      <c r="AL238" s="187"/>
      <c r="AM238" s="188"/>
      <c r="AN238" s="193"/>
    </row>
    <row r="239" spans="1:40">
      <c r="A239" s="16" t="str">
        <f t="shared" si="3"/>
        <v>362264414001OP Psych</v>
      </c>
      <c r="B239" s="8"/>
      <c r="C239" s="8"/>
      <c r="D239" s="9"/>
      <c r="E239" s="9"/>
      <c r="F239" s="8"/>
      <c r="G239" s="8"/>
      <c r="H239" s="8"/>
      <c r="I239" s="8"/>
      <c r="J239" s="8"/>
      <c r="K239" s="244">
        <v>3050</v>
      </c>
      <c r="L239" s="248" t="s">
        <v>1609</v>
      </c>
      <c r="M239" s="246">
        <v>362264414001</v>
      </c>
      <c r="N239" s="247">
        <v>28</v>
      </c>
      <c r="O239" s="247" t="s">
        <v>1376</v>
      </c>
      <c r="P239" s="203"/>
      <c r="Q239" s="188" t="s">
        <v>908</v>
      </c>
      <c r="R239" s="188" t="s">
        <v>1350</v>
      </c>
      <c r="S239" s="188" t="s">
        <v>1367</v>
      </c>
      <c r="T239" s="188" t="s">
        <v>1368</v>
      </c>
      <c r="U239" s="189"/>
      <c r="V239" s="189" t="s">
        <v>573</v>
      </c>
      <c r="W239" s="197">
        <v>201.46</v>
      </c>
      <c r="X239" s="198">
        <v>0.6</v>
      </c>
      <c r="Y239" s="199">
        <v>1.0427</v>
      </c>
      <c r="Z239" s="200" t="s">
        <v>1206</v>
      </c>
      <c r="AA239" s="201">
        <v>273.11</v>
      </c>
      <c r="AB239" s="202">
        <v>0.51400000000000001</v>
      </c>
      <c r="AC239" s="202">
        <v>2.9000000000000001E-2</v>
      </c>
      <c r="AD239" s="202" t="s">
        <v>1373</v>
      </c>
      <c r="AE239" s="202" t="s">
        <v>1374</v>
      </c>
      <c r="AF239" s="202" t="s">
        <v>948</v>
      </c>
      <c r="AG239" s="202" t="s">
        <v>949</v>
      </c>
      <c r="AH239" s="189">
        <v>1</v>
      </c>
      <c r="AI239" s="188"/>
      <c r="AJ239" s="188"/>
      <c r="AK239" s="187"/>
      <c r="AL239" s="187"/>
      <c r="AM239" s="188"/>
      <c r="AN239" s="193"/>
    </row>
    <row r="240" spans="1:40">
      <c r="A240" s="16" t="str">
        <f t="shared" si="3"/>
        <v>362264414009OP Psych</v>
      </c>
      <c r="B240" s="8"/>
      <c r="C240" s="8"/>
      <c r="D240" s="9"/>
      <c r="E240" s="9"/>
      <c r="F240" s="8"/>
      <c r="G240" s="8"/>
      <c r="H240" s="8"/>
      <c r="I240" s="8"/>
      <c r="J240" s="8"/>
      <c r="K240" s="244">
        <v>3050</v>
      </c>
      <c r="L240" s="248" t="s">
        <v>1609</v>
      </c>
      <c r="M240" s="246">
        <v>362264414009</v>
      </c>
      <c r="N240" s="247">
        <v>28</v>
      </c>
      <c r="O240" s="247" t="s">
        <v>1376</v>
      </c>
      <c r="P240" s="203"/>
      <c r="Q240" s="188" t="s">
        <v>908</v>
      </c>
      <c r="R240" s="188" t="s">
        <v>1350</v>
      </c>
      <c r="S240" s="188" t="s">
        <v>1367</v>
      </c>
      <c r="T240" s="188" t="s">
        <v>1368</v>
      </c>
      <c r="U240" s="189"/>
      <c r="V240" s="189" t="s">
        <v>573</v>
      </c>
      <c r="W240" s="197">
        <v>201.46</v>
      </c>
      <c r="X240" s="198">
        <v>0.6</v>
      </c>
      <c r="Y240" s="199">
        <v>1.0427</v>
      </c>
      <c r="Z240" s="200" t="s">
        <v>1206</v>
      </c>
      <c r="AA240" s="201">
        <v>273.11</v>
      </c>
      <c r="AB240" s="202">
        <v>0.51400000000000001</v>
      </c>
      <c r="AC240" s="202">
        <v>2.9000000000000001E-2</v>
      </c>
      <c r="AD240" s="202" t="s">
        <v>1373</v>
      </c>
      <c r="AE240" s="202" t="s">
        <v>1374</v>
      </c>
      <c r="AF240" s="202" t="s">
        <v>948</v>
      </c>
      <c r="AG240" s="202" t="s">
        <v>949</v>
      </c>
      <c r="AH240" s="189">
        <v>1</v>
      </c>
      <c r="AI240" s="188"/>
      <c r="AJ240" s="188"/>
      <c r="AK240" s="187"/>
      <c r="AL240" s="187"/>
      <c r="AM240" s="188"/>
      <c r="AN240" s="193"/>
    </row>
    <row r="241" spans="1:40">
      <c r="A241" s="16" t="str">
        <f t="shared" si="3"/>
        <v>362235165015IP Acute</v>
      </c>
      <c r="B241" s="8"/>
      <c r="C241" s="8"/>
      <c r="D241" s="9"/>
      <c r="E241" s="9"/>
      <c r="F241" s="8"/>
      <c r="G241" s="8"/>
      <c r="H241" s="8"/>
      <c r="I241" s="8"/>
      <c r="J241" s="8"/>
      <c r="K241" s="244">
        <v>3052</v>
      </c>
      <c r="L241" s="248" t="s">
        <v>1610</v>
      </c>
      <c r="M241" s="246">
        <v>362235165015</v>
      </c>
      <c r="N241" s="247">
        <v>20</v>
      </c>
      <c r="O241" s="247" t="s">
        <v>1366</v>
      </c>
      <c r="P241" s="203"/>
      <c r="Q241" s="188" t="s">
        <v>17</v>
      </c>
      <c r="R241" s="188" t="s">
        <v>1350</v>
      </c>
      <c r="S241" s="188" t="s">
        <v>1367</v>
      </c>
      <c r="T241" s="188" t="s">
        <v>1368</v>
      </c>
      <c r="U241" s="189"/>
      <c r="V241" s="189" t="s">
        <v>627</v>
      </c>
      <c r="W241" s="197">
        <v>3436.26</v>
      </c>
      <c r="X241" s="198">
        <v>0.68300000000000005</v>
      </c>
      <c r="Y241" s="199">
        <v>1.0427</v>
      </c>
      <c r="Z241" s="200">
        <v>5.8799999999999998E-3</v>
      </c>
      <c r="AA241" s="201">
        <v>3552.25</v>
      </c>
      <c r="AB241" s="202">
        <v>0.20599999999999999</v>
      </c>
      <c r="AC241" s="202">
        <v>3.1E-2</v>
      </c>
      <c r="AD241" s="202" t="s">
        <v>1373</v>
      </c>
      <c r="AE241" s="202" t="s">
        <v>1369</v>
      </c>
      <c r="AF241" s="202" t="s">
        <v>1206</v>
      </c>
      <c r="AG241" s="202" t="s">
        <v>948</v>
      </c>
      <c r="AH241" s="189">
        <v>0.99858999999999998</v>
      </c>
      <c r="AI241" s="188"/>
      <c r="AJ241" s="188"/>
      <c r="AK241" s="187"/>
      <c r="AL241" s="187"/>
      <c r="AM241" s="188"/>
      <c r="AN241" s="193"/>
    </row>
    <row r="242" spans="1:40">
      <c r="A242" s="16" t="str">
        <f t="shared" si="3"/>
        <v>363200170001IP Acute</v>
      </c>
      <c r="B242" s="8"/>
      <c r="C242" s="8"/>
      <c r="D242" s="9"/>
      <c r="E242" s="9"/>
      <c r="F242" s="8"/>
      <c r="G242" s="8"/>
      <c r="H242" s="8"/>
      <c r="I242" s="8"/>
      <c r="J242" s="8"/>
      <c r="K242" s="244">
        <v>3052</v>
      </c>
      <c r="L242" s="248" t="s">
        <v>1610</v>
      </c>
      <c r="M242" s="246">
        <v>363200170001</v>
      </c>
      <c r="N242" s="247">
        <v>20</v>
      </c>
      <c r="O242" s="247" t="s">
        <v>1366</v>
      </c>
      <c r="P242" s="203"/>
      <c r="Q242" s="188" t="s">
        <v>17</v>
      </c>
      <c r="R242" s="188" t="s">
        <v>1350</v>
      </c>
      <c r="S242" s="188" t="s">
        <v>1367</v>
      </c>
      <c r="T242" s="188" t="s">
        <v>1368</v>
      </c>
      <c r="U242" s="189"/>
      <c r="V242" s="189" t="s">
        <v>627</v>
      </c>
      <c r="W242" s="197">
        <v>3436.26</v>
      </c>
      <c r="X242" s="198">
        <v>0.68300000000000005</v>
      </c>
      <c r="Y242" s="199">
        <v>1.0427</v>
      </c>
      <c r="Z242" s="200">
        <v>5.8799999999999998E-3</v>
      </c>
      <c r="AA242" s="201">
        <v>3552.25</v>
      </c>
      <c r="AB242" s="202">
        <v>0.20599999999999999</v>
      </c>
      <c r="AC242" s="202">
        <v>3.1E-2</v>
      </c>
      <c r="AD242" s="202" t="s">
        <v>1373</v>
      </c>
      <c r="AE242" s="202" t="s">
        <v>1369</v>
      </c>
      <c r="AF242" s="202" t="s">
        <v>1206</v>
      </c>
      <c r="AG242" s="202" t="s">
        <v>948</v>
      </c>
      <c r="AH242" s="189">
        <v>0.99858999999999998</v>
      </c>
      <c r="AI242" s="188"/>
      <c r="AJ242" s="188"/>
      <c r="AK242" s="187"/>
      <c r="AL242" s="187"/>
      <c r="AM242" s="188"/>
      <c r="AN242" s="193"/>
    </row>
    <row r="243" spans="1:40">
      <c r="A243" s="16" t="str">
        <f t="shared" si="3"/>
        <v>363200170003IP Acute</v>
      </c>
      <c r="B243" s="8"/>
      <c r="C243" s="8"/>
      <c r="D243" s="9"/>
      <c r="E243" s="9"/>
      <c r="F243" s="8"/>
      <c r="G243" s="8"/>
      <c r="H243" s="8"/>
      <c r="I243" s="8"/>
      <c r="J243" s="8"/>
      <c r="K243" s="244">
        <v>3052</v>
      </c>
      <c r="L243" s="248" t="s">
        <v>1610</v>
      </c>
      <c r="M243" s="246">
        <v>363200170003</v>
      </c>
      <c r="N243" s="247">
        <v>20</v>
      </c>
      <c r="O243" s="247" t="s">
        <v>1366</v>
      </c>
      <c r="P243" s="203"/>
      <c r="Q243" s="188" t="s">
        <v>17</v>
      </c>
      <c r="R243" s="188" t="s">
        <v>1350</v>
      </c>
      <c r="S243" s="188" t="s">
        <v>1367</v>
      </c>
      <c r="T243" s="188" t="s">
        <v>1368</v>
      </c>
      <c r="U243" s="189"/>
      <c r="V243" s="189" t="s">
        <v>627</v>
      </c>
      <c r="W243" s="197">
        <v>3436.26</v>
      </c>
      <c r="X243" s="198">
        <v>0.68300000000000005</v>
      </c>
      <c r="Y243" s="199">
        <v>1.0427</v>
      </c>
      <c r="Z243" s="200">
        <v>5.8799999999999998E-3</v>
      </c>
      <c r="AA243" s="201">
        <v>3552.25</v>
      </c>
      <c r="AB243" s="202">
        <v>0.20599999999999999</v>
      </c>
      <c r="AC243" s="202">
        <v>3.1E-2</v>
      </c>
      <c r="AD243" s="202" t="s">
        <v>1373</v>
      </c>
      <c r="AE243" s="202" t="s">
        <v>1369</v>
      </c>
      <c r="AF243" s="202" t="s">
        <v>1206</v>
      </c>
      <c r="AG243" s="202" t="s">
        <v>948</v>
      </c>
      <c r="AH243" s="189">
        <v>0.99858999999999998</v>
      </c>
      <c r="AI243" s="188"/>
      <c r="AJ243" s="188"/>
      <c r="AK243" s="187"/>
      <c r="AL243" s="187"/>
      <c r="AM243" s="188"/>
      <c r="AN243" s="193"/>
    </row>
    <row r="244" spans="1:40">
      <c r="A244" s="16" t="str">
        <f t="shared" si="3"/>
        <v>362235165015IP Psych</v>
      </c>
      <c r="B244" s="8"/>
      <c r="C244" s="8"/>
      <c r="D244" s="9"/>
      <c r="E244" s="9"/>
      <c r="F244" s="8"/>
      <c r="G244" s="8"/>
      <c r="H244" s="8"/>
      <c r="I244" s="8"/>
      <c r="J244" s="8"/>
      <c r="K244" s="244">
        <v>3052</v>
      </c>
      <c r="L244" s="248" t="s">
        <v>1610</v>
      </c>
      <c r="M244" s="246">
        <v>362235165015</v>
      </c>
      <c r="N244" s="247">
        <v>21</v>
      </c>
      <c r="O244" s="247" t="s">
        <v>1375</v>
      </c>
      <c r="P244" s="203"/>
      <c r="Q244" s="188" t="s">
        <v>17</v>
      </c>
      <c r="R244" s="188" t="s">
        <v>1350</v>
      </c>
      <c r="S244" s="188" t="s">
        <v>1367</v>
      </c>
      <c r="T244" s="188" t="s">
        <v>1368</v>
      </c>
      <c r="U244" s="189"/>
      <c r="V244" s="189" t="s">
        <v>627</v>
      </c>
      <c r="W244" s="197" t="s">
        <v>1206</v>
      </c>
      <c r="X244" s="198" t="s">
        <v>1206</v>
      </c>
      <c r="Y244" s="199" t="s">
        <v>1206</v>
      </c>
      <c r="Z244" s="200" t="s">
        <v>1206</v>
      </c>
      <c r="AA244" s="201">
        <v>411.66</v>
      </c>
      <c r="AB244" s="202" t="s">
        <v>1206</v>
      </c>
      <c r="AC244" s="202" t="s">
        <v>1206</v>
      </c>
      <c r="AD244" s="202" t="s">
        <v>1373</v>
      </c>
      <c r="AE244" s="202" t="s">
        <v>1369</v>
      </c>
      <c r="AF244" s="202" t="s">
        <v>1206</v>
      </c>
      <c r="AG244" s="202" t="s">
        <v>948</v>
      </c>
      <c r="AH244" s="189">
        <v>1</v>
      </c>
      <c r="AI244" s="188"/>
      <c r="AJ244" s="188"/>
      <c r="AK244" s="187"/>
      <c r="AL244" s="187"/>
      <c r="AM244" s="188"/>
      <c r="AN244" s="193"/>
    </row>
    <row r="245" spans="1:40">
      <c r="A245" s="16" t="str">
        <f t="shared" si="3"/>
        <v>362235165016IP Psych</v>
      </c>
      <c r="B245" s="8"/>
      <c r="C245" s="8"/>
      <c r="D245" s="9"/>
      <c r="E245" s="9"/>
      <c r="F245" s="8"/>
      <c r="G245" s="8"/>
      <c r="H245" s="8"/>
      <c r="I245" s="8"/>
      <c r="J245" s="8"/>
      <c r="K245" s="244">
        <v>3052</v>
      </c>
      <c r="L245" s="248" t="s">
        <v>1610</v>
      </c>
      <c r="M245" s="246">
        <v>362235165016</v>
      </c>
      <c r="N245" s="247">
        <v>21</v>
      </c>
      <c r="O245" s="247" t="s">
        <v>1375</v>
      </c>
      <c r="P245" s="203"/>
      <c r="Q245" s="188" t="s">
        <v>17</v>
      </c>
      <c r="R245" s="188" t="s">
        <v>1350</v>
      </c>
      <c r="S245" s="188" t="s">
        <v>1367</v>
      </c>
      <c r="T245" s="188" t="s">
        <v>1368</v>
      </c>
      <c r="U245" s="189"/>
      <c r="V245" s="189" t="s">
        <v>627</v>
      </c>
      <c r="W245" s="197" t="s">
        <v>1206</v>
      </c>
      <c r="X245" s="198" t="s">
        <v>1206</v>
      </c>
      <c r="Y245" s="199" t="s">
        <v>1206</v>
      </c>
      <c r="Z245" s="200" t="s">
        <v>1206</v>
      </c>
      <c r="AA245" s="201">
        <v>411.66</v>
      </c>
      <c r="AB245" s="202" t="s">
        <v>1206</v>
      </c>
      <c r="AC245" s="202" t="s">
        <v>1206</v>
      </c>
      <c r="AD245" s="202" t="s">
        <v>1373</v>
      </c>
      <c r="AE245" s="202" t="s">
        <v>1369</v>
      </c>
      <c r="AF245" s="202" t="s">
        <v>1206</v>
      </c>
      <c r="AG245" s="202" t="s">
        <v>948</v>
      </c>
      <c r="AH245" s="189">
        <v>1</v>
      </c>
      <c r="AI245" s="188"/>
      <c r="AJ245" s="188"/>
      <c r="AK245" s="187"/>
      <c r="AL245" s="187"/>
      <c r="AM245" s="188"/>
      <c r="AN245" s="193"/>
    </row>
    <row r="246" spans="1:40">
      <c r="A246" s="16" t="str">
        <f t="shared" si="3"/>
        <v>363200170001IP Psych</v>
      </c>
      <c r="B246" s="8"/>
      <c r="C246" s="8"/>
      <c r="D246" s="9"/>
      <c r="E246" s="9"/>
      <c r="F246" s="8"/>
      <c r="G246" s="8"/>
      <c r="H246" s="8"/>
      <c r="I246" s="8"/>
      <c r="J246" s="8"/>
      <c r="K246" s="244">
        <v>3052</v>
      </c>
      <c r="L246" s="248" t="s">
        <v>1610</v>
      </c>
      <c r="M246" s="246">
        <v>363200170001</v>
      </c>
      <c r="N246" s="247">
        <v>21</v>
      </c>
      <c r="O246" s="247" t="s">
        <v>1375</v>
      </c>
      <c r="P246" s="203"/>
      <c r="Q246" s="188" t="s">
        <v>17</v>
      </c>
      <c r="R246" s="188" t="s">
        <v>1350</v>
      </c>
      <c r="S246" s="188" t="s">
        <v>1367</v>
      </c>
      <c r="T246" s="188" t="s">
        <v>1368</v>
      </c>
      <c r="U246" s="189"/>
      <c r="V246" s="189" t="s">
        <v>627</v>
      </c>
      <c r="W246" s="197" t="s">
        <v>1206</v>
      </c>
      <c r="X246" s="198" t="s">
        <v>1206</v>
      </c>
      <c r="Y246" s="199" t="s">
        <v>1206</v>
      </c>
      <c r="Z246" s="200" t="s">
        <v>1206</v>
      </c>
      <c r="AA246" s="201">
        <v>411.66</v>
      </c>
      <c r="AB246" s="202" t="s">
        <v>1206</v>
      </c>
      <c r="AC246" s="202" t="s">
        <v>1206</v>
      </c>
      <c r="AD246" s="202" t="s">
        <v>1373</v>
      </c>
      <c r="AE246" s="202" t="s">
        <v>1369</v>
      </c>
      <c r="AF246" s="202" t="s">
        <v>1206</v>
      </c>
      <c r="AG246" s="202" t="s">
        <v>948</v>
      </c>
      <c r="AH246" s="189">
        <v>1</v>
      </c>
      <c r="AI246" s="188"/>
      <c r="AJ246" s="188"/>
      <c r="AK246" s="187"/>
      <c r="AL246" s="187"/>
      <c r="AM246" s="188"/>
      <c r="AN246" s="193"/>
    </row>
    <row r="247" spans="1:40">
      <c r="A247" s="16" t="str">
        <f t="shared" si="3"/>
        <v>363200170003IP Psych</v>
      </c>
      <c r="B247" s="8"/>
      <c r="C247" s="8"/>
      <c r="D247" s="9"/>
      <c r="E247" s="9"/>
      <c r="F247" s="8"/>
      <c r="G247" s="8"/>
      <c r="H247" s="8"/>
      <c r="I247" s="8"/>
      <c r="J247" s="8"/>
      <c r="K247" s="244">
        <v>3052</v>
      </c>
      <c r="L247" s="248" t="s">
        <v>1610</v>
      </c>
      <c r="M247" s="246">
        <v>363200170003</v>
      </c>
      <c r="N247" s="247">
        <v>21</v>
      </c>
      <c r="O247" s="247" t="s">
        <v>1375</v>
      </c>
      <c r="P247" s="203"/>
      <c r="Q247" s="188" t="s">
        <v>17</v>
      </c>
      <c r="R247" s="188" t="s">
        <v>1350</v>
      </c>
      <c r="S247" s="188" t="s">
        <v>1367</v>
      </c>
      <c r="T247" s="188" t="s">
        <v>1368</v>
      </c>
      <c r="U247" s="189"/>
      <c r="V247" s="189" t="s">
        <v>627</v>
      </c>
      <c r="W247" s="197" t="s">
        <v>1206</v>
      </c>
      <c r="X247" s="198" t="s">
        <v>1206</v>
      </c>
      <c r="Y247" s="199" t="s">
        <v>1206</v>
      </c>
      <c r="Z247" s="200" t="s">
        <v>1206</v>
      </c>
      <c r="AA247" s="201">
        <v>411.66</v>
      </c>
      <c r="AB247" s="202" t="s">
        <v>1206</v>
      </c>
      <c r="AC247" s="202" t="s">
        <v>1206</v>
      </c>
      <c r="AD247" s="202" t="s">
        <v>1373</v>
      </c>
      <c r="AE247" s="202" t="s">
        <v>1369</v>
      </c>
      <c r="AF247" s="202" t="s">
        <v>1206</v>
      </c>
      <c r="AG247" s="202" t="s">
        <v>948</v>
      </c>
      <c r="AH247" s="189">
        <v>1</v>
      </c>
      <c r="AI247" s="188"/>
      <c r="AJ247" s="188"/>
      <c r="AK247" s="187"/>
      <c r="AL247" s="187"/>
      <c r="AM247" s="188"/>
      <c r="AN247" s="193"/>
    </row>
    <row r="248" spans="1:40">
      <c r="A248" s="16" t="str">
        <f t="shared" ref="A248:A311" si="4">M248&amp;O248</f>
        <v>363200170004IP Psych</v>
      </c>
      <c r="B248" s="8"/>
      <c r="C248" s="8"/>
      <c r="D248" s="9"/>
      <c r="E248" s="9"/>
      <c r="F248" s="8"/>
      <c r="G248" s="8"/>
      <c r="H248" s="8"/>
      <c r="I248" s="8"/>
      <c r="J248" s="8"/>
      <c r="K248" s="244">
        <v>3052</v>
      </c>
      <c r="L248" s="248" t="s">
        <v>1610</v>
      </c>
      <c r="M248" s="246">
        <v>363200170004</v>
      </c>
      <c r="N248" s="247">
        <v>21</v>
      </c>
      <c r="O248" s="247" t="s">
        <v>1375</v>
      </c>
      <c r="P248" s="203"/>
      <c r="Q248" s="188" t="s">
        <v>17</v>
      </c>
      <c r="R248" s="188" t="s">
        <v>1350</v>
      </c>
      <c r="S248" s="188" t="s">
        <v>1367</v>
      </c>
      <c r="T248" s="188" t="s">
        <v>1368</v>
      </c>
      <c r="U248" s="189"/>
      <c r="V248" s="189" t="s">
        <v>627</v>
      </c>
      <c r="W248" s="197" t="s">
        <v>1206</v>
      </c>
      <c r="X248" s="198" t="s">
        <v>1206</v>
      </c>
      <c r="Y248" s="199" t="s">
        <v>1206</v>
      </c>
      <c r="Z248" s="200" t="s">
        <v>1206</v>
      </c>
      <c r="AA248" s="201">
        <v>411.66</v>
      </c>
      <c r="AB248" s="202" t="s">
        <v>1206</v>
      </c>
      <c r="AC248" s="202" t="s">
        <v>1206</v>
      </c>
      <c r="AD248" s="202" t="s">
        <v>1373</v>
      </c>
      <c r="AE248" s="202" t="s">
        <v>1369</v>
      </c>
      <c r="AF248" s="202" t="s">
        <v>1206</v>
      </c>
      <c r="AG248" s="202" t="s">
        <v>948</v>
      </c>
      <c r="AH248" s="189">
        <v>1</v>
      </c>
      <c r="AI248" s="188"/>
      <c r="AJ248" s="188"/>
      <c r="AK248" s="187"/>
      <c r="AL248" s="187"/>
      <c r="AM248" s="188"/>
      <c r="AN248" s="193"/>
    </row>
    <row r="249" spans="1:40">
      <c r="A249" s="16" t="str">
        <f t="shared" si="4"/>
        <v>362235165015IP Rehab</v>
      </c>
      <c r="B249" s="8"/>
      <c r="C249" s="8"/>
      <c r="D249" s="9"/>
      <c r="E249" s="9"/>
      <c r="F249" s="8"/>
      <c r="G249" s="8"/>
      <c r="H249" s="8"/>
      <c r="I249" s="8"/>
      <c r="J249" s="8"/>
      <c r="K249" s="244">
        <v>3052</v>
      </c>
      <c r="L249" s="248" t="s">
        <v>1610</v>
      </c>
      <c r="M249" s="246">
        <v>362235165015</v>
      </c>
      <c r="N249" s="247">
        <v>22</v>
      </c>
      <c r="O249" s="247" t="s">
        <v>1370</v>
      </c>
      <c r="P249" s="203"/>
      <c r="Q249" s="188" t="s">
        <v>17</v>
      </c>
      <c r="R249" s="188" t="s">
        <v>1350</v>
      </c>
      <c r="S249" s="188" t="s">
        <v>1367</v>
      </c>
      <c r="T249" s="188" t="s">
        <v>1368</v>
      </c>
      <c r="U249" s="189"/>
      <c r="V249" s="189" t="s">
        <v>627</v>
      </c>
      <c r="W249" s="197" t="s">
        <v>1206</v>
      </c>
      <c r="X249" s="198" t="s">
        <v>1206</v>
      </c>
      <c r="Y249" s="199" t="s">
        <v>1206</v>
      </c>
      <c r="Z249" s="200" t="s">
        <v>1206</v>
      </c>
      <c r="AA249" s="201">
        <v>642.59</v>
      </c>
      <c r="AB249" s="202" t="s">
        <v>1206</v>
      </c>
      <c r="AC249" s="202" t="s">
        <v>1206</v>
      </c>
      <c r="AD249" s="202" t="s">
        <v>1373</v>
      </c>
      <c r="AE249" s="202" t="s">
        <v>1369</v>
      </c>
      <c r="AF249" s="202" t="s">
        <v>1206</v>
      </c>
      <c r="AG249" s="202" t="s">
        <v>948</v>
      </c>
      <c r="AH249" s="189">
        <v>1</v>
      </c>
      <c r="AI249" s="188"/>
      <c r="AJ249" s="188"/>
      <c r="AK249" s="187"/>
      <c r="AL249" s="187"/>
      <c r="AM249" s="188"/>
      <c r="AN249" s="193"/>
    </row>
    <row r="250" spans="1:40">
      <c r="A250" s="16" t="str">
        <f t="shared" si="4"/>
        <v>362235165017IP Rehab</v>
      </c>
      <c r="B250" s="8"/>
      <c r="C250" s="8"/>
      <c r="D250" s="9"/>
      <c r="E250" s="9"/>
      <c r="F250" s="8"/>
      <c r="G250" s="8"/>
      <c r="H250" s="8"/>
      <c r="I250" s="8"/>
      <c r="J250" s="8"/>
      <c r="K250" s="244">
        <v>3052</v>
      </c>
      <c r="L250" s="248" t="s">
        <v>1610</v>
      </c>
      <c r="M250" s="246">
        <v>362235165017</v>
      </c>
      <c r="N250" s="247">
        <v>22</v>
      </c>
      <c r="O250" s="247" t="s">
        <v>1370</v>
      </c>
      <c r="P250" s="203"/>
      <c r="Q250" s="188" t="s">
        <v>17</v>
      </c>
      <c r="R250" s="188" t="s">
        <v>1350</v>
      </c>
      <c r="S250" s="188" t="s">
        <v>1367</v>
      </c>
      <c r="T250" s="188" t="s">
        <v>1368</v>
      </c>
      <c r="U250" s="189"/>
      <c r="V250" s="189" t="s">
        <v>627</v>
      </c>
      <c r="W250" s="197" t="s">
        <v>1206</v>
      </c>
      <c r="X250" s="198" t="s">
        <v>1206</v>
      </c>
      <c r="Y250" s="199" t="s">
        <v>1206</v>
      </c>
      <c r="Z250" s="200" t="s">
        <v>1206</v>
      </c>
      <c r="AA250" s="201">
        <v>642.59</v>
      </c>
      <c r="AB250" s="202" t="s">
        <v>1206</v>
      </c>
      <c r="AC250" s="202" t="s">
        <v>1206</v>
      </c>
      <c r="AD250" s="202" t="s">
        <v>1373</v>
      </c>
      <c r="AE250" s="202" t="s">
        <v>1369</v>
      </c>
      <c r="AF250" s="202" t="s">
        <v>1206</v>
      </c>
      <c r="AG250" s="202" t="s">
        <v>948</v>
      </c>
      <c r="AH250" s="189">
        <v>1</v>
      </c>
      <c r="AI250" s="188"/>
      <c r="AJ250" s="188"/>
      <c r="AK250" s="187"/>
      <c r="AL250" s="187"/>
      <c r="AM250" s="188"/>
      <c r="AN250" s="193"/>
    </row>
    <row r="251" spans="1:40">
      <c r="A251" s="16" t="str">
        <f t="shared" si="4"/>
        <v>363200170001IP Rehab</v>
      </c>
      <c r="B251" s="8"/>
      <c r="C251" s="8"/>
      <c r="D251" s="9"/>
      <c r="E251" s="9"/>
      <c r="F251" s="8"/>
      <c r="G251" s="8"/>
      <c r="H251" s="8"/>
      <c r="I251" s="8"/>
      <c r="J251" s="8"/>
      <c r="K251" s="244">
        <v>3052</v>
      </c>
      <c r="L251" s="248" t="s">
        <v>1610</v>
      </c>
      <c r="M251" s="246">
        <v>363200170001</v>
      </c>
      <c r="N251" s="247">
        <v>22</v>
      </c>
      <c r="O251" s="247" t="s">
        <v>1370</v>
      </c>
      <c r="P251" s="203"/>
      <c r="Q251" s="188" t="s">
        <v>17</v>
      </c>
      <c r="R251" s="188" t="s">
        <v>1350</v>
      </c>
      <c r="S251" s="188" t="s">
        <v>1367</v>
      </c>
      <c r="T251" s="188" t="s">
        <v>1368</v>
      </c>
      <c r="U251" s="189"/>
      <c r="V251" s="189" t="s">
        <v>627</v>
      </c>
      <c r="W251" s="197" t="s">
        <v>1206</v>
      </c>
      <c r="X251" s="198" t="s">
        <v>1206</v>
      </c>
      <c r="Y251" s="199" t="s">
        <v>1206</v>
      </c>
      <c r="Z251" s="200" t="s">
        <v>1206</v>
      </c>
      <c r="AA251" s="201">
        <v>642.59</v>
      </c>
      <c r="AB251" s="202" t="s">
        <v>1206</v>
      </c>
      <c r="AC251" s="202" t="s">
        <v>1206</v>
      </c>
      <c r="AD251" s="202" t="s">
        <v>1373</v>
      </c>
      <c r="AE251" s="202" t="s">
        <v>1369</v>
      </c>
      <c r="AF251" s="202" t="s">
        <v>1206</v>
      </c>
      <c r="AG251" s="202" t="s">
        <v>948</v>
      </c>
      <c r="AH251" s="189">
        <v>1</v>
      </c>
      <c r="AI251" s="188"/>
      <c r="AJ251" s="188"/>
      <c r="AK251" s="187"/>
      <c r="AL251" s="187"/>
      <c r="AM251" s="188"/>
      <c r="AN251" s="193"/>
    </row>
    <row r="252" spans="1:40">
      <c r="A252" s="16" t="str">
        <f t="shared" si="4"/>
        <v>363200170003IP Rehab</v>
      </c>
      <c r="B252" s="8"/>
      <c r="C252" s="8"/>
      <c r="D252" s="9"/>
      <c r="E252" s="9"/>
      <c r="F252" s="8"/>
      <c r="G252" s="8"/>
      <c r="H252" s="8"/>
      <c r="I252" s="8"/>
      <c r="J252" s="8"/>
      <c r="K252" s="244">
        <v>3052</v>
      </c>
      <c r="L252" s="248" t="s">
        <v>1610</v>
      </c>
      <c r="M252" s="246">
        <v>363200170003</v>
      </c>
      <c r="N252" s="247">
        <v>22</v>
      </c>
      <c r="O252" s="247" t="s">
        <v>1370</v>
      </c>
      <c r="P252" s="203"/>
      <c r="Q252" s="188" t="s">
        <v>17</v>
      </c>
      <c r="R252" s="188" t="s">
        <v>1350</v>
      </c>
      <c r="S252" s="188" t="s">
        <v>1367</v>
      </c>
      <c r="T252" s="188" t="s">
        <v>1368</v>
      </c>
      <c r="U252" s="189"/>
      <c r="V252" s="189" t="s">
        <v>627</v>
      </c>
      <c r="W252" s="197" t="s">
        <v>1206</v>
      </c>
      <c r="X252" s="198" t="s">
        <v>1206</v>
      </c>
      <c r="Y252" s="199" t="s">
        <v>1206</v>
      </c>
      <c r="Z252" s="200" t="s">
        <v>1206</v>
      </c>
      <c r="AA252" s="201">
        <v>642.59</v>
      </c>
      <c r="AB252" s="202" t="s">
        <v>1206</v>
      </c>
      <c r="AC252" s="202" t="s">
        <v>1206</v>
      </c>
      <c r="AD252" s="202" t="s">
        <v>1373</v>
      </c>
      <c r="AE252" s="202" t="s">
        <v>1369</v>
      </c>
      <c r="AF252" s="202" t="s">
        <v>1206</v>
      </c>
      <c r="AG252" s="202" t="s">
        <v>948</v>
      </c>
      <c r="AH252" s="189">
        <v>1</v>
      </c>
      <c r="AI252" s="188"/>
      <c r="AJ252" s="188"/>
      <c r="AK252" s="187"/>
      <c r="AL252" s="187"/>
      <c r="AM252" s="188"/>
      <c r="AN252" s="193"/>
    </row>
    <row r="253" spans="1:40">
      <c r="A253" s="16" t="str">
        <f t="shared" si="4"/>
        <v>363200170005IP Rehab</v>
      </c>
      <c r="B253" s="8"/>
      <c r="C253" s="8"/>
      <c r="D253" s="9"/>
      <c r="E253" s="9"/>
      <c r="F253" s="8"/>
      <c r="G253" s="8"/>
      <c r="H253" s="8"/>
      <c r="I253" s="8"/>
      <c r="J253" s="8"/>
      <c r="K253" s="244">
        <v>3052</v>
      </c>
      <c r="L253" s="248" t="s">
        <v>1610</v>
      </c>
      <c r="M253" s="246">
        <v>363200170005</v>
      </c>
      <c r="N253" s="247">
        <v>22</v>
      </c>
      <c r="O253" s="247" t="s">
        <v>1370</v>
      </c>
      <c r="P253" s="203"/>
      <c r="Q253" s="188" t="s">
        <v>17</v>
      </c>
      <c r="R253" s="188" t="s">
        <v>1350</v>
      </c>
      <c r="S253" s="188" t="s">
        <v>1367</v>
      </c>
      <c r="T253" s="188" t="s">
        <v>1368</v>
      </c>
      <c r="U253" s="189"/>
      <c r="V253" s="189" t="s">
        <v>627</v>
      </c>
      <c r="W253" s="197" t="s">
        <v>1206</v>
      </c>
      <c r="X253" s="198" t="s">
        <v>1206</v>
      </c>
      <c r="Y253" s="199" t="s">
        <v>1206</v>
      </c>
      <c r="Z253" s="200" t="s">
        <v>1206</v>
      </c>
      <c r="AA253" s="201">
        <v>642.59</v>
      </c>
      <c r="AB253" s="202" t="s">
        <v>1206</v>
      </c>
      <c r="AC253" s="202" t="s">
        <v>1206</v>
      </c>
      <c r="AD253" s="202" t="s">
        <v>1373</v>
      </c>
      <c r="AE253" s="202" t="s">
        <v>1369</v>
      </c>
      <c r="AF253" s="202" t="s">
        <v>1206</v>
      </c>
      <c r="AG253" s="202" t="s">
        <v>948</v>
      </c>
      <c r="AH253" s="189">
        <v>1</v>
      </c>
      <c r="AI253" s="188"/>
      <c r="AJ253" s="188"/>
      <c r="AK253" s="187"/>
      <c r="AL253" s="187"/>
      <c r="AM253" s="188"/>
      <c r="AN253" s="193"/>
    </row>
    <row r="254" spans="1:40">
      <c r="A254" s="16" t="str">
        <f t="shared" si="4"/>
        <v>362235165015OP Acute</v>
      </c>
      <c r="B254" s="8"/>
      <c r="C254" s="8"/>
      <c r="D254" s="9"/>
      <c r="E254" s="9"/>
      <c r="F254" s="8"/>
      <c r="G254" s="8"/>
      <c r="H254" s="8"/>
      <c r="I254" s="8"/>
      <c r="J254" s="8"/>
      <c r="K254" s="244">
        <v>3052</v>
      </c>
      <c r="L254" s="248" t="s">
        <v>1610</v>
      </c>
      <c r="M254" s="246">
        <v>362235165015</v>
      </c>
      <c r="N254" s="247">
        <v>24</v>
      </c>
      <c r="O254" s="247" t="s">
        <v>1371</v>
      </c>
      <c r="P254" s="203"/>
      <c r="Q254" s="188" t="s">
        <v>17</v>
      </c>
      <c r="R254" s="188" t="s">
        <v>1350</v>
      </c>
      <c r="S254" s="188" t="s">
        <v>1367</v>
      </c>
      <c r="T254" s="188" t="s">
        <v>1368</v>
      </c>
      <c r="U254" s="189"/>
      <c r="V254" s="189" t="s">
        <v>627</v>
      </c>
      <c r="W254" s="197">
        <v>440.14</v>
      </c>
      <c r="X254" s="198">
        <v>0.6</v>
      </c>
      <c r="Y254" s="199">
        <v>1.0427</v>
      </c>
      <c r="Z254" s="200" t="s">
        <v>1206</v>
      </c>
      <c r="AA254" s="201">
        <v>444.08</v>
      </c>
      <c r="AB254" s="202">
        <v>0.20599999999999999</v>
      </c>
      <c r="AC254" s="202">
        <v>3.1E-2</v>
      </c>
      <c r="AD254" s="202" t="s">
        <v>1373</v>
      </c>
      <c r="AE254" s="202" t="s">
        <v>1369</v>
      </c>
      <c r="AF254" s="202" t="s">
        <v>949</v>
      </c>
      <c r="AG254" s="202" t="s">
        <v>948</v>
      </c>
      <c r="AH254" s="189">
        <v>0.98373999999999995</v>
      </c>
      <c r="AI254" s="188"/>
      <c r="AJ254" s="188"/>
      <c r="AK254" s="187"/>
      <c r="AL254" s="187"/>
      <c r="AM254" s="188"/>
      <c r="AN254" s="193"/>
    </row>
    <row r="255" spans="1:40">
      <c r="A255" s="16" t="str">
        <f t="shared" si="4"/>
        <v>363200170001OP Acute</v>
      </c>
      <c r="B255" s="8"/>
      <c r="C255" s="8"/>
      <c r="D255" s="9"/>
      <c r="E255" s="9"/>
      <c r="F255" s="8"/>
      <c r="G255" s="8"/>
      <c r="H255" s="8"/>
      <c r="I255" s="8"/>
      <c r="J255" s="8"/>
      <c r="K255" s="244">
        <v>3052</v>
      </c>
      <c r="L255" s="248" t="s">
        <v>1610</v>
      </c>
      <c r="M255" s="246">
        <v>363200170001</v>
      </c>
      <c r="N255" s="247">
        <v>24</v>
      </c>
      <c r="O255" s="247" t="s">
        <v>1371</v>
      </c>
      <c r="P255" s="203"/>
      <c r="Q255" s="188" t="s">
        <v>17</v>
      </c>
      <c r="R255" s="188" t="s">
        <v>1350</v>
      </c>
      <c r="S255" s="188" t="s">
        <v>1367</v>
      </c>
      <c r="T255" s="188" t="s">
        <v>1368</v>
      </c>
      <c r="U255" s="189"/>
      <c r="V255" s="189" t="s">
        <v>627</v>
      </c>
      <c r="W255" s="197">
        <v>440.14</v>
      </c>
      <c r="X255" s="198">
        <v>0.6</v>
      </c>
      <c r="Y255" s="199">
        <v>1.0427</v>
      </c>
      <c r="Z255" s="200" t="s">
        <v>1206</v>
      </c>
      <c r="AA255" s="201">
        <v>444.08</v>
      </c>
      <c r="AB255" s="202">
        <v>0.20599999999999999</v>
      </c>
      <c r="AC255" s="202">
        <v>3.1E-2</v>
      </c>
      <c r="AD255" s="202" t="s">
        <v>1373</v>
      </c>
      <c r="AE255" s="202" t="s">
        <v>1369</v>
      </c>
      <c r="AF255" s="202" t="s">
        <v>949</v>
      </c>
      <c r="AG255" s="202" t="s">
        <v>948</v>
      </c>
      <c r="AH255" s="189">
        <v>0.98373999999999995</v>
      </c>
      <c r="AI255" s="188"/>
      <c r="AJ255" s="188"/>
      <c r="AK255" s="187"/>
      <c r="AL255" s="187"/>
      <c r="AM255" s="188"/>
      <c r="AN255" s="193"/>
    </row>
    <row r="256" spans="1:40">
      <c r="A256" s="16" t="str">
        <f t="shared" si="4"/>
        <v>363200170003OP Acute</v>
      </c>
      <c r="B256" s="8"/>
      <c r="C256" s="8"/>
      <c r="D256" s="9"/>
      <c r="E256" s="9"/>
      <c r="F256" s="8"/>
      <c r="G256" s="8"/>
      <c r="H256" s="8"/>
      <c r="I256" s="8"/>
      <c r="J256" s="8"/>
      <c r="K256" s="244">
        <v>3052</v>
      </c>
      <c r="L256" s="248" t="s">
        <v>1610</v>
      </c>
      <c r="M256" s="246">
        <v>363200170003</v>
      </c>
      <c r="N256" s="247">
        <v>24</v>
      </c>
      <c r="O256" s="247" t="s">
        <v>1371</v>
      </c>
      <c r="P256" s="203"/>
      <c r="Q256" s="188" t="s">
        <v>17</v>
      </c>
      <c r="R256" s="188" t="s">
        <v>1350</v>
      </c>
      <c r="S256" s="188" t="s">
        <v>1367</v>
      </c>
      <c r="T256" s="188" t="s">
        <v>1368</v>
      </c>
      <c r="U256" s="189"/>
      <c r="V256" s="189" t="s">
        <v>627</v>
      </c>
      <c r="W256" s="197">
        <v>440.14</v>
      </c>
      <c r="X256" s="198">
        <v>0.6</v>
      </c>
      <c r="Y256" s="199">
        <v>1.0427</v>
      </c>
      <c r="Z256" s="200" t="s">
        <v>1206</v>
      </c>
      <c r="AA256" s="201">
        <v>444.08</v>
      </c>
      <c r="AB256" s="202">
        <v>0.20599999999999999</v>
      </c>
      <c r="AC256" s="202">
        <v>3.1E-2</v>
      </c>
      <c r="AD256" s="202" t="s">
        <v>1373</v>
      </c>
      <c r="AE256" s="202" t="s">
        <v>1369</v>
      </c>
      <c r="AF256" s="202" t="s">
        <v>949</v>
      </c>
      <c r="AG256" s="202" t="s">
        <v>948</v>
      </c>
      <c r="AH256" s="189">
        <v>0.98373999999999995</v>
      </c>
      <c r="AI256" s="188"/>
      <c r="AJ256" s="188"/>
      <c r="AK256" s="187"/>
      <c r="AL256" s="187"/>
      <c r="AM256" s="188"/>
      <c r="AN256" s="193"/>
    </row>
    <row r="257" spans="1:40">
      <c r="A257" s="16" t="str">
        <f t="shared" si="4"/>
        <v>362235165015OP Psych</v>
      </c>
      <c r="B257" s="8"/>
      <c r="C257" s="8"/>
      <c r="D257" s="9"/>
      <c r="E257" s="9"/>
      <c r="F257" s="8"/>
      <c r="G257" s="8"/>
      <c r="H257" s="8"/>
      <c r="I257" s="8"/>
      <c r="J257" s="8"/>
      <c r="K257" s="244">
        <v>3052</v>
      </c>
      <c r="L257" s="248" t="s">
        <v>1610</v>
      </c>
      <c r="M257" s="246">
        <v>362235165015</v>
      </c>
      <c r="N257" s="247">
        <v>27</v>
      </c>
      <c r="O257" s="247" t="s">
        <v>1376</v>
      </c>
      <c r="P257" s="203"/>
      <c r="Q257" s="188" t="s">
        <v>17</v>
      </c>
      <c r="R257" s="188" t="s">
        <v>1350</v>
      </c>
      <c r="S257" s="188" t="s">
        <v>1367</v>
      </c>
      <c r="T257" s="188" t="s">
        <v>1368</v>
      </c>
      <c r="U257" s="189"/>
      <c r="V257" s="189" t="s">
        <v>627</v>
      </c>
      <c r="W257" s="197">
        <v>201.46</v>
      </c>
      <c r="X257" s="198">
        <v>0.6</v>
      </c>
      <c r="Y257" s="199">
        <v>1.0427</v>
      </c>
      <c r="Z257" s="200" t="s">
        <v>1206</v>
      </c>
      <c r="AA257" s="201">
        <v>206.62</v>
      </c>
      <c r="AB257" s="202">
        <v>0.20599999999999999</v>
      </c>
      <c r="AC257" s="202">
        <v>3.1E-2</v>
      </c>
      <c r="AD257" s="202" t="s">
        <v>1373</v>
      </c>
      <c r="AE257" s="202" t="s">
        <v>1369</v>
      </c>
      <c r="AF257" s="202" t="s">
        <v>949</v>
      </c>
      <c r="AG257" s="202" t="s">
        <v>948</v>
      </c>
      <c r="AH257" s="189">
        <v>1</v>
      </c>
      <c r="AI257" s="188"/>
      <c r="AJ257" s="188"/>
      <c r="AK257" s="187"/>
      <c r="AL257" s="187"/>
      <c r="AM257" s="188"/>
      <c r="AN257" s="193"/>
    </row>
    <row r="258" spans="1:40">
      <c r="A258" s="16" t="str">
        <f t="shared" si="4"/>
        <v>362235165016OP Psych</v>
      </c>
      <c r="B258" s="8"/>
      <c r="C258" s="8"/>
      <c r="D258" s="9"/>
      <c r="E258" s="9"/>
      <c r="F258" s="8"/>
      <c r="G258" s="8"/>
      <c r="H258" s="8"/>
      <c r="I258" s="8"/>
      <c r="J258" s="8"/>
      <c r="K258" s="244">
        <v>3052</v>
      </c>
      <c r="L258" s="248" t="s">
        <v>1610</v>
      </c>
      <c r="M258" s="246">
        <v>362235165016</v>
      </c>
      <c r="N258" s="247">
        <v>27</v>
      </c>
      <c r="O258" s="247" t="s">
        <v>1376</v>
      </c>
      <c r="P258" s="203"/>
      <c r="Q258" s="188" t="s">
        <v>17</v>
      </c>
      <c r="R258" s="188" t="s">
        <v>1350</v>
      </c>
      <c r="S258" s="188" t="s">
        <v>1367</v>
      </c>
      <c r="T258" s="188" t="s">
        <v>1368</v>
      </c>
      <c r="U258" s="189"/>
      <c r="V258" s="189" t="s">
        <v>627</v>
      </c>
      <c r="W258" s="197">
        <v>201.46</v>
      </c>
      <c r="X258" s="198">
        <v>0.6</v>
      </c>
      <c r="Y258" s="199">
        <v>1.0427</v>
      </c>
      <c r="Z258" s="200" t="s">
        <v>1206</v>
      </c>
      <c r="AA258" s="201">
        <v>206.62</v>
      </c>
      <c r="AB258" s="202">
        <v>0.20599999999999999</v>
      </c>
      <c r="AC258" s="202">
        <v>3.1E-2</v>
      </c>
      <c r="AD258" s="202" t="s">
        <v>1373</v>
      </c>
      <c r="AE258" s="202" t="s">
        <v>1369</v>
      </c>
      <c r="AF258" s="202" t="s">
        <v>949</v>
      </c>
      <c r="AG258" s="202" t="s">
        <v>948</v>
      </c>
      <c r="AH258" s="189">
        <v>1</v>
      </c>
      <c r="AI258" s="188"/>
      <c r="AJ258" s="188"/>
      <c r="AK258" s="187"/>
      <c r="AL258" s="187"/>
      <c r="AM258" s="188"/>
      <c r="AN258" s="193"/>
    </row>
    <row r="259" spans="1:40">
      <c r="A259" s="16" t="str">
        <f t="shared" si="4"/>
        <v>363200170001OP Psych</v>
      </c>
      <c r="B259" s="8"/>
      <c r="C259" s="8"/>
      <c r="D259" s="9"/>
      <c r="E259" s="9"/>
      <c r="F259" s="8"/>
      <c r="G259" s="8"/>
      <c r="H259" s="8"/>
      <c r="I259" s="8"/>
      <c r="J259" s="8"/>
      <c r="K259" s="244">
        <v>3052</v>
      </c>
      <c r="L259" s="248" t="s">
        <v>1610</v>
      </c>
      <c r="M259" s="246">
        <v>363200170001</v>
      </c>
      <c r="N259" s="247">
        <v>27</v>
      </c>
      <c r="O259" s="247" t="s">
        <v>1376</v>
      </c>
      <c r="P259" s="203"/>
      <c r="Q259" s="188" t="s">
        <v>17</v>
      </c>
      <c r="R259" s="188" t="s">
        <v>1350</v>
      </c>
      <c r="S259" s="188" t="s">
        <v>1367</v>
      </c>
      <c r="T259" s="188" t="s">
        <v>1368</v>
      </c>
      <c r="U259" s="189"/>
      <c r="V259" s="189" t="s">
        <v>627</v>
      </c>
      <c r="W259" s="197">
        <v>201.46</v>
      </c>
      <c r="X259" s="198">
        <v>0.6</v>
      </c>
      <c r="Y259" s="199">
        <v>1.0427</v>
      </c>
      <c r="Z259" s="200" t="s">
        <v>1206</v>
      </c>
      <c r="AA259" s="201">
        <v>206.62</v>
      </c>
      <c r="AB259" s="202">
        <v>0.20599999999999999</v>
      </c>
      <c r="AC259" s="202">
        <v>3.1E-2</v>
      </c>
      <c r="AD259" s="202" t="s">
        <v>1373</v>
      </c>
      <c r="AE259" s="202" t="s">
        <v>1369</v>
      </c>
      <c r="AF259" s="202" t="s">
        <v>949</v>
      </c>
      <c r="AG259" s="202" t="s">
        <v>948</v>
      </c>
      <c r="AH259" s="189">
        <v>1</v>
      </c>
      <c r="AI259" s="188"/>
      <c r="AJ259" s="188"/>
      <c r="AK259" s="187"/>
      <c r="AL259" s="187"/>
      <c r="AM259" s="188"/>
      <c r="AN259" s="193"/>
    </row>
    <row r="260" spans="1:40">
      <c r="A260" s="16" t="str">
        <f t="shared" si="4"/>
        <v>363200170003OP Psych</v>
      </c>
      <c r="B260" s="8"/>
      <c r="C260" s="8"/>
      <c r="D260" s="9"/>
      <c r="E260" s="9"/>
      <c r="F260" s="8"/>
      <c r="G260" s="8"/>
      <c r="H260" s="8"/>
      <c r="I260" s="8"/>
      <c r="J260" s="8"/>
      <c r="K260" s="244">
        <v>3052</v>
      </c>
      <c r="L260" s="248" t="s">
        <v>1610</v>
      </c>
      <c r="M260" s="246">
        <v>363200170003</v>
      </c>
      <c r="N260" s="247">
        <v>27</v>
      </c>
      <c r="O260" s="247" t="s">
        <v>1376</v>
      </c>
      <c r="P260" s="203"/>
      <c r="Q260" s="188" t="s">
        <v>17</v>
      </c>
      <c r="R260" s="188" t="s">
        <v>1350</v>
      </c>
      <c r="S260" s="188" t="s">
        <v>1367</v>
      </c>
      <c r="T260" s="188" t="s">
        <v>1368</v>
      </c>
      <c r="U260" s="189"/>
      <c r="V260" s="189" t="s">
        <v>627</v>
      </c>
      <c r="W260" s="197">
        <v>201.46</v>
      </c>
      <c r="X260" s="198">
        <v>0.6</v>
      </c>
      <c r="Y260" s="199">
        <v>1.0427</v>
      </c>
      <c r="Z260" s="200" t="s">
        <v>1206</v>
      </c>
      <c r="AA260" s="201">
        <v>206.62</v>
      </c>
      <c r="AB260" s="202">
        <v>0.20599999999999999</v>
      </c>
      <c r="AC260" s="202">
        <v>3.1E-2</v>
      </c>
      <c r="AD260" s="202" t="s">
        <v>1373</v>
      </c>
      <c r="AE260" s="202" t="s">
        <v>1369</v>
      </c>
      <c r="AF260" s="202" t="s">
        <v>949</v>
      </c>
      <c r="AG260" s="202" t="s">
        <v>948</v>
      </c>
      <c r="AH260" s="189">
        <v>1</v>
      </c>
      <c r="AI260" s="188"/>
      <c r="AJ260" s="188"/>
      <c r="AK260" s="187"/>
      <c r="AL260" s="187"/>
      <c r="AM260" s="188"/>
      <c r="AN260" s="193"/>
    </row>
    <row r="261" spans="1:40">
      <c r="A261" s="16" t="str">
        <f t="shared" si="4"/>
        <v>363200170004OP Psych</v>
      </c>
      <c r="B261" s="8"/>
      <c r="C261" s="8"/>
      <c r="D261" s="9"/>
      <c r="E261" s="9"/>
      <c r="F261" s="8"/>
      <c r="G261" s="8"/>
      <c r="H261" s="8"/>
      <c r="I261" s="8"/>
      <c r="J261" s="8"/>
      <c r="K261" s="244">
        <v>3052</v>
      </c>
      <c r="L261" s="248" t="s">
        <v>1610</v>
      </c>
      <c r="M261" s="246">
        <v>363200170004</v>
      </c>
      <c r="N261" s="247">
        <v>27</v>
      </c>
      <c r="O261" s="247" t="s">
        <v>1376</v>
      </c>
      <c r="P261" s="203"/>
      <c r="Q261" s="188" t="s">
        <v>17</v>
      </c>
      <c r="R261" s="188" t="s">
        <v>1350</v>
      </c>
      <c r="S261" s="188" t="s">
        <v>1367</v>
      </c>
      <c r="T261" s="188" t="s">
        <v>1368</v>
      </c>
      <c r="U261" s="189"/>
      <c r="V261" s="189" t="s">
        <v>627</v>
      </c>
      <c r="W261" s="197">
        <v>201.46</v>
      </c>
      <c r="X261" s="198">
        <v>0.6</v>
      </c>
      <c r="Y261" s="199">
        <v>1.0427</v>
      </c>
      <c r="Z261" s="200" t="s">
        <v>1206</v>
      </c>
      <c r="AA261" s="201">
        <v>206.62</v>
      </c>
      <c r="AB261" s="202">
        <v>0.20599999999999999</v>
      </c>
      <c r="AC261" s="202">
        <v>3.1E-2</v>
      </c>
      <c r="AD261" s="202" t="s">
        <v>1373</v>
      </c>
      <c r="AE261" s="202" t="s">
        <v>1369</v>
      </c>
      <c r="AF261" s="202" t="s">
        <v>949</v>
      </c>
      <c r="AG261" s="202" t="s">
        <v>948</v>
      </c>
      <c r="AH261" s="189">
        <v>1</v>
      </c>
      <c r="AI261" s="188"/>
      <c r="AJ261" s="188"/>
      <c r="AK261" s="187"/>
      <c r="AL261" s="187"/>
      <c r="AM261" s="188"/>
      <c r="AN261" s="193"/>
    </row>
    <row r="262" spans="1:40">
      <c r="A262" s="16" t="str">
        <f t="shared" si="4"/>
        <v>362235165015OP Psych</v>
      </c>
      <c r="B262" s="8"/>
      <c r="C262" s="8"/>
      <c r="D262" s="9"/>
      <c r="E262" s="9"/>
      <c r="F262" s="8"/>
      <c r="G262" s="8"/>
      <c r="H262" s="8"/>
      <c r="I262" s="8"/>
      <c r="J262" s="8"/>
      <c r="K262" s="244">
        <v>3052</v>
      </c>
      <c r="L262" s="248" t="s">
        <v>1610</v>
      </c>
      <c r="M262" s="246">
        <v>362235165015</v>
      </c>
      <c r="N262" s="247">
        <v>28</v>
      </c>
      <c r="O262" s="247" t="s">
        <v>1376</v>
      </c>
      <c r="P262" s="203"/>
      <c r="Q262" s="188" t="s">
        <v>17</v>
      </c>
      <c r="R262" s="188" t="s">
        <v>1350</v>
      </c>
      <c r="S262" s="188" t="s">
        <v>1367</v>
      </c>
      <c r="T262" s="188" t="s">
        <v>1368</v>
      </c>
      <c r="U262" s="189"/>
      <c r="V262" s="189" t="s">
        <v>627</v>
      </c>
      <c r="W262" s="197">
        <v>201.46</v>
      </c>
      <c r="X262" s="198">
        <v>0.6</v>
      </c>
      <c r="Y262" s="199">
        <v>1.0427</v>
      </c>
      <c r="Z262" s="200" t="s">
        <v>1206</v>
      </c>
      <c r="AA262" s="201">
        <v>206.62</v>
      </c>
      <c r="AB262" s="202">
        <v>0.20599999999999999</v>
      </c>
      <c r="AC262" s="202">
        <v>3.1E-2</v>
      </c>
      <c r="AD262" s="202" t="s">
        <v>1373</v>
      </c>
      <c r="AE262" s="202" t="s">
        <v>1369</v>
      </c>
      <c r="AF262" s="202" t="s">
        <v>949</v>
      </c>
      <c r="AG262" s="202" t="s">
        <v>948</v>
      </c>
      <c r="AH262" s="189">
        <v>1</v>
      </c>
      <c r="AI262" s="188"/>
      <c r="AJ262" s="188"/>
      <c r="AK262" s="187"/>
      <c r="AL262" s="187"/>
      <c r="AM262" s="188"/>
      <c r="AN262" s="193"/>
    </row>
    <row r="263" spans="1:40">
      <c r="A263" s="16" t="str">
        <f t="shared" si="4"/>
        <v>362235165016OP Psych</v>
      </c>
      <c r="B263" s="8"/>
      <c r="C263" s="8"/>
      <c r="D263" s="9"/>
      <c r="E263" s="9"/>
      <c r="F263" s="8"/>
      <c r="G263" s="8"/>
      <c r="H263" s="8"/>
      <c r="I263" s="8"/>
      <c r="J263" s="8"/>
      <c r="K263" s="244">
        <v>3052</v>
      </c>
      <c r="L263" s="248" t="s">
        <v>1610</v>
      </c>
      <c r="M263" s="246">
        <v>362235165016</v>
      </c>
      <c r="N263" s="247">
        <v>28</v>
      </c>
      <c r="O263" s="247" t="s">
        <v>1376</v>
      </c>
      <c r="P263" s="203"/>
      <c r="Q263" s="188" t="s">
        <v>17</v>
      </c>
      <c r="R263" s="188" t="s">
        <v>1350</v>
      </c>
      <c r="S263" s="188" t="s">
        <v>1367</v>
      </c>
      <c r="T263" s="188" t="s">
        <v>1368</v>
      </c>
      <c r="U263" s="189"/>
      <c r="V263" s="189" t="s">
        <v>627</v>
      </c>
      <c r="W263" s="197">
        <v>201.46</v>
      </c>
      <c r="X263" s="198">
        <v>0.6</v>
      </c>
      <c r="Y263" s="199">
        <v>1.0427</v>
      </c>
      <c r="Z263" s="200" t="s">
        <v>1206</v>
      </c>
      <c r="AA263" s="201">
        <v>206.62</v>
      </c>
      <c r="AB263" s="202">
        <v>0.20599999999999999</v>
      </c>
      <c r="AC263" s="202">
        <v>3.1E-2</v>
      </c>
      <c r="AD263" s="202" t="s">
        <v>1373</v>
      </c>
      <c r="AE263" s="202" t="s">
        <v>1369</v>
      </c>
      <c r="AF263" s="202" t="s">
        <v>949</v>
      </c>
      <c r="AG263" s="202" t="s">
        <v>948</v>
      </c>
      <c r="AH263" s="189">
        <v>1</v>
      </c>
      <c r="AI263" s="188"/>
      <c r="AJ263" s="188"/>
      <c r="AK263" s="187"/>
      <c r="AL263" s="187"/>
      <c r="AM263" s="188"/>
      <c r="AN263" s="193"/>
    </row>
    <row r="264" spans="1:40">
      <c r="A264" s="16" t="str">
        <f t="shared" si="4"/>
        <v>363200170001OP Psych</v>
      </c>
      <c r="B264" s="8"/>
      <c r="C264" s="8"/>
      <c r="D264" s="9"/>
      <c r="E264" s="9"/>
      <c r="F264" s="8"/>
      <c r="G264" s="8"/>
      <c r="H264" s="8"/>
      <c r="I264" s="8"/>
      <c r="J264" s="8"/>
      <c r="K264" s="244">
        <v>3052</v>
      </c>
      <c r="L264" s="248" t="s">
        <v>1610</v>
      </c>
      <c r="M264" s="246">
        <v>363200170001</v>
      </c>
      <c r="N264" s="247">
        <v>28</v>
      </c>
      <c r="O264" s="247" t="s">
        <v>1376</v>
      </c>
      <c r="P264" s="203"/>
      <c r="Q264" s="188" t="s">
        <v>17</v>
      </c>
      <c r="R264" s="188" t="s">
        <v>1350</v>
      </c>
      <c r="S264" s="188" t="s">
        <v>1367</v>
      </c>
      <c r="T264" s="188" t="s">
        <v>1368</v>
      </c>
      <c r="U264" s="189"/>
      <c r="V264" s="189" t="s">
        <v>627</v>
      </c>
      <c r="W264" s="197">
        <v>201.46</v>
      </c>
      <c r="X264" s="198">
        <v>0.6</v>
      </c>
      <c r="Y264" s="199">
        <v>1.0427</v>
      </c>
      <c r="Z264" s="200" t="s">
        <v>1206</v>
      </c>
      <c r="AA264" s="201">
        <v>206.62</v>
      </c>
      <c r="AB264" s="202">
        <v>0.20599999999999999</v>
      </c>
      <c r="AC264" s="202">
        <v>3.1E-2</v>
      </c>
      <c r="AD264" s="202" t="s">
        <v>1373</v>
      </c>
      <c r="AE264" s="202" t="s">
        <v>1369</v>
      </c>
      <c r="AF264" s="202" t="s">
        <v>949</v>
      </c>
      <c r="AG264" s="202" t="s">
        <v>948</v>
      </c>
      <c r="AH264" s="189">
        <v>1</v>
      </c>
      <c r="AI264" s="188"/>
      <c r="AJ264" s="188"/>
      <c r="AK264" s="187"/>
      <c r="AL264" s="187"/>
      <c r="AM264" s="188"/>
      <c r="AN264" s="193"/>
    </row>
    <row r="265" spans="1:40">
      <c r="A265" s="16" t="str">
        <f t="shared" si="4"/>
        <v>363200170003OP Psych</v>
      </c>
      <c r="B265" s="8"/>
      <c r="C265" s="8"/>
      <c r="D265" s="9"/>
      <c r="E265" s="9"/>
      <c r="F265" s="8"/>
      <c r="G265" s="8"/>
      <c r="H265" s="8"/>
      <c r="I265" s="8"/>
      <c r="J265" s="8"/>
      <c r="K265" s="244">
        <v>3052</v>
      </c>
      <c r="L265" s="248" t="s">
        <v>1610</v>
      </c>
      <c r="M265" s="246">
        <v>363200170003</v>
      </c>
      <c r="N265" s="247">
        <v>28</v>
      </c>
      <c r="O265" s="247" t="s">
        <v>1376</v>
      </c>
      <c r="P265" s="203"/>
      <c r="Q265" s="188" t="s">
        <v>17</v>
      </c>
      <c r="R265" s="188" t="s">
        <v>1350</v>
      </c>
      <c r="S265" s="188" t="s">
        <v>1367</v>
      </c>
      <c r="T265" s="188" t="s">
        <v>1368</v>
      </c>
      <c r="U265" s="189"/>
      <c r="V265" s="189" t="s">
        <v>627</v>
      </c>
      <c r="W265" s="197">
        <v>201.46</v>
      </c>
      <c r="X265" s="198">
        <v>0.6</v>
      </c>
      <c r="Y265" s="199">
        <v>1.0427</v>
      </c>
      <c r="Z265" s="200" t="s">
        <v>1206</v>
      </c>
      <c r="AA265" s="201">
        <v>206.62</v>
      </c>
      <c r="AB265" s="202">
        <v>0.20599999999999999</v>
      </c>
      <c r="AC265" s="202">
        <v>3.1E-2</v>
      </c>
      <c r="AD265" s="202" t="s">
        <v>1373</v>
      </c>
      <c r="AE265" s="202" t="s">
        <v>1369</v>
      </c>
      <c r="AF265" s="202" t="s">
        <v>949</v>
      </c>
      <c r="AG265" s="202" t="s">
        <v>948</v>
      </c>
      <c r="AH265" s="189">
        <v>1</v>
      </c>
      <c r="AI265" s="188"/>
      <c r="AJ265" s="188"/>
      <c r="AK265" s="187"/>
      <c r="AL265" s="187"/>
      <c r="AM265" s="188"/>
      <c r="AN265" s="193"/>
    </row>
    <row r="266" spans="1:40">
      <c r="A266" s="16" t="str">
        <f t="shared" si="4"/>
        <v>363200170004OP Psych</v>
      </c>
      <c r="B266" s="8"/>
      <c r="C266" s="8"/>
      <c r="D266" s="9"/>
      <c r="E266" s="9"/>
      <c r="F266" s="8"/>
      <c r="G266" s="8"/>
      <c r="H266" s="8"/>
      <c r="I266" s="8"/>
      <c r="J266" s="8"/>
      <c r="K266" s="244">
        <v>3052</v>
      </c>
      <c r="L266" s="248" t="s">
        <v>1610</v>
      </c>
      <c r="M266" s="246">
        <v>363200170004</v>
      </c>
      <c r="N266" s="247">
        <v>28</v>
      </c>
      <c r="O266" s="247" t="s">
        <v>1376</v>
      </c>
      <c r="P266" s="203"/>
      <c r="Q266" s="188" t="s">
        <v>17</v>
      </c>
      <c r="R266" s="188" t="s">
        <v>1350</v>
      </c>
      <c r="S266" s="188" t="s">
        <v>1367</v>
      </c>
      <c r="T266" s="188" t="s">
        <v>1368</v>
      </c>
      <c r="U266" s="189"/>
      <c r="V266" s="189" t="s">
        <v>627</v>
      </c>
      <c r="W266" s="197">
        <v>201.46</v>
      </c>
      <c r="X266" s="198">
        <v>0.6</v>
      </c>
      <c r="Y266" s="199">
        <v>1.0427</v>
      </c>
      <c r="Z266" s="200" t="s">
        <v>1206</v>
      </c>
      <c r="AA266" s="201">
        <v>206.62</v>
      </c>
      <c r="AB266" s="202">
        <v>0.20599999999999999</v>
      </c>
      <c r="AC266" s="202">
        <v>3.1E-2</v>
      </c>
      <c r="AD266" s="202" t="s">
        <v>1373</v>
      </c>
      <c r="AE266" s="202" t="s">
        <v>1369</v>
      </c>
      <c r="AF266" s="202" t="s">
        <v>949</v>
      </c>
      <c r="AG266" s="202" t="s">
        <v>948</v>
      </c>
      <c r="AH266" s="189">
        <v>1</v>
      </c>
      <c r="AI266" s="188"/>
      <c r="AJ266" s="188"/>
      <c r="AK266" s="187"/>
      <c r="AL266" s="187"/>
      <c r="AM266" s="188"/>
      <c r="AN266" s="193"/>
    </row>
    <row r="267" spans="1:40">
      <c r="A267" s="16" t="str">
        <f t="shared" si="4"/>
        <v>362235165015OP Rehab</v>
      </c>
      <c r="B267" s="8"/>
      <c r="C267" s="8"/>
      <c r="D267" s="9"/>
      <c r="E267" s="9"/>
      <c r="F267" s="8"/>
      <c r="G267" s="8"/>
      <c r="H267" s="8"/>
      <c r="I267" s="8"/>
      <c r="J267" s="8"/>
      <c r="K267" s="244">
        <v>3052</v>
      </c>
      <c r="L267" s="248" t="s">
        <v>1610</v>
      </c>
      <c r="M267" s="246">
        <v>362235165015</v>
      </c>
      <c r="N267" s="247">
        <v>29</v>
      </c>
      <c r="O267" s="247" t="s">
        <v>1379</v>
      </c>
      <c r="P267" s="203"/>
      <c r="Q267" s="188" t="s">
        <v>17</v>
      </c>
      <c r="R267" s="188" t="s">
        <v>1350</v>
      </c>
      <c r="S267" s="188" t="s">
        <v>1367</v>
      </c>
      <c r="T267" s="188" t="s">
        <v>1368</v>
      </c>
      <c r="U267" s="189"/>
      <c r="V267" s="189" t="s">
        <v>627</v>
      </c>
      <c r="W267" s="197">
        <v>310.45999999999998</v>
      </c>
      <c r="X267" s="198">
        <v>0.6</v>
      </c>
      <c r="Y267" s="199">
        <v>1.0427</v>
      </c>
      <c r="Z267" s="200" t="s">
        <v>1206</v>
      </c>
      <c r="AA267" s="201">
        <v>318.41000000000003</v>
      </c>
      <c r="AB267" s="202">
        <v>0.20599999999999999</v>
      </c>
      <c r="AC267" s="202">
        <v>3.1E-2</v>
      </c>
      <c r="AD267" s="202" t="s">
        <v>1373</v>
      </c>
      <c r="AE267" s="202" t="s">
        <v>1369</v>
      </c>
      <c r="AF267" s="202" t="s">
        <v>949</v>
      </c>
      <c r="AG267" s="202" t="s">
        <v>948</v>
      </c>
      <c r="AH267" s="189">
        <v>1</v>
      </c>
      <c r="AI267" s="188"/>
      <c r="AJ267" s="188"/>
      <c r="AK267" s="187"/>
      <c r="AL267" s="187"/>
      <c r="AM267" s="188"/>
      <c r="AN267" s="193"/>
    </row>
    <row r="268" spans="1:40">
      <c r="A268" s="16" t="str">
        <f t="shared" si="4"/>
        <v>362235165017OP Rehab</v>
      </c>
      <c r="B268" s="8"/>
      <c r="C268" s="8"/>
      <c r="D268" s="9"/>
      <c r="E268" s="9"/>
      <c r="F268" s="8"/>
      <c r="G268" s="8"/>
      <c r="H268" s="8"/>
      <c r="I268" s="8"/>
      <c r="J268" s="8"/>
      <c r="K268" s="244">
        <v>3052</v>
      </c>
      <c r="L268" s="248" t="s">
        <v>1610</v>
      </c>
      <c r="M268" s="246">
        <v>362235165017</v>
      </c>
      <c r="N268" s="247">
        <v>29</v>
      </c>
      <c r="O268" s="247" t="s">
        <v>1379</v>
      </c>
      <c r="P268" s="203"/>
      <c r="Q268" s="188" t="s">
        <v>17</v>
      </c>
      <c r="R268" s="188" t="s">
        <v>1350</v>
      </c>
      <c r="S268" s="188" t="s">
        <v>1367</v>
      </c>
      <c r="T268" s="188" t="s">
        <v>1368</v>
      </c>
      <c r="U268" s="189"/>
      <c r="V268" s="189" t="s">
        <v>627</v>
      </c>
      <c r="W268" s="197">
        <v>310.45999999999998</v>
      </c>
      <c r="X268" s="198">
        <v>0.6</v>
      </c>
      <c r="Y268" s="199">
        <v>1.0427</v>
      </c>
      <c r="Z268" s="200" t="s">
        <v>1206</v>
      </c>
      <c r="AA268" s="201">
        <v>318.41000000000003</v>
      </c>
      <c r="AB268" s="202">
        <v>0.20599999999999999</v>
      </c>
      <c r="AC268" s="202">
        <v>3.1E-2</v>
      </c>
      <c r="AD268" s="202" t="s">
        <v>1373</v>
      </c>
      <c r="AE268" s="202" t="s">
        <v>1369</v>
      </c>
      <c r="AF268" s="202" t="s">
        <v>949</v>
      </c>
      <c r="AG268" s="202" t="s">
        <v>948</v>
      </c>
      <c r="AH268" s="189">
        <v>1</v>
      </c>
      <c r="AI268" s="188"/>
      <c r="AJ268" s="188"/>
      <c r="AK268" s="187"/>
      <c r="AL268" s="187"/>
      <c r="AM268" s="188"/>
      <c r="AN268" s="193"/>
    </row>
    <row r="269" spans="1:40">
      <c r="A269" s="16" t="str">
        <f t="shared" si="4"/>
        <v>363200170001OP Rehab</v>
      </c>
      <c r="B269" s="8"/>
      <c r="C269" s="8"/>
      <c r="D269" s="9"/>
      <c r="E269" s="9"/>
      <c r="F269" s="8"/>
      <c r="G269" s="8"/>
      <c r="H269" s="8"/>
      <c r="I269" s="8"/>
      <c r="J269" s="8"/>
      <c r="K269" s="244">
        <v>3052</v>
      </c>
      <c r="L269" s="248" t="s">
        <v>1610</v>
      </c>
      <c r="M269" s="246">
        <v>363200170001</v>
      </c>
      <c r="N269" s="247">
        <v>29</v>
      </c>
      <c r="O269" s="247" t="s">
        <v>1379</v>
      </c>
      <c r="P269" s="203"/>
      <c r="Q269" s="188" t="s">
        <v>17</v>
      </c>
      <c r="R269" s="188" t="s">
        <v>1350</v>
      </c>
      <c r="S269" s="188" t="s">
        <v>1367</v>
      </c>
      <c r="T269" s="188" t="s">
        <v>1368</v>
      </c>
      <c r="U269" s="189"/>
      <c r="V269" s="189" t="s">
        <v>627</v>
      </c>
      <c r="W269" s="197">
        <v>310.45999999999998</v>
      </c>
      <c r="X269" s="198">
        <v>0.6</v>
      </c>
      <c r="Y269" s="199">
        <v>1.0427</v>
      </c>
      <c r="Z269" s="200" t="s">
        <v>1206</v>
      </c>
      <c r="AA269" s="201">
        <v>318.41000000000003</v>
      </c>
      <c r="AB269" s="202">
        <v>0.20599999999999999</v>
      </c>
      <c r="AC269" s="202">
        <v>3.1E-2</v>
      </c>
      <c r="AD269" s="202" t="s">
        <v>1373</v>
      </c>
      <c r="AE269" s="202" t="s">
        <v>1369</v>
      </c>
      <c r="AF269" s="202" t="s">
        <v>949</v>
      </c>
      <c r="AG269" s="202" t="s">
        <v>948</v>
      </c>
      <c r="AH269" s="189">
        <v>1</v>
      </c>
      <c r="AI269" s="188"/>
      <c r="AJ269" s="188"/>
      <c r="AK269" s="187"/>
      <c r="AL269" s="187"/>
      <c r="AM269" s="188"/>
      <c r="AN269" s="193"/>
    </row>
    <row r="270" spans="1:40">
      <c r="A270" s="16" t="str">
        <f t="shared" si="4"/>
        <v>363200170003OP Rehab</v>
      </c>
      <c r="B270" s="8"/>
      <c r="C270" s="8"/>
      <c r="D270" s="9"/>
      <c r="E270" s="9"/>
      <c r="F270" s="8"/>
      <c r="G270" s="8"/>
      <c r="H270" s="8"/>
      <c r="I270" s="8"/>
      <c r="J270" s="8"/>
      <c r="K270" s="244">
        <v>3052</v>
      </c>
      <c r="L270" s="248" t="s">
        <v>1610</v>
      </c>
      <c r="M270" s="246">
        <v>363200170003</v>
      </c>
      <c r="N270" s="247">
        <v>29</v>
      </c>
      <c r="O270" s="247" t="s">
        <v>1379</v>
      </c>
      <c r="P270" s="203"/>
      <c r="Q270" s="188" t="s">
        <v>17</v>
      </c>
      <c r="R270" s="188" t="s">
        <v>1350</v>
      </c>
      <c r="S270" s="188" t="s">
        <v>1367</v>
      </c>
      <c r="T270" s="188" t="s">
        <v>1368</v>
      </c>
      <c r="U270" s="189"/>
      <c r="V270" s="189" t="s">
        <v>627</v>
      </c>
      <c r="W270" s="197">
        <v>310.45999999999998</v>
      </c>
      <c r="X270" s="198">
        <v>0.6</v>
      </c>
      <c r="Y270" s="199">
        <v>1.0427</v>
      </c>
      <c r="Z270" s="200" t="s">
        <v>1206</v>
      </c>
      <c r="AA270" s="201">
        <v>318.41000000000003</v>
      </c>
      <c r="AB270" s="202">
        <v>0.20599999999999999</v>
      </c>
      <c r="AC270" s="202">
        <v>3.1E-2</v>
      </c>
      <c r="AD270" s="202" t="s">
        <v>1373</v>
      </c>
      <c r="AE270" s="202" t="s">
        <v>1369</v>
      </c>
      <c r="AF270" s="202" t="s">
        <v>949</v>
      </c>
      <c r="AG270" s="202" t="s">
        <v>948</v>
      </c>
      <c r="AH270" s="189">
        <v>1</v>
      </c>
      <c r="AI270" s="188"/>
      <c r="AJ270" s="188"/>
      <c r="AK270" s="187"/>
      <c r="AL270" s="187"/>
      <c r="AM270" s="188"/>
      <c r="AN270" s="193"/>
    </row>
    <row r="271" spans="1:40">
      <c r="A271" s="16" t="str">
        <f t="shared" si="4"/>
        <v>363200170005OP Rehab</v>
      </c>
      <c r="B271" s="8"/>
      <c r="C271" s="8"/>
      <c r="D271" s="9"/>
      <c r="E271" s="9"/>
      <c r="F271" s="8"/>
      <c r="G271" s="8"/>
      <c r="H271" s="8"/>
      <c r="I271" s="8"/>
      <c r="J271" s="8"/>
      <c r="K271" s="244">
        <v>3052</v>
      </c>
      <c r="L271" s="248" t="s">
        <v>1610</v>
      </c>
      <c r="M271" s="246">
        <v>363200170005</v>
      </c>
      <c r="N271" s="247">
        <v>29</v>
      </c>
      <c r="O271" s="247" t="s">
        <v>1379</v>
      </c>
      <c r="P271" s="203"/>
      <c r="Q271" s="188" t="s">
        <v>17</v>
      </c>
      <c r="R271" s="188" t="s">
        <v>1350</v>
      </c>
      <c r="S271" s="188" t="s">
        <v>1367</v>
      </c>
      <c r="T271" s="188" t="s">
        <v>1368</v>
      </c>
      <c r="U271" s="189"/>
      <c r="V271" s="189" t="s">
        <v>627</v>
      </c>
      <c r="W271" s="197">
        <v>310.45999999999998</v>
      </c>
      <c r="X271" s="198">
        <v>0.6</v>
      </c>
      <c r="Y271" s="199">
        <v>1.0427</v>
      </c>
      <c r="Z271" s="200" t="s">
        <v>1206</v>
      </c>
      <c r="AA271" s="201">
        <v>318.41000000000003</v>
      </c>
      <c r="AB271" s="202">
        <v>0.20599999999999999</v>
      </c>
      <c r="AC271" s="202">
        <v>3.1E-2</v>
      </c>
      <c r="AD271" s="202" t="s">
        <v>1373</v>
      </c>
      <c r="AE271" s="202" t="s">
        <v>1369</v>
      </c>
      <c r="AF271" s="202" t="s">
        <v>949</v>
      </c>
      <c r="AG271" s="202" t="s">
        <v>948</v>
      </c>
      <c r="AH271" s="189">
        <v>1</v>
      </c>
      <c r="AI271" s="188"/>
      <c r="AJ271" s="188"/>
      <c r="AK271" s="187"/>
      <c r="AL271" s="187"/>
      <c r="AM271" s="188"/>
      <c r="AN271" s="193"/>
    </row>
    <row r="272" spans="1:40">
      <c r="A272" s="16" t="str">
        <f t="shared" si="4"/>
        <v>362171079001IP Acute</v>
      </c>
      <c r="B272" s="8"/>
      <c r="C272" s="8"/>
      <c r="D272" s="9"/>
      <c r="E272" s="9"/>
      <c r="F272" s="8"/>
      <c r="G272" s="8"/>
      <c r="H272" s="8"/>
      <c r="I272" s="8"/>
      <c r="J272" s="8"/>
      <c r="K272" s="244">
        <v>3054</v>
      </c>
      <c r="L272" s="248" t="s">
        <v>1611</v>
      </c>
      <c r="M272" s="246">
        <v>362171079001</v>
      </c>
      <c r="N272" s="247">
        <v>20</v>
      </c>
      <c r="O272" s="247" t="s">
        <v>1366</v>
      </c>
      <c r="P272" s="203"/>
      <c r="Q272" s="188" t="s">
        <v>18</v>
      </c>
      <c r="R272" s="188" t="s">
        <v>1350</v>
      </c>
      <c r="S272" s="188" t="s">
        <v>1367</v>
      </c>
      <c r="T272" s="188" t="s">
        <v>1368</v>
      </c>
      <c r="U272" s="189"/>
      <c r="V272" s="189" t="s">
        <v>607</v>
      </c>
      <c r="W272" s="197">
        <v>3436.26</v>
      </c>
      <c r="X272" s="198">
        <v>0.68300000000000005</v>
      </c>
      <c r="Y272" s="199">
        <v>1.0427</v>
      </c>
      <c r="Z272" s="200">
        <v>0</v>
      </c>
      <c r="AA272" s="201">
        <v>3531.49</v>
      </c>
      <c r="AB272" s="202">
        <v>0.188</v>
      </c>
      <c r="AC272" s="202">
        <v>1.2999999999999999E-2</v>
      </c>
      <c r="AD272" s="202" t="s">
        <v>1373</v>
      </c>
      <c r="AE272" s="202" t="s">
        <v>1381</v>
      </c>
      <c r="AF272" s="202" t="s">
        <v>1206</v>
      </c>
      <c r="AG272" s="202" t="s">
        <v>949</v>
      </c>
      <c r="AH272" s="189">
        <v>0.99858999999999998</v>
      </c>
      <c r="AI272" s="188"/>
      <c r="AJ272" s="188"/>
      <c r="AK272" s="187"/>
      <c r="AL272" s="187"/>
      <c r="AM272" s="188"/>
      <c r="AN272" s="193"/>
    </row>
    <row r="273" spans="1:40">
      <c r="A273" s="16" t="str">
        <f t="shared" si="4"/>
        <v>362171079013IP Acute</v>
      </c>
      <c r="B273" s="8"/>
      <c r="C273" s="8"/>
      <c r="D273" s="9"/>
      <c r="E273" s="9"/>
      <c r="F273" s="8"/>
      <c r="G273" s="8"/>
      <c r="H273" s="8"/>
      <c r="I273" s="8"/>
      <c r="J273" s="8"/>
      <c r="K273" s="244">
        <v>3054</v>
      </c>
      <c r="L273" s="248" t="s">
        <v>1611</v>
      </c>
      <c r="M273" s="246">
        <v>362171079013</v>
      </c>
      <c r="N273" s="247">
        <v>20</v>
      </c>
      <c r="O273" s="247" t="s">
        <v>1366</v>
      </c>
      <c r="P273" s="203"/>
      <c r="Q273" s="188" t="s">
        <v>18</v>
      </c>
      <c r="R273" s="188" t="s">
        <v>1350</v>
      </c>
      <c r="S273" s="188" t="s">
        <v>1367</v>
      </c>
      <c r="T273" s="188" t="s">
        <v>1368</v>
      </c>
      <c r="U273" s="189"/>
      <c r="V273" s="189" t="s">
        <v>607</v>
      </c>
      <c r="W273" s="197">
        <v>3436.26</v>
      </c>
      <c r="X273" s="198">
        <v>0.68300000000000005</v>
      </c>
      <c r="Y273" s="199">
        <v>1.0427</v>
      </c>
      <c r="Z273" s="200">
        <v>0</v>
      </c>
      <c r="AA273" s="201">
        <v>3531.49</v>
      </c>
      <c r="AB273" s="202">
        <v>0.188</v>
      </c>
      <c r="AC273" s="202">
        <v>1.2999999999999999E-2</v>
      </c>
      <c r="AD273" s="202" t="s">
        <v>1373</v>
      </c>
      <c r="AE273" s="202" t="s">
        <v>1381</v>
      </c>
      <c r="AF273" s="202" t="s">
        <v>1206</v>
      </c>
      <c r="AG273" s="202" t="s">
        <v>949</v>
      </c>
      <c r="AH273" s="189">
        <v>0.99858999999999998</v>
      </c>
      <c r="AI273" s="188"/>
      <c r="AJ273" s="188"/>
      <c r="AK273" s="187"/>
      <c r="AL273" s="187"/>
      <c r="AM273" s="188"/>
      <c r="AN273" s="193"/>
    </row>
    <row r="274" spans="1:40">
      <c r="A274" s="16" t="str">
        <f t="shared" si="4"/>
        <v>362235165018IP Acute</v>
      </c>
      <c r="B274" s="8"/>
      <c r="C274" s="8"/>
      <c r="D274" s="9"/>
      <c r="E274" s="9"/>
      <c r="F274" s="8"/>
      <c r="G274" s="8"/>
      <c r="H274" s="8"/>
      <c r="I274" s="8"/>
      <c r="J274" s="8"/>
      <c r="K274" s="244">
        <v>3054</v>
      </c>
      <c r="L274" s="248" t="s">
        <v>1611</v>
      </c>
      <c r="M274" s="246">
        <v>362235165018</v>
      </c>
      <c r="N274" s="247">
        <v>20</v>
      </c>
      <c r="O274" s="247" t="s">
        <v>1366</v>
      </c>
      <c r="P274" s="203"/>
      <c r="Q274" s="188" t="s">
        <v>18</v>
      </c>
      <c r="R274" s="188" t="s">
        <v>1350</v>
      </c>
      <c r="S274" s="188" t="s">
        <v>1367</v>
      </c>
      <c r="T274" s="188" t="s">
        <v>1368</v>
      </c>
      <c r="U274" s="189"/>
      <c r="V274" s="189" t="s">
        <v>607</v>
      </c>
      <c r="W274" s="197">
        <v>3436.26</v>
      </c>
      <c r="X274" s="198">
        <v>0.68300000000000005</v>
      </c>
      <c r="Y274" s="199">
        <v>1.0427</v>
      </c>
      <c r="Z274" s="200">
        <v>0</v>
      </c>
      <c r="AA274" s="201">
        <v>3531.49</v>
      </c>
      <c r="AB274" s="202">
        <v>0.188</v>
      </c>
      <c r="AC274" s="202">
        <v>1.2999999999999999E-2</v>
      </c>
      <c r="AD274" s="202" t="s">
        <v>1373</v>
      </c>
      <c r="AE274" s="202" t="s">
        <v>1381</v>
      </c>
      <c r="AF274" s="202" t="s">
        <v>1206</v>
      </c>
      <c r="AG274" s="202" t="s">
        <v>949</v>
      </c>
      <c r="AH274" s="189">
        <v>0.99858999999999998</v>
      </c>
      <c r="AI274" s="188"/>
      <c r="AJ274" s="188"/>
      <c r="AK274" s="187"/>
      <c r="AL274" s="187"/>
      <c r="AM274" s="188"/>
      <c r="AN274" s="193"/>
    </row>
    <row r="275" spans="1:40">
      <c r="A275" s="16" t="str">
        <f t="shared" si="4"/>
        <v>362171079001IP Psych</v>
      </c>
      <c r="B275" s="8"/>
      <c r="C275" s="8"/>
      <c r="D275" s="9"/>
      <c r="E275" s="9"/>
      <c r="F275" s="8"/>
      <c r="G275" s="8"/>
      <c r="H275" s="8"/>
      <c r="I275" s="8"/>
      <c r="J275" s="8"/>
      <c r="K275" s="244">
        <v>3054</v>
      </c>
      <c r="L275" s="248" t="s">
        <v>1611</v>
      </c>
      <c r="M275" s="246">
        <v>362171079001</v>
      </c>
      <c r="N275" s="247">
        <v>21</v>
      </c>
      <c r="O275" s="247" t="s">
        <v>1375</v>
      </c>
      <c r="P275" s="203"/>
      <c r="Q275" s="188" t="s">
        <v>18</v>
      </c>
      <c r="R275" s="188" t="s">
        <v>1350</v>
      </c>
      <c r="S275" s="188" t="s">
        <v>1367</v>
      </c>
      <c r="T275" s="188" t="s">
        <v>1368</v>
      </c>
      <c r="U275" s="189"/>
      <c r="V275" s="189" t="s">
        <v>607</v>
      </c>
      <c r="W275" s="197" t="s">
        <v>1206</v>
      </c>
      <c r="X275" s="198" t="s">
        <v>1206</v>
      </c>
      <c r="Y275" s="199" t="s">
        <v>1206</v>
      </c>
      <c r="Z275" s="200" t="s">
        <v>1206</v>
      </c>
      <c r="AA275" s="201">
        <v>425.29</v>
      </c>
      <c r="AB275" s="202" t="s">
        <v>1206</v>
      </c>
      <c r="AC275" s="202" t="s">
        <v>1206</v>
      </c>
      <c r="AD275" s="202" t="s">
        <v>1373</v>
      </c>
      <c r="AE275" s="202" t="s">
        <v>1381</v>
      </c>
      <c r="AF275" s="202" t="s">
        <v>1206</v>
      </c>
      <c r="AG275" s="202" t="s">
        <v>949</v>
      </c>
      <c r="AH275" s="189">
        <v>1</v>
      </c>
      <c r="AI275" s="188"/>
      <c r="AJ275" s="188"/>
      <c r="AK275" s="187"/>
      <c r="AL275" s="187"/>
      <c r="AM275" s="188"/>
      <c r="AN275" s="193"/>
    </row>
    <row r="276" spans="1:40">
      <c r="A276" s="16" t="str">
        <f t="shared" si="4"/>
        <v>362171079013IP Psych</v>
      </c>
      <c r="B276" s="8"/>
      <c r="C276" s="8"/>
      <c r="D276" s="9"/>
      <c r="E276" s="9"/>
      <c r="F276" s="8"/>
      <c r="G276" s="8"/>
      <c r="H276" s="8"/>
      <c r="I276" s="8"/>
      <c r="J276" s="8"/>
      <c r="K276" s="244">
        <v>3054</v>
      </c>
      <c r="L276" s="248" t="s">
        <v>1611</v>
      </c>
      <c r="M276" s="246">
        <v>362171079013</v>
      </c>
      <c r="N276" s="247">
        <v>21</v>
      </c>
      <c r="O276" s="247" t="s">
        <v>1375</v>
      </c>
      <c r="P276" s="203"/>
      <c r="Q276" s="188" t="s">
        <v>18</v>
      </c>
      <c r="R276" s="188" t="s">
        <v>1350</v>
      </c>
      <c r="S276" s="188" t="s">
        <v>1367</v>
      </c>
      <c r="T276" s="188" t="s">
        <v>1368</v>
      </c>
      <c r="U276" s="189"/>
      <c r="V276" s="189" t="s">
        <v>607</v>
      </c>
      <c r="W276" s="197" t="s">
        <v>1206</v>
      </c>
      <c r="X276" s="198" t="s">
        <v>1206</v>
      </c>
      <c r="Y276" s="199" t="s">
        <v>1206</v>
      </c>
      <c r="Z276" s="200" t="s">
        <v>1206</v>
      </c>
      <c r="AA276" s="201">
        <v>425.29</v>
      </c>
      <c r="AB276" s="202" t="s">
        <v>1206</v>
      </c>
      <c r="AC276" s="202" t="s">
        <v>1206</v>
      </c>
      <c r="AD276" s="202" t="s">
        <v>1373</v>
      </c>
      <c r="AE276" s="202" t="s">
        <v>1381</v>
      </c>
      <c r="AF276" s="202" t="s">
        <v>1206</v>
      </c>
      <c r="AG276" s="202" t="s">
        <v>949</v>
      </c>
      <c r="AH276" s="189">
        <v>1</v>
      </c>
      <c r="AI276" s="188"/>
      <c r="AJ276" s="188"/>
      <c r="AK276" s="187"/>
      <c r="AL276" s="187"/>
      <c r="AM276" s="188"/>
      <c r="AN276" s="193"/>
    </row>
    <row r="277" spans="1:40">
      <c r="A277" s="16" t="str">
        <f t="shared" si="4"/>
        <v>362235165018IP Psych</v>
      </c>
      <c r="B277" s="8"/>
      <c r="C277" s="8"/>
      <c r="D277" s="9"/>
      <c r="E277" s="9"/>
      <c r="F277" s="8"/>
      <c r="G277" s="8"/>
      <c r="H277" s="8"/>
      <c r="I277" s="8"/>
      <c r="J277" s="8"/>
      <c r="K277" s="244">
        <v>3054</v>
      </c>
      <c r="L277" s="248" t="s">
        <v>1611</v>
      </c>
      <c r="M277" s="246">
        <v>362235165018</v>
      </c>
      <c r="N277" s="247">
        <v>21</v>
      </c>
      <c r="O277" s="247" t="s">
        <v>1375</v>
      </c>
      <c r="P277" s="203"/>
      <c r="Q277" s="188" t="s">
        <v>18</v>
      </c>
      <c r="R277" s="188" t="s">
        <v>1350</v>
      </c>
      <c r="S277" s="188" t="s">
        <v>1367</v>
      </c>
      <c r="T277" s="188" t="s">
        <v>1368</v>
      </c>
      <c r="U277" s="189"/>
      <c r="V277" s="189" t="s">
        <v>607</v>
      </c>
      <c r="W277" s="197" t="s">
        <v>1206</v>
      </c>
      <c r="X277" s="198" t="s">
        <v>1206</v>
      </c>
      <c r="Y277" s="199" t="s">
        <v>1206</v>
      </c>
      <c r="Z277" s="200" t="s">
        <v>1206</v>
      </c>
      <c r="AA277" s="201">
        <v>425.29</v>
      </c>
      <c r="AB277" s="202" t="s">
        <v>1206</v>
      </c>
      <c r="AC277" s="202" t="s">
        <v>1206</v>
      </c>
      <c r="AD277" s="202" t="s">
        <v>1373</v>
      </c>
      <c r="AE277" s="202" t="s">
        <v>1381</v>
      </c>
      <c r="AF277" s="202" t="s">
        <v>1206</v>
      </c>
      <c r="AG277" s="202" t="s">
        <v>949</v>
      </c>
      <c r="AH277" s="189">
        <v>1</v>
      </c>
      <c r="AI277" s="188"/>
      <c r="AJ277" s="188"/>
      <c r="AK277" s="187"/>
      <c r="AL277" s="187"/>
      <c r="AM277" s="188"/>
      <c r="AN277" s="193"/>
    </row>
    <row r="278" spans="1:40">
      <c r="A278" s="16" t="str">
        <f t="shared" si="4"/>
        <v>362171079001IP Rehab</v>
      </c>
      <c r="B278" s="8"/>
      <c r="C278" s="8"/>
      <c r="D278" s="9"/>
      <c r="E278" s="9"/>
      <c r="F278" s="8"/>
      <c r="G278" s="8"/>
      <c r="H278" s="8"/>
      <c r="I278" s="8"/>
      <c r="J278" s="8"/>
      <c r="K278" s="244">
        <v>3054</v>
      </c>
      <c r="L278" s="248" t="s">
        <v>1611</v>
      </c>
      <c r="M278" s="246">
        <v>362171079001</v>
      </c>
      <c r="N278" s="247">
        <v>22</v>
      </c>
      <c r="O278" s="247" t="s">
        <v>1370</v>
      </c>
      <c r="P278" s="203"/>
      <c r="Q278" s="188" t="s">
        <v>18</v>
      </c>
      <c r="R278" s="188" t="s">
        <v>1350</v>
      </c>
      <c r="S278" s="188" t="s">
        <v>1367</v>
      </c>
      <c r="T278" s="188" t="s">
        <v>1368</v>
      </c>
      <c r="U278" s="189"/>
      <c r="V278" s="189" t="s">
        <v>607</v>
      </c>
      <c r="W278" s="197" t="s">
        <v>1206</v>
      </c>
      <c r="X278" s="198" t="s">
        <v>1206</v>
      </c>
      <c r="Y278" s="199" t="s">
        <v>1206</v>
      </c>
      <c r="Z278" s="200" t="s">
        <v>1206</v>
      </c>
      <c r="AA278" s="201">
        <v>757.23</v>
      </c>
      <c r="AB278" s="202" t="s">
        <v>1206</v>
      </c>
      <c r="AC278" s="202" t="s">
        <v>1206</v>
      </c>
      <c r="AD278" s="202" t="s">
        <v>1373</v>
      </c>
      <c r="AE278" s="202" t="s">
        <v>1381</v>
      </c>
      <c r="AF278" s="202" t="s">
        <v>1206</v>
      </c>
      <c r="AG278" s="202" t="s">
        <v>949</v>
      </c>
      <c r="AH278" s="189">
        <v>1</v>
      </c>
      <c r="AI278" s="188"/>
      <c r="AJ278" s="188"/>
      <c r="AK278" s="187"/>
      <c r="AL278" s="187"/>
      <c r="AM278" s="188"/>
      <c r="AN278" s="193"/>
    </row>
    <row r="279" spans="1:40">
      <c r="A279" s="16" t="str">
        <f t="shared" si="4"/>
        <v>362171079013IP Rehab</v>
      </c>
      <c r="B279" s="8"/>
      <c r="C279" s="8"/>
      <c r="D279" s="9"/>
      <c r="E279" s="9"/>
      <c r="F279" s="8"/>
      <c r="G279" s="8"/>
      <c r="H279" s="8"/>
      <c r="I279" s="8"/>
      <c r="J279" s="8"/>
      <c r="K279" s="244">
        <v>3054</v>
      </c>
      <c r="L279" s="248" t="s">
        <v>1611</v>
      </c>
      <c r="M279" s="246">
        <v>362171079013</v>
      </c>
      <c r="N279" s="247">
        <v>22</v>
      </c>
      <c r="O279" s="247" t="s">
        <v>1370</v>
      </c>
      <c r="P279" s="203"/>
      <c r="Q279" s="188" t="s">
        <v>18</v>
      </c>
      <c r="R279" s="188" t="s">
        <v>1350</v>
      </c>
      <c r="S279" s="188" t="s">
        <v>1367</v>
      </c>
      <c r="T279" s="188" t="s">
        <v>1368</v>
      </c>
      <c r="U279" s="189"/>
      <c r="V279" s="189" t="s">
        <v>607</v>
      </c>
      <c r="W279" s="197" t="s">
        <v>1206</v>
      </c>
      <c r="X279" s="198" t="s">
        <v>1206</v>
      </c>
      <c r="Y279" s="199" t="s">
        <v>1206</v>
      </c>
      <c r="Z279" s="200" t="s">
        <v>1206</v>
      </c>
      <c r="AA279" s="201">
        <v>757.23</v>
      </c>
      <c r="AB279" s="202" t="s">
        <v>1206</v>
      </c>
      <c r="AC279" s="202" t="s">
        <v>1206</v>
      </c>
      <c r="AD279" s="202" t="s">
        <v>1373</v>
      </c>
      <c r="AE279" s="202" t="s">
        <v>1381</v>
      </c>
      <c r="AF279" s="202" t="s">
        <v>1206</v>
      </c>
      <c r="AG279" s="202" t="s">
        <v>949</v>
      </c>
      <c r="AH279" s="189">
        <v>1</v>
      </c>
      <c r="AI279" s="188"/>
      <c r="AJ279" s="188"/>
      <c r="AK279" s="187"/>
      <c r="AL279" s="187"/>
      <c r="AM279" s="188"/>
      <c r="AN279" s="193"/>
    </row>
    <row r="280" spans="1:40">
      <c r="A280" s="16" t="str">
        <f t="shared" si="4"/>
        <v>362235165018IP Rehab</v>
      </c>
      <c r="B280" s="8"/>
      <c r="C280" s="8"/>
      <c r="D280" s="9"/>
      <c r="E280" s="9"/>
      <c r="F280" s="8"/>
      <c r="G280" s="8"/>
      <c r="H280" s="8"/>
      <c r="I280" s="8"/>
      <c r="J280" s="8"/>
      <c r="K280" s="244">
        <v>3054</v>
      </c>
      <c r="L280" s="248" t="s">
        <v>1611</v>
      </c>
      <c r="M280" s="246">
        <v>362235165018</v>
      </c>
      <c r="N280" s="247">
        <v>22</v>
      </c>
      <c r="O280" s="247" t="s">
        <v>1370</v>
      </c>
      <c r="P280" s="203"/>
      <c r="Q280" s="188" t="s">
        <v>18</v>
      </c>
      <c r="R280" s="188" t="s">
        <v>1350</v>
      </c>
      <c r="S280" s="188" t="s">
        <v>1367</v>
      </c>
      <c r="T280" s="188" t="s">
        <v>1368</v>
      </c>
      <c r="U280" s="189"/>
      <c r="V280" s="189" t="s">
        <v>607</v>
      </c>
      <c r="W280" s="197" t="s">
        <v>1206</v>
      </c>
      <c r="X280" s="198" t="s">
        <v>1206</v>
      </c>
      <c r="Y280" s="199" t="s">
        <v>1206</v>
      </c>
      <c r="Z280" s="200" t="s">
        <v>1206</v>
      </c>
      <c r="AA280" s="201">
        <v>757.23</v>
      </c>
      <c r="AB280" s="202" t="s">
        <v>1206</v>
      </c>
      <c r="AC280" s="202" t="s">
        <v>1206</v>
      </c>
      <c r="AD280" s="202" t="s">
        <v>1373</v>
      </c>
      <c r="AE280" s="202" t="s">
        <v>1381</v>
      </c>
      <c r="AF280" s="202" t="s">
        <v>1206</v>
      </c>
      <c r="AG280" s="202" t="s">
        <v>949</v>
      </c>
      <c r="AH280" s="189">
        <v>1</v>
      </c>
      <c r="AI280" s="188"/>
      <c r="AJ280" s="188"/>
      <c r="AK280" s="187"/>
      <c r="AL280" s="187"/>
      <c r="AM280" s="188"/>
      <c r="AN280" s="193"/>
    </row>
    <row r="281" spans="1:40">
      <c r="A281" s="16" t="str">
        <f t="shared" si="4"/>
        <v>362235165019IP Rehab</v>
      </c>
      <c r="B281" s="8"/>
      <c r="C281" s="8"/>
      <c r="D281" s="9"/>
      <c r="E281" s="9"/>
      <c r="F281" s="8"/>
      <c r="G281" s="8"/>
      <c r="H281" s="8"/>
      <c r="I281" s="8"/>
      <c r="J281" s="8"/>
      <c r="K281" s="244">
        <v>3054</v>
      </c>
      <c r="L281" s="248" t="s">
        <v>1611</v>
      </c>
      <c r="M281" s="246">
        <v>362235165019</v>
      </c>
      <c r="N281" s="247">
        <v>22</v>
      </c>
      <c r="O281" s="247" t="s">
        <v>1370</v>
      </c>
      <c r="P281" s="203"/>
      <c r="Q281" s="188" t="s">
        <v>18</v>
      </c>
      <c r="R281" s="188" t="s">
        <v>1350</v>
      </c>
      <c r="S281" s="188" t="s">
        <v>1367</v>
      </c>
      <c r="T281" s="188" t="s">
        <v>1368</v>
      </c>
      <c r="U281" s="189"/>
      <c r="V281" s="189" t="s">
        <v>607</v>
      </c>
      <c r="W281" s="197" t="s">
        <v>1206</v>
      </c>
      <c r="X281" s="198" t="s">
        <v>1206</v>
      </c>
      <c r="Y281" s="199" t="s">
        <v>1206</v>
      </c>
      <c r="Z281" s="200" t="s">
        <v>1206</v>
      </c>
      <c r="AA281" s="201">
        <v>757.23</v>
      </c>
      <c r="AB281" s="202" t="s">
        <v>1206</v>
      </c>
      <c r="AC281" s="202" t="s">
        <v>1206</v>
      </c>
      <c r="AD281" s="202" t="s">
        <v>1373</v>
      </c>
      <c r="AE281" s="202" t="s">
        <v>1381</v>
      </c>
      <c r="AF281" s="202" t="s">
        <v>1206</v>
      </c>
      <c r="AG281" s="202" t="s">
        <v>949</v>
      </c>
      <c r="AH281" s="189">
        <v>1</v>
      </c>
      <c r="AI281" s="188"/>
      <c r="AJ281" s="188"/>
      <c r="AK281" s="187"/>
      <c r="AL281" s="187"/>
      <c r="AM281" s="188"/>
      <c r="AN281" s="193"/>
    </row>
    <row r="282" spans="1:40">
      <c r="A282" s="16" t="str">
        <f t="shared" si="4"/>
        <v>362171079001OP Acute</v>
      </c>
      <c r="B282" s="8"/>
      <c r="C282" s="8"/>
      <c r="D282" s="9"/>
      <c r="E282" s="9"/>
      <c r="F282" s="8"/>
      <c r="G282" s="8"/>
      <c r="H282" s="8"/>
      <c r="I282" s="8"/>
      <c r="J282" s="8"/>
      <c r="K282" s="244">
        <v>3054</v>
      </c>
      <c r="L282" s="248" t="s">
        <v>1611</v>
      </c>
      <c r="M282" s="246">
        <v>362171079001</v>
      </c>
      <c r="N282" s="247">
        <v>24</v>
      </c>
      <c r="O282" s="247" t="s">
        <v>1371</v>
      </c>
      <c r="P282" s="203"/>
      <c r="Q282" s="188" t="s">
        <v>18</v>
      </c>
      <c r="R282" s="188" t="s">
        <v>1350</v>
      </c>
      <c r="S282" s="188" t="s">
        <v>1367</v>
      </c>
      <c r="T282" s="188" t="s">
        <v>1368</v>
      </c>
      <c r="U282" s="189"/>
      <c r="V282" s="189" t="s">
        <v>607</v>
      </c>
      <c r="W282" s="197">
        <v>440.14</v>
      </c>
      <c r="X282" s="198">
        <v>0.6</v>
      </c>
      <c r="Y282" s="199">
        <v>1.0427</v>
      </c>
      <c r="Z282" s="200" t="s">
        <v>1206</v>
      </c>
      <c r="AA282" s="201">
        <v>643.07000000000005</v>
      </c>
      <c r="AB282" s="202">
        <v>0.188</v>
      </c>
      <c r="AC282" s="202">
        <v>1.2999999999999999E-2</v>
      </c>
      <c r="AD282" s="202" t="s">
        <v>1373</v>
      </c>
      <c r="AE282" s="202" t="s">
        <v>1381</v>
      </c>
      <c r="AF282" s="202" t="s">
        <v>948</v>
      </c>
      <c r="AG282" s="202" t="s">
        <v>949</v>
      </c>
      <c r="AH282" s="189">
        <v>0.98373999999999995</v>
      </c>
      <c r="AI282" s="188"/>
      <c r="AJ282" s="188"/>
      <c r="AK282" s="187"/>
      <c r="AL282" s="187"/>
      <c r="AM282" s="188"/>
      <c r="AN282" s="193"/>
    </row>
    <row r="283" spans="1:40">
      <c r="A283" s="16" t="str">
        <f t="shared" si="4"/>
        <v>362171079013OP Acute</v>
      </c>
      <c r="B283" s="8"/>
      <c r="C283" s="8"/>
      <c r="D283" s="9"/>
      <c r="E283" s="9"/>
      <c r="F283" s="8"/>
      <c r="G283" s="8"/>
      <c r="H283" s="8"/>
      <c r="I283" s="8"/>
      <c r="J283" s="8"/>
      <c r="K283" s="244">
        <v>3054</v>
      </c>
      <c r="L283" s="248" t="s">
        <v>1611</v>
      </c>
      <c r="M283" s="246">
        <v>362171079013</v>
      </c>
      <c r="N283" s="247">
        <v>24</v>
      </c>
      <c r="O283" s="247" t="s">
        <v>1371</v>
      </c>
      <c r="P283" s="203"/>
      <c r="Q283" s="188" t="s">
        <v>18</v>
      </c>
      <c r="R283" s="188" t="s">
        <v>1350</v>
      </c>
      <c r="S283" s="188" t="s">
        <v>1367</v>
      </c>
      <c r="T283" s="188" t="s">
        <v>1368</v>
      </c>
      <c r="U283" s="189"/>
      <c r="V283" s="189" t="s">
        <v>607</v>
      </c>
      <c r="W283" s="197">
        <v>440.14</v>
      </c>
      <c r="X283" s="198">
        <v>0.6</v>
      </c>
      <c r="Y283" s="199">
        <v>1.0427</v>
      </c>
      <c r="Z283" s="200" t="s">
        <v>1206</v>
      </c>
      <c r="AA283" s="201">
        <v>643.07000000000005</v>
      </c>
      <c r="AB283" s="202">
        <v>0.188</v>
      </c>
      <c r="AC283" s="202">
        <v>1.2999999999999999E-2</v>
      </c>
      <c r="AD283" s="202" t="s">
        <v>1373</v>
      </c>
      <c r="AE283" s="202" t="s">
        <v>1381</v>
      </c>
      <c r="AF283" s="202" t="s">
        <v>948</v>
      </c>
      <c r="AG283" s="202" t="s">
        <v>949</v>
      </c>
      <c r="AH283" s="189">
        <v>0.98373999999999995</v>
      </c>
      <c r="AI283" s="188"/>
      <c r="AJ283" s="188"/>
      <c r="AK283" s="187"/>
      <c r="AL283" s="187"/>
      <c r="AM283" s="188"/>
      <c r="AN283" s="193"/>
    </row>
    <row r="284" spans="1:40">
      <c r="A284" s="16" t="str">
        <f t="shared" si="4"/>
        <v>362235165018OP Acute</v>
      </c>
      <c r="B284" s="8"/>
      <c r="C284" s="8"/>
      <c r="D284" s="9"/>
      <c r="E284" s="9"/>
      <c r="F284" s="8"/>
      <c r="G284" s="8"/>
      <c r="H284" s="8"/>
      <c r="I284" s="8"/>
      <c r="J284" s="8"/>
      <c r="K284" s="244">
        <v>3054</v>
      </c>
      <c r="L284" s="248" t="s">
        <v>1611</v>
      </c>
      <c r="M284" s="246">
        <v>362235165018</v>
      </c>
      <c r="N284" s="247">
        <v>24</v>
      </c>
      <c r="O284" s="247" t="s">
        <v>1371</v>
      </c>
      <c r="P284" s="203"/>
      <c r="Q284" s="188" t="s">
        <v>18</v>
      </c>
      <c r="R284" s="188" t="s">
        <v>1350</v>
      </c>
      <c r="S284" s="188" t="s">
        <v>1367</v>
      </c>
      <c r="T284" s="188" t="s">
        <v>1368</v>
      </c>
      <c r="U284" s="189"/>
      <c r="V284" s="189" t="s">
        <v>607</v>
      </c>
      <c r="W284" s="197">
        <v>440.14</v>
      </c>
      <c r="X284" s="198">
        <v>0.6</v>
      </c>
      <c r="Y284" s="199">
        <v>1.0427</v>
      </c>
      <c r="Z284" s="200" t="s">
        <v>1206</v>
      </c>
      <c r="AA284" s="201">
        <v>643.07000000000005</v>
      </c>
      <c r="AB284" s="202">
        <v>0.188</v>
      </c>
      <c r="AC284" s="202">
        <v>1.2999999999999999E-2</v>
      </c>
      <c r="AD284" s="202" t="s">
        <v>1373</v>
      </c>
      <c r="AE284" s="202" t="s">
        <v>1381</v>
      </c>
      <c r="AF284" s="202" t="s">
        <v>948</v>
      </c>
      <c r="AG284" s="202" t="s">
        <v>949</v>
      </c>
      <c r="AH284" s="189">
        <v>0.98373999999999995</v>
      </c>
      <c r="AI284" s="188"/>
      <c r="AJ284" s="188"/>
      <c r="AK284" s="187"/>
      <c r="AL284" s="187"/>
      <c r="AM284" s="188"/>
      <c r="AN284" s="193"/>
    </row>
    <row r="285" spans="1:40">
      <c r="A285" s="16" t="str">
        <f t="shared" si="4"/>
        <v>362171079001OP Psych</v>
      </c>
      <c r="B285" s="8"/>
      <c r="C285" s="8"/>
      <c r="D285" s="9"/>
      <c r="E285" s="9"/>
      <c r="F285" s="8"/>
      <c r="G285" s="8"/>
      <c r="H285" s="8"/>
      <c r="I285" s="8"/>
      <c r="J285" s="8"/>
      <c r="K285" s="244">
        <v>3054</v>
      </c>
      <c r="L285" s="248" t="s">
        <v>1611</v>
      </c>
      <c r="M285" s="246">
        <v>362171079001</v>
      </c>
      <c r="N285" s="247">
        <v>27</v>
      </c>
      <c r="O285" s="247" t="s">
        <v>1376</v>
      </c>
      <c r="P285" s="203"/>
      <c r="Q285" s="188" t="s">
        <v>18</v>
      </c>
      <c r="R285" s="188" t="s">
        <v>1350</v>
      </c>
      <c r="S285" s="188" t="s">
        <v>1367</v>
      </c>
      <c r="T285" s="188" t="s">
        <v>1368</v>
      </c>
      <c r="U285" s="189"/>
      <c r="V285" s="189" t="s">
        <v>607</v>
      </c>
      <c r="W285" s="197">
        <v>201.46</v>
      </c>
      <c r="X285" s="198">
        <v>0.6</v>
      </c>
      <c r="Y285" s="199">
        <v>1.0427</v>
      </c>
      <c r="Z285" s="200" t="s">
        <v>1206</v>
      </c>
      <c r="AA285" s="201">
        <v>273.11</v>
      </c>
      <c r="AB285" s="202">
        <v>0.188</v>
      </c>
      <c r="AC285" s="202">
        <v>1.2999999999999999E-2</v>
      </c>
      <c r="AD285" s="202" t="s">
        <v>1373</v>
      </c>
      <c r="AE285" s="202" t="s">
        <v>1381</v>
      </c>
      <c r="AF285" s="202" t="s">
        <v>948</v>
      </c>
      <c r="AG285" s="202" t="s">
        <v>949</v>
      </c>
      <c r="AH285" s="189">
        <v>1</v>
      </c>
      <c r="AI285" s="188"/>
      <c r="AJ285" s="188"/>
      <c r="AK285" s="187"/>
      <c r="AL285" s="187"/>
      <c r="AM285" s="188"/>
      <c r="AN285" s="193"/>
    </row>
    <row r="286" spans="1:40">
      <c r="A286" s="16" t="str">
        <f t="shared" si="4"/>
        <v>362171079013OP Psych</v>
      </c>
      <c r="B286" s="8"/>
      <c r="C286" s="8"/>
      <c r="D286" s="9"/>
      <c r="E286" s="9"/>
      <c r="F286" s="8"/>
      <c r="G286" s="8"/>
      <c r="H286" s="8"/>
      <c r="I286" s="8"/>
      <c r="J286" s="8"/>
      <c r="K286" s="244">
        <v>3054</v>
      </c>
      <c r="L286" s="248" t="s">
        <v>1611</v>
      </c>
      <c r="M286" s="246">
        <v>362171079013</v>
      </c>
      <c r="N286" s="247">
        <v>27</v>
      </c>
      <c r="O286" s="247" t="s">
        <v>1376</v>
      </c>
      <c r="P286" s="203"/>
      <c r="Q286" s="188" t="s">
        <v>18</v>
      </c>
      <c r="R286" s="188" t="s">
        <v>1350</v>
      </c>
      <c r="S286" s="188" t="s">
        <v>1367</v>
      </c>
      <c r="T286" s="188" t="s">
        <v>1368</v>
      </c>
      <c r="U286" s="189"/>
      <c r="V286" s="189" t="s">
        <v>607</v>
      </c>
      <c r="W286" s="197">
        <v>201.46</v>
      </c>
      <c r="X286" s="198">
        <v>0.6</v>
      </c>
      <c r="Y286" s="199">
        <v>1.0427</v>
      </c>
      <c r="Z286" s="200" t="s">
        <v>1206</v>
      </c>
      <c r="AA286" s="201">
        <v>273.11</v>
      </c>
      <c r="AB286" s="202">
        <v>0.188</v>
      </c>
      <c r="AC286" s="202">
        <v>1.2999999999999999E-2</v>
      </c>
      <c r="AD286" s="202" t="s">
        <v>1373</v>
      </c>
      <c r="AE286" s="202" t="s">
        <v>1381</v>
      </c>
      <c r="AF286" s="202" t="s">
        <v>948</v>
      </c>
      <c r="AG286" s="202" t="s">
        <v>949</v>
      </c>
      <c r="AH286" s="189">
        <v>1</v>
      </c>
      <c r="AI286" s="188"/>
      <c r="AJ286" s="188"/>
      <c r="AK286" s="187"/>
      <c r="AL286" s="187"/>
      <c r="AM286" s="188"/>
      <c r="AN286" s="193"/>
    </row>
    <row r="287" spans="1:40">
      <c r="A287" s="16" t="str">
        <f t="shared" si="4"/>
        <v>362235165018OP Psych</v>
      </c>
      <c r="B287" s="8"/>
      <c r="C287" s="8"/>
      <c r="D287" s="9"/>
      <c r="E287" s="9"/>
      <c r="F287" s="8"/>
      <c r="G287" s="8"/>
      <c r="H287" s="8"/>
      <c r="I287" s="8"/>
      <c r="J287" s="8"/>
      <c r="K287" s="244">
        <v>3054</v>
      </c>
      <c r="L287" s="248" t="s">
        <v>1611</v>
      </c>
      <c r="M287" s="246">
        <v>362235165018</v>
      </c>
      <c r="N287" s="247">
        <v>27</v>
      </c>
      <c r="O287" s="247" t="s">
        <v>1376</v>
      </c>
      <c r="P287" s="203"/>
      <c r="Q287" s="188" t="s">
        <v>18</v>
      </c>
      <c r="R287" s="188" t="s">
        <v>1350</v>
      </c>
      <c r="S287" s="188" t="s">
        <v>1367</v>
      </c>
      <c r="T287" s="188" t="s">
        <v>1368</v>
      </c>
      <c r="U287" s="189"/>
      <c r="V287" s="189" t="s">
        <v>607</v>
      </c>
      <c r="W287" s="197">
        <v>201.46</v>
      </c>
      <c r="X287" s="198">
        <v>0.6</v>
      </c>
      <c r="Y287" s="199">
        <v>1.0427</v>
      </c>
      <c r="Z287" s="200" t="s">
        <v>1206</v>
      </c>
      <c r="AA287" s="201">
        <v>273.11</v>
      </c>
      <c r="AB287" s="202">
        <v>0.188</v>
      </c>
      <c r="AC287" s="202">
        <v>1.2999999999999999E-2</v>
      </c>
      <c r="AD287" s="202" t="s">
        <v>1373</v>
      </c>
      <c r="AE287" s="202" t="s">
        <v>1381</v>
      </c>
      <c r="AF287" s="202" t="s">
        <v>948</v>
      </c>
      <c r="AG287" s="202" t="s">
        <v>949</v>
      </c>
      <c r="AH287" s="189">
        <v>1</v>
      </c>
      <c r="AI287" s="188"/>
      <c r="AJ287" s="188"/>
      <c r="AK287" s="187"/>
      <c r="AL287" s="187"/>
      <c r="AM287" s="188"/>
      <c r="AN287" s="193"/>
    </row>
    <row r="288" spans="1:40">
      <c r="A288" s="16" t="str">
        <f t="shared" si="4"/>
        <v>362171079001OP Psych</v>
      </c>
      <c r="B288" s="8"/>
      <c r="C288" s="8"/>
      <c r="D288" s="9"/>
      <c r="E288" s="9"/>
      <c r="F288" s="8"/>
      <c r="G288" s="8"/>
      <c r="H288" s="8"/>
      <c r="I288" s="8"/>
      <c r="J288" s="8"/>
      <c r="K288" s="244">
        <v>3054</v>
      </c>
      <c r="L288" s="248" t="s">
        <v>1611</v>
      </c>
      <c r="M288" s="246">
        <v>362171079001</v>
      </c>
      <c r="N288" s="247">
        <v>28</v>
      </c>
      <c r="O288" s="247" t="s">
        <v>1376</v>
      </c>
      <c r="P288" s="203"/>
      <c r="Q288" s="188" t="s">
        <v>18</v>
      </c>
      <c r="R288" s="188" t="s">
        <v>1350</v>
      </c>
      <c r="S288" s="188" t="s">
        <v>1367</v>
      </c>
      <c r="T288" s="188" t="s">
        <v>1368</v>
      </c>
      <c r="U288" s="189"/>
      <c r="V288" s="189" t="s">
        <v>607</v>
      </c>
      <c r="W288" s="197">
        <v>201.46</v>
      </c>
      <c r="X288" s="198">
        <v>0.6</v>
      </c>
      <c r="Y288" s="199">
        <v>1.0427</v>
      </c>
      <c r="Z288" s="200" t="s">
        <v>1206</v>
      </c>
      <c r="AA288" s="201">
        <v>273.11</v>
      </c>
      <c r="AB288" s="202">
        <v>0.188</v>
      </c>
      <c r="AC288" s="202">
        <v>1.2999999999999999E-2</v>
      </c>
      <c r="AD288" s="202" t="s">
        <v>1373</v>
      </c>
      <c r="AE288" s="202" t="s">
        <v>1381</v>
      </c>
      <c r="AF288" s="202" t="s">
        <v>948</v>
      </c>
      <c r="AG288" s="202" t="s">
        <v>949</v>
      </c>
      <c r="AH288" s="189">
        <v>1</v>
      </c>
      <c r="AI288" s="188"/>
      <c r="AJ288" s="188"/>
      <c r="AK288" s="187"/>
      <c r="AL288" s="187"/>
      <c r="AM288" s="188"/>
      <c r="AN288" s="193"/>
    </row>
    <row r="289" spans="1:40">
      <c r="A289" s="16" t="str">
        <f t="shared" si="4"/>
        <v>362171079013OP Psych</v>
      </c>
      <c r="B289" s="8"/>
      <c r="C289" s="8"/>
      <c r="D289" s="9"/>
      <c r="E289" s="9"/>
      <c r="F289" s="8"/>
      <c r="G289" s="8"/>
      <c r="H289" s="8"/>
      <c r="I289" s="8"/>
      <c r="J289" s="8"/>
      <c r="K289" s="244">
        <v>3054</v>
      </c>
      <c r="L289" s="248" t="s">
        <v>1611</v>
      </c>
      <c r="M289" s="246">
        <v>362171079013</v>
      </c>
      <c r="N289" s="247">
        <v>28</v>
      </c>
      <c r="O289" s="247" t="s">
        <v>1376</v>
      </c>
      <c r="P289" s="203"/>
      <c r="Q289" s="188" t="s">
        <v>18</v>
      </c>
      <c r="R289" s="188" t="s">
        <v>1350</v>
      </c>
      <c r="S289" s="188" t="s">
        <v>1367</v>
      </c>
      <c r="T289" s="188" t="s">
        <v>1368</v>
      </c>
      <c r="U289" s="189"/>
      <c r="V289" s="189" t="s">
        <v>607</v>
      </c>
      <c r="W289" s="197">
        <v>201.46</v>
      </c>
      <c r="X289" s="198">
        <v>0.6</v>
      </c>
      <c r="Y289" s="199">
        <v>1.0427</v>
      </c>
      <c r="Z289" s="200" t="s">
        <v>1206</v>
      </c>
      <c r="AA289" s="201">
        <v>273.11</v>
      </c>
      <c r="AB289" s="202">
        <v>0.188</v>
      </c>
      <c r="AC289" s="202">
        <v>1.2999999999999999E-2</v>
      </c>
      <c r="AD289" s="202" t="s">
        <v>1373</v>
      </c>
      <c r="AE289" s="202" t="s">
        <v>1381</v>
      </c>
      <c r="AF289" s="202" t="s">
        <v>948</v>
      </c>
      <c r="AG289" s="202" t="s">
        <v>949</v>
      </c>
      <c r="AH289" s="189">
        <v>1</v>
      </c>
      <c r="AI289" s="188"/>
      <c r="AJ289" s="188"/>
      <c r="AK289" s="187"/>
      <c r="AL289" s="187"/>
      <c r="AM289" s="188"/>
      <c r="AN289" s="193"/>
    </row>
    <row r="290" spans="1:40">
      <c r="A290" s="16" t="str">
        <f t="shared" si="4"/>
        <v>362235165018OP Psych</v>
      </c>
      <c r="B290" s="8"/>
      <c r="C290" s="8"/>
      <c r="D290" s="9"/>
      <c r="E290" s="9"/>
      <c r="F290" s="8"/>
      <c r="G290" s="8"/>
      <c r="H290" s="8"/>
      <c r="I290" s="8"/>
      <c r="J290" s="8"/>
      <c r="K290" s="244">
        <v>3054</v>
      </c>
      <c r="L290" s="248" t="s">
        <v>1611</v>
      </c>
      <c r="M290" s="246">
        <v>362235165018</v>
      </c>
      <c r="N290" s="247">
        <v>28</v>
      </c>
      <c r="O290" s="247" t="s">
        <v>1376</v>
      </c>
      <c r="P290" s="203"/>
      <c r="Q290" s="188" t="s">
        <v>18</v>
      </c>
      <c r="R290" s="188" t="s">
        <v>1350</v>
      </c>
      <c r="S290" s="188" t="s">
        <v>1367</v>
      </c>
      <c r="T290" s="188" t="s">
        <v>1368</v>
      </c>
      <c r="U290" s="189"/>
      <c r="V290" s="189" t="s">
        <v>607</v>
      </c>
      <c r="W290" s="197">
        <v>201.46</v>
      </c>
      <c r="X290" s="198">
        <v>0.6</v>
      </c>
      <c r="Y290" s="199">
        <v>1.0427</v>
      </c>
      <c r="Z290" s="200" t="s">
        <v>1206</v>
      </c>
      <c r="AA290" s="201">
        <v>273.11</v>
      </c>
      <c r="AB290" s="202">
        <v>0.188</v>
      </c>
      <c r="AC290" s="202">
        <v>1.2999999999999999E-2</v>
      </c>
      <c r="AD290" s="202" t="s">
        <v>1373</v>
      </c>
      <c r="AE290" s="202" t="s">
        <v>1381</v>
      </c>
      <c r="AF290" s="202" t="s">
        <v>948</v>
      </c>
      <c r="AG290" s="202" t="s">
        <v>949</v>
      </c>
      <c r="AH290" s="189">
        <v>1</v>
      </c>
      <c r="AI290" s="188"/>
      <c r="AJ290" s="188"/>
      <c r="AK290" s="187"/>
      <c r="AL290" s="187"/>
      <c r="AM290" s="188"/>
      <c r="AN290" s="193"/>
    </row>
    <row r="291" spans="1:40">
      <c r="A291" s="16" t="str">
        <f t="shared" si="4"/>
        <v>362169147017IP Acute</v>
      </c>
      <c r="B291" s="8"/>
      <c r="C291" s="8"/>
      <c r="D291" s="9"/>
      <c r="E291" s="9"/>
      <c r="F291" s="8"/>
      <c r="G291" s="8"/>
      <c r="H291" s="8"/>
      <c r="I291" s="8"/>
      <c r="J291" s="8"/>
      <c r="K291" s="244">
        <v>3055</v>
      </c>
      <c r="L291" s="248" t="s">
        <v>1395</v>
      </c>
      <c r="M291" s="246">
        <v>362169147017</v>
      </c>
      <c r="N291" s="247">
        <v>20</v>
      </c>
      <c r="O291" s="247" t="s">
        <v>1366</v>
      </c>
      <c r="P291" s="203"/>
      <c r="Q291" s="188" t="s">
        <v>795</v>
      </c>
      <c r="R291" s="188" t="s">
        <v>1350</v>
      </c>
      <c r="S291" s="188" t="s">
        <v>1367</v>
      </c>
      <c r="T291" s="188" t="s">
        <v>1368</v>
      </c>
      <c r="U291" s="189"/>
      <c r="V291" s="189" t="s">
        <v>547</v>
      </c>
      <c r="W291" s="197">
        <v>3436.26</v>
      </c>
      <c r="X291" s="198">
        <v>0.68300000000000005</v>
      </c>
      <c r="Y291" s="199">
        <v>1.0427</v>
      </c>
      <c r="Z291" s="200">
        <v>0</v>
      </c>
      <c r="AA291" s="201">
        <v>3531.49</v>
      </c>
      <c r="AB291" s="202">
        <v>0.29499999999999998</v>
      </c>
      <c r="AC291" s="202">
        <v>2.5000000000000001E-2</v>
      </c>
      <c r="AD291" s="202" t="s">
        <v>1373</v>
      </c>
      <c r="AE291" s="202" t="s">
        <v>1374</v>
      </c>
      <c r="AF291" s="202" t="s">
        <v>1206</v>
      </c>
      <c r="AG291" s="202" t="s">
        <v>948</v>
      </c>
      <c r="AH291" s="189">
        <v>0.99858999999999998</v>
      </c>
      <c r="AI291" s="188"/>
      <c r="AJ291" s="188"/>
      <c r="AK291" s="187"/>
      <c r="AL291" s="187"/>
      <c r="AM291" s="188"/>
      <c r="AN291" s="193"/>
    </row>
    <row r="292" spans="1:40">
      <c r="A292" s="16" t="str">
        <f t="shared" si="4"/>
        <v>362169147017OP Acute</v>
      </c>
      <c r="B292" s="8"/>
      <c r="C292" s="8"/>
      <c r="D292" s="9"/>
      <c r="E292" s="9"/>
      <c r="F292" s="8"/>
      <c r="G292" s="8"/>
      <c r="H292" s="8"/>
      <c r="I292" s="8"/>
      <c r="J292" s="8"/>
      <c r="K292" s="244">
        <v>3055</v>
      </c>
      <c r="L292" s="248" t="s">
        <v>1395</v>
      </c>
      <c r="M292" s="246">
        <v>362169147017</v>
      </c>
      <c r="N292" s="247">
        <v>24</v>
      </c>
      <c r="O292" s="247" t="s">
        <v>1371</v>
      </c>
      <c r="P292" s="203"/>
      <c r="Q292" s="188" t="s">
        <v>795</v>
      </c>
      <c r="R292" s="188" t="s">
        <v>1350</v>
      </c>
      <c r="S292" s="188" t="s">
        <v>1367</v>
      </c>
      <c r="T292" s="188" t="s">
        <v>1368</v>
      </c>
      <c r="U292" s="189"/>
      <c r="V292" s="189" t="s">
        <v>547</v>
      </c>
      <c r="W292" s="197">
        <v>440.14</v>
      </c>
      <c r="X292" s="198">
        <v>0.6</v>
      </c>
      <c r="Y292" s="199">
        <v>1.0427</v>
      </c>
      <c r="Z292" s="200" t="s">
        <v>1206</v>
      </c>
      <c r="AA292" s="201">
        <v>444.08</v>
      </c>
      <c r="AB292" s="202">
        <v>0.29499999999999998</v>
      </c>
      <c r="AC292" s="202">
        <v>2.5000000000000001E-2</v>
      </c>
      <c r="AD292" s="202" t="s">
        <v>1373</v>
      </c>
      <c r="AE292" s="202" t="s">
        <v>1374</v>
      </c>
      <c r="AF292" s="202" t="s">
        <v>949</v>
      </c>
      <c r="AG292" s="202" t="s">
        <v>948</v>
      </c>
      <c r="AH292" s="189">
        <v>0.98373999999999995</v>
      </c>
      <c r="AI292" s="188"/>
      <c r="AJ292" s="188"/>
      <c r="AK292" s="187"/>
      <c r="AL292" s="187"/>
      <c r="AM292" s="188"/>
      <c r="AN292" s="193"/>
    </row>
    <row r="293" spans="1:40">
      <c r="A293" s="16" t="str">
        <f t="shared" si="4"/>
        <v>362179813001IP Acute</v>
      </c>
      <c r="B293" s="8"/>
      <c r="C293" s="8"/>
      <c r="D293" s="9"/>
      <c r="E293" s="9"/>
      <c r="F293" s="8"/>
      <c r="G293" s="8"/>
      <c r="H293" s="8"/>
      <c r="I293" s="8"/>
      <c r="J293" s="8"/>
      <c r="K293" s="244">
        <v>3056</v>
      </c>
      <c r="L293" s="248" t="s">
        <v>1612</v>
      </c>
      <c r="M293" s="246">
        <v>362179813001</v>
      </c>
      <c r="N293" s="247">
        <v>20</v>
      </c>
      <c r="O293" s="247" t="s">
        <v>1366</v>
      </c>
      <c r="P293" s="203"/>
      <c r="Q293" s="188" t="s">
        <v>925</v>
      </c>
      <c r="R293" s="188" t="s">
        <v>1350</v>
      </c>
      <c r="S293" s="188" t="s">
        <v>1367</v>
      </c>
      <c r="T293" s="188" t="s">
        <v>1368</v>
      </c>
      <c r="U293" s="189"/>
      <c r="V293" s="189" t="s">
        <v>576</v>
      </c>
      <c r="W293" s="197">
        <v>3436.26</v>
      </c>
      <c r="X293" s="198">
        <v>0.68300000000000005</v>
      </c>
      <c r="Y293" s="199">
        <v>1.0427</v>
      </c>
      <c r="Z293" s="200">
        <v>0</v>
      </c>
      <c r="AA293" s="201">
        <v>3531.49</v>
      </c>
      <c r="AB293" s="202">
        <v>0.17699999999999999</v>
      </c>
      <c r="AC293" s="202">
        <v>1.4E-2</v>
      </c>
      <c r="AD293" s="202" t="s">
        <v>1373</v>
      </c>
      <c r="AE293" s="202" t="s">
        <v>1374</v>
      </c>
      <c r="AF293" s="202" t="s">
        <v>1206</v>
      </c>
      <c r="AG293" s="202" t="s">
        <v>949</v>
      </c>
      <c r="AH293" s="189">
        <v>0.99858999999999998</v>
      </c>
      <c r="AI293" s="188"/>
      <c r="AJ293" s="188"/>
      <c r="AK293" s="187"/>
      <c r="AL293" s="187"/>
      <c r="AM293" s="188"/>
      <c r="AN293" s="193"/>
    </row>
    <row r="294" spans="1:40">
      <c r="A294" s="16" t="str">
        <f t="shared" si="4"/>
        <v>362179813001IP Psych</v>
      </c>
      <c r="B294" s="8"/>
      <c r="C294" s="8"/>
      <c r="D294" s="9"/>
      <c r="E294" s="9"/>
      <c r="F294" s="8"/>
      <c r="G294" s="8"/>
      <c r="H294" s="8"/>
      <c r="I294" s="8"/>
      <c r="J294" s="8"/>
      <c r="K294" s="244">
        <v>3056</v>
      </c>
      <c r="L294" s="248" t="s">
        <v>1612</v>
      </c>
      <c r="M294" s="246">
        <v>362179813001</v>
      </c>
      <c r="N294" s="247">
        <v>21</v>
      </c>
      <c r="O294" s="247" t="s">
        <v>1375</v>
      </c>
      <c r="P294" s="203"/>
      <c r="Q294" s="188" t="s">
        <v>925</v>
      </c>
      <c r="R294" s="188" t="s">
        <v>1350</v>
      </c>
      <c r="S294" s="188" t="s">
        <v>1367</v>
      </c>
      <c r="T294" s="188" t="s">
        <v>1368</v>
      </c>
      <c r="U294" s="189"/>
      <c r="V294" s="189" t="s">
        <v>576</v>
      </c>
      <c r="W294" s="197" t="s">
        <v>1206</v>
      </c>
      <c r="X294" s="198" t="s">
        <v>1206</v>
      </c>
      <c r="Y294" s="199" t="s">
        <v>1206</v>
      </c>
      <c r="Z294" s="200" t="s">
        <v>1206</v>
      </c>
      <c r="AA294" s="201">
        <v>371.82</v>
      </c>
      <c r="AB294" s="202" t="s">
        <v>1206</v>
      </c>
      <c r="AC294" s="202" t="s">
        <v>1206</v>
      </c>
      <c r="AD294" s="202" t="s">
        <v>1373</v>
      </c>
      <c r="AE294" s="202" t="s">
        <v>1374</v>
      </c>
      <c r="AF294" s="202" t="s">
        <v>1206</v>
      </c>
      <c r="AG294" s="202" t="s">
        <v>949</v>
      </c>
      <c r="AH294" s="189">
        <v>1</v>
      </c>
      <c r="AI294" s="188"/>
      <c r="AJ294" s="188"/>
      <c r="AK294" s="187"/>
      <c r="AL294" s="187"/>
      <c r="AM294" s="188"/>
      <c r="AN294" s="193"/>
    </row>
    <row r="295" spans="1:40">
      <c r="A295" s="16" t="str">
        <f t="shared" si="4"/>
        <v>362179813011IP Psych</v>
      </c>
      <c r="B295" s="8"/>
      <c r="C295" s="8"/>
      <c r="D295" s="9"/>
      <c r="E295" s="9"/>
      <c r="F295" s="8"/>
      <c r="G295" s="8"/>
      <c r="H295" s="8"/>
      <c r="I295" s="8"/>
      <c r="J295" s="8"/>
      <c r="K295" s="244">
        <v>3056</v>
      </c>
      <c r="L295" s="248" t="s">
        <v>1612</v>
      </c>
      <c r="M295" s="246">
        <v>362179813011</v>
      </c>
      <c r="N295" s="247">
        <v>21</v>
      </c>
      <c r="O295" s="247" t="s">
        <v>1375</v>
      </c>
      <c r="P295" s="203"/>
      <c r="Q295" s="188" t="s">
        <v>925</v>
      </c>
      <c r="R295" s="188" t="s">
        <v>1350</v>
      </c>
      <c r="S295" s="188" t="s">
        <v>1367</v>
      </c>
      <c r="T295" s="188" t="s">
        <v>1368</v>
      </c>
      <c r="U295" s="189"/>
      <c r="V295" s="189" t="s">
        <v>576</v>
      </c>
      <c r="W295" s="197" t="s">
        <v>1206</v>
      </c>
      <c r="X295" s="198" t="s">
        <v>1206</v>
      </c>
      <c r="Y295" s="199" t="s">
        <v>1206</v>
      </c>
      <c r="Z295" s="200" t="s">
        <v>1206</v>
      </c>
      <c r="AA295" s="201">
        <v>371.82</v>
      </c>
      <c r="AB295" s="202" t="s">
        <v>1206</v>
      </c>
      <c r="AC295" s="202" t="s">
        <v>1206</v>
      </c>
      <c r="AD295" s="202" t="s">
        <v>1373</v>
      </c>
      <c r="AE295" s="202" t="s">
        <v>1374</v>
      </c>
      <c r="AF295" s="202" t="s">
        <v>1206</v>
      </c>
      <c r="AG295" s="202" t="s">
        <v>949</v>
      </c>
      <c r="AH295" s="189">
        <v>1</v>
      </c>
      <c r="AI295" s="188"/>
      <c r="AJ295" s="188"/>
      <c r="AK295" s="187"/>
      <c r="AL295" s="187"/>
      <c r="AM295" s="188"/>
      <c r="AN295" s="193"/>
    </row>
    <row r="296" spans="1:40">
      <c r="A296" s="16" t="str">
        <f t="shared" si="4"/>
        <v>362179813001IP Rehab</v>
      </c>
      <c r="B296" s="8"/>
      <c r="C296" s="8"/>
      <c r="D296" s="9"/>
      <c r="E296" s="9"/>
      <c r="F296" s="8"/>
      <c r="G296" s="8"/>
      <c r="H296" s="8"/>
      <c r="I296" s="8"/>
      <c r="J296" s="8"/>
      <c r="K296" s="244">
        <v>3056</v>
      </c>
      <c r="L296" s="248" t="s">
        <v>1612</v>
      </c>
      <c r="M296" s="246">
        <v>362179813001</v>
      </c>
      <c r="N296" s="247">
        <v>22</v>
      </c>
      <c r="O296" s="247" t="s">
        <v>1370</v>
      </c>
      <c r="P296" s="203"/>
      <c r="Q296" s="188" t="s">
        <v>925</v>
      </c>
      <c r="R296" s="188" t="s">
        <v>1350</v>
      </c>
      <c r="S296" s="188" t="s">
        <v>1367</v>
      </c>
      <c r="T296" s="188" t="s">
        <v>1368</v>
      </c>
      <c r="U296" s="189"/>
      <c r="V296" s="189" t="s">
        <v>576</v>
      </c>
      <c r="W296" s="197" t="s">
        <v>1206</v>
      </c>
      <c r="X296" s="198" t="s">
        <v>1206</v>
      </c>
      <c r="Y296" s="199" t="s">
        <v>1206</v>
      </c>
      <c r="Z296" s="200" t="s">
        <v>1206</v>
      </c>
      <c r="AA296" s="201">
        <v>561.85</v>
      </c>
      <c r="AB296" s="202" t="s">
        <v>1206</v>
      </c>
      <c r="AC296" s="202" t="s">
        <v>1206</v>
      </c>
      <c r="AD296" s="202" t="s">
        <v>1373</v>
      </c>
      <c r="AE296" s="202" t="s">
        <v>1374</v>
      </c>
      <c r="AF296" s="202" t="s">
        <v>1206</v>
      </c>
      <c r="AG296" s="202" t="s">
        <v>949</v>
      </c>
      <c r="AH296" s="189">
        <v>1</v>
      </c>
      <c r="AI296" s="188"/>
      <c r="AJ296" s="188"/>
      <c r="AK296" s="187"/>
      <c r="AL296" s="187"/>
      <c r="AM296" s="188"/>
      <c r="AN296" s="193"/>
    </row>
    <row r="297" spans="1:40">
      <c r="A297" s="16" t="str">
        <f t="shared" si="4"/>
        <v>362179813012IP Rehab</v>
      </c>
      <c r="B297" s="8"/>
      <c r="C297" s="8"/>
      <c r="D297" s="9"/>
      <c r="E297" s="9"/>
      <c r="F297" s="8"/>
      <c r="G297" s="8"/>
      <c r="H297" s="8"/>
      <c r="I297" s="8"/>
      <c r="J297" s="8"/>
      <c r="K297" s="244">
        <v>3056</v>
      </c>
      <c r="L297" s="248" t="s">
        <v>1612</v>
      </c>
      <c r="M297" s="246">
        <v>362179813012</v>
      </c>
      <c r="N297" s="247">
        <v>22</v>
      </c>
      <c r="O297" s="247" t="s">
        <v>1370</v>
      </c>
      <c r="P297" s="203"/>
      <c r="Q297" s="188" t="s">
        <v>925</v>
      </c>
      <c r="R297" s="188" t="s">
        <v>1350</v>
      </c>
      <c r="S297" s="188" t="s">
        <v>1367</v>
      </c>
      <c r="T297" s="188" t="s">
        <v>1368</v>
      </c>
      <c r="U297" s="189"/>
      <c r="V297" s="189" t="s">
        <v>576</v>
      </c>
      <c r="W297" s="197" t="s">
        <v>1206</v>
      </c>
      <c r="X297" s="198" t="s">
        <v>1206</v>
      </c>
      <c r="Y297" s="199" t="s">
        <v>1206</v>
      </c>
      <c r="Z297" s="200" t="s">
        <v>1206</v>
      </c>
      <c r="AA297" s="201">
        <v>561.85</v>
      </c>
      <c r="AB297" s="202" t="s">
        <v>1206</v>
      </c>
      <c r="AC297" s="202" t="s">
        <v>1206</v>
      </c>
      <c r="AD297" s="202" t="s">
        <v>1373</v>
      </c>
      <c r="AE297" s="202" t="s">
        <v>1374</v>
      </c>
      <c r="AF297" s="202" t="s">
        <v>1206</v>
      </c>
      <c r="AG297" s="202" t="s">
        <v>949</v>
      </c>
      <c r="AH297" s="189">
        <v>1</v>
      </c>
      <c r="AI297" s="188"/>
      <c r="AJ297" s="188"/>
      <c r="AK297" s="187"/>
      <c r="AL297" s="187"/>
      <c r="AM297" s="188"/>
      <c r="AN297" s="193"/>
    </row>
    <row r="298" spans="1:40">
      <c r="A298" s="16" t="str">
        <f t="shared" si="4"/>
        <v>362179813001OP Acute</v>
      </c>
      <c r="B298" s="8"/>
      <c r="C298" s="8"/>
      <c r="D298" s="9"/>
      <c r="E298" s="9"/>
      <c r="F298" s="8"/>
      <c r="G298" s="8"/>
      <c r="H298" s="8"/>
      <c r="I298" s="8"/>
      <c r="J298" s="8"/>
      <c r="K298" s="244">
        <v>3056</v>
      </c>
      <c r="L298" s="248" t="s">
        <v>1612</v>
      </c>
      <c r="M298" s="246">
        <v>362179813001</v>
      </c>
      <c r="N298" s="247">
        <v>24</v>
      </c>
      <c r="O298" s="247" t="s">
        <v>1371</v>
      </c>
      <c r="P298" s="203"/>
      <c r="Q298" s="188" t="s">
        <v>925</v>
      </c>
      <c r="R298" s="188" t="s">
        <v>1350</v>
      </c>
      <c r="S298" s="188" t="s">
        <v>1367</v>
      </c>
      <c r="T298" s="188" t="s">
        <v>1368</v>
      </c>
      <c r="U298" s="189"/>
      <c r="V298" s="189" t="s">
        <v>576</v>
      </c>
      <c r="W298" s="197">
        <v>440.14</v>
      </c>
      <c r="X298" s="198">
        <v>0.6</v>
      </c>
      <c r="Y298" s="199">
        <v>1.0427</v>
      </c>
      <c r="Z298" s="200" t="s">
        <v>1206</v>
      </c>
      <c r="AA298" s="201">
        <v>643.07000000000005</v>
      </c>
      <c r="AB298" s="202">
        <v>0.17699999999999999</v>
      </c>
      <c r="AC298" s="202">
        <v>1.4E-2</v>
      </c>
      <c r="AD298" s="202" t="s">
        <v>1373</v>
      </c>
      <c r="AE298" s="202" t="s">
        <v>1374</v>
      </c>
      <c r="AF298" s="202" t="s">
        <v>948</v>
      </c>
      <c r="AG298" s="202" t="s">
        <v>949</v>
      </c>
      <c r="AH298" s="189">
        <v>0.98373999999999995</v>
      </c>
      <c r="AI298" s="188"/>
      <c r="AJ298" s="188"/>
      <c r="AK298" s="187"/>
      <c r="AL298" s="187"/>
      <c r="AM298" s="188"/>
      <c r="AN298" s="193"/>
    </row>
    <row r="299" spans="1:40">
      <c r="A299" s="16" t="str">
        <f t="shared" si="4"/>
        <v>362179813011OP Psych</v>
      </c>
      <c r="B299" s="8"/>
      <c r="C299" s="8"/>
      <c r="D299" s="9"/>
      <c r="E299" s="9"/>
      <c r="F299" s="8"/>
      <c r="G299" s="8"/>
      <c r="H299" s="8"/>
      <c r="I299" s="8"/>
      <c r="J299" s="8"/>
      <c r="K299" s="244">
        <v>3056</v>
      </c>
      <c r="L299" s="248" t="s">
        <v>1612</v>
      </c>
      <c r="M299" s="246">
        <v>362179813011</v>
      </c>
      <c r="N299" s="247">
        <v>27</v>
      </c>
      <c r="O299" s="247" t="s">
        <v>1376</v>
      </c>
      <c r="P299" s="203"/>
      <c r="Q299" s="188" t="s">
        <v>925</v>
      </c>
      <c r="R299" s="188" t="s">
        <v>1350</v>
      </c>
      <c r="S299" s="188" t="s">
        <v>1367</v>
      </c>
      <c r="T299" s="188" t="s">
        <v>1368</v>
      </c>
      <c r="U299" s="189"/>
      <c r="V299" s="189" t="s">
        <v>576</v>
      </c>
      <c r="W299" s="197">
        <v>201.46</v>
      </c>
      <c r="X299" s="198">
        <v>0.6</v>
      </c>
      <c r="Y299" s="199">
        <v>1.0427</v>
      </c>
      <c r="Z299" s="200" t="s">
        <v>1206</v>
      </c>
      <c r="AA299" s="201">
        <v>273.11</v>
      </c>
      <c r="AB299" s="202">
        <v>0.17699999999999999</v>
      </c>
      <c r="AC299" s="202">
        <v>1.4E-2</v>
      </c>
      <c r="AD299" s="202" t="s">
        <v>1373</v>
      </c>
      <c r="AE299" s="202" t="s">
        <v>1374</v>
      </c>
      <c r="AF299" s="202" t="s">
        <v>948</v>
      </c>
      <c r="AG299" s="202" t="s">
        <v>949</v>
      </c>
      <c r="AH299" s="189">
        <v>1</v>
      </c>
      <c r="AI299" s="188"/>
      <c r="AJ299" s="188"/>
      <c r="AK299" s="187"/>
      <c r="AL299" s="187"/>
      <c r="AM299" s="188"/>
      <c r="AN299" s="193"/>
    </row>
    <row r="300" spans="1:40">
      <c r="A300" s="16" t="str">
        <f t="shared" si="4"/>
        <v>362179813011OP Psych</v>
      </c>
      <c r="B300" s="8"/>
      <c r="C300" s="8"/>
      <c r="D300" s="9"/>
      <c r="E300" s="9"/>
      <c r="F300" s="8"/>
      <c r="G300" s="8"/>
      <c r="H300" s="8"/>
      <c r="I300" s="8"/>
      <c r="J300" s="8"/>
      <c r="K300" s="244">
        <v>3056</v>
      </c>
      <c r="L300" s="248" t="s">
        <v>1612</v>
      </c>
      <c r="M300" s="246">
        <v>362179813011</v>
      </c>
      <c r="N300" s="247">
        <v>28</v>
      </c>
      <c r="O300" s="247" t="s">
        <v>1376</v>
      </c>
      <c r="P300" s="203"/>
      <c r="Q300" s="188" t="s">
        <v>925</v>
      </c>
      <c r="R300" s="188" t="s">
        <v>1350</v>
      </c>
      <c r="S300" s="188" t="s">
        <v>1367</v>
      </c>
      <c r="T300" s="188" t="s">
        <v>1368</v>
      </c>
      <c r="U300" s="189"/>
      <c r="V300" s="189" t="s">
        <v>576</v>
      </c>
      <c r="W300" s="197">
        <v>201.46</v>
      </c>
      <c r="X300" s="198">
        <v>0.6</v>
      </c>
      <c r="Y300" s="199">
        <v>1.0427</v>
      </c>
      <c r="Z300" s="200" t="s">
        <v>1206</v>
      </c>
      <c r="AA300" s="201">
        <v>273.11</v>
      </c>
      <c r="AB300" s="202">
        <v>0.17699999999999999</v>
      </c>
      <c r="AC300" s="202">
        <v>1.4E-2</v>
      </c>
      <c r="AD300" s="202" t="s">
        <v>1373</v>
      </c>
      <c r="AE300" s="202" t="s">
        <v>1374</v>
      </c>
      <c r="AF300" s="202" t="s">
        <v>948</v>
      </c>
      <c r="AG300" s="202" t="s">
        <v>949</v>
      </c>
      <c r="AH300" s="189">
        <v>1</v>
      </c>
      <c r="AI300" s="188"/>
      <c r="AJ300" s="188"/>
      <c r="AK300" s="187"/>
      <c r="AL300" s="187"/>
      <c r="AM300" s="188"/>
      <c r="AN300" s="193"/>
    </row>
    <row r="301" spans="1:40">
      <c r="A301" s="16" t="str">
        <f t="shared" si="4"/>
        <v>362179813001OP Rehab</v>
      </c>
      <c r="B301" s="8"/>
      <c r="C301" s="8"/>
      <c r="D301" s="9"/>
      <c r="E301" s="9"/>
      <c r="F301" s="8"/>
      <c r="G301" s="8"/>
      <c r="H301" s="8"/>
      <c r="I301" s="8"/>
      <c r="J301" s="8"/>
      <c r="K301" s="244">
        <v>3056</v>
      </c>
      <c r="L301" s="248" t="s">
        <v>1612</v>
      </c>
      <c r="M301" s="246">
        <v>362179813001</v>
      </c>
      <c r="N301" s="247">
        <v>29</v>
      </c>
      <c r="O301" s="247" t="s">
        <v>1379</v>
      </c>
      <c r="P301" s="203"/>
      <c r="Q301" s="188" t="s">
        <v>925</v>
      </c>
      <c r="R301" s="188" t="s">
        <v>1350</v>
      </c>
      <c r="S301" s="188" t="s">
        <v>1367</v>
      </c>
      <c r="T301" s="188" t="s">
        <v>1368</v>
      </c>
      <c r="U301" s="189"/>
      <c r="V301" s="189" t="s">
        <v>576</v>
      </c>
      <c r="W301" s="197">
        <v>310.45999999999998</v>
      </c>
      <c r="X301" s="198">
        <v>0.6</v>
      </c>
      <c r="Y301" s="199">
        <v>1.0427</v>
      </c>
      <c r="Z301" s="200" t="s">
        <v>1206</v>
      </c>
      <c r="AA301" s="201">
        <v>420.88</v>
      </c>
      <c r="AB301" s="202">
        <v>0.17699999999999999</v>
      </c>
      <c r="AC301" s="202">
        <v>1.4E-2</v>
      </c>
      <c r="AD301" s="202" t="s">
        <v>1373</v>
      </c>
      <c r="AE301" s="202" t="s">
        <v>1374</v>
      </c>
      <c r="AF301" s="202" t="s">
        <v>948</v>
      </c>
      <c r="AG301" s="202" t="s">
        <v>949</v>
      </c>
      <c r="AH301" s="189">
        <v>1</v>
      </c>
      <c r="AI301" s="188"/>
      <c r="AJ301" s="188"/>
      <c r="AK301" s="187"/>
      <c r="AL301" s="187"/>
      <c r="AM301" s="188"/>
      <c r="AN301" s="193"/>
    </row>
    <row r="302" spans="1:40">
      <c r="A302" s="16" t="str">
        <f t="shared" si="4"/>
        <v>362179813012OP Rehab</v>
      </c>
      <c r="B302" s="8"/>
      <c r="C302" s="8"/>
      <c r="D302" s="9"/>
      <c r="E302" s="9"/>
      <c r="F302" s="8"/>
      <c r="G302" s="8"/>
      <c r="H302" s="8"/>
      <c r="I302" s="8"/>
      <c r="J302" s="8"/>
      <c r="K302" s="244">
        <v>3056</v>
      </c>
      <c r="L302" s="248" t="s">
        <v>1612</v>
      </c>
      <c r="M302" s="246">
        <v>362179813012</v>
      </c>
      <c r="N302" s="247">
        <v>29</v>
      </c>
      <c r="O302" s="247" t="s">
        <v>1379</v>
      </c>
      <c r="P302" s="203"/>
      <c r="Q302" s="188" t="s">
        <v>925</v>
      </c>
      <c r="R302" s="188" t="s">
        <v>1350</v>
      </c>
      <c r="S302" s="188" t="s">
        <v>1367</v>
      </c>
      <c r="T302" s="188" t="s">
        <v>1368</v>
      </c>
      <c r="U302" s="189"/>
      <c r="V302" s="189" t="s">
        <v>576</v>
      </c>
      <c r="W302" s="197">
        <v>310.45999999999998</v>
      </c>
      <c r="X302" s="198">
        <v>0.6</v>
      </c>
      <c r="Y302" s="199">
        <v>1.0427</v>
      </c>
      <c r="Z302" s="200" t="s">
        <v>1206</v>
      </c>
      <c r="AA302" s="201">
        <v>420.88</v>
      </c>
      <c r="AB302" s="202">
        <v>0.17699999999999999</v>
      </c>
      <c r="AC302" s="202">
        <v>1.4E-2</v>
      </c>
      <c r="AD302" s="202" t="s">
        <v>1373</v>
      </c>
      <c r="AE302" s="202" t="s">
        <v>1374</v>
      </c>
      <c r="AF302" s="202" t="s">
        <v>948</v>
      </c>
      <c r="AG302" s="202" t="s">
        <v>949</v>
      </c>
      <c r="AH302" s="189">
        <v>1</v>
      </c>
      <c r="AI302" s="188"/>
      <c r="AJ302" s="188"/>
      <c r="AK302" s="187"/>
      <c r="AL302" s="187"/>
      <c r="AM302" s="188"/>
      <c r="AN302" s="193"/>
    </row>
    <row r="303" spans="1:40">
      <c r="A303" s="16" t="str">
        <f t="shared" si="4"/>
        <v>376000695001IP Acute</v>
      </c>
      <c r="B303" s="8"/>
      <c r="C303" s="8"/>
      <c r="D303" s="9"/>
      <c r="E303" s="9"/>
      <c r="F303" s="8"/>
      <c r="G303" s="8"/>
      <c r="H303" s="8"/>
      <c r="I303" s="8"/>
      <c r="J303" s="8"/>
      <c r="K303" s="244">
        <v>3062</v>
      </c>
      <c r="L303" s="248" t="s">
        <v>1613</v>
      </c>
      <c r="M303" s="246">
        <v>376000695001</v>
      </c>
      <c r="N303" s="247">
        <v>20</v>
      </c>
      <c r="O303" s="247" t="s">
        <v>1366</v>
      </c>
      <c r="P303" s="203"/>
      <c r="Q303" s="188" t="s">
        <v>737</v>
      </c>
      <c r="R303" s="188" t="s">
        <v>1350</v>
      </c>
      <c r="S303" s="188" t="s">
        <v>945</v>
      </c>
      <c r="T303" s="188" t="s">
        <v>1368</v>
      </c>
      <c r="U303" s="189"/>
      <c r="V303" s="189" t="s">
        <v>654</v>
      </c>
      <c r="W303" s="197">
        <v>3436.26</v>
      </c>
      <c r="X303" s="198">
        <v>0.62</v>
      </c>
      <c r="Y303" s="199">
        <v>0.84860000000000002</v>
      </c>
      <c r="Z303" s="200">
        <v>0</v>
      </c>
      <c r="AA303" s="201">
        <v>3109.31</v>
      </c>
      <c r="AB303" s="202">
        <v>0.29099999999999998</v>
      </c>
      <c r="AC303" s="202">
        <v>2.1000000000000001E-2</v>
      </c>
      <c r="AD303" s="202" t="s">
        <v>1373</v>
      </c>
      <c r="AE303" s="202">
        <v>0</v>
      </c>
      <c r="AF303" s="202" t="s">
        <v>1206</v>
      </c>
      <c r="AG303" s="202" t="s">
        <v>949</v>
      </c>
      <c r="AH303" s="189">
        <v>0.99858999999999998</v>
      </c>
      <c r="AI303" s="188"/>
      <c r="AJ303" s="188"/>
      <c r="AK303" s="187"/>
      <c r="AL303" s="187"/>
      <c r="AM303" s="188"/>
      <c r="AN303" s="193"/>
    </row>
    <row r="304" spans="1:40">
      <c r="A304" s="16" t="str">
        <f t="shared" si="4"/>
        <v>376000695001OP Acute</v>
      </c>
      <c r="B304" s="8"/>
      <c r="C304" s="8"/>
      <c r="D304" s="9"/>
      <c r="E304" s="9"/>
      <c r="F304" s="8"/>
      <c r="G304" s="8"/>
      <c r="H304" s="8"/>
      <c r="I304" s="8"/>
      <c r="J304" s="8"/>
      <c r="K304" s="244">
        <v>3062</v>
      </c>
      <c r="L304" s="248" t="s">
        <v>1613</v>
      </c>
      <c r="M304" s="246">
        <v>376000695001</v>
      </c>
      <c r="N304" s="247">
        <v>24</v>
      </c>
      <c r="O304" s="247" t="s">
        <v>1371</v>
      </c>
      <c r="P304" s="203"/>
      <c r="Q304" s="188" t="s">
        <v>737</v>
      </c>
      <c r="R304" s="188" t="s">
        <v>1350</v>
      </c>
      <c r="S304" s="188" t="s">
        <v>945</v>
      </c>
      <c r="T304" s="188" t="s">
        <v>1368</v>
      </c>
      <c r="U304" s="189"/>
      <c r="V304" s="189" t="s">
        <v>654</v>
      </c>
      <c r="W304" s="197">
        <v>1126.8900000000001</v>
      </c>
      <c r="X304" s="198">
        <v>0.6</v>
      </c>
      <c r="Y304" s="199">
        <v>1</v>
      </c>
      <c r="Z304" s="200" t="s">
        <v>1206</v>
      </c>
      <c r="AA304" s="201">
        <v>1605.32</v>
      </c>
      <c r="AB304" s="202">
        <v>0.29099999999999998</v>
      </c>
      <c r="AC304" s="202">
        <v>2.1000000000000001E-2</v>
      </c>
      <c r="AD304" s="202" t="s">
        <v>1373</v>
      </c>
      <c r="AE304" s="202">
        <v>0</v>
      </c>
      <c r="AF304" s="202" t="s">
        <v>948</v>
      </c>
      <c r="AG304" s="202" t="s">
        <v>949</v>
      </c>
      <c r="AH304" s="189">
        <v>0.98373999999999995</v>
      </c>
      <c r="AI304" s="188"/>
      <c r="AJ304" s="188"/>
      <c r="AK304" s="187"/>
      <c r="AL304" s="187"/>
      <c r="AM304" s="188"/>
      <c r="AN304" s="193"/>
    </row>
    <row r="305" spans="1:40">
      <c r="A305" s="16" t="str">
        <f t="shared" si="4"/>
        <v>362235165008IP Acute</v>
      </c>
      <c r="B305" s="8"/>
      <c r="C305" s="8"/>
      <c r="D305" s="9"/>
      <c r="E305" s="9"/>
      <c r="F305" s="8"/>
      <c r="G305" s="8"/>
      <c r="H305" s="8"/>
      <c r="I305" s="8"/>
      <c r="J305" s="8"/>
      <c r="K305" s="244">
        <v>3066</v>
      </c>
      <c r="L305" s="248" t="s">
        <v>1614</v>
      </c>
      <c r="M305" s="246">
        <v>362235165008</v>
      </c>
      <c r="N305" s="247">
        <v>20</v>
      </c>
      <c r="O305" s="247" t="s">
        <v>1366</v>
      </c>
      <c r="P305" s="203"/>
      <c r="Q305" s="188" t="s">
        <v>880</v>
      </c>
      <c r="R305" s="188" t="s">
        <v>1350</v>
      </c>
      <c r="S305" s="188" t="s">
        <v>1367</v>
      </c>
      <c r="T305" s="188" t="s">
        <v>1368</v>
      </c>
      <c r="U305" s="189"/>
      <c r="V305" s="189" t="s">
        <v>579</v>
      </c>
      <c r="W305" s="197">
        <v>3436.26</v>
      </c>
      <c r="X305" s="198">
        <v>0.68300000000000005</v>
      </c>
      <c r="Y305" s="199">
        <v>1.0427</v>
      </c>
      <c r="Z305" s="200">
        <v>0</v>
      </c>
      <c r="AA305" s="201">
        <v>3531.49</v>
      </c>
      <c r="AB305" s="202">
        <v>0.161</v>
      </c>
      <c r="AC305" s="202">
        <v>1.0999999999999999E-2</v>
      </c>
      <c r="AD305" s="202" t="s">
        <v>1373</v>
      </c>
      <c r="AE305" s="202" t="s">
        <v>1381</v>
      </c>
      <c r="AF305" s="202" t="s">
        <v>1206</v>
      </c>
      <c r="AG305" s="202" t="s">
        <v>948</v>
      </c>
      <c r="AH305" s="189">
        <v>0.99858999999999998</v>
      </c>
      <c r="AI305" s="188"/>
      <c r="AJ305" s="188"/>
      <c r="AK305" s="187"/>
      <c r="AL305" s="187"/>
      <c r="AM305" s="188"/>
      <c r="AN305" s="193"/>
    </row>
    <row r="306" spans="1:40">
      <c r="A306" s="16" t="str">
        <f t="shared" si="4"/>
        <v>363330926001IP Acute</v>
      </c>
      <c r="B306" s="8"/>
      <c r="C306" s="8"/>
      <c r="D306" s="9"/>
      <c r="E306" s="9"/>
      <c r="F306" s="8"/>
      <c r="G306" s="8"/>
      <c r="H306" s="8"/>
      <c r="I306" s="8"/>
      <c r="J306" s="8"/>
      <c r="K306" s="244">
        <v>3066</v>
      </c>
      <c r="L306" s="248" t="s">
        <v>1614</v>
      </c>
      <c r="M306" s="246">
        <v>363330926001</v>
      </c>
      <c r="N306" s="247">
        <v>20</v>
      </c>
      <c r="O306" s="247" t="s">
        <v>1366</v>
      </c>
      <c r="P306" s="203"/>
      <c r="Q306" s="188" t="s">
        <v>880</v>
      </c>
      <c r="R306" s="188" t="s">
        <v>1350</v>
      </c>
      <c r="S306" s="188" t="s">
        <v>1367</v>
      </c>
      <c r="T306" s="188" t="s">
        <v>1368</v>
      </c>
      <c r="U306" s="189"/>
      <c r="V306" s="189" t="s">
        <v>579</v>
      </c>
      <c r="W306" s="197">
        <v>3436.26</v>
      </c>
      <c r="X306" s="198">
        <v>0.68300000000000005</v>
      </c>
      <c r="Y306" s="199">
        <v>1.0427</v>
      </c>
      <c r="Z306" s="200">
        <v>0</v>
      </c>
      <c r="AA306" s="201">
        <v>3531.49</v>
      </c>
      <c r="AB306" s="202">
        <v>0.161</v>
      </c>
      <c r="AC306" s="202">
        <v>1.0999999999999999E-2</v>
      </c>
      <c r="AD306" s="202" t="s">
        <v>1373</v>
      </c>
      <c r="AE306" s="202" t="s">
        <v>1381</v>
      </c>
      <c r="AF306" s="202" t="s">
        <v>1206</v>
      </c>
      <c r="AG306" s="202" t="s">
        <v>948</v>
      </c>
      <c r="AH306" s="189">
        <v>0.99858999999999998</v>
      </c>
      <c r="AI306" s="188"/>
      <c r="AJ306" s="188"/>
      <c r="AK306" s="187"/>
      <c r="AL306" s="187"/>
      <c r="AM306" s="188"/>
      <c r="AN306" s="193"/>
    </row>
    <row r="307" spans="1:40">
      <c r="A307" s="16" t="str">
        <f t="shared" si="4"/>
        <v>363330926007IP Acute</v>
      </c>
      <c r="B307" s="8"/>
      <c r="C307" s="8"/>
      <c r="D307" s="9"/>
      <c r="E307" s="9"/>
      <c r="F307" s="8"/>
      <c r="G307" s="8"/>
      <c r="H307" s="8"/>
      <c r="I307" s="8"/>
      <c r="J307" s="8"/>
      <c r="K307" s="244">
        <v>3066</v>
      </c>
      <c r="L307" s="248" t="s">
        <v>1614</v>
      </c>
      <c r="M307" s="246">
        <v>363330926007</v>
      </c>
      <c r="N307" s="247">
        <v>20</v>
      </c>
      <c r="O307" s="247" t="s">
        <v>1366</v>
      </c>
      <c r="P307" s="203"/>
      <c r="Q307" s="188" t="s">
        <v>880</v>
      </c>
      <c r="R307" s="188" t="s">
        <v>1350</v>
      </c>
      <c r="S307" s="188" t="s">
        <v>1367</v>
      </c>
      <c r="T307" s="188" t="s">
        <v>1368</v>
      </c>
      <c r="U307" s="189"/>
      <c r="V307" s="189" t="s">
        <v>579</v>
      </c>
      <c r="W307" s="197">
        <v>3436.26</v>
      </c>
      <c r="X307" s="198">
        <v>0.68300000000000005</v>
      </c>
      <c r="Y307" s="199">
        <v>1.0427</v>
      </c>
      <c r="Z307" s="200">
        <v>0</v>
      </c>
      <c r="AA307" s="201">
        <v>3531.49</v>
      </c>
      <c r="AB307" s="202">
        <v>0.161</v>
      </c>
      <c r="AC307" s="202">
        <v>1.0999999999999999E-2</v>
      </c>
      <c r="AD307" s="202" t="s">
        <v>1373</v>
      </c>
      <c r="AE307" s="202" t="s">
        <v>1381</v>
      </c>
      <c r="AF307" s="202" t="s">
        <v>1206</v>
      </c>
      <c r="AG307" s="202" t="s">
        <v>948</v>
      </c>
      <c r="AH307" s="189">
        <v>0.99858999999999998</v>
      </c>
      <c r="AI307" s="188"/>
      <c r="AJ307" s="188"/>
      <c r="AK307" s="187"/>
      <c r="AL307" s="187"/>
      <c r="AM307" s="188"/>
      <c r="AN307" s="193"/>
    </row>
    <row r="308" spans="1:40">
      <c r="A308" s="16" t="str">
        <f t="shared" si="4"/>
        <v>362235165010IP Rehab</v>
      </c>
      <c r="B308" s="8"/>
      <c r="C308" s="8"/>
      <c r="D308" s="9"/>
      <c r="E308" s="9"/>
      <c r="F308" s="8"/>
      <c r="G308" s="8"/>
      <c r="H308" s="8"/>
      <c r="I308" s="8"/>
      <c r="J308" s="8"/>
      <c r="K308" s="244">
        <v>3066</v>
      </c>
      <c r="L308" s="248" t="s">
        <v>1614</v>
      </c>
      <c r="M308" s="246">
        <v>362235165010</v>
      </c>
      <c r="N308" s="247">
        <v>22</v>
      </c>
      <c r="O308" s="247" t="s">
        <v>1370</v>
      </c>
      <c r="P308" s="203"/>
      <c r="Q308" s="188" t="s">
        <v>880</v>
      </c>
      <c r="R308" s="188" t="s">
        <v>1350</v>
      </c>
      <c r="S308" s="188" t="s">
        <v>1367</v>
      </c>
      <c r="T308" s="188" t="s">
        <v>1368</v>
      </c>
      <c r="U308" s="189"/>
      <c r="V308" s="189" t="s">
        <v>579</v>
      </c>
      <c r="W308" s="197" t="s">
        <v>1206</v>
      </c>
      <c r="X308" s="198" t="s">
        <v>1206</v>
      </c>
      <c r="Y308" s="199" t="s">
        <v>1206</v>
      </c>
      <c r="Z308" s="200" t="s">
        <v>1206</v>
      </c>
      <c r="AA308" s="201">
        <v>637.1</v>
      </c>
      <c r="AB308" s="202" t="s">
        <v>1206</v>
      </c>
      <c r="AC308" s="202" t="s">
        <v>1206</v>
      </c>
      <c r="AD308" s="202" t="s">
        <v>1373</v>
      </c>
      <c r="AE308" s="202" t="s">
        <v>1381</v>
      </c>
      <c r="AF308" s="202" t="s">
        <v>1206</v>
      </c>
      <c r="AG308" s="202" t="s">
        <v>948</v>
      </c>
      <c r="AH308" s="189">
        <v>1</v>
      </c>
      <c r="AI308" s="188"/>
      <c r="AJ308" s="188"/>
      <c r="AK308" s="187"/>
      <c r="AL308" s="187"/>
      <c r="AM308" s="188"/>
      <c r="AN308" s="193"/>
    </row>
    <row r="309" spans="1:40">
      <c r="A309" s="16" t="str">
        <f t="shared" si="4"/>
        <v>363330926001IP Rehab</v>
      </c>
      <c r="B309" s="8"/>
      <c r="C309" s="8"/>
      <c r="D309" s="9"/>
      <c r="E309" s="9"/>
      <c r="F309" s="8"/>
      <c r="G309" s="8"/>
      <c r="H309" s="8"/>
      <c r="I309" s="8"/>
      <c r="J309" s="8"/>
      <c r="K309" s="244">
        <v>3066</v>
      </c>
      <c r="L309" s="248" t="s">
        <v>1614</v>
      </c>
      <c r="M309" s="246">
        <v>363330926001</v>
      </c>
      <c r="N309" s="247">
        <v>22</v>
      </c>
      <c r="O309" s="247" t="s">
        <v>1370</v>
      </c>
      <c r="P309" s="203"/>
      <c r="Q309" s="188" t="s">
        <v>880</v>
      </c>
      <c r="R309" s="188" t="s">
        <v>1350</v>
      </c>
      <c r="S309" s="188" t="s">
        <v>1367</v>
      </c>
      <c r="T309" s="188" t="s">
        <v>1368</v>
      </c>
      <c r="U309" s="189"/>
      <c r="V309" s="189" t="s">
        <v>579</v>
      </c>
      <c r="W309" s="197" t="s">
        <v>1206</v>
      </c>
      <c r="X309" s="198" t="s">
        <v>1206</v>
      </c>
      <c r="Y309" s="199" t="s">
        <v>1206</v>
      </c>
      <c r="Z309" s="200" t="s">
        <v>1206</v>
      </c>
      <c r="AA309" s="201">
        <v>637.1</v>
      </c>
      <c r="AB309" s="202" t="s">
        <v>1206</v>
      </c>
      <c r="AC309" s="202" t="s">
        <v>1206</v>
      </c>
      <c r="AD309" s="202" t="s">
        <v>1373</v>
      </c>
      <c r="AE309" s="202" t="s">
        <v>1381</v>
      </c>
      <c r="AF309" s="202" t="s">
        <v>1206</v>
      </c>
      <c r="AG309" s="202" t="s">
        <v>948</v>
      </c>
      <c r="AH309" s="189">
        <v>1</v>
      </c>
      <c r="AI309" s="188"/>
      <c r="AJ309" s="188"/>
      <c r="AK309" s="187"/>
      <c r="AL309" s="187"/>
      <c r="AM309" s="188"/>
      <c r="AN309" s="193"/>
    </row>
    <row r="310" spans="1:40">
      <c r="A310" s="16" t="str">
        <f t="shared" si="4"/>
        <v>363330926008IP Rehab</v>
      </c>
      <c r="B310" s="8"/>
      <c r="C310" s="8"/>
      <c r="D310" s="9"/>
      <c r="E310" s="9"/>
      <c r="F310" s="8"/>
      <c r="G310" s="8"/>
      <c r="H310" s="8"/>
      <c r="I310" s="8"/>
      <c r="J310" s="8"/>
      <c r="K310" s="244">
        <v>3066</v>
      </c>
      <c r="L310" s="248" t="s">
        <v>1614</v>
      </c>
      <c r="M310" s="246">
        <v>363330926008</v>
      </c>
      <c r="N310" s="247">
        <v>22</v>
      </c>
      <c r="O310" s="247" t="s">
        <v>1370</v>
      </c>
      <c r="P310" s="203"/>
      <c r="Q310" s="188" t="s">
        <v>880</v>
      </c>
      <c r="R310" s="188" t="s">
        <v>1350</v>
      </c>
      <c r="S310" s="188" t="s">
        <v>1367</v>
      </c>
      <c r="T310" s="188" t="s">
        <v>1368</v>
      </c>
      <c r="U310" s="189"/>
      <c r="V310" s="189" t="s">
        <v>579</v>
      </c>
      <c r="W310" s="197" t="s">
        <v>1206</v>
      </c>
      <c r="X310" s="198" t="s">
        <v>1206</v>
      </c>
      <c r="Y310" s="199" t="s">
        <v>1206</v>
      </c>
      <c r="Z310" s="200" t="s">
        <v>1206</v>
      </c>
      <c r="AA310" s="201">
        <v>637.1</v>
      </c>
      <c r="AB310" s="202" t="s">
        <v>1206</v>
      </c>
      <c r="AC310" s="202" t="s">
        <v>1206</v>
      </c>
      <c r="AD310" s="202" t="s">
        <v>1373</v>
      </c>
      <c r="AE310" s="202" t="s">
        <v>1381</v>
      </c>
      <c r="AF310" s="202" t="s">
        <v>1206</v>
      </c>
      <c r="AG310" s="202" t="s">
        <v>948</v>
      </c>
      <c r="AH310" s="189">
        <v>1</v>
      </c>
      <c r="AI310" s="188"/>
      <c r="AJ310" s="188"/>
      <c r="AK310" s="187"/>
      <c r="AL310" s="187"/>
      <c r="AM310" s="188"/>
      <c r="AN310" s="193"/>
    </row>
    <row r="311" spans="1:40">
      <c r="A311" s="16" t="str">
        <f t="shared" si="4"/>
        <v>362235165008OP Acute</v>
      </c>
      <c r="B311" s="8"/>
      <c r="C311" s="8"/>
      <c r="D311" s="9"/>
      <c r="E311" s="9"/>
      <c r="F311" s="8"/>
      <c r="G311" s="8"/>
      <c r="H311" s="8"/>
      <c r="I311" s="8"/>
      <c r="J311" s="8"/>
      <c r="K311" s="244">
        <v>3066</v>
      </c>
      <c r="L311" s="248" t="s">
        <v>1614</v>
      </c>
      <c r="M311" s="246">
        <v>362235165008</v>
      </c>
      <c r="N311" s="247">
        <v>24</v>
      </c>
      <c r="O311" s="247" t="s">
        <v>1371</v>
      </c>
      <c r="P311" s="203"/>
      <c r="Q311" s="188" t="s">
        <v>880</v>
      </c>
      <c r="R311" s="188" t="s">
        <v>1350</v>
      </c>
      <c r="S311" s="188" t="s">
        <v>1367</v>
      </c>
      <c r="T311" s="188" t="s">
        <v>1368</v>
      </c>
      <c r="U311" s="189"/>
      <c r="V311" s="189" t="s">
        <v>579</v>
      </c>
      <c r="W311" s="197">
        <v>440.14</v>
      </c>
      <c r="X311" s="198">
        <v>0.6</v>
      </c>
      <c r="Y311" s="199">
        <v>1.0427</v>
      </c>
      <c r="Z311" s="200" t="s">
        <v>1206</v>
      </c>
      <c r="AA311" s="201">
        <v>444.08</v>
      </c>
      <c r="AB311" s="202">
        <v>0.161</v>
      </c>
      <c r="AC311" s="202">
        <v>1.0999999999999999E-2</v>
      </c>
      <c r="AD311" s="202" t="s">
        <v>1373</v>
      </c>
      <c r="AE311" s="202" t="s">
        <v>1381</v>
      </c>
      <c r="AF311" s="202" t="s">
        <v>949</v>
      </c>
      <c r="AG311" s="202" t="s">
        <v>948</v>
      </c>
      <c r="AH311" s="189">
        <v>0.98373999999999995</v>
      </c>
      <c r="AI311" s="188"/>
      <c r="AJ311" s="188"/>
      <c r="AK311" s="187"/>
      <c r="AL311" s="187"/>
      <c r="AM311" s="188"/>
      <c r="AN311" s="193"/>
    </row>
    <row r="312" spans="1:40">
      <c r="A312" s="16" t="str">
        <f t="shared" ref="A312:A367" si="5">M312&amp;O312</f>
        <v>363330926001OP Acute</v>
      </c>
      <c r="B312" s="8"/>
      <c r="C312" s="8"/>
      <c r="D312" s="9"/>
      <c r="E312" s="9"/>
      <c r="F312" s="8"/>
      <c r="G312" s="8"/>
      <c r="H312" s="8"/>
      <c r="I312" s="8"/>
      <c r="J312" s="8"/>
      <c r="K312" s="244">
        <v>3066</v>
      </c>
      <c r="L312" s="248" t="s">
        <v>1614</v>
      </c>
      <c r="M312" s="246">
        <v>363330926001</v>
      </c>
      <c r="N312" s="247">
        <v>24</v>
      </c>
      <c r="O312" s="247" t="s">
        <v>1371</v>
      </c>
      <c r="P312" s="203"/>
      <c r="Q312" s="188" t="s">
        <v>880</v>
      </c>
      <c r="R312" s="188" t="s">
        <v>1350</v>
      </c>
      <c r="S312" s="188" t="s">
        <v>1367</v>
      </c>
      <c r="T312" s="188" t="s">
        <v>1368</v>
      </c>
      <c r="U312" s="189"/>
      <c r="V312" s="189" t="s">
        <v>579</v>
      </c>
      <c r="W312" s="197">
        <v>440.14</v>
      </c>
      <c r="X312" s="198">
        <v>0.6</v>
      </c>
      <c r="Y312" s="199">
        <v>1.0427</v>
      </c>
      <c r="Z312" s="200" t="s">
        <v>1206</v>
      </c>
      <c r="AA312" s="201">
        <v>444.08</v>
      </c>
      <c r="AB312" s="202">
        <v>0.161</v>
      </c>
      <c r="AC312" s="202">
        <v>1.0999999999999999E-2</v>
      </c>
      <c r="AD312" s="202" t="s">
        <v>1373</v>
      </c>
      <c r="AE312" s="202" t="s">
        <v>1381</v>
      </c>
      <c r="AF312" s="202" t="s">
        <v>949</v>
      </c>
      <c r="AG312" s="202" t="s">
        <v>948</v>
      </c>
      <c r="AH312" s="189">
        <v>0.98373999999999995</v>
      </c>
      <c r="AI312" s="188"/>
      <c r="AJ312" s="188"/>
      <c r="AK312" s="187"/>
      <c r="AL312" s="187"/>
      <c r="AM312" s="188"/>
      <c r="AN312" s="193"/>
    </row>
    <row r="313" spans="1:40">
      <c r="A313" s="16" t="str">
        <f t="shared" si="5"/>
        <v>363330926007OP Acute</v>
      </c>
      <c r="B313" s="8"/>
      <c r="C313" s="8"/>
      <c r="D313" s="9"/>
      <c r="E313" s="9"/>
      <c r="F313" s="8"/>
      <c r="G313" s="8"/>
      <c r="H313" s="8"/>
      <c r="I313" s="8"/>
      <c r="J313" s="8"/>
      <c r="K313" s="244">
        <v>3066</v>
      </c>
      <c r="L313" s="248" t="s">
        <v>1614</v>
      </c>
      <c r="M313" s="246">
        <v>363330926007</v>
      </c>
      <c r="N313" s="247">
        <v>24</v>
      </c>
      <c r="O313" s="247" t="s">
        <v>1371</v>
      </c>
      <c r="P313" s="203"/>
      <c r="Q313" s="188" t="s">
        <v>880</v>
      </c>
      <c r="R313" s="188" t="s">
        <v>1350</v>
      </c>
      <c r="S313" s="188" t="s">
        <v>1367</v>
      </c>
      <c r="T313" s="188" t="s">
        <v>1368</v>
      </c>
      <c r="U313" s="189"/>
      <c r="V313" s="189" t="s">
        <v>579</v>
      </c>
      <c r="W313" s="197">
        <v>440.14</v>
      </c>
      <c r="X313" s="198">
        <v>0.6</v>
      </c>
      <c r="Y313" s="199">
        <v>1.0427</v>
      </c>
      <c r="Z313" s="200" t="s">
        <v>1206</v>
      </c>
      <c r="AA313" s="201">
        <v>444.08</v>
      </c>
      <c r="AB313" s="202">
        <v>0.161</v>
      </c>
      <c r="AC313" s="202">
        <v>1.0999999999999999E-2</v>
      </c>
      <c r="AD313" s="202" t="s">
        <v>1373</v>
      </c>
      <c r="AE313" s="202" t="s">
        <v>1381</v>
      </c>
      <c r="AF313" s="202" t="s">
        <v>949</v>
      </c>
      <c r="AG313" s="202" t="s">
        <v>948</v>
      </c>
      <c r="AH313" s="189">
        <v>0.98373999999999995</v>
      </c>
      <c r="AI313" s="188"/>
      <c r="AJ313" s="188"/>
      <c r="AK313" s="187"/>
      <c r="AL313" s="187"/>
      <c r="AM313" s="188"/>
      <c r="AN313" s="193"/>
    </row>
    <row r="314" spans="1:40">
      <c r="A314" s="16" t="str">
        <f t="shared" si="5"/>
        <v>362235165010OP Rehab</v>
      </c>
      <c r="B314" s="8"/>
      <c r="C314" s="8"/>
      <c r="D314" s="9"/>
      <c r="E314" s="9"/>
      <c r="F314" s="8"/>
      <c r="G314" s="8"/>
      <c r="H314" s="8"/>
      <c r="I314" s="8"/>
      <c r="J314" s="8"/>
      <c r="K314" s="244">
        <v>3066</v>
      </c>
      <c r="L314" s="248" t="s">
        <v>1614</v>
      </c>
      <c r="M314" s="246">
        <v>362235165010</v>
      </c>
      <c r="N314" s="247">
        <v>29</v>
      </c>
      <c r="O314" s="247" t="s">
        <v>1379</v>
      </c>
      <c r="P314" s="203"/>
      <c r="Q314" s="188" t="s">
        <v>880</v>
      </c>
      <c r="R314" s="188" t="s">
        <v>1350</v>
      </c>
      <c r="S314" s="188" t="s">
        <v>1367</v>
      </c>
      <c r="T314" s="188" t="s">
        <v>1368</v>
      </c>
      <c r="U314" s="189"/>
      <c r="V314" s="189" t="s">
        <v>579</v>
      </c>
      <c r="W314" s="197">
        <v>310.45999999999998</v>
      </c>
      <c r="X314" s="198">
        <v>0.6</v>
      </c>
      <c r="Y314" s="199">
        <v>1.0427</v>
      </c>
      <c r="Z314" s="200" t="s">
        <v>1206</v>
      </c>
      <c r="AA314" s="201">
        <v>318.41000000000003</v>
      </c>
      <c r="AB314" s="202">
        <v>0.161</v>
      </c>
      <c r="AC314" s="202">
        <v>1.0999999999999999E-2</v>
      </c>
      <c r="AD314" s="202" t="s">
        <v>1373</v>
      </c>
      <c r="AE314" s="202" t="s">
        <v>1381</v>
      </c>
      <c r="AF314" s="202" t="s">
        <v>949</v>
      </c>
      <c r="AG314" s="202" t="s">
        <v>948</v>
      </c>
      <c r="AH314" s="189">
        <v>1</v>
      </c>
      <c r="AI314" s="188"/>
      <c r="AJ314" s="188"/>
      <c r="AK314" s="187"/>
      <c r="AL314" s="187"/>
      <c r="AM314" s="188"/>
      <c r="AN314" s="193"/>
    </row>
    <row r="315" spans="1:40">
      <c r="A315" s="16" t="str">
        <f t="shared" si="5"/>
        <v>363330926001OP Rehab</v>
      </c>
      <c r="B315" s="8"/>
      <c r="C315" s="8"/>
      <c r="D315" s="9"/>
      <c r="E315" s="9"/>
      <c r="F315" s="8"/>
      <c r="G315" s="8"/>
      <c r="H315" s="8"/>
      <c r="I315" s="8"/>
      <c r="J315" s="8"/>
      <c r="K315" s="244">
        <v>3066</v>
      </c>
      <c r="L315" s="248" t="s">
        <v>1614</v>
      </c>
      <c r="M315" s="246">
        <v>363330926001</v>
      </c>
      <c r="N315" s="247">
        <v>29</v>
      </c>
      <c r="O315" s="247" t="s">
        <v>1379</v>
      </c>
      <c r="P315" s="203"/>
      <c r="Q315" s="188" t="s">
        <v>880</v>
      </c>
      <c r="R315" s="188" t="s">
        <v>1350</v>
      </c>
      <c r="S315" s="188" t="s">
        <v>1367</v>
      </c>
      <c r="T315" s="188" t="s">
        <v>1368</v>
      </c>
      <c r="U315" s="189"/>
      <c r="V315" s="189" t="s">
        <v>579</v>
      </c>
      <c r="W315" s="197">
        <v>310.45999999999998</v>
      </c>
      <c r="X315" s="198">
        <v>0.6</v>
      </c>
      <c r="Y315" s="199">
        <v>1.0427</v>
      </c>
      <c r="Z315" s="200" t="s">
        <v>1206</v>
      </c>
      <c r="AA315" s="201">
        <v>318.41000000000003</v>
      </c>
      <c r="AB315" s="202">
        <v>0.161</v>
      </c>
      <c r="AC315" s="202">
        <v>1.0999999999999999E-2</v>
      </c>
      <c r="AD315" s="202" t="s">
        <v>1373</v>
      </c>
      <c r="AE315" s="202" t="s">
        <v>1381</v>
      </c>
      <c r="AF315" s="202" t="s">
        <v>949</v>
      </c>
      <c r="AG315" s="202" t="s">
        <v>948</v>
      </c>
      <c r="AH315" s="189">
        <v>1</v>
      </c>
      <c r="AI315" s="188"/>
      <c r="AJ315" s="188"/>
      <c r="AK315" s="187"/>
      <c r="AL315" s="187"/>
      <c r="AM315" s="188"/>
      <c r="AN315" s="193"/>
    </row>
    <row r="316" spans="1:40">
      <c r="A316" s="16" t="str">
        <f t="shared" si="5"/>
        <v>363330926008OP Rehab</v>
      </c>
      <c r="B316" s="8"/>
      <c r="C316" s="8"/>
      <c r="D316" s="9"/>
      <c r="E316" s="9"/>
      <c r="F316" s="8"/>
      <c r="G316" s="8"/>
      <c r="H316" s="8"/>
      <c r="I316" s="8"/>
      <c r="J316" s="8"/>
      <c r="K316" s="244">
        <v>3066</v>
      </c>
      <c r="L316" s="248" t="s">
        <v>1614</v>
      </c>
      <c r="M316" s="246">
        <v>363330926008</v>
      </c>
      <c r="N316" s="247">
        <v>29</v>
      </c>
      <c r="O316" s="247" t="s">
        <v>1379</v>
      </c>
      <c r="P316" s="203"/>
      <c r="Q316" s="188" t="s">
        <v>880</v>
      </c>
      <c r="R316" s="188" t="s">
        <v>1350</v>
      </c>
      <c r="S316" s="188" t="s">
        <v>1367</v>
      </c>
      <c r="T316" s="188" t="s">
        <v>1368</v>
      </c>
      <c r="U316" s="189"/>
      <c r="V316" s="189" t="s">
        <v>579</v>
      </c>
      <c r="W316" s="197">
        <v>310.45999999999998</v>
      </c>
      <c r="X316" s="198">
        <v>0.6</v>
      </c>
      <c r="Y316" s="199">
        <v>1.0427</v>
      </c>
      <c r="Z316" s="200" t="s">
        <v>1206</v>
      </c>
      <c r="AA316" s="201">
        <v>318.41000000000003</v>
      </c>
      <c r="AB316" s="202">
        <v>0.161</v>
      </c>
      <c r="AC316" s="202">
        <v>1.0999999999999999E-2</v>
      </c>
      <c r="AD316" s="202" t="s">
        <v>1373</v>
      </c>
      <c r="AE316" s="202" t="s">
        <v>1381</v>
      </c>
      <c r="AF316" s="202" t="s">
        <v>949</v>
      </c>
      <c r="AG316" s="202" t="s">
        <v>948</v>
      </c>
      <c r="AH316" s="189">
        <v>1</v>
      </c>
      <c r="AI316" s="188"/>
      <c r="AJ316" s="188"/>
      <c r="AK316" s="187"/>
      <c r="AL316" s="187"/>
      <c r="AM316" s="188"/>
      <c r="AN316" s="193"/>
    </row>
    <row r="317" spans="1:40">
      <c r="A317" s="16" t="str">
        <f t="shared" si="5"/>
        <v>352637418001IP Acute</v>
      </c>
      <c r="B317" s="8"/>
      <c r="C317" s="8"/>
      <c r="D317" s="9"/>
      <c r="E317" s="9"/>
      <c r="F317" s="8"/>
      <c r="G317" s="8"/>
      <c r="H317" s="8"/>
      <c r="I317" s="8"/>
      <c r="J317" s="8"/>
      <c r="K317" s="244">
        <v>3067</v>
      </c>
      <c r="L317" s="248" t="s">
        <v>1794</v>
      </c>
      <c r="M317" s="246">
        <v>352637418001</v>
      </c>
      <c r="N317" s="247">
        <v>20</v>
      </c>
      <c r="O317" s="247" t="s">
        <v>1366</v>
      </c>
      <c r="P317" s="203"/>
      <c r="Q317" s="188" t="s">
        <v>941</v>
      </c>
      <c r="R317" s="188" t="s">
        <v>1350</v>
      </c>
      <c r="S317" s="188" t="s">
        <v>1367</v>
      </c>
      <c r="T317" s="188" t="s">
        <v>1368</v>
      </c>
      <c r="U317" s="189"/>
      <c r="V317" s="189" t="s">
        <v>563</v>
      </c>
      <c r="W317" s="197">
        <v>3436.26</v>
      </c>
      <c r="X317" s="198">
        <v>0.68300000000000005</v>
      </c>
      <c r="Y317" s="199">
        <v>1.0427</v>
      </c>
      <c r="Z317" s="200">
        <v>5.8799999999999998E-3</v>
      </c>
      <c r="AA317" s="201">
        <v>3552.25</v>
      </c>
      <c r="AB317" s="202">
        <v>0.19800000000000001</v>
      </c>
      <c r="AC317" s="202">
        <v>1.6E-2</v>
      </c>
      <c r="AD317" s="202" t="s">
        <v>1373</v>
      </c>
      <c r="AE317" s="202">
        <v>0</v>
      </c>
      <c r="AF317" s="202" t="s">
        <v>1206</v>
      </c>
      <c r="AG317" s="202" t="s">
        <v>948</v>
      </c>
      <c r="AH317" s="189">
        <v>0.99858999999999998</v>
      </c>
      <c r="AI317" s="188"/>
      <c r="AJ317" s="188"/>
      <c r="AK317" s="187"/>
      <c r="AL317" s="187"/>
      <c r="AM317" s="188"/>
      <c r="AN317" s="193"/>
    </row>
    <row r="318" spans="1:40">
      <c r="A318" s="16" t="str">
        <f t="shared" si="5"/>
        <v>352637418001IP Psych</v>
      </c>
      <c r="B318" s="8"/>
      <c r="C318" s="8"/>
      <c r="D318" s="9"/>
      <c r="E318" s="9"/>
      <c r="F318" s="8"/>
      <c r="G318" s="8"/>
      <c r="H318" s="8"/>
      <c r="I318" s="8"/>
      <c r="J318" s="8"/>
      <c r="K318" s="244">
        <v>3067</v>
      </c>
      <c r="L318" s="248" t="s">
        <v>1794</v>
      </c>
      <c r="M318" s="246">
        <v>352637418001</v>
      </c>
      <c r="N318" s="247">
        <v>21</v>
      </c>
      <c r="O318" s="247" t="s">
        <v>1375</v>
      </c>
      <c r="P318" s="203"/>
      <c r="Q318" s="188" t="s">
        <v>941</v>
      </c>
      <c r="R318" s="188" t="s">
        <v>1350</v>
      </c>
      <c r="S318" s="188" t="s">
        <v>1367</v>
      </c>
      <c r="T318" s="188" t="s">
        <v>1368</v>
      </c>
      <c r="U318" s="189"/>
      <c r="V318" s="189" t="s">
        <v>563</v>
      </c>
      <c r="W318" s="197" t="s">
        <v>1206</v>
      </c>
      <c r="X318" s="198" t="s">
        <v>1206</v>
      </c>
      <c r="Y318" s="199" t="s">
        <v>1206</v>
      </c>
      <c r="Z318" s="200" t="s">
        <v>1206</v>
      </c>
      <c r="AA318" s="201">
        <v>414.68</v>
      </c>
      <c r="AB318" s="202" t="s">
        <v>1206</v>
      </c>
      <c r="AC318" s="202" t="s">
        <v>1206</v>
      </c>
      <c r="AD318" s="202" t="s">
        <v>1373</v>
      </c>
      <c r="AE318" s="202">
        <v>0</v>
      </c>
      <c r="AF318" s="202" t="s">
        <v>1206</v>
      </c>
      <c r="AG318" s="202" t="s">
        <v>948</v>
      </c>
      <c r="AH318" s="189">
        <v>1</v>
      </c>
      <c r="AI318" s="188"/>
      <c r="AJ318" s="188"/>
      <c r="AK318" s="187"/>
      <c r="AL318" s="187"/>
      <c r="AM318" s="188"/>
      <c r="AN318" s="193"/>
    </row>
    <row r="319" spans="1:40">
      <c r="A319" s="16" t="str">
        <f t="shared" si="5"/>
        <v>352637418002IP Psych</v>
      </c>
      <c r="B319" s="8"/>
      <c r="C319" s="8"/>
      <c r="D319" s="9"/>
      <c r="E319" s="9"/>
      <c r="F319" s="8"/>
      <c r="G319" s="8"/>
      <c r="H319" s="8"/>
      <c r="I319" s="8"/>
      <c r="J319" s="8"/>
      <c r="K319" s="244">
        <v>3067</v>
      </c>
      <c r="L319" s="248" t="s">
        <v>1794</v>
      </c>
      <c r="M319" s="246">
        <v>352637418002</v>
      </c>
      <c r="N319" s="247">
        <v>21</v>
      </c>
      <c r="O319" s="247" t="s">
        <v>1375</v>
      </c>
      <c r="P319" s="203"/>
      <c r="Q319" s="188" t="s">
        <v>941</v>
      </c>
      <c r="R319" s="188" t="s">
        <v>1350</v>
      </c>
      <c r="S319" s="188" t="s">
        <v>1367</v>
      </c>
      <c r="T319" s="188" t="s">
        <v>1368</v>
      </c>
      <c r="U319" s="189"/>
      <c r="V319" s="189" t="s">
        <v>563</v>
      </c>
      <c r="W319" s="197" t="s">
        <v>1206</v>
      </c>
      <c r="X319" s="198" t="s">
        <v>1206</v>
      </c>
      <c r="Y319" s="199" t="s">
        <v>1206</v>
      </c>
      <c r="Z319" s="200" t="s">
        <v>1206</v>
      </c>
      <c r="AA319" s="201">
        <v>414.68</v>
      </c>
      <c r="AB319" s="202" t="s">
        <v>1206</v>
      </c>
      <c r="AC319" s="202" t="s">
        <v>1206</v>
      </c>
      <c r="AD319" s="202" t="s">
        <v>1373</v>
      </c>
      <c r="AE319" s="202">
        <v>0</v>
      </c>
      <c r="AF319" s="202" t="s">
        <v>1206</v>
      </c>
      <c r="AG319" s="202" t="s">
        <v>948</v>
      </c>
      <c r="AH319" s="189">
        <v>1</v>
      </c>
      <c r="AI319" s="188"/>
      <c r="AJ319" s="188"/>
      <c r="AK319" s="187"/>
      <c r="AL319" s="187"/>
      <c r="AM319" s="188"/>
      <c r="AN319" s="193"/>
    </row>
    <row r="320" spans="1:40">
      <c r="A320" s="16" t="str">
        <f t="shared" si="5"/>
        <v>352637418001IP Rehab</v>
      </c>
      <c r="B320" s="8"/>
      <c r="C320" s="8"/>
      <c r="D320" s="9"/>
      <c r="E320" s="9"/>
      <c r="F320" s="8"/>
      <c r="G320" s="8"/>
      <c r="H320" s="8"/>
      <c r="I320" s="8"/>
      <c r="J320" s="8"/>
      <c r="K320" s="244">
        <v>3067</v>
      </c>
      <c r="L320" s="248" t="s">
        <v>1794</v>
      </c>
      <c r="M320" s="246">
        <v>352637418001</v>
      </c>
      <c r="N320" s="247">
        <v>22</v>
      </c>
      <c r="O320" s="247" t="s">
        <v>1370</v>
      </c>
      <c r="P320" s="203"/>
      <c r="Q320" s="188" t="s">
        <v>941</v>
      </c>
      <c r="R320" s="188" t="s">
        <v>1350</v>
      </c>
      <c r="S320" s="188" t="s">
        <v>1367</v>
      </c>
      <c r="T320" s="188" t="s">
        <v>1368</v>
      </c>
      <c r="U320" s="189"/>
      <c r="V320" s="189" t="s">
        <v>563</v>
      </c>
      <c r="W320" s="197" t="s">
        <v>1206</v>
      </c>
      <c r="X320" s="198" t="s">
        <v>1206</v>
      </c>
      <c r="Y320" s="199" t="s">
        <v>1206</v>
      </c>
      <c r="Z320" s="200" t="s">
        <v>1206</v>
      </c>
      <c r="AA320" s="201">
        <v>673.59</v>
      </c>
      <c r="AB320" s="202" t="s">
        <v>1206</v>
      </c>
      <c r="AC320" s="202" t="s">
        <v>1206</v>
      </c>
      <c r="AD320" s="202" t="s">
        <v>1373</v>
      </c>
      <c r="AE320" s="202">
        <v>0</v>
      </c>
      <c r="AF320" s="202" t="s">
        <v>1206</v>
      </c>
      <c r="AG320" s="202" t="s">
        <v>948</v>
      </c>
      <c r="AH320" s="189">
        <v>1</v>
      </c>
      <c r="AI320" s="188"/>
      <c r="AJ320" s="188"/>
      <c r="AK320" s="187"/>
      <c r="AL320" s="187"/>
      <c r="AM320" s="188"/>
      <c r="AN320" s="193"/>
    </row>
    <row r="321" spans="1:40">
      <c r="A321" s="16" t="str">
        <f t="shared" si="5"/>
        <v>352637418003IP Rehab</v>
      </c>
      <c r="B321" s="8"/>
      <c r="C321" s="8"/>
      <c r="D321" s="9"/>
      <c r="E321" s="9"/>
      <c r="F321" s="8"/>
      <c r="G321" s="8"/>
      <c r="H321" s="8"/>
      <c r="I321" s="8"/>
      <c r="J321" s="8"/>
      <c r="K321" s="244">
        <v>3067</v>
      </c>
      <c r="L321" s="248" t="s">
        <v>1794</v>
      </c>
      <c r="M321" s="246">
        <v>352637418003</v>
      </c>
      <c r="N321" s="247">
        <v>22</v>
      </c>
      <c r="O321" s="247" t="s">
        <v>1370</v>
      </c>
      <c r="P321" s="203"/>
      <c r="Q321" s="188" t="s">
        <v>941</v>
      </c>
      <c r="R321" s="188" t="s">
        <v>1350</v>
      </c>
      <c r="S321" s="188" t="s">
        <v>1367</v>
      </c>
      <c r="T321" s="188" t="s">
        <v>1368</v>
      </c>
      <c r="U321" s="189"/>
      <c r="V321" s="189" t="s">
        <v>563</v>
      </c>
      <c r="W321" s="197" t="s">
        <v>1206</v>
      </c>
      <c r="X321" s="198" t="s">
        <v>1206</v>
      </c>
      <c r="Y321" s="199" t="s">
        <v>1206</v>
      </c>
      <c r="Z321" s="200" t="s">
        <v>1206</v>
      </c>
      <c r="AA321" s="201">
        <v>673.59</v>
      </c>
      <c r="AB321" s="202" t="s">
        <v>1206</v>
      </c>
      <c r="AC321" s="202" t="s">
        <v>1206</v>
      </c>
      <c r="AD321" s="202" t="s">
        <v>1373</v>
      </c>
      <c r="AE321" s="202">
        <v>0</v>
      </c>
      <c r="AF321" s="202" t="s">
        <v>1206</v>
      </c>
      <c r="AG321" s="202" t="s">
        <v>948</v>
      </c>
      <c r="AH321" s="189">
        <v>1</v>
      </c>
      <c r="AI321" s="188"/>
      <c r="AJ321" s="188"/>
      <c r="AK321" s="187"/>
      <c r="AL321" s="187"/>
      <c r="AM321" s="188"/>
      <c r="AN321" s="193"/>
    </row>
    <row r="322" spans="1:40">
      <c r="A322" s="16" t="str">
        <f t="shared" si="5"/>
        <v>352637418001OP Acute</v>
      </c>
      <c r="B322" s="8"/>
      <c r="C322" s="8"/>
      <c r="D322" s="9"/>
      <c r="E322" s="9"/>
      <c r="F322" s="8"/>
      <c r="G322" s="8"/>
      <c r="H322" s="8"/>
      <c r="I322" s="8"/>
      <c r="J322" s="8"/>
      <c r="K322" s="244">
        <v>3067</v>
      </c>
      <c r="L322" s="248" t="s">
        <v>1794</v>
      </c>
      <c r="M322" s="246">
        <v>352637418001</v>
      </c>
      <c r="N322" s="247">
        <v>24</v>
      </c>
      <c r="O322" s="247" t="s">
        <v>1371</v>
      </c>
      <c r="P322" s="203"/>
      <c r="Q322" s="188" t="s">
        <v>941</v>
      </c>
      <c r="R322" s="188" t="s">
        <v>1350</v>
      </c>
      <c r="S322" s="188" t="s">
        <v>1367</v>
      </c>
      <c r="T322" s="188" t="s">
        <v>1368</v>
      </c>
      <c r="U322" s="189"/>
      <c r="V322" s="189" t="s">
        <v>563</v>
      </c>
      <c r="W322" s="197">
        <v>440.14</v>
      </c>
      <c r="X322" s="198">
        <v>0.6</v>
      </c>
      <c r="Y322" s="199">
        <v>1.0427</v>
      </c>
      <c r="Z322" s="200" t="s">
        <v>1206</v>
      </c>
      <c r="AA322" s="201">
        <v>444.08</v>
      </c>
      <c r="AB322" s="202">
        <v>0.19800000000000001</v>
      </c>
      <c r="AC322" s="202">
        <v>1.6E-2</v>
      </c>
      <c r="AD322" s="202" t="s">
        <v>1373</v>
      </c>
      <c r="AE322" s="202">
        <v>0</v>
      </c>
      <c r="AF322" s="202" t="s">
        <v>949</v>
      </c>
      <c r="AG322" s="202" t="s">
        <v>948</v>
      </c>
      <c r="AH322" s="189">
        <v>0.98373999999999995</v>
      </c>
      <c r="AI322" s="188"/>
      <c r="AJ322" s="188"/>
      <c r="AK322" s="187"/>
      <c r="AL322" s="187"/>
      <c r="AM322" s="188"/>
      <c r="AN322" s="193"/>
    </row>
    <row r="323" spans="1:40">
      <c r="A323" s="16" t="str">
        <f t="shared" si="5"/>
        <v>352637418001OP Rehab</v>
      </c>
      <c r="B323" s="8"/>
      <c r="C323" s="8"/>
      <c r="D323" s="9"/>
      <c r="E323" s="9"/>
      <c r="F323" s="8"/>
      <c r="G323" s="8"/>
      <c r="H323" s="8"/>
      <c r="I323" s="8"/>
      <c r="J323" s="8"/>
      <c r="K323" s="244">
        <v>3067</v>
      </c>
      <c r="L323" s="248" t="s">
        <v>1794</v>
      </c>
      <c r="M323" s="246">
        <v>352637418001</v>
      </c>
      <c r="N323" s="247">
        <v>29</v>
      </c>
      <c r="O323" s="247" t="s">
        <v>1379</v>
      </c>
      <c r="P323" s="203"/>
      <c r="Q323" s="188" t="s">
        <v>941</v>
      </c>
      <c r="R323" s="188" t="s">
        <v>1350</v>
      </c>
      <c r="S323" s="188" t="s">
        <v>1367</v>
      </c>
      <c r="T323" s="188" t="s">
        <v>1368</v>
      </c>
      <c r="U323" s="189"/>
      <c r="V323" s="189" t="s">
        <v>563</v>
      </c>
      <c r="W323" s="197">
        <v>310.45999999999998</v>
      </c>
      <c r="X323" s="198">
        <v>0.6</v>
      </c>
      <c r="Y323" s="199">
        <v>1.0427</v>
      </c>
      <c r="Z323" s="200" t="s">
        <v>1206</v>
      </c>
      <c r="AA323" s="201">
        <v>318.41000000000003</v>
      </c>
      <c r="AB323" s="202">
        <v>0.19800000000000001</v>
      </c>
      <c r="AC323" s="202">
        <v>1.6E-2</v>
      </c>
      <c r="AD323" s="202" t="s">
        <v>1373</v>
      </c>
      <c r="AE323" s="202">
        <v>0</v>
      </c>
      <c r="AF323" s="202" t="s">
        <v>949</v>
      </c>
      <c r="AG323" s="202" t="s">
        <v>948</v>
      </c>
      <c r="AH323" s="189">
        <v>1</v>
      </c>
      <c r="AI323" s="188"/>
      <c r="AJ323" s="188"/>
      <c r="AK323" s="187"/>
      <c r="AL323" s="187"/>
      <c r="AM323" s="188"/>
      <c r="AN323" s="193"/>
    </row>
    <row r="324" spans="1:40">
      <c r="A324" s="16" t="str">
        <f t="shared" si="5"/>
        <v>352637418003OP Rehab</v>
      </c>
      <c r="B324" s="8"/>
      <c r="C324" s="8"/>
      <c r="D324" s="9"/>
      <c r="E324" s="9"/>
      <c r="F324" s="8"/>
      <c r="G324" s="8"/>
      <c r="H324" s="8"/>
      <c r="I324" s="8"/>
      <c r="J324" s="8"/>
      <c r="K324" s="244">
        <v>3067</v>
      </c>
      <c r="L324" s="248" t="s">
        <v>1794</v>
      </c>
      <c r="M324" s="246">
        <v>352637418003</v>
      </c>
      <c r="N324" s="247">
        <v>29</v>
      </c>
      <c r="O324" s="247" t="s">
        <v>1379</v>
      </c>
      <c r="P324" s="203"/>
      <c r="Q324" s="188" t="s">
        <v>941</v>
      </c>
      <c r="R324" s="188" t="s">
        <v>1350</v>
      </c>
      <c r="S324" s="188" t="s">
        <v>1367</v>
      </c>
      <c r="T324" s="188" t="s">
        <v>1368</v>
      </c>
      <c r="U324" s="189"/>
      <c r="V324" s="189" t="s">
        <v>563</v>
      </c>
      <c r="W324" s="197">
        <v>310.45999999999998</v>
      </c>
      <c r="X324" s="198">
        <v>0.6</v>
      </c>
      <c r="Y324" s="199">
        <v>1.0427</v>
      </c>
      <c r="Z324" s="200" t="s">
        <v>1206</v>
      </c>
      <c r="AA324" s="201">
        <v>318.41000000000003</v>
      </c>
      <c r="AB324" s="202">
        <v>0.19800000000000001</v>
      </c>
      <c r="AC324" s="202">
        <v>1.6E-2</v>
      </c>
      <c r="AD324" s="202" t="s">
        <v>1373</v>
      </c>
      <c r="AE324" s="202">
        <v>0</v>
      </c>
      <c r="AF324" s="202" t="s">
        <v>949</v>
      </c>
      <c r="AG324" s="202" t="s">
        <v>948</v>
      </c>
      <c r="AH324" s="189">
        <v>1</v>
      </c>
      <c r="AI324" s="188"/>
      <c r="AJ324" s="188"/>
      <c r="AK324" s="187"/>
      <c r="AL324" s="187"/>
      <c r="AM324" s="188"/>
      <c r="AN324" s="193"/>
    </row>
    <row r="325" spans="1:40">
      <c r="A325" s="16" t="str">
        <f t="shared" si="5"/>
        <v>510204952001IP Acute</v>
      </c>
      <c r="B325" s="8"/>
      <c r="C325" s="8"/>
      <c r="D325" s="9"/>
      <c r="E325" s="9"/>
      <c r="F325" s="8"/>
      <c r="G325" s="8"/>
      <c r="H325" s="8"/>
      <c r="I325" s="8"/>
      <c r="J325" s="8"/>
      <c r="K325" s="244">
        <v>3068</v>
      </c>
      <c r="L325" s="248" t="s">
        <v>1615</v>
      </c>
      <c r="M325" s="246">
        <v>510204952001</v>
      </c>
      <c r="N325" s="247">
        <v>20</v>
      </c>
      <c r="O325" s="247" t="s">
        <v>1366</v>
      </c>
      <c r="P325" s="203"/>
      <c r="Q325" s="188" t="s">
        <v>905</v>
      </c>
      <c r="R325" s="188" t="s">
        <v>1350</v>
      </c>
      <c r="S325" s="188" t="s">
        <v>1367</v>
      </c>
      <c r="T325" s="188" t="s">
        <v>1368</v>
      </c>
      <c r="U325" s="189"/>
      <c r="V325" s="189" t="s">
        <v>608</v>
      </c>
      <c r="W325" s="197">
        <v>3436.26</v>
      </c>
      <c r="X325" s="198">
        <v>0.68300000000000005</v>
      </c>
      <c r="Y325" s="199">
        <v>1.0427</v>
      </c>
      <c r="Z325" s="200">
        <v>0</v>
      </c>
      <c r="AA325" s="201">
        <v>3531.49</v>
      </c>
      <c r="AB325" s="202">
        <v>0.42599999999999999</v>
      </c>
      <c r="AC325" s="202">
        <v>1.2E-2</v>
      </c>
      <c r="AD325" s="202" t="s">
        <v>1373</v>
      </c>
      <c r="AE325" s="202">
        <v>0</v>
      </c>
      <c r="AF325" s="202" t="s">
        <v>1206</v>
      </c>
      <c r="AG325" s="202" t="s">
        <v>949</v>
      </c>
      <c r="AH325" s="189">
        <v>0.99858999999999998</v>
      </c>
      <c r="AI325" s="188"/>
      <c r="AJ325" s="188"/>
      <c r="AK325" s="187"/>
      <c r="AL325" s="187"/>
      <c r="AM325" s="188"/>
      <c r="AN325" s="193"/>
    </row>
    <row r="326" spans="1:40">
      <c r="A326" s="16" t="str">
        <f t="shared" si="5"/>
        <v>361799520001IP Psych</v>
      </c>
      <c r="B326" s="8"/>
      <c r="C326" s="8"/>
      <c r="D326" s="9"/>
      <c r="E326" s="9"/>
      <c r="F326" s="8"/>
      <c r="G326" s="8"/>
      <c r="H326" s="8"/>
      <c r="I326" s="8"/>
      <c r="J326" s="8"/>
      <c r="K326" s="244">
        <v>3068</v>
      </c>
      <c r="L326" s="248" t="s">
        <v>1615</v>
      </c>
      <c r="M326" s="246">
        <v>361799520001</v>
      </c>
      <c r="N326" s="247">
        <v>21</v>
      </c>
      <c r="O326" s="247" t="s">
        <v>1375</v>
      </c>
      <c r="P326" s="203"/>
      <c r="Q326" s="188" t="s">
        <v>905</v>
      </c>
      <c r="R326" s="188" t="s">
        <v>1350</v>
      </c>
      <c r="S326" s="188" t="s">
        <v>1367</v>
      </c>
      <c r="T326" s="188" t="s">
        <v>1368</v>
      </c>
      <c r="U326" s="189"/>
      <c r="V326" s="189" t="s">
        <v>608</v>
      </c>
      <c r="W326" s="197" t="s">
        <v>1206</v>
      </c>
      <c r="X326" s="198" t="s">
        <v>1206</v>
      </c>
      <c r="Y326" s="199" t="s">
        <v>1206</v>
      </c>
      <c r="Z326" s="200" t="s">
        <v>1206</v>
      </c>
      <c r="AA326" s="201">
        <v>371.82</v>
      </c>
      <c r="AB326" s="202" t="s">
        <v>1206</v>
      </c>
      <c r="AC326" s="202" t="s">
        <v>1206</v>
      </c>
      <c r="AD326" s="202" t="s">
        <v>1373</v>
      </c>
      <c r="AE326" s="202">
        <v>0</v>
      </c>
      <c r="AF326" s="202" t="s">
        <v>1206</v>
      </c>
      <c r="AG326" s="202" t="s">
        <v>949</v>
      </c>
      <c r="AH326" s="189">
        <v>1</v>
      </c>
      <c r="AI326" s="188"/>
      <c r="AJ326" s="188"/>
      <c r="AK326" s="187"/>
      <c r="AL326" s="187"/>
      <c r="AM326" s="188"/>
      <c r="AN326" s="193"/>
    </row>
    <row r="327" spans="1:40">
      <c r="A327" s="16" t="str">
        <f t="shared" si="5"/>
        <v>510204952001IP Psych</v>
      </c>
      <c r="B327" s="8"/>
      <c r="C327" s="8"/>
      <c r="D327" s="9"/>
      <c r="E327" s="9"/>
      <c r="F327" s="8"/>
      <c r="G327" s="8"/>
      <c r="H327" s="8"/>
      <c r="I327" s="8"/>
      <c r="J327" s="8"/>
      <c r="K327" s="244">
        <v>3068</v>
      </c>
      <c r="L327" s="248" t="s">
        <v>1615</v>
      </c>
      <c r="M327" s="246">
        <v>510204952001</v>
      </c>
      <c r="N327" s="247">
        <v>21</v>
      </c>
      <c r="O327" s="247" t="s">
        <v>1375</v>
      </c>
      <c r="P327" s="203"/>
      <c r="Q327" s="188" t="s">
        <v>905</v>
      </c>
      <c r="R327" s="188" t="s">
        <v>1350</v>
      </c>
      <c r="S327" s="188" t="s">
        <v>1367</v>
      </c>
      <c r="T327" s="188" t="s">
        <v>1368</v>
      </c>
      <c r="U327" s="189"/>
      <c r="V327" s="189" t="s">
        <v>608</v>
      </c>
      <c r="W327" s="197" t="s">
        <v>1206</v>
      </c>
      <c r="X327" s="198" t="s">
        <v>1206</v>
      </c>
      <c r="Y327" s="199" t="s">
        <v>1206</v>
      </c>
      <c r="Z327" s="200" t="s">
        <v>1206</v>
      </c>
      <c r="AA327" s="201">
        <v>371.82</v>
      </c>
      <c r="AB327" s="202" t="s">
        <v>1206</v>
      </c>
      <c r="AC327" s="202" t="s">
        <v>1206</v>
      </c>
      <c r="AD327" s="202" t="s">
        <v>1373</v>
      </c>
      <c r="AE327" s="202">
        <v>0</v>
      </c>
      <c r="AF327" s="202" t="s">
        <v>1206</v>
      </c>
      <c r="AG327" s="202" t="s">
        <v>949</v>
      </c>
      <c r="AH327" s="189">
        <v>1</v>
      </c>
      <c r="AI327" s="188"/>
      <c r="AJ327" s="188"/>
      <c r="AK327" s="187"/>
      <c r="AL327" s="187"/>
      <c r="AM327" s="188"/>
      <c r="AN327" s="193"/>
    </row>
    <row r="328" spans="1:40">
      <c r="A328" s="16" t="str">
        <f t="shared" si="5"/>
        <v>510204952001OP Acute</v>
      </c>
      <c r="B328" s="8"/>
      <c r="C328" s="8"/>
      <c r="D328" s="9"/>
      <c r="E328" s="9"/>
      <c r="F328" s="8"/>
      <c r="G328" s="8"/>
      <c r="H328" s="8"/>
      <c r="I328" s="8"/>
      <c r="J328" s="8"/>
      <c r="K328" s="244">
        <v>3068</v>
      </c>
      <c r="L328" s="248" t="s">
        <v>1615</v>
      </c>
      <c r="M328" s="246">
        <v>510204952001</v>
      </c>
      <c r="N328" s="247">
        <v>24</v>
      </c>
      <c r="O328" s="247" t="s">
        <v>1371</v>
      </c>
      <c r="P328" s="203"/>
      <c r="Q328" s="188" t="s">
        <v>905</v>
      </c>
      <c r="R328" s="188" t="s">
        <v>1350</v>
      </c>
      <c r="S328" s="188" t="s">
        <v>1367</v>
      </c>
      <c r="T328" s="188" t="s">
        <v>1368</v>
      </c>
      <c r="U328" s="189"/>
      <c r="V328" s="189" t="s">
        <v>608</v>
      </c>
      <c r="W328" s="197">
        <v>440.14</v>
      </c>
      <c r="X328" s="198">
        <v>0.6</v>
      </c>
      <c r="Y328" s="199">
        <v>1.0427</v>
      </c>
      <c r="Z328" s="200" t="s">
        <v>1206</v>
      </c>
      <c r="AA328" s="201">
        <v>643.07000000000005</v>
      </c>
      <c r="AB328" s="202">
        <v>0.42599999999999999</v>
      </c>
      <c r="AC328" s="202">
        <v>1.2E-2</v>
      </c>
      <c r="AD328" s="202" t="s">
        <v>1373</v>
      </c>
      <c r="AE328" s="202">
        <v>0</v>
      </c>
      <c r="AF328" s="202" t="s">
        <v>948</v>
      </c>
      <c r="AG328" s="202" t="s">
        <v>949</v>
      </c>
      <c r="AH328" s="189">
        <v>0.98373999999999995</v>
      </c>
      <c r="AI328" s="188"/>
      <c r="AJ328" s="188"/>
      <c r="AK328" s="187"/>
      <c r="AL328" s="187"/>
      <c r="AM328" s="188"/>
      <c r="AN328" s="193"/>
    </row>
    <row r="329" spans="1:40">
      <c r="A329" s="16" t="str">
        <f t="shared" si="5"/>
        <v>362448028001IP Acute</v>
      </c>
      <c r="B329" s="8"/>
      <c r="C329" s="8"/>
      <c r="D329" s="9"/>
      <c r="E329" s="9"/>
      <c r="F329" s="8"/>
      <c r="G329" s="8"/>
      <c r="H329" s="8"/>
      <c r="I329" s="8"/>
      <c r="J329" s="8"/>
      <c r="K329" s="244">
        <v>3071</v>
      </c>
      <c r="L329" s="248" t="s">
        <v>1616</v>
      </c>
      <c r="M329" s="246">
        <v>362448028001</v>
      </c>
      <c r="N329" s="247">
        <v>20</v>
      </c>
      <c r="O329" s="247" t="s">
        <v>1366</v>
      </c>
      <c r="P329" s="203"/>
      <c r="Q329" s="188" t="s">
        <v>839</v>
      </c>
      <c r="R329" s="188" t="s">
        <v>1350</v>
      </c>
      <c r="S329" s="188" t="s">
        <v>1367</v>
      </c>
      <c r="T329" s="188" t="s">
        <v>1368</v>
      </c>
      <c r="U329" s="189"/>
      <c r="V329" s="189" t="s">
        <v>605</v>
      </c>
      <c r="W329" s="197">
        <v>3436.26</v>
      </c>
      <c r="X329" s="198">
        <v>0.68300000000000005</v>
      </c>
      <c r="Y329" s="199">
        <v>1.0427</v>
      </c>
      <c r="Z329" s="200">
        <v>0</v>
      </c>
      <c r="AA329" s="201">
        <v>3531.49</v>
      </c>
      <c r="AB329" s="202">
        <v>0.21099999999999999</v>
      </c>
      <c r="AC329" s="202">
        <v>0.01</v>
      </c>
      <c r="AD329" s="202" t="s">
        <v>1373</v>
      </c>
      <c r="AE329" s="202" t="s">
        <v>1374</v>
      </c>
      <c r="AF329" s="202" t="s">
        <v>1206</v>
      </c>
      <c r="AG329" s="202" t="s">
        <v>949</v>
      </c>
      <c r="AH329" s="189">
        <v>0.99858999999999998</v>
      </c>
      <c r="AI329" s="188"/>
      <c r="AJ329" s="188"/>
      <c r="AK329" s="187"/>
      <c r="AL329" s="187"/>
      <c r="AM329" s="188"/>
      <c r="AN329" s="193"/>
    </row>
    <row r="330" spans="1:40">
      <c r="A330" s="16" t="str">
        <f t="shared" si="5"/>
        <v>362448028001IP Psych</v>
      </c>
      <c r="B330" s="8"/>
      <c r="C330" s="8"/>
      <c r="D330" s="9"/>
      <c r="E330" s="9"/>
      <c r="F330" s="8"/>
      <c r="G330" s="8"/>
      <c r="H330" s="8"/>
      <c r="I330" s="8"/>
      <c r="J330" s="8"/>
      <c r="K330" s="244">
        <v>3071</v>
      </c>
      <c r="L330" s="248" t="s">
        <v>1616</v>
      </c>
      <c r="M330" s="246">
        <v>362448028001</v>
      </c>
      <c r="N330" s="247">
        <v>21</v>
      </c>
      <c r="O330" s="247" t="s">
        <v>1375</v>
      </c>
      <c r="P330" s="203"/>
      <c r="Q330" s="188" t="s">
        <v>839</v>
      </c>
      <c r="R330" s="188" t="s">
        <v>1350</v>
      </c>
      <c r="S330" s="188" t="s">
        <v>1367</v>
      </c>
      <c r="T330" s="188" t="s">
        <v>1368</v>
      </c>
      <c r="U330" s="189"/>
      <c r="V330" s="189" t="s">
        <v>605</v>
      </c>
      <c r="W330" s="197" t="s">
        <v>1206</v>
      </c>
      <c r="X330" s="198" t="s">
        <v>1206</v>
      </c>
      <c r="Y330" s="199" t="s">
        <v>1206</v>
      </c>
      <c r="Z330" s="200" t="s">
        <v>1206</v>
      </c>
      <c r="AA330" s="201">
        <v>633.26</v>
      </c>
      <c r="AB330" s="202" t="s">
        <v>1206</v>
      </c>
      <c r="AC330" s="202" t="s">
        <v>1206</v>
      </c>
      <c r="AD330" s="202" t="s">
        <v>1373</v>
      </c>
      <c r="AE330" s="202" t="s">
        <v>1374</v>
      </c>
      <c r="AF330" s="202" t="s">
        <v>1206</v>
      </c>
      <c r="AG330" s="202" t="s">
        <v>949</v>
      </c>
      <c r="AH330" s="189">
        <v>1</v>
      </c>
      <c r="AI330" s="188"/>
      <c r="AJ330" s="188"/>
      <c r="AK330" s="187"/>
      <c r="AL330" s="187"/>
      <c r="AM330" s="188"/>
      <c r="AN330" s="193"/>
    </row>
    <row r="331" spans="1:40">
      <c r="A331" s="16" t="str">
        <f t="shared" si="5"/>
        <v>362448028001OP Acute</v>
      </c>
      <c r="B331" s="8"/>
      <c r="C331" s="8"/>
      <c r="D331" s="9"/>
      <c r="E331" s="9"/>
      <c r="F331" s="8"/>
      <c r="G331" s="8"/>
      <c r="H331" s="8"/>
      <c r="I331" s="8"/>
      <c r="J331" s="8"/>
      <c r="K331" s="244">
        <v>3071</v>
      </c>
      <c r="L331" s="248" t="s">
        <v>1616</v>
      </c>
      <c r="M331" s="246">
        <v>362448028001</v>
      </c>
      <c r="N331" s="247">
        <v>24</v>
      </c>
      <c r="O331" s="247" t="s">
        <v>1371</v>
      </c>
      <c r="P331" s="203"/>
      <c r="Q331" s="188" t="s">
        <v>839</v>
      </c>
      <c r="R331" s="188" t="s">
        <v>1350</v>
      </c>
      <c r="S331" s="188" t="s">
        <v>1367</v>
      </c>
      <c r="T331" s="188" t="s">
        <v>1368</v>
      </c>
      <c r="U331" s="189"/>
      <c r="V331" s="189" t="s">
        <v>605</v>
      </c>
      <c r="W331" s="197">
        <v>440.14</v>
      </c>
      <c r="X331" s="198">
        <v>0.6</v>
      </c>
      <c r="Y331" s="199">
        <v>1.0427</v>
      </c>
      <c r="Z331" s="200" t="s">
        <v>1206</v>
      </c>
      <c r="AA331" s="201">
        <v>643.07000000000005</v>
      </c>
      <c r="AB331" s="202">
        <v>0.21099999999999999</v>
      </c>
      <c r="AC331" s="202">
        <v>0.01</v>
      </c>
      <c r="AD331" s="202" t="s">
        <v>1373</v>
      </c>
      <c r="AE331" s="202" t="s">
        <v>1374</v>
      </c>
      <c r="AF331" s="202" t="s">
        <v>948</v>
      </c>
      <c r="AG331" s="202" t="s">
        <v>949</v>
      </c>
      <c r="AH331" s="189">
        <v>0.98373999999999995</v>
      </c>
      <c r="AI331" s="188"/>
      <c r="AJ331" s="188"/>
      <c r="AK331" s="187"/>
      <c r="AL331" s="187"/>
      <c r="AM331" s="188"/>
      <c r="AN331" s="193"/>
    </row>
    <row r="332" spans="1:40">
      <c r="A332" s="16" t="str">
        <f t="shared" si="5"/>
        <v>362448028001OP Psych</v>
      </c>
      <c r="B332" s="8"/>
      <c r="C332" s="8"/>
      <c r="D332" s="9"/>
      <c r="E332" s="9"/>
      <c r="F332" s="8"/>
      <c r="G332" s="8"/>
      <c r="H332" s="8"/>
      <c r="I332" s="8"/>
      <c r="J332" s="8"/>
      <c r="K332" s="244">
        <v>3071</v>
      </c>
      <c r="L332" s="248" t="s">
        <v>1616</v>
      </c>
      <c r="M332" s="246">
        <v>362448028001</v>
      </c>
      <c r="N332" s="247">
        <v>27</v>
      </c>
      <c r="O332" s="247" t="s">
        <v>1376</v>
      </c>
      <c r="P332" s="203"/>
      <c r="Q332" s="188" t="s">
        <v>839</v>
      </c>
      <c r="R332" s="188" t="s">
        <v>1350</v>
      </c>
      <c r="S332" s="188" t="s">
        <v>1367</v>
      </c>
      <c r="T332" s="188" t="s">
        <v>1368</v>
      </c>
      <c r="U332" s="189"/>
      <c r="V332" s="189" t="s">
        <v>605</v>
      </c>
      <c r="W332" s="197">
        <v>201.46</v>
      </c>
      <c r="X332" s="198">
        <v>0.6</v>
      </c>
      <c r="Y332" s="199">
        <v>1.0427</v>
      </c>
      <c r="Z332" s="200" t="s">
        <v>1206</v>
      </c>
      <c r="AA332" s="201">
        <v>273.11</v>
      </c>
      <c r="AB332" s="202">
        <v>0.21099999999999999</v>
      </c>
      <c r="AC332" s="202">
        <v>0.01</v>
      </c>
      <c r="AD332" s="202" t="s">
        <v>1373</v>
      </c>
      <c r="AE332" s="202" t="s">
        <v>1374</v>
      </c>
      <c r="AF332" s="202" t="s">
        <v>948</v>
      </c>
      <c r="AG332" s="202" t="s">
        <v>949</v>
      </c>
      <c r="AH332" s="189">
        <v>1</v>
      </c>
      <c r="AI332" s="188"/>
      <c r="AJ332" s="188"/>
      <c r="AK332" s="187"/>
      <c r="AL332" s="187"/>
      <c r="AM332" s="188"/>
      <c r="AN332" s="193"/>
    </row>
    <row r="333" spans="1:40">
      <c r="A333" s="16" t="str">
        <f t="shared" si="5"/>
        <v>362448028001OP Psych</v>
      </c>
      <c r="B333" s="8"/>
      <c r="C333" s="8"/>
      <c r="D333" s="9"/>
      <c r="E333" s="9"/>
      <c r="F333" s="8"/>
      <c r="G333" s="8"/>
      <c r="H333" s="8"/>
      <c r="I333" s="8"/>
      <c r="J333" s="8"/>
      <c r="K333" s="244">
        <v>3071</v>
      </c>
      <c r="L333" s="248" t="s">
        <v>1616</v>
      </c>
      <c r="M333" s="246">
        <v>362448028001</v>
      </c>
      <c r="N333" s="247">
        <v>28</v>
      </c>
      <c r="O333" s="247" t="s">
        <v>1376</v>
      </c>
      <c r="P333" s="203"/>
      <c r="Q333" s="188" t="s">
        <v>839</v>
      </c>
      <c r="R333" s="188" t="s">
        <v>1350</v>
      </c>
      <c r="S333" s="188" t="s">
        <v>1367</v>
      </c>
      <c r="T333" s="188" t="s">
        <v>1368</v>
      </c>
      <c r="U333" s="189"/>
      <c r="V333" s="189" t="s">
        <v>605</v>
      </c>
      <c r="W333" s="197">
        <v>201.46</v>
      </c>
      <c r="X333" s="198">
        <v>0.6</v>
      </c>
      <c r="Y333" s="199">
        <v>1.0427</v>
      </c>
      <c r="Z333" s="200" t="s">
        <v>1206</v>
      </c>
      <c r="AA333" s="201">
        <v>273.11</v>
      </c>
      <c r="AB333" s="202">
        <v>0.21099999999999999</v>
      </c>
      <c r="AC333" s="202">
        <v>0.01</v>
      </c>
      <c r="AD333" s="202" t="s">
        <v>1373</v>
      </c>
      <c r="AE333" s="202" t="s">
        <v>1374</v>
      </c>
      <c r="AF333" s="202" t="s">
        <v>948</v>
      </c>
      <c r="AG333" s="202" t="s">
        <v>949</v>
      </c>
      <c r="AH333" s="189">
        <v>1</v>
      </c>
      <c r="AI333" s="188"/>
      <c r="AJ333" s="188"/>
      <c r="AK333" s="187"/>
      <c r="AL333" s="187"/>
      <c r="AM333" s="188"/>
      <c r="AN333" s="193"/>
    </row>
    <row r="334" spans="1:40">
      <c r="A334" s="16" t="str">
        <f t="shared" si="5"/>
        <v>362246719001IP Acute</v>
      </c>
      <c r="B334" s="8"/>
      <c r="C334" s="8"/>
      <c r="D334" s="9"/>
      <c r="E334" s="9"/>
      <c r="F334" s="8"/>
      <c r="G334" s="8"/>
      <c r="H334" s="8"/>
      <c r="I334" s="8"/>
      <c r="J334" s="8"/>
      <c r="K334" s="244">
        <v>3072</v>
      </c>
      <c r="L334" s="248" t="s">
        <v>1617</v>
      </c>
      <c r="M334" s="246">
        <v>362246719001</v>
      </c>
      <c r="N334" s="247">
        <v>20</v>
      </c>
      <c r="O334" s="247" t="s">
        <v>1366</v>
      </c>
      <c r="P334" s="203"/>
      <c r="Q334" s="188" t="s">
        <v>846</v>
      </c>
      <c r="R334" s="188" t="s">
        <v>1350</v>
      </c>
      <c r="S334" s="188" t="s">
        <v>1367</v>
      </c>
      <c r="T334" s="188" t="s">
        <v>1368</v>
      </c>
      <c r="U334" s="189"/>
      <c r="V334" s="189" t="s">
        <v>606</v>
      </c>
      <c r="W334" s="197">
        <v>3436.26</v>
      </c>
      <c r="X334" s="198">
        <v>0.68300000000000005</v>
      </c>
      <c r="Y334" s="199">
        <v>1.0427</v>
      </c>
      <c r="Z334" s="200">
        <v>0</v>
      </c>
      <c r="AA334" s="201">
        <v>3531.49</v>
      </c>
      <c r="AB334" s="202">
        <v>0.17899999999999999</v>
      </c>
      <c r="AC334" s="202">
        <v>1.4E-2</v>
      </c>
      <c r="AD334" s="202" t="s">
        <v>1373</v>
      </c>
      <c r="AE334" s="202" t="s">
        <v>1381</v>
      </c>
      <c r="AF334" s="202" t="s">
        <v>1206</v>
      </c>
      <c r="AG334" s="202" t="s">
        <v>948</v>
      </c>
      <c r="AH334" s="189">
        <v>0.99858999999999998</v>
      </c>
      <c r="AI334" s="188"/>
      <c r="AJ334" s="188"/>
      <c r="AK334" s="187"/>
      <c r="AL334" s="187"/>
      <c r="AM334" s="188"/>
      <c r="AN334" s="193"/>
    </row>
    <row r="335" spans="1:40">
      <c r="A335" s="16" t="str">
        <f t="shared" si="5"/>
        <v>362246719004IP Psych</v>
      </c>
      <c r="B335" s="8"/>
      <c r="C335" s="8"/>
      <c r="D335" s="9"/>
      <c r="E335" s="9"/>
      <c r="F335" s="8"/>
      <c r="G335" s="8"/>
      <c r="H335" s="8"/>
      <c r="I335" s="8"/>
      <c r="J335" s="8"/>
      <c r="K335" s="244">
        <v>3072</v>
      </c>
      <c r="L335" s="248" t="s">
        <v>1617</v>
      </c>
      <c r="M335" s="246">
        <v>362246719004</v>
      </c>
      <c r="N335" s="247">
        <v>21</v>
      </c>
      <c r="O335" s="247" t="s">
        <v>1375</v>
      </c>
      <c r="P335" s="203"/>
      <c r="Q335" s="188" t="s">
        <v>846</v>
      </c>
      <c r="R335" s="188" t="s">
        <v>1350</v>
      </c>
      <c r="S335" s="188" t="s">
        <v>1367</v>
      </c>
      <c r="T335" s="188" t="s">
        <v>1368</v>
      </c>
      <c r="U335" s="189"/>
      <c r="V335" s="189" t="s">
        <v>606</v>
      </c>
      <c r="W335" s="197" t="s">
        <v>1206</v>
      </c>
      <c r="X335" s="198" t="s">
        <v>1206</v>
      </c>
      <c r="Y335" s="199" t="s">
        <v>1206</v>
      </c>
      <c r="Z335" s="200" t="s">
        <v>1206</v>
      </c>
      <c r="AA335" s="201">
        <v>371.82</v>
      </c>
      <c r="AB335" s="202" t="s">
        <v>1206</v>
      </c>
      <c r="AC335" s="202" t="s">
        <v>1206</v>
      </c>
      <c r="AD335" s="202" t="s">
        <v>1373</v>
      </c>
      <c r="AE335" s="202" t="s">
        <v>1381</v>
      </c>
      <c r="AF335" s="202" t="s">
        <v>1206</v>
      </c>
      <c r="AG335" s="202" t="s">
        <v>948</v>
      </c>
      <c r="AH335" s="189">
        <v>1</v>
      </c>
      <c r="AI335" s="188"/>
      <c r="AJ335" s="188"/>
      <c r="AK335" s="187"/>
      <c r="AL335" s="187"/>
      <c r="AM335" s="188"/>
      <c r="AN335" s="193"/>
    </row>
    <row r="336" spans="1:40">
      <c r="A336" s="16" t="str">
        <f t="shared" si="5"/>
        <v>362246719001OP Acute</v>
      </c>
      <c r="B336" s="8"/>
      <c r="C336" s="8"/>
      <c r="D336" s="9"/>
      <c r="E336" s="9"/>
      <c r="F336" s="8"/>
      <c r="G336" s="8"/>
      <c r="H336" s="8"/>
      <c r="I336" s="8"/>
      <c r="J336" s="8"/>
      <c r="K336" s="244">
        <v>3072</v>
      </c>
      <c r="L336" s="248" t="s">
        <v>1617</v>
      </c>
      <c r="M336" s="246">
        <v>362246719001</v>
      </c>
      <c r="N336" s="247">
        <v>24</v>
      </c>
      <c r="O336" s="247" t="s">
        <v>1371</v>
      </c>
      <c r="P336" s="203"/>
      <c r="Q336" s="188" t="s">
        <v>846</v>
      </c>
      <c r="R336" s="188" t="s">
        <v>1350</v>
      </c>
      <c r="S336" s="188" t="s">
        <v>1367</v>
      </c>
      <c r="T336" s="188" t="s">
        <v>1368</v>
      </c>
      <c r="U336" s="189"/>
      <c r="V336" s="189" t="s">
        <v>606</v>
      </c>
      <c r="W336" s="197">
        <v>440.14</v>
      </c>
      <c r="X336" s="198">
        <v>0.6</v>
      </c>
      <c r="Y336" s="199">
        <v>1.0427</v>
      </c>
      <c r="Z336" s="200" t="s">
        <v>1206</v>
      </c>
      <c r="AA336" s="201">
        <v>444.08</v>
      </c>
      <c r="AB336" s="202">
        <v>0.17899999999999999</v>
      </c>
      <c r="AC336" s="202">
        <v>1.4E-2</v>
      </c>
      <c r="AD336" s="202" t="s">
        <v>1373</v>
      </c>
      <c r="AE336" s="202" t="s">
        <v>1381</v>
      </c>
      <c r="AF336" s="202" t="s">
        <v>949</v>
      </c>
      <c r="AG336" s="202" t="s">
        <v>948</v>
      </c>
      <c r="AH336" s="189">
        <v>0.98373999999999995</v>
      </c>
      <c r="AI336" s="188"/>
      <c r="AJ336" s="188"/>
      <c r="AK336" s="187"/>
      <c r="AL336" s="187"/>
      <c r="AM336" s="188"/>
      <c r="AN336" s="193"/>
    </row>
    <row r="337" spans="1:40" ht="15">
      <c r="A337" s="16" t="str">
        <f t="shared" si="5"/>
        <v>370813229027IP Acute</v>
      </c>
      <c r="B337" s="8"/>
      <c r="C337" s="8"/>
      <c r="D337" s="9"/>
      <c r="E337" s="9"/>
      <c r="F337" s="8"/>
      <c r="G337" s="8"/>
      <c r="H337" s="8"/>
      <c r="I337" s="8"/>
      <c r="J337" s="8"/>
      <c r="K337" s="278">
        <v>3072</v>
      </c>
      <c r="L337" s="279" t="s">
        <v>1804</v>
      </c>
      <c r="M337" s="280">
        <v>370813229027</v>
      </c>
      <c r="N337" s="281">
        <v>20</v>
      </c>
      <c r="O337" s="282" t="s">
        <v>1366</v>
      </c>
      <c r="P337" s="283"/>
      <c r="Q337" s="284" t="s">
        <v>846</v>
      </c>
      <c r="R337" s="284" t="s">
        <v>1350</v>
      </c>
      <c r="S337" s="284" t="s">
        <v>1367</v>
      </c>
      <c r="T337" s="284" t="s">
        <v>1368</v>
      </c>
      <c r="U337" s="285"/>
      <c r="V337" s="286" t="s">
        <v>606</v>
      </c>
      <c r="W337" s="287">
        <v>3436.26</v>
      </c>
      <c r="X337" s="288">
        <v>0.68300000000000005</v>
      </c>
      <c r="Y337" s="289">
        <v>1.0427</v>
      </c>
      <c r="Z337" s="290">
        <v>0</v>
      </c>
      <c r="AA337" s="291">
        <v>3531.49</v>
      </c>
      <c r="AB337" s="292">
        <v>0.17899999999999999</v>
      </c>
      <c r="AC337" s="293">
        <v>1.4E-2</v>
      </c>
      <c r="AD337" s="293" t="s">
        <v>1373</v>
      </c>
      <c r="AE337" s="293" t="s">
        <v>1381</v>
      </c>
      <c r="AF337" s="293" t="s">
        <v>1206</v>
      </c>
      <c r="AG337" s="293" t="s">
        <v>948</v>
      </c>
      <c r="AH337" s="285">
        <v>0.99858999999999998</v>
      </c>
      <c r="AI337" s="188"/>
      <c r="AJ337" s="188"/>
      <c r="AK337" s="187"/>
      <c r="AL337" s="187"/>
      <c r="AM337" s="188"/>
      <c r="AN337" s="193"/>
    </row>
    <row r="338" spans="1:40" ht="15">
      <c r="A338" s="16" t="str">
        <f t="shared" si="5"/>
        <v>370813229027IP Psych</v>
      </c>
      <c r="B338" s="8"/>
      <c r="C338" s="8"/>
      <c r="D338" s="9"/>
      <c r="E338" s="9"/>
      <c r="F338" s="8"/>
      <c r="G338" s="8"/>
      <c r="H338" s="8"/>
      <c r="I338" s="8"/>
      <c r="J338" s="8"/>
      <c r="K338" s="278">
        <v>3072</v>
      </c>
      <c r="L338" s="279" t="s">
        <v>1804</v>
      </c>
      <c r="M338" s="280">
        <v>370813229027</v>
      </c>
      <c r="N338" s="281">
        <v>21</v>
      </c>
      <c r="O338" s="282" t="s">
        <v>1375</v>
      </c>
      <c r="P338" s="283"/>
      <c r="Q338" s="284" t="s">
        <v>846</v>
      </c>
      <c r="R338" s="284" t="s">
        <v>1350</v>
      </c>
      <c r="S338" s="284" t="s">
        <v>1367</v>
      </c>
      <c r="T338" s="284" t="s">
        <v>1368</v>
      </c>
      <c r="U338" s="285"/>
      <c r="V338" s="286" t="s">
        <v>606</v>
      </c>
      <c r="W338" s="287" t="s">
        <v>1206</v>
      </c>
      <c r="X338" s="288" t="s">
        <v>1206</v>
      </c>
      <c r="Y338" s="289" t="s">
        <v>1206</v>
      </c>
      <c r="Z338" s="290" t="s">
        <v>1206</v>
      </c>
      <c r="AA338" s="291">
        <v>371.82</v>
      </c>
      <c r="AB338" s="292" t="s">
        <v>1206</v>
      </c>
      <c r="AC338" s="293" t="s">
        <v>1206</v>
      </c>
      <c r="AD338" s="293" t="s">
        <v>1373</v>
      </c>
      <c r="AE338" s="293" t="s">
        <v>1381</v>
      </c>
      <c r="AF338" s="293" t="s">
        <v>1206</v>
      </c>
      <c r="AG338" s="293" t="s">
        <v>948</v>
      </c>
      <c r="AH338" s="285">
        <v>1</v>
      </c>
      <c r="AI338" s="188"/>
      <c r="AJ338" s="188"/>
      <c r="AK338" s="187"/>
      <c r="AL338" s="187"/>
      <c r="AM338" s="188"/>
      <c r="AN338" s="193"/>
    </row>
    <row r="339" spans="1:40" ht="15">
      <c r="A339" s="16" t="str">
        <f t="shared" si="5"/>
        <v>370813229027OP Acute</v>
      </c>
      <c r="B339" s="8"/>
      <c r="C339" s="8"/>
      <c r="D339" s="9"/>
      <c r="E339" s="9"/>
      <c r="F339" s="8"/>
      <c r="G339" s="8"/>
      <c r="H339" s="8"/>
      <c r="I339" s="8"/>
      <c r="J339" s="8"/>
      <c r="K339" s="278">
        <v>3072</v>
      </c>
      <c r="L339" s="279" t="s">
        <v>1804</v>
      </c>
      <c r="M339" s="280">
        <v>370813229027</v>
      </c>
      <c r="N339" s="281">
        <v>24</v>
      </c>
      <c r="O339" s="282" t="s">
        <v>1371</v>
      </c>
      <c r="P339" s="283"/>
      <c r="Q339" s="284" t="s">
        <v>846</v>
      </c>
      <c r="R339" s="284" t="s">
        <v>1350</v>
      </c>
      <c r="S339" s="284" t="s">
        <v>1367</v>
      </c>
      <c r="T339" s="284" t="s">
        <v>1368</v>
      </c>
      <c r="U339" s="285"/>
      <c r="V339" s="286" t="s">
        <v>606</v>
      </c>
      <c r="W339" s="287">
        <v>440.14</v>
      </c>
      <c r="X339" s="288">
        <v>0.6</v>
      </c>
      <c r="Y339" s="289">
        <v>1.0427</v>
      </c>
      <c r="Z339" s="290" t="s">
        <v>1206</v>
      </c>
      <c r="AA339" s="291">
        <v>444.08</v>
      </c>
      <c r="AB339" s="292">
        <v>0.17899999999999999</v>
      </c>
      <c r="AC339" s="293">
        <v>1.4E-2</v>
      </c>
      <c r="AD339" s="293" t="s">
        <v>1373</v>
      </c>
      <c r="AE339" s="293" t="s">
        <v>1381</v>
      </c>
      <c r="AF339" s="293" t="s">
        <v>949</v>
      </c>
      <c r="AG339" s="293" t="s">
        <v>948</v>
      </c>
      <c r="AH339" s="285">
        <v>0.98373999999999995</v>
      </c>
      <c r="AI339" s="188"/>
      <c r="AJ339" s="188"/>
      <c r="AK339" s="187"/>
      <c r="AL339" s="187"/>
      <c r="AM339" s="188"/>
      <c r="AN339" s="193"/>
    </row>
    <row r="340" spans="1:40">
      <c r="A340" s="16" t="str">
        <f t="shared" si="5"/>
        <v>363196629006IP Acute</v>
      </c>
      <c r="B340" s="8"/>
      <c r="C340" s="8"/>
      <c r="D340" s="9"/>
      <c r="E340" s="9"/>
      <c r="F340" s="8"/>
      <c r="G340" s="8"/>
      <c r="H340" s="8"/>
      <c r="I340" s="8"/>
      <c r="J340" s="8"/>
      <c r="K340" s="244">
        <v>3073</v>
      </c>
      <c r="L340" s="248" t="s">
        <v>1618</v>
      </c>
      <c r="M340" s="246">
        <v>363196629006</v>
      </c>
      <c r="N340" s="247">
        <v>20</v>
      </c>
      <c r="O340" s="247" t="s">
        <v>1366</v>
      </c>
      <c r="P340" s="203"/>
      <c r="Q340" s="188" t="s">
        <v>792</v>
      </c>
      <c r="R340" s="188" t="s">
        <v>1350</v>
      </c>
      <c r="S340" s="188" t="s">
        <v>1367</v>
      </c>
      <c r="T340" s="188" t="s">
        <v>1368</v>
      </c>
      <c r="U340" s="189"/>
      <c r="V340" s="189" t="s">
        <v>609</v>
      </c>
      <c r="W340" s="197">
        <v>3436.26</v>
      </c>
      <c r="X340" s="198">
        <v>0.68300000000000005</v>
      </c>
      <c r="Y340" s="199">
        <v>1.0427</v>
      </c>
      <c r="Z340" s="200">
        <v>5.8799999999999998E-3</v>
      </c>
      <c r="AA340" s="201">
        <v>3552.25</v>
      </c>
      <c r="AB340" s="202">
        <v>0.22</v>
      </c>
      <c r="AC340" s="202">
        <v>1.7999999999999999E-2</v>
      </c>
      <c r="AD340" s="202" t="s">
        <v>971</v>
      </c>
      <c r="AE340" s="202" t="s">
        <v>1369</v>
      </c>
      <c r="AF340" s="202" t="s">
        <v>1206</v>
      </c>
      <c r="AG340" s="202" t="s">
        <v>948</v>
      </c>
      <c r="AH340" s="189">
        <v>0.99858999999999998</v>
      </c>
      <c r="AI340" s="188"/>
      <c r="AJ340" s="188"/>
      <c r="AK340" s="187"/>
      <c r="AL340" s="187"/>
      <c r="AM340" s="188"/>
      <c r="AN340" s="193"/>
    </row>
    <row r="341" spans="1:40">
      <c r="A341" s="16" t="str">
        <f t="shared" si="5"/>
        <v>363196629006IP Psych</v>
      </c>
      <c r="B341" s="8"/>
      <c r="C341" s="8"/>
      <c r="D341" s="9"/>
      <c r="E341" s="9"/>
      <c r="F341" s="8"/>
      <c r="G341" s="8"/>
      <c r="H341" s="8"/>
      <c r="I341" s="8"/>
      <c r="J341" s="8"/>
      <c r="K341" s="244">
        <v>3073</v>
      </c>
      <c r="L341" s="248" t="s">
        <v>1618</v>
      </c>
      <c r="M341" s="246">
        <v>363196629006</v>
      </c>
      <c r="N341" s="247">
        <v>21</v>
      </c>
      <c r="O341" s="247" t="s">
        <v>1375</v>
      </c>
      <c r="P341" s="203"/>
      <c r="Q341" s="188" t="s">
        <v>792</v>
      </c>
      <c r="R341" s="188" t="s">
        <v>1350</v>
      </c>
      <c r="S341" s="188" t="s">
        <v>1367</v>
      </c>
      <c r="T341" s="188" t="s">
        <v>1368</v>
      </c>
      <c r="U341" s="189"/>
      <c r="V341" s="189" t="s">
        <v>609</v>
      </c>
      <c r="W341" s="197" t="s">
        <v>1206</v>
      </c>
      <c r="X341" s="198" t="s">
        <v>1206</v>
      </c>
      <c r="Y341" s="199" t="s">
        <v>1206</v>
      </c>
      <c r="Z341" s="200" t="s">
        <v>1206</v>
      </c>
      <c r="AA341" s="201">
        <v>485.56</v>
      </c>
      <c r="AB341" s="202" t="s">
        <v>1206</v>
      </c>
      <c r="AC341" s="202" t="s">
        <v>1206</v>
      </c>
      <c r="AD341" s="202" t="s">
        <v>971</v>
      </c>
      <c r="AE341" s="202" t="s">
        <v>1369</v>
      </c>
      <c r="AF341" s="202" t="s">
        <v>1206</v>
      </c>
      <c r="AG341" s="202" t="s">
        <v>948</v>
      </c>
      <c r="AH341" s="189">
        <v>1</v>
      </c>
      <c r="AI341" s="188"/>
      <c r="AJ341" s="188"/>
      <c r="AK341" s="187"/>
      <c r="AL341" s="187"/>
      <c r="AM341" s="188"/>
      <c r="AN341" s="193"/>
    </row>
    <row r="342" spans="1:40">
      <c r="A342" s="16" t="str">
        <f t="shared" si="5"/>
        <v>363196629020IP Psych</v>
      </c>
      <c r="B342" s="8"/>
      <c r="C342" s="8"/>
      <c r="D342" s="9"/>
      <c r="E342" s="9"/>
      <c r="F342" s="8"/>
      <c r="G342" s="8"/>
      <c r="H342" s="8"/>
      <c r="I342" s="8"/>
      <c r="J342" s="8"/>
      <c r="K342" s="244">
        <v>3073</v>
      </c>
      <c r="L342" s="248" t="s">
        <v>1618</v>
      </c>
      <c r="M342" s="246">
        <v>363196629020</v>
      </c>
      <c r="N342" s="247">
        <v>21</v>
      </c>
      <c r="O342" s="247" t="s">
        <v>1375</v>
      </c>
      <c r="P342" s="203"/>
      <c r="Q342" s="188" t="s">
        <v>792</v>
      </c>
      <c r="R342" s="188" t="s">
        <v>1350</v>
      </c>
      <c r="S342" s="188" t="s">
        <v>1367</v>
      </c>
      <c r="T342" s="188" t="s">
        <v>1368</v>
      </c>
      <c r="U342" s="189"/>
      <c r="V342" s="189" t="s">
        <v>609</v>
      </c>
      <c r="W342" s="197" t="s">
        <v>1206</v>
      </c>
      <c r="X342" s="198" t="s">
        <v>1206</v>
      </c>
      <c r="Y342" s="199" t="s">
        <v>1206</v>
      </c>
      <c r="Z342" s="200" t="s">
        <v>1206</v>
      </c>
      <c r="AA342" s="201">
        <v>485.56</v>
      </c>
      <c r="AB342" s="202" t="s">
        <v>1206</v>
      </c>
      <c r="AC342" s="202" t="s">
        <v>1206</v>
      </c>
      <c r="AD342" s="202" t="s">
        <v>971</v>
      </c>
      <c r="AE342" s="202" t="s">
        <v>1369</v>
      </c>
      <c r="AF342" s="202" t="s">
        <v>1206</v>
      </c>
      <c r="AG342" s="202" t="s">
        <v>948</v>
      </c>
      <c r="AH342" s="189">
        <v>1</v>
      </c>
      <c r="AI342" s="188"/>
      <c r="AJ342" s="188"/>
      <c r="AK342" s="187"/>
      <c r="AL342" s="187"/>
      <c r="AM342" s="188"/>
      <c r="AN342" s="193"/>
    </row>
    <row r="343" spans="1:40">
      <c r="A343" s="16" t="str">
        <f t="shared" si="5"/>
        <v>363196629006IP Rehab</v>
      </c>
      <c r="B343" s="8"/>
      <c r="C343" s="8"/>
      <c r="D343" s="9"/>
      <c r="E343" s="9"/>
      <c r="F343" s="8"/>
      <c r="G343" s="8"/>
      <c r="H343" s="8"/>
      <c r="I343" s="8"/>
      <c r="J343" s="8"/>
      <c r="K343" s="244">
        <v>3073</v>
      </c>
      <c r="L343" s="248" t="s">
        <v>1618</v>
      </c>
      <c r="M343" s="246">
        <v>363196629006</v>
      </c>
      <c r="N343" s="247">
        <v>22</v>
      </c>
      <c r="O343" s="247" t="s">
        <v>1370</v>
      </c>
      <c r="P343" s="203"/>
      <c r="Q343" s="188" t="s">
        <v>792</v>
      </c>
      <c r="R343" s="188" t="s">
        <v>1350</v>
      </c>
      <c r="S343" s="188" t="s">
        <v>1367</v>
      </c>
      <c r="T343" s="188" t="s">
        <v>1368</v>
      </c>
      <c r="U343" s="189"/>
      <c r="V343" s="189" t="s">
        <v>609</v>
      </c>
      <c r="W343" s="197" t="s">
        <v>1206</v>
      </c>
      <c r="X343" s="198" t="s">
        <v>1206</v>
      </c>
      <c r="Y343" s="199" t="s">
        <v>1206</v>
      </c>
      <c r="Z343" s="200" t="s">
        <v>1206</v>
      </c>
      <c r="AA343" s="201">
        <v>757.23</v>
      </c>
      <c r="AB343" s="202" t="s">
        <v>1206</v>
      </c>
      <c r="AC343" s="202" t="s">
        <v>1206</v>
      </c>
      <c r="AD343" s="202" t="s">
        <v>971</v>
      </c>
      <c r="AE343" s="202" t="s">
        <v>1369</v>
      </c>
      <c r="AF343" s="202" t="s">
        <v>1206</v>
      </c>
      <c r="AG343" s="202" t="s">
        <v>948</v>
      </c>
      <c r="AH343" s="189">
        <v>1</v>
      </c>
      <c r="AI343" s="188"/>
      <c r="AJ343" s="188"/>
      <c r="AK343" s="187"/>
      <c r="AL343" s="187"/>
      <c r="AM343" s="188"/>
      <c r="AN343" s="193"/>
    </row>
    <row r="344" spans="1:40">
      <c r="A344" s="16" t="str">
        <f t="shared" si="5"/>
        <v>363196629021IP Rehab</v>
      </c>
      <c r="B344" s="8"/>
      <c r="C344" s="8"/>
      <c r="D344" s="9"/>
      <c r="E344" s="9"/>
      <c r="F344" s="8"/>
      <c r="G344" s="8"/>
      <c r="H344" s="8"/>
      <c r="I344" s="8"/>
      <c r="J344" s="8"/>
      <c r="K344" s="244">
        <v>3073</v>
      </c>
      <c r="L344" s="248" t="s">
        <v>1618</v>
      </c>
      <c r="M344" s="246">
        <v>363196629021</v>
      </c>
      <c r="N344" s="247">
        <v>22</v>
      </c>
      <c r="O344" s="247" t="s">
        <v>1370</v>
      </c>
      <c r="P344" s="203"/>
      <c r="Q344" s="188" t="s">
        <v>792</v>
      </c>
      <c r="R344" s="188" t="s">
        <v>1350</v>
      </c>
      <c r="S344" s="188" t="s">
        <v>1367</v>
      </c>
      <c r="T344" s="188" t="s">
        <v>1368</v>
      </c>
      <c r="U344" s="189"/>
      <c r="V344" s="189" t="s">
        <v>609</v>
      </c>
      <c r="W344" s="197" t="s">
        <v>1206</v>
      </c>
      <c r="X344" s="198" t="s">
        <v>1206</v>
      </c>
      <c r="Y344" s="199" t="s">
        <v>1206</v>
      </c>
      <c r="Z344" s="200" t="s">
        <v>1206</v>
      </c>
      <c r="AA344" s="201">
        <v>757.23</v>
      </c>
      <c r="AB344" s="202" t="s">
        <v>1206</v>
      </c>
      <c r="AC344" s="202" t="s">
        <v>1206</v>
      </c>
      <c r="AD344" s="202" t="s">
        <v>971</v>
      </c>
      <c r="AE344" s="202" t="s">
        <v>1369</v>
      </c>
      <c r="AF344" s="202" t="s">
        <v>1206</v>
      </c>
      <c r="AG344" s="202" t="s">
        <v>948</v>
      </c>
      <c r="AH344" s="189">
        <v>1</v>
      </c>
      <c r="AI344" s="188"/>
      <c r="AJ344" s="188"/>
      <c r="AK344" s="187"/>
      <c r="AL344" s="187"/>
      <c r="AM344" s="188"/>
      <c r="AN344" s="193"/>
    </row>
    <row r="345" spans="1:40">
      <c r="A345" s="16" t="str">
        <f t="shared" si="5"/>
        <v>363196629006OP Acute</v>
      </c>
      <c r="B345" s="8"/>
      <c r="C345" s="8"/>
      <c r="D345" s="9"/>
      <c r="E345" s="9"/>
      <c r="F345" s="8"/>
      <c r="G345" s="8"/>
      <c r="H345" s="8"/>
      <c r="I345" s="8"/>
      <c r="J345" s="8"/>
      <c r="K345" s="244">
        <v>3073</v>
      </c>
      <c r="L345" s="248" t="s">
        <v>1618</v>
      </c>
      <c r="M345" s="246">
        <v>363196629006</v>
      </c>
      <c r="N345" s="247">
        <v>24</v>
      </c>
      <c r="O345" s="247" t="s">
        <v>1371</v>
      </c>
      <c r="P345" s="203"/>
      <c r="Q345" s="188" t="s">
        <v>792</v>
      </c>
      <c r="R345" s="188" t="s">
        <v>1350</v>
      </c>
      <c r="S345" s="188" t="s">
        <v>1367</v>
      </c>
      <c r="T345" s="188" t="s">
        <v>1368</v>
      </c>
      <c r="U345" s="189"/>
      <c r="V345" s="189" t="s">
        <v>609</v>
      </c>
      <c r="W345" s="197">
        <v>440.14</v>
      </c>
      <c r="X345" s="198">
        <v>0.6</v>
      </c>
      <c r="Y345" s="199">
        <v>1.0427</v>
      </c>
      <c r="Z345" s="200" t="s">
        <v>1206</v>
      </c>
      <c r="AA345" s="201">
        <v>643.07000000000005</v>
      </c>
      <c r="AB345" s="202">
        <v>0.22</v>
      </c>
      <c r="AC345" s="202">
        <v>1.7999999999999999E-2</v>
      </c>
      <c r="AD345" s="202" t="s">
        <v>971</v>
      </c>
      <c r="AE345" s="202" t="s">
        <v>1369</v>
      </c>
      <c r="AF345" s="202" t="s">
        <v>948</v>
      </c>
      <c r="AG345" s="202" t="s">
        <v>948</v>
      </c>
      <c r="AH345" s="189">
        <v>0.98373999999999995</v>
      </c>
      <c r="AI345" s="188"/>
      <c r="AJ345" s="188"/>
      <c r="AK345" s="187"/>
      <c r="AL345" s="187"/>
      <c r="AM345" s="188"/>
      <c r="AN345" s="193"/>
    </row>
    <row r="346" spans="1:40">
      <c r="A346" s="16" t="str">
        <f t="shared" si="5"/>
        <v>363196629006OP Psych</v>
      </c>
      <c r="B346" s="8"/>
      <c r="C346" s="8"/>
      <c r="D346" s="9"/>
      <c r="E346" s="9"/>
      <c r="F346" s="8"/>
      <c r="G346" s="8"/>
      <c r="H346" s="8"/>
      <c r="I346" s="8"/>
      <c r="J346" s="8"/>
      <c r="K346" s="244">
        <v>3073</v>
      </c>
      <c r="L346" s="248" t="s">
        <v>1618</v>
      </c>
      <c r="M346" s="246">
        <v>363196629006</v>
      </c>
      <c r="N346" s="247">
        <v>27</v>
      </c>
      <c r="O346" s="247" t="s">
        <v>1376</v>
      </c>
      <c r="P346" s="203"/>
      <c r="Q346" s="188" t="s">
        <v>792</v>
      </c>
      <c r="R346" s="188" t="s">
        <v>1350</v>
      </c>
      <c r="S346" s="188" t="s">
        <v>1367</v>
      </c>
      <c r="T346" s="188" t="s">
        <v>1368</v>
      </c>
      <c r="U346" s="189"/>
      <c r="V346" s="189" t="s">
        <v>609</v>
      </c>
      <c r="W346" s="197">
        <v>201.46</v>
      </c>
      <c r="X346" s="198">
        <v>0.6</v>
      </c>
      <c r="Y346" s="199">
        <v>1.0427</v>
      </c>
      <c r="Z346" s="200" t="s">
        <v>1206</v>
      </c>
      <c r="AA346" s="201">
        <v>273.11</v>
      </c>
      <c r="AB346" s="202">
        <v>0.22</v>
      </c>
      <c r="AC346" s="202">
        <v>1.7999999999999999E-2</v>
      </c>
      <c r="AD346" s="202" t="s">
        <v>971</v>
      </c>
      <c r="AE346" s="202" t="s">
        <v>1369</v>
      </c>
      <c r="AF346" s="202" t="s">
        <v>948</v>
      </c>
      <c r="AG346" s="202" t="s">
        <v>948</v>
      </c>
      <c r="AH346" s="189">
        <v>1</v>
      </c>
      <c r="AI346" s="188"/>
      <c r="AJ346" s="188"/>
      <c r="AK346" s="187"/>
      <c r="AL346" s="187"/>
      <c r="AM346" s="188"/>
      <c r="AN346" s="193"/>
    </row>
    <row r="347" spans="1:40">
      <c r="A347" s="16" t="str">
        <f t="shared" si="5"/>
        <v>363196629020OP Psych</v>
      </c>
      <c r="B347" s="8"/>
      <c r="C347" s="8"/>
      <c r="D347" s="9"/>
      <c r="E347" s="9"/>
      <c r="F347" s="8"/>
      <c r="G347" s="8"/>
      <c r="H347" s="8"/>
      <c r="I347" s="8"/>
      <c r="J347" s="8"/>
      <c r="K347" s="244">
        <v>3073</v>
      </c>
      <c r="L347" s="248" t="s">
        <v>1618</v>
      </c>
      <c r="M347" s="246">
        <v>363196629020</v>
      </c>
      <c r="N347" s="247">
        <v>27</v>
      </c>
      <c r="O347" s="247" t="s">
        <v>1376</v>
      </c>
      <c r="P347" s="203"/>
      <c r="Q347" s="188" t="s">
        <v>792</v>
      </c>
      <c r="R347" s="188" t="s">
        <v>1350</v>
      </c>
      <c r="S347" s="188" t="s">
        <v>1367</v>
      </c>
      <c r="T347" s="188" t="s">
        <v>1368</v>
      </c>
      <c r="U347" s="189"/>
      <c r="V347" s="189" t="s">
        <v>609</v>
      </c>
      <c r="W347" s="197">
        <v>201.46</v>
      </c>
      <c r="X347" s="198">
        <v>0.6</v>
      </c>
      <c r="Y347" s="199">
        <v>1.0427</v>
      </c>
      <c r="Z347" s="200" t="s">
        <v>1206</v>
      </c>
      <c r="AA347" s="201">
        <v>273.11</v>
      </c>
      <c r="AB347" s="202">
        <v>0.22</v>
      </c>
      <c r="AC347" s="202">
        <v>1.7999999999999999E-2</v>
      </c>
      <c r="AD347" s="202" t="s">
        <v>971</v>
      </c>
      <c r="AE347" s="202" t="s">
        <v>1369</v>
      </c>
      <c r="AF347" s="202" t="s">
        <v>948</v>
      </c>
      <c r="AG347" s="202" t="s">
        <v>948</v>
      </c>
      <c r="AH347" s="189">
        <v>1</v>
      </c>
      <c r="AI347" s="188"/>
      <c r="AJ347" s="188"/>
      <c r="AK347" s="187"/>
      <c r="AL347" s="187"/>
      <c r="AM347" s="188"/>
      <c r="AN347" s="193"/>
    </row>
    <row r="348" spans="1:40">
      <c r="A348" s="16" t="str">
        <f t="shared" si="5"/>
        <v>363196629006OP Psych</v>
      </c>
      <c r="B348" s="8"/>
      <c r="C348" s="8"/>
      <c r="D348" s="9"/>
      <c r="E348" s="9"/>
      <c r="F348" s="8"/>
      <c r="G348" s="8"/>
      <c r="H348" s="8"/>
      <c r="I348" s="8"/>
      <c r="J348" s="8"/>
      <c r="K348" s="244">
        <v>3073</v>
      </c>
      <c r="L348" s="248" t="s">
        <v>1618</v>
      </c>
      <c r="M348" s="246">
        <v>363196629006</v>
      </c>
      <c r="N348" s="247">
        <v>28</v>
      </c>
      <c r="O348" s="247" t="s">
        <v>1376</v>
      </c>
      <c r="P348" s="203"/>
      <c r="Q348" s="188" t="s">
        <v>792</v>
      </c>
      <c r="R348" s="188" t="s">
        <v>1350</v>
      </c>
      <c r="S348" s="188" t="s">
        <v>1367</v>
      </c>
      <c r="T348" s="188" t="s">
        <v>1368</v>
      </c>
      <c r="U348" s="189"/>
      <c r="V348" s="189" t="s">
        <v>609</v>
      </c>
      <c r="W348" s="197">
        <v>201.46</v>
      </c>
      <c r="X348" s="198">
        <v>0.6</v>
      </c>
      <c r="Y348" s="199">
        <v>1.0427</v>
      </c>
      <c r="Z348" s="200" t="s">
        <v>1206</v>
      </c>
      <c r="AA348" s="201">
        <v>273.11</v>
      </c>
      <c r="AB348" s="202">
        <v>0.22</v>
      </c>
      <c r="AC348" s="202">
        <v>1.7999999999999999E-2</v>
      </c>
      <c r="AD348" s="202" t="s">
        <v>971</v>
      </c>
      <c r="AE348" s="202" t="s">
        <v>1369</v>
      </c>
      <c r="AF348" s="202" t="s">
        <v>948</v>
      </c>
      <c r="AG348" s="202" t="s">
        <v>948</v>
      </c>
      <c r="AH348" s="189">
        <v>1</v>
      </c>
      <c r="AI348" s="188"/>
      <c r="AJ348" s="188"/>
      <c r="AK348" s="187"/>
      <c r="AL348" s="187"/>
      <c r="AM348" s="188"/>
      <c r="AN348" s="193"/>
    </row>
    <row r="349" spans="1:40">
      <c r="A349" s="16" t="str">
        <f t="shared" si="5"/>
        <v>363196629020OP Psych</v>
      </c>
      <c r="B349" s="8"/>
      <c r="C349" s="8"/>
      <c r="D349" s="9"/>
      <c r="E349" s="9"/>
      <c r="F349" s="8"/>
      <c r="G349" s="8"/>
      <c r="H349" s="8"/>
      <c r="I349" s="8"/>
      <c r="J349" s="8"/>
      <c r="K349" s="244">
        <v>3073</v>
      </c>
      <c r="L349" s="248" t="s">
        <v>1618</v>
      </c>
      <c r="M349" s="246">
        <v>363196629020</v>
      </c>
      <c r="N349" s="247">
        <v>28</v>
      </c>
      <c r="O349" s="247" t="s">
        <v>1376</v>
      </c>
      <c r="P349" s="203"/>
      <c r="Q349" s="188" t="s">
        <v>792</v>
      </c>
      <c r="R349" s="188" t="s">
        <v>1350</v>
      </c>
      <c r="S349" s="188" t="s">
        <v>1367</v>
      </c>
      <c r="T349" s="188" t="s">
        <v>1368</v>
      </c>
      <c r="U349" s="189"/>
      <c r="V349" s="189" t="s">
        <v>609</v>
      </c>
      <c r="W349" s="197">
        <v>201.46</v>
      </c>
      <c r="X349" s="198">
        <v>0.6</v>
      </c>
      <c r="Y349" s="199">
        <v>1.0427</v>
      </c>
      <c r="Z349" s="200" t="s">
        <v>1206</v>
      </c>
      <c r="AA349" s="201">
        <v>273.11</v>
      </c>
      <c r="AB349" s="202">
        <v>0.22</v>
      </c>
      <c r="AC349" s="202">
        <v>1.7999999999999999E-2</v>
      </c>
      <c r="AD349" s="202" t="s">
        <v>971</v>
      </c>
      <c r="AE349" s="202" t="s">
        <v>1369</v>
      </c>
      <c r="AF349" s="202" t="s">
        <v>948</v>
      </c>
      <c r="AG349" s="202" t="s">
        <v>948</v>
      </c>
      <c r="AH349" s="189">
        <v>1</v>
      </c>
      <c r="AI349" s="188"/>
      <c r="AJ349" s="188"/>
      <c r="AK349" s="187"/>
      <c r="AL349" s="187"/>
      <c r="AM349" s="188"/>
      <c r="AN349" s="193"/>
    </row>
    <row r="350" spans="1:40">
      <c r="A350" s="16" t="str">
        <f t="shared" si="5"/>
        <v>363196629006OP Rehab</v>
      </c>
      <c r="B350" s="8"/>
      <c r="C350" s="8"/>
      <c r="D350" s="9"/>
      <c r="E350" s="9"/>
      <c r="F350" s="8"/>
      <c r="G350" s="8"/>
      <c r="H350" s="8"/>
      <c r="I350" s="8"/>
      <c r="J350" s="8"/>
      <c r="K350" s="244">
        <v>3073</v>
      </c>
      <c r="L350" s="248" t="s">
        <v>1618</v>
      </c>
      <c r="M350" s="246">
        <v>363196629006</v>
      </c>
      <c r="N350" s="247">
        <v>29</v>
      </c>
      <c r="O350" s="247" t="s">
        <v>1379</v>
      </c>
      <c r="P350" s="203"/>
      <c r="Q350" s="188" t="s">
        <v>792</v>
      </c>
      <c r="R350" s="188" t="s">
        <v>1350</v>
      </c>
      <c r="S350" s="188" t="s">
        <v>1367</v>
      </c>
      <c r="T350" s="188" t="s">
        <v>1368</v>
      </c>
      <c r="U350" s="189"/>
      <c r="V350" s="189" t="s">
        <v>609</v>
      </c>
      <c r="W350" s="197">
        <v>310.45999999999998</v>
      </c>
      <c r="X350" s="198">
        <v>0.6</v>
      </c>
      <c r="Y350" s="199">
        <v>1.0427</v>
      </c>
      <c r="Z350" s="200" t="s">
        <v>1206</v>
      </c>
      <c r="AA350" s="201">
        <v>420.88</v>
      </c>
      <c r="AB350" s="202">
        <v>0.22</v>
      </c>
      <c r="AC350" s="202">
        <v>1.7999999999999999E-2</v>
      </c>
      <c r="AD350" s="202" t="s">
        <v>971</v>
      </c>
      <c r="AE350" s="202" t="s">
        <v>1369</v>
      </c>
      <c r="AF350" s="202" t="s">
        <v>948</v>
      </c>
      <c r="AG350" s="202" t="s">
        <v>948</v>
      </c>
      <c r="AH350" s="189">
        <v>1</v>
      </c>
      <c r="AI350" s="188"/>
      <c r="AJ350" s="188"/>
      <c r="AK350" s="187"/>
      <c r="AL350" s="187"/>
      <c r="AM350" s="188"/>
      <c r="AN350" s="193"/>
    </row>
    <row r="351" spans="1:40">
      <c r="A351" s="16" t="str">
        <f t="shared" si="5"/>
        <v>363196629021OP Rehab</v>
      </c>
      <c r="B351" s="8"/>
      <c r="C351" s="8"/>
      <c r="D351" s="9"/>
      <c r="E351" s="9"/>
      <c r="F351" s="8"/>
      <c r="G351" s="8"/>
      <c r="H351" s="8"/>
      <c r="I351" s="8"/>
      <c r="J351" s="8"/>
      <c r="K351" s="244">
        <v>3073</v>
      </c>
      <c r="L351" s="248" t="s">
        <v>1618</v>
      </c>
      <c r="M351" s="246">
        <v>363196629021</v>
      </c>
      <c r="N351" s="247">
        <v>29</v>
      </c>
      <c r="O351" s="247" t="s">
        <v>1379</v>
      </c>
      <c r="P351" s="203"/>
      <c r="Q351" s="188" t="s">
        <v>792</v>
      </c>
      <c r="R351" s="188" t="s">
        <v>1350</v>
      </c>
      <c r="S351" s="188" t="s">
        <v>1367</v>
      </c>
      <c r="T351" s="188" t="s">
        <v>1368</v>
      </c>
      <c r="U351" s="189"/>
      <c r="V351" s="189" t="s">
        <v>609</v>
      </c>
      <c r="W351" s="197">
        <v>310.45999999999998</v>
      </c>
      <c r="X351" s="198">
        <v>0.6</v>
      </c>
      <c r="Y351" s="199">
        <v>1.0427</v>
      </c>
      <c r="Z351" s="200" t="s">
        <v>1206</v>
      </c>
      <c r="AA351" s="201">
        <v>420.88</v>
      </c>
      <c r="AB351" s="202">
        <v>0.22</v>
      </c>
      <c r="AC351" s="202">
        <v>1.7999999999999999E-2</v>
      </c>
      <c r="AD351" s="202" t="s">
        <v>971</v>
      </c>
      <c r="AE351" s="202" t="s">
        <v>1369</v>
      </c>
      <c r="AF351" s="202" t="s">
        <v>948</v>
      </c>
      <c r="AG351" s="202" t="s">
        <v>948</v>
      </c>
      <c r="AH351" s="189">
        <v>1</v>
      </c>
      <c r="AI351" s="188"/>
      <c r="AJ351" s="188"/>
      <c r="AK351" s="187"/>
      <c r="AL351" s="187"/>
      <c r="AM351" s="188"/>
      <c r="AN351" s="193"/>
    </row>
    <row r="352" spans="1:40">
      <c r="A352" s="16" t="str">
        <f t="shared" si="5"/>
        <v>510217097009IP Acute</v>
      </c>
      <c r="B352" s="8"/>
      <c r="C352" s="8"/>
      <c r="D352" s="9"/>
      <c r="E352" s="9"/>
      <c r="F352" s="8"/>
      <c r="G352" s="8"/>
      <c r="H352" s="8"/>
      <c r="I352" s="8"/>
      <c r="J352" s="8"/>
      <c r="K352" s="244">
        <v>3075</v>
      </c>
      <c r="L352" s="248" t="s">
        <v>1619</v>
      </c>
      <c r="M352" s="246">
        <v>510217097009</v>
      </c>
      <c r="N352" s="247">
        <v>20</v>
      </c>
      <c r="O352" s="247" t="s">
        <v>1366</v>
      </c>
      <c r="P352" s="203"/>
      <c r="Q352" s="188" t="s">
        <v>897</v>
      </c>
      <c r="R352" s="188" t="s">
        <v>1350</v>
      </c>
      <c r="S352" s="188" t="s">
        <v>1367</v>
      </c>
      <c r="T352" s="188" t="s">
        <v>1368</v>
      </c>
      <c r="U352" s="189"/>
      <c r="V352" s="189" t="s">
        <v>570</v>
      </c>
      <c r="W352" s="197">
        <v>3436.26</v>
      </c>
      <c r="X352" s="198">
        <v>0.68300000000000005</v>
      </c>
      <c r="Y352" s="199">
        <v>1.0427</v>
      </c>
      <c r="Z352" s="200">
        <v>0</v>
      </c>
      <c r="AA352" s="201">
        <v>3531.49</v>
      </c>
      <c r="AB352" s="202">
        <v>0.3</v>
      </c>
      <c r="AC352" s="202">
        <v>1.4E-2</v>
      </c>
      <c r="AD352" s="202" t="s">
        <v>1373</v>
      </c>
      <c r="AE352" s="202" t="s">
        <v>1374</v>
      </c>
      <c r="AF352" s="202" t="s">
        <v>1206</v>
      </c>
      <c r="AG352" s="202" t="s">
        <v>949</v>
      </c>
      <c r="AH352" s="189">
        <v>0.99858999999999998</v>
      </c>
      <c r="AI352" s="188"/>
      <c r="AJ352" s="188"/>
      <c r="AK352" s="187"/>
      <c r="AL352" s="187"/>
      <c r="AM352" s="188"/>
      <c r="AN352" s="193"/>
    </row>
    <row r="353" spans="1:40">
      <c r="A353" s="16" t="str">
        <f t="shared" si="5"/>
        <v>510217097009IP Psych</v>
      </c>
      <c r="B353" s="8"/>
      <c r="C353" s="8"/>
      <c r="D353" s="9"/>
      <c r="E353" s="9"/>
      <c r="F353" s="8"/>
      <c r="G353" s="8"/>
      <c r="H353" s="8"/>
      <c r="I353" s="8"/>
      <c r="J353" s="8"/>
      <c r="K353" s="244">
        <v>3075</v>
      </c>
      <c r="L353" s="248" t="s">
        <v>1619</v>
      </c>
      <c r="M353" s="246">
        <v>510217097009</v>
      </c>
      <c r="N353" s="247">
        <v>21</v>
      </c>
      <c r="O353" s="247" t="s">
        <v>1375</v>
      </c>
      <c r="P353" s="203"/>
      <c r="Q353" s="188" t="s">
        <v>897</v>
      </c>
      <c r="R353" s="188" t="s">
        <v>1350</v>
      </c>
      <c r="S353" s="188" t="s">
        <v>1367</v>
      </c>
      <c r="T353" s="188" t="s">
        <v>1368</v>
      </c>
      <c r="U353" s="189"/>
      <c r="V353" s="189" t="s">
        <v>570</v>
      </c>
      <c r="W353" s="197" t="s">
        <v>1206</v>
      </c>
      <c r="X353" s="198" t="s">
        <v>1206</v>
      </c>
      <c r="Y353" s="199" t="s">
        <v>1206</v>
      </c>
      <c r="Z353" s="200" t="s">
        <v>1206</v>
      </c>
      <c r="AA353" s="201">
        <v>645.95000000000005</v>
      </c>
      <c r="AB353" s="202" t="s">
        <v>1206</v>
      </c>
      <c r="AC353" s="202" t="s">
        <v>1206</v>
      </c>
      <c r="AD353" s="202" t="s">
        <v>1373</v>
      </c>
      <c r="AE353" s="202" t="s">
        <v>1374</v>
      </c>
      <c r="AF353" s="202" t="s">
        <v>1206</v>
      </c>
      <c r="AG353" s="202" t="s">
        <v>949</v>
      </c>
      <c r="AH353" s="189">
        <v>1</v>
      </c>
      <c r="AI353" s="188"/>
      <c r="AJ353" s="188"/>
      <c r="AK353" s="187"/>
      <c r="AL353" s="187"/>
      <c r="AM353" s="188"/>
      <c r="AN353" s="193"/>
    </row>
    <row r="354" spans="1:40">
      <c r="A354" s="16" t="str">
        <f t="shared" si="5"/>
        <v>510217097009OP Acute</v>
      </c>
      <c r="B354" s="8"/>
      <c r="C354" s="8"/>
      <c r="D354" s="9"/>
      <c r="E354" s="9"/>
      <c r="F354" s="8"/>
      <c r="G354" s="8"/>
      <c r="H354" s="8"/>
      <c r="I354" s="8"/>
      <c r="J354" s="8"/>
      <c r="K354" s="244">
        <v>3075</v>
      </c>
      <c r="L354" s="248" t="s">
        <v>1619</v>
      </c>
      <c r="M354" s="246">
        <v>510217097009</v>
      </c>
      <c r="N354" s="247">
        <v>24</v>
      </c>
      <c r="O354" s="247" t="s">
        <v>1371</v>
      </c>
      <c r="P354" s="203"/>
      <c r="Q354" s="188" t="s">
        <v>897</v>
      </c>
      <c r="R354" s="188" t="s">
        <v>1350</v>
      </c>
      <c r="S354" s="188" t="s">
        <v>1367</v>
      </c>
      <c r="T354" s="188" t="s">
        <v>1368</v>
      </c>
      <c r="U354" s="189"/>
      <c r="V354" s="189" t="s">
        <v>570</v>
      </c>
      <c r="W354" s="197">
        <v>440.14</v>
      </c>
      <c r="X354" s="198">
        <v>0.6</v>
      </c>
      <c r="Y354" s="199">
        <v>1.0427</v>
      </c>
      <c r="Z354" s="200" t="s">
        <v>1206</v>
      </c>
      <c r="AA354" s="201">
        <v>643.07000000000005</v>
      </c>
      <c r="AB354" s="202">
        <v>0.3</v>
      </c>
      <c r="AC354" s="202">
        <v>1.4E-2</v>
      </c>
      <c r="AD354" s="202" t="s">
        <v>1373</v>
      </c>
      <c r="AE354" s="202" t="s">
        <v>1374</v>
      </c>
      <c r="AF354" s="202" t="s">
        <v>948</v>
      </c>
      <c r="AG354" s="202" t="s">
        <v>949</v>
      </c>
      <c r="AH354" s="189">
        <v>0.98373999999999995</v>
      </c>
      <c r="AI354" s="188"/>
      <c r="AJ354" s="188"/>
      <c r="AK354" s="187"/>
      <c r="AL354" s="187"/>
      <c r="AM354" s="188"/>
      <c r="AN354" s="193"/>
    </row>
    <row r="355" spans="1:40">
      <c r="A355" s="16" t="str">
        <f t="shared" si="5"/>
        <v>510217097009OP Psych</v>
      </c>
      <c r="B355" s="8"/>
      <c r="C355" s="8"/>
      <c r="D355" s="9"/>
      <c r="E355" s="9"/>
      <c r="F355" s="8"/>
      <c r="G355" s="8"/>
      <c r="H355" s="8"/>
      <c r="I355" s="8"/>
      <c r="J355" s="8"/>
      <c r="K355" s="244">
        <v>3075</v>
      </c>
      <c r="L355" s="248" t="s">
        <v>1619</v>
      </c>
      <c r="M355" s="246">
        <v>510217097009</v>
      </c>
      <c r="N355" s="247">
        <v>27</v>
      </c>
      <c r="O355" s="247" t="s">
        <v>1376</v>
      </c>
      <c r="P355" s="203"/>
      <c r="Q355" s="188" t="s">
        <v>897</v>
      </c>
      <c r="R355" s="188" t="s">
        <v>1350</v>
      </c>
      <c r="S355" s="188" t="s">
        <v>1367</v>
      </c>
      <c r="T355" s="188" t="s">
        <v>1368</v>
      </c>
      <c r="U355" s="189"/>
      <c r="V355" s="189" t="s">
        <v>570</v>
      </c>
      <c r="W355" s="197">
        <v>201.46</v>
      </c>
      <c r="X355" s="198">
        <v>0.6</v>
      </c>
      <c r="Y355" s="199">
        <v>1.0427</v>
      </c>
      <c r="Z355" s="200" t="s">
        <v>1206</v>
      </c>
      <c r="AA355" s="201">
        <v>273.11</v>
      </c>
      <c r="AB355" s="202">
        <v>0.3</v>
      </c>
      <c r="AC355" s="202">
        <v>1.4E-2</v>
      </c>
      <c r="AD355" s="202" t="s">
        <v>1373</v>
      </c>
      <c r="AE355" s="202" t="s">
        <v>1374</v>
      </c>
      <c r="AF355" s="202" t="s">
        <v>948</v>
      </c>
      <c r="AG355" s="202" t="s">
        <v>949</v>
      </c>
      <c r="AH355" s="189">
        <v>1</v>
      </c>
      <c r="AI355" s="188"/>
      <c r="AJ355" s="188"/>
      <c r="AK355" s="187"/>
      <c r="AL355" s="187"/>
      <c r="AM355" s="188"/>
      <c r="AN355" s="193"/>
    </row>
    <row r="356" spans="1:40">
      <c r="A356" s="16" t="str">
        <f t="shared" si="5"/>
        <v>510217097009OP Psych</v>
      </c>
      <c r="B356" s="8"/>
      <c r="C356" s="8"/>
      <c r="D356" s="9"/>
      <c r="E356" s="9"/>
      <c r="F356" s="8"/>
      <c r="G356" s="8"/>
      <c r="H356" s="8"/>
      <c r="I356" s="8"/>
      <c r="J356" s="8"/>
      <c r="K356" s="244">
        <v>3075</v>
      </c>
      <c r="L356" s="248" t="s">
        <v>1619</v>
      </c>
      <c r="M356" s="246">
        <v>510217097009</v>
      </c>
      <c r="N356" s="247">
        <v>28</v>
      </c>
      <c r="O356" s="247" t="s">
        <v>1376</v>
      </c>
      <c r="P356" s="203"/>
      <c r="Q356" s="188" t="s">
        <v>897</v>
      </c>
      <c r="R356" s="188" t="s">
        <v>1350</v>
      </c>
      <c r="S356" s="188" t="s">
        <v>1367</v>
      </c>
      <c r="T356" s="188" t="s">
        <v>1368</v>
      </c>
      <c r="U356" s="189"/>
      <c r="V356" s="189" t="s">
        <v>570</v>
      </c>
      <c r="W356" s="197">
        <v>201.46</v>
      </c>
      <c r="X356" s="198">
        <v>0.6</v>
      </c>
      <c r="Y356" s="199">
        <v>1.0427</v>
      </c>
      <c r="Z356" s="200" t="s">
        <v>1206</v>
      </c>
      <c r="AA356" s="201">
        <v>273.11</v>
      </c>
      <c r="AB356" s="202">
        <v>0.3</v>
      </c>
      <c r="AC356" s="202">
        <v>1.4E-2</v>
      </c>
      <c r="AD356" s="202" t="s">
        <v>1373</v>
      </c>
      <c r="AE356" s="202" t="s">
        <v>1374</v>
      </c>
      <c r="AF356" s="202" t="s">
        <v>948</v>
      </c>
      <c r="AG356" s="202" t="s">
        <v>949</v>
      </c>
      <c r="AH356" s="189">
        <v>1</v>
      </c>
      <c r="AI356" s="188"/>
      <c r="AJ356" s="188"/>
      <c r="AK356" s="187"/>
      <c r="AL356" s="187"/>
      <c r="AM356" s="188"/>
      <c r="AN356" s="193"/>
    </row>
    <row r="357" spans="1:40">
      <c r="A357" s="16" t="str">
        <f t="shared" si="5"/>
        <v>510217097009OP Rehab</v>
      </c>
      <c r="B357" s="8"/>
      <c r="C357" s="8"/>
      <c r="D357" s="9"/>
      <c r="E357" s="9"/>
      <c r="F357" s="8"/>
      <c r="G357" s="8"/>
      <c r="H357" s="8"/>
      <c r="I357" s="8"/>
      <c r="J357" s="8"/>
      <c r="K357" s="244">
        <v>3075</v>
      </c>
      <c r="L357" s="248" t="s">
        <v>1619</v>
      </c>
      <c r="M357" s="246">
        <v>510217097009</v>
      </c>
      <c r="N357" s="247">
        <v>29</v>
      </c>
      <c r="O357" s="247" t="s">
        <v>1379</v>
      </c>
      <c r="P357" s="203"/>
      <c r="Q357" s="188" t="s">
        <v>897</v>
      </c>
      <c r="R357" s="188" t="s">
        <v>1350</v>
      </c>
      <c r="S357" s="188" t="s">
        <v>1367</v>
      </c>
      <c r="T357" s="188" t="s">
        <v>1368</v>
      </c>
      <c r="U357" s="189"/>
      <c r="V357" s="189" t="s">
        <v>570</v>
      </c>
      <c r="W357" s="197">
        <v>310.45999999999998</v>
      </c>
      <c r="X357" s="198">
        <v>0.6</v>
      </c>
      <c r="Y357" s="199">
        <v>1.0427</v>
      </c>
      <c r="Z357" s="200" t="s">
        <v>1206</v>
      </c>
      <c r="AA357" s="201">
        <v>420.88</v>
      </c>
      <c r="AB357" s="202">
        <v>0.3</v>
      </c>
      <c r="AC357" s="202">
        <v>1.4E-2</v>
      </c>
      <c r="AD357" s="202" t="s">
        <v>1373</v>
      </c>
      <c r="AE357" s="202" t="s">
        <v>1374</v>
      </c>
      <c r="AF357" s="202" t="s">
        <v>948</v>
      </c>
      <c r="AG357" s="202" t="s">
        <v>949</v>
      </c>
      <c r="AH357" s="189">
        <v>1</v>
      </c>
      <c r="AI357" s="188"/>
      <c r="AJ357" s="188"/>
      <c r="AK357" s="187"/>
      <c r="AL357" s="187"/>
      <c r="AM357" s="188"/>
      <c r="AN357" s="193"/>
    </row>
    <row r="358" spans="1:40">
      <c r="A358" s="16" t="str">
        <f t="shared" si="5"/>
        <v>362179802001IP Rehab</v>
      </c>
      <c r="B358" s="8"/>
      <c r="C358" s="8"/>
      <c r="D358" s="9"/>
      <c r="E358" s="9"/>
      <c r="F358" s="8"/>
      <c r="G358" s="8"/>
      <c r="H358" s="8"/>
      <c r="I358" s="8"/>
      <c r="J358" s="8"/>
      <c r="K358" s="244">
        <v>3080</v>
      </c>
      <c r="L358" s="248" t="s">
        <v>1620</v>
      </c>
      <c r="M358" s="246">
        <v>362179802001</v>
      </c>
      <c r="N358" s="247">
        <v>22</v>
      </c>
      <c r="O358" s="247" t="s">
        <v>1370</v>
      </c>
      <c r="P358" s="203"/>
      <c r="Q358" s="188" t="s">
        <v>901</v>
      </c>
      <c r="R358" s="188" t="s">
        <v>1350</v>
      </c>
      <c r="S358" s="188" t="s">
        <v>1396</v>
      </c>
      <c r="T358" s="188" t="s">
        <v>1368</v>
      </c>
      <c r="U358" s="189"/>
      <c r="V358" s="189" t="s">
        <v>900</v>
      </c>
      <c r="W358" s="197" t="s">
        <v>1206</v>
      </c>
      <c r="X358" s="198" t="s">
        <v>1206</v>
      </c>
      <c r="Y358" s="199" t="s">
        <v>1206</v>
      </c>
      <c r="Z358" s="200" t="s">
        <v>1206</v>
      </c>
      <c r="AA358" s="201">
        <v>1377.69</v>
      </c>
      <c r="AB358" s="202" t="s">
        <v>1206</v>
      </c>
      <c r="AC358" s="202" t="s">
        <v>1206</v>
      </c>
      <c r="AD358" s="202" t="s">
        <v>1373</v>
      </c>
      <c r="AE358" s="202">
        <v>0</v>
      </c>
      <c r="AF358" s="202" t="s">
        <v>1206</v>
      </c>
      <c r="AG358" s="202" t="s">
        <v>948</v>
      </c>
      <c r="AH358" s="189">
        <v>1</v>
      </c>
      <c r="AI358" s="188"/>
      <c r="AJ358" s="188"/>
      <c r="AK358" s="187"/>
      <c r="AL358" s="187"/>
      <c r="AM358" s="188"/>
      <c r="AN358" s="193"/>
    </row>
    <row r="359" spans="1:40">
      <c r="A359" s="16" t="str">
        <f t="shared" si="5"/>
        <v>362179802005IP Rehab</v>
      </c>
      <c r="B359" s="8"/>
      <c r="C359" s="8"/>
      <c r="D359" s="9"/>
      <c r="E359" s="9"/>
      <c r="F359" s="8"/>
      <c r="G359" s="8"/>
      <c r="H359" s="8"/>
      <c r="I359" s="8"/>
      <c r="J359" s="8"/>
      <c r="K359" s="244">
        <v>3080</v>
      </c>
      <c r="L359" s="248" t="s">
        <v>1620</v>
      </c>
      <c r="M359" s="246">
        <v>362179802005</v>
      </c>
      <c r="N359" s="247">
        <v>22</v>
      </c>
      <c r="O359" s="247" t="s">
        <v>1370</v>
      </c>
      <c r="P359" s="203"/>
      <c r="Q359" s="188" t="s">
        <v>901</v>
      </c>
      <c r="R359" s="188" t="s">
        <v>1350</v>
      </c>
      <c r="S359" s="188" t="s">
        <v>1396</v>
      </c>
      <c r="T359" s="188" t="s">
        <v>1368</v>
      </c>
      <c r="U359" s="189"/>
      <c r="V359" s="189" t="s">
        <v>900</v>
      </c>
      <c r="W359" s="197" t="s">
        <v>1206</v>
      </c>
      <c r="X359" s="198" t="s">
        <v>1206</v>
      </c>
      <c r="Y359" s="199" t="s">
        <v>1206</v>
      </c>
      <c r="Z359" s="200" t="s">
        <v>1206</v>
      </c>
      <c r="AA359" s="201">
        <v>1377.69</v>
      </c>
      <c r="AB359" s="202" t="s">
        <v>1206</v>
      </c>
      <c r="AC359" s="202" t="s">
        <v>1206</v>
      </c>
      <c r="AD359" s="202" t="s">
        <v>1373</v>
      </c>
      <c r="AE359" s="202">
        <v>0</v>
      </c>
      <c r="AF359" s="202" t="s">
        <v>1206</v>
      </c>
      <c r="AG359" s="202" t="s">
        <v>948</v>
      </c>
      <c r="AH359" s="189">
        <v>1</v>
      </c>
      <c r="AI359" s="188"/>
      <c r="AJ359" s="188"/>
      <c r="AK359" s="187"/>
      <c r="AL359" s="187"/>
      <c r="AM359" s="188"/>
      <c r="AN359" s="193"/>
    </row>
    <row r="360" spans="1:40">
      <c r="A360" s="16" t="str">
        <f t="shared" si="5"/>
        <v>362179802001OP Acute</v>
      </c>
      <c r="B360" s="8"/>
      <c r="C360" s="8"/>
      <c r="D360" s="9"/>
      <c r="E360" s="9"/>
      <c r="F360" s="8"/>
      <c r="G360" s="8"/>
      <c r="H360" s="8"/>
      <c r="I360" s="8"/>
      <c r="J360" s="8"/>
      <c r="K360" s="244">
        <v>3080</v>
      </c>
      <c r="L360" s="248" t="s">
        <v>1620</v>
      </c>
      <c r="M360" s="246">
        <v>362179802001</v>
      </c>
      <c r="N360" s="247">
        <v>24</v>
      </c>
      <c r="O360" s="247" t="s">
        <v>1371</v>
      </c>
      <c r="P360" s="203"/>
      <c r="Q360" s="188" t="s">
        <v>901</v>
      </c>
      <c r="R360" s="188" t="s">
        <v>1350</v>
      </c>
      <c r="S360" s="188" t="s">
        <v>1396</v>
      </c>
      <c r="T360" s="188" t="s">
        <v>1368</v>
      </c>
      <c r="U360" s="189"/>
      <c r="V360" s="189" t="s">
        <v>900</v>
      </c>
      <c r="W360" s="197">
        <v>440.14</v>
      </c>
      <c r="X360" s="198">
        <v>0.6</v>
      </c>
      <c r="Y360" s="199">
        <v>1.0427</v>
      </c>
      <c r="Z360" s="200" t="s">
        <v>1206</v>
      </c>
      <c r="AA360" s="201">
        <v>444.08</v>
      </c>
      <c r="AB360" s="202">
        <v>0.23599999999999996</v>
      </c>
      <c r="AC360" s="202">
        <v>2.1000000000000001E-2</v>
      </c>
      <c r="AD360" s="202" t="s">
        <v>1373</v>
      </c>
      <c r="AE360" s="202">
        <v>0</v>
      </c>
      <c r="AF360" s="202" t="s">
        <v>949</v>
      </c>
      <c r="AG360" s="202" t="s">
        <v>948</v>
      </c>
      <c r="AH360" s="189">
        <v>0.98373999999999995</v>
      </c>
      <c r="AI360" s="188"/>
      <c r="AJ360" s="188"/>
      <c r="AK360" s="187"/>
      <c r="AL360" s="187"/>
      <c r="AM360" s="188"/>
      <c r="AN360" s="193"/>
    </row>
    <row r="361" spans="1:40">
      <c r="A361" s="16" t="str">
        <f t="shared" si="5"/>
        <v>362179802001OP Rehab</v>
      </c>
      <c r="B361" s="8"/>
      <c r="C361" s="8"/>
      <c r="D361" s="9"/>
      <c r="E361" s="9"/>
      <c r="F361" s="8"/>
      <c r="G361" s="8"/>
      <c r="H361" s="8"/>
      <c r="I361" s="8"/>
      <c r="J361" s="8"/>
      <c r="K361" s="244">
        <v>3080</v>
      </c>
      <c r="L361" s="248" t="s">
        <v>1620</v>
      </c>
      <c r="M361" s="246">
        <v>362179802001</v>
      </c>
      <c r="N361" s="247">
        <v>29</v>
      </c>
      <c r="O361" s="247" t="s">
        <v>1379</v>
      </c>
      <c r="P361" s="203"/>
      <c r="Q361" s="188" t="s">
        <v>901</v>
      </c>
      <c r="R361" s="188" t="s">
        <v>1350</v>
      </c>
      <c r="S361" s="188" t="s">
        <v>1396</v>
      </c>
      <c r="T361" s="188" t="s">
        <v>1368</v>
      </c>
      <c r="U361" s="189"/>
      <c r="V361" s="189" t="s">
        <v>900</v>
      </c>
      <c r="W361" s="197">
        <v>310.45999999999998</v>
      </c>
      <c r="X361" s="198">
        <v>0.6</v>
      </c>
      <c r="Y361" s="199">
        <v>1.0427</v>
      </c>
      <c r="Z361" s="200" t="s">
        <v>1206</v>
      </c>
      <c r="AA361" s="201">
        <v>318.41000000000003</v>
      </c>
      <c r="AB361" s="202">
        <v>0.23599999999999996</v>
      </c>
      <c r="AC361" s="202">
        <v>2.1000000000000001E-2</v>
      </c>
      <c r="AD361" s="202" t="s">
        <v>1373</v>
      </c>
      <c r="AE361" s="202">
        <v>0</v>
      </c>
      <c r="AF361" s="202" t="s">
        <v>949</v>
      </c>
      <c r="AG361" s="202" t="s">
        <v>948</v>
      </c>
      <c r="AH361" s="189">
        <v>1</v>
      </c>
      <c r="AI361" s="188"/>
      <c r="AJ361" s="188"/>
      <c r="AK361" s="187"/>
      <c r="AL361" s="187"/>
      <c r="AM361" s="188"/>
      <c r="AN361" s="193"/>
    </row>
    <row r="362" spans="1:40">
      <c r="A362" s="16" t="str">
        <f t="shared" si="5"/>
        <v>362644178001IP Acute</v>
      </c>
      <c r="B362" s="8"/>
      <c r="C362" s="8"/>
      <c r="D362" s="9"/>
      <c r="E362" s="9"/>
      <c r="F362" s="8"/>
      <c r="G362" s="8"/>
      <c r="H362" s="8"/>
      <c r="I362" s="8"/>
      <c r="J362" s="8"/>
      <c r="K362" s="244">
        <v>3085</v>
      </c>
      <c r="L362" s="248" t="s">
        <v>1397</v>
      </c>
      <c r="M362" s="246">
        <v>362644178001</v>
      </c>
      <c r="N362" s="247">
        <v>20</v>
      </c>
      <c r="O362" s="247" t="s">
        <v>1366</v>
      </c>
      <c r="P362" s="203"/>
      <c r="Q362" s="188" t="s">
        <v>879</v>
      </c>
      <c r="R362" s="188" t="s">
        <v>1350</v>
      </c>
      <c r="S362" s="188" t="s">
        <v>1367</v>
      </c>
      <c r="T362" s="188" t="s">
        <v>1368</v>
      </c>
      <c r="U362" s="189"/>
      <c r="V362" s="189" t="s">
        <v>636</v>
      </c>
      <c r="W362" s="197">
        <v>3436.26</v>
      </c>
      <c r="X362" s="198">
        <v>0.68300000000000005</v>
      </c>
      <c r="Y362" s="199">
        <v>1.0427</v>
      </c>
      <c r="Z362" s="200">
        <v>0</v>
      </c>
      <c r="AA362" s="201">
        <v>3531.49</v>
      </c>
      <c r="AB362" s="202">
        <v>0.17399999999999999</v>
      </c>
      <c r="AC362" s="202">
        <v>7.0000000000000001E-3</v>
      </c>
      <c r="AD362" s="202" t="s">
        <v>1373</v>
      </c>
      <c r="AE362" s="202">
        <v>0</v>
      </c>
      <c r="AF362" s="202" t="s">
        <v>1206</v>
      </c>
      <c r="AG362" s="202" t="s">
        <v>948</v>
      </c>
      <c r="AH362" s="189">
        <v>0.99858999999999998</v>
      </c>
      <c r="AI362" s="188"/>
      <c r="AJ362" s="188"/>
      <c r="AK362" s="187"/>
      <c r="AL362" s="187"/>
      <c r="AM362" s="188"/>
      <c r="AN362" s="193"/>
    </row>
    <row r="363" spans="1:40">
      <c r="A363" s="16" t="str">
        <f t="shared" si="5"/>
        <v>362644178003IP Acute</v>
      </c>
      <c r="B363" s="8"/>
      <c r="C363" s="8"/>
      <c r="D363" s="9"/>
      <c r="E363" s="9"/>
      <c r="F363" s="8"/>
      <c r="G363" s="8"/>
      <c r="H363" s="8"/>
      <c r="I363" s="8"/>
      <c r="J363" s="8"/>
      <c r="K363" s="244">
        <v>3085</v>
      </c>
      <c r="L363" s="248" t="s">
        <v>1397</v>
      </c>
      <c r="M363" s="246">
        <v>362644178003</v>
      </c>
      <c r="N363" s="247">
        <v>20</v>
      </c>
      <c r="O363" s="247" t="s">
        <v>1366</v>
      </c>
      <c r="P363" s="203"/>
      <c r="Q363" s="188" t="s">
        <v>879</v>
      </c>
      <c r="R363" s="188" t="s">
        <v>1350</v>
      </c>
      <c r="S363" s="188" t="s">
        <v>1367</v>
      </c>
      <c r="T363" s="188" t="s">
        <v>1368</v>
      </c>
      <c r="U363" s="189"/>
      <c r="V363" s="189" t="s">
        <v>636</v>
      </c>
      <c r="W363" s="197">
        <v>3436.26</v>
      </c>
      <c r="X363" s="198">
        <v>0.68300000000000005</v>
      </c>
      <c r="Y363" s="199">
        <v>1.0427</v>
      </c>
      <c r="Z363" s="200">
        <v>0</v>
      </c>
      <c r="AA363" s="201">
        <v>3531.49</v>
      </c>
      <c r="AB363" s="202">
        <v>0.17399999999999999</v>
      </c>
      <c r="AC363" s="202">
        <v>7.0000000000000001E-3</v>
      </c>
      <c r="AD363" s="202" t="s">
        <v>1373</v>
      </c>
      <c r="AE363" s="202">
        <v>0</v>
      </c>
      <c r="AF363" s="202" t="s">
        <v>1206</v>
      </c>
      <c r="AG363" s="202" t="s">
        <v>948</v>
      </c>
      <c r="AH363" s="189">
        <v>0.99858999999999998</v>
      </c>
      <c r="AI363" s="188"/>
      <c r="AJ363" s="188"/>
      <c r="AK363" s="187"/>
      <c r="AL363" s="187"/>
      <c r="AM363" s="188"/>
      <c r="AN363" s="193"/>
    </row>
    <row r="364" spans="1:40">
      <c r="A364" s="16" t="str">
        <f t="shared" si="5"/>
        <v>472313900001IP Acute</v>
      </c>
      <c r="B364" s="8"/>
      <c r="C364" s="8"/>
      <c r="D364" s="9"/>
      <c r="E364" s="9"/>
      <c r="F364" s="8"/>
      <c r="G364" s="8"/>
      <c r="H364" s="8"/>
      <c r="I364" s="8"/>
      <c r="J364" s="8"/>
      <c r="K364" s="244">
        <v>3085</v>
      </c>
      <c r="L364" s="248" t="s">
        <v>1397</v>
      </c>
      <c r="M364" s="246">
        <v>472313900001</v>
      </c>
      <c r="N364" s="247">
        <v>20</v>
      </c>
      <c r="O364" s="247" t="s">
        <v>1366</v>
      </c>
      <c r="P364" s="203"/>
      <c r="Q364" s="188" t="s">
        <v>879</v>
      </c>
      <c r="R364" s="188" t="s">
        <v>1350</v>
      </c>
      <c r="S364" s="188" t="s">
        <v>1367</v>
      </c>
      <c r="T364" s="188" t="s">
        <v>1368</v>
      </c>
      <c r="U364" s="189"/>
      <c r="V364" s="189" t="s">
        <v>636</v>
      </c>
      <c r="W364" s="197">
        <v>3436.26</v>
      </c>
      <c r="X364" s="198">
        <v>0.68300000000000005</v>
      </c>
      <c r="Y364" s="199">
        <v>1.0427</v>
      </c>
      <c r="Z364" s="200">
        <v>0</v>
      </c>
      <c r="AA364" s="201">
        <v>3531.49</v>
      </c>
      <c r="AB364" s="202">
        <v>0.17399999999999999</v>
      </c>
      <c r="AC364" s="202">
        <v>7.0000000000000001E-3</v>
      </c>
      <c r="AD364" s="202" t="s">
        <v>1373</v>
      </c>
      <c r="AE364" s="202">
        <v>0</v>
      </c>
      <c r="AF364" s="202" t="s">
        <v>1206</v>
      </c>
      <c r="AG364" s="202" t="s">
        <v>948</v>
      </c>
      <c r="AH364" s="189">
        <v>0.99858999999999998</v>
      </c>
      <c r="AI364" s="188"/>
      <c r="AJ364" s="188"/>
      <c r="AK364" s="187"/>
      <c r="AL364" s="187"/>
      <c r="AM364" s="188"/>
      <c r="AN364" s="193"/>
    </row>
    <row r="365" spans="1:40">
      <c r="A365" s="16" t="str">
        <f t="shared" si="5"/>
        <v>362644178001OP Acute</v>
      </c>
      <c r="B365" s="8"/>
      <c r="C365" s="8"/>
      <c r="D365" s="9"/>
      <c r="E365" s="9"/>
      <c r="F365" s="8"/>
      <c r="G365" s="8"/>
      <c r="H365" s="8"/>
      <c r="I365" s="8"/>
      <c r="J365" s="8"/>
      <c r="K365" s="244">
        <v>3085</v>
      </c>
      <c r="L365" s="248" t="s">
        <v>1397</v>
      </c>
      <c r="M365" s="246">
        <v>362644178001</v>
      </c>
      <c r="N365" s="247">
        <v>24</v>
      </c>
      <c r="O365" s="247" t="s">
        <v>1371</v>
      </c>
      <c r="P365" s="203"/>
      <c r="Q365" s="188" t="s">
        <v>879</v>
      </c>
      <c r="R365" s="188" t="s">
        <v>1350</v>
      </c>
      <c r="S365" s="188" t="s">
        <v>1367</v>
      </c>
      <c r="T365" s="188" t="s">
        <v>1368</v>
      </c>
      <c r="U365" s="189"/>
      <c r="V365" s="189" t="s">
        <v>636</v>
      </c>
      <c r="W365" s="197">
        <v>440.14</v>
      </c>
      <c r="X365" s="198">
        <v>0.6</v>
      </c>
      <c r="Y365" s="199">
        <v>1.0427</v>
      </c>
      <c r="Z365" s="200" t="s">
        <v>1206</v>
      </c>
      <c r="AA365" s="201">
        <v>444.08</v>
      </c>
      <c r="AB365" s="202">
        <v>0.17399999999999999</v>
      </c>
      <c r="AC365" s="202">
        <v>7.0000000000000001E-3</v>
      </c>
      <c r="AD365" s="202" t="s">
        <v>1373</v>
      </c>
      <c r="AE365" s="202">
        <v>0</v>
      </c>
      <c r="AF365" s="202" t="s">
        <v>949</v>
      </c>
      <c r="AG365" s="202" t="s">
        <v>948</v>
      </c>
      <c r="AH365" s="189">
        <v>0.98373999999999995</v>
      </c>
      <c r="AI365" s="188"/>
      <c r="AJ365" s="188"/>
      <c r="AK365" s="187"/>
      <c r="AL365" s="187"/>
      <c r="AM365" s="188"/>
      <c r="AN365" s="193"/>
    </row>
    <row r="366" spans="1:40">
      <c r="A366" s="16" t="str">
        <f t="shared" si="5"/>
        <v>362644178003OP Acute</v>
      </c>
      <c r="B366" s="8"/>
      <c r="C366" s="8"/>
      <c r="D366" s="9"/>
      <c r="E366" s="9"/>
      <c r="F366" s="8"/>
      <c r="G366" s="8"/>
      <c r="H366" s="8"/>
      <c r="I366" s="8"/>
      <c r="J366" s="8"/>
      <c r="K366" s="244">
        <v>3085</v>
      </c>
      <c r="L366" s="248" t="s">
        <v>1397</v>
      </c>
      <c r="M366" s="246">
        <v>362644178003</v>
      </c>
      <c r="N366" s="247">
        <v>24</v>
      </c>
      <c r="O366" s="247" t="s">
        <v>1371</v>
      </c>
      <c r="P366" s="203"/>
      <c r="Q366" s="188" t="s">
        <v>879</v>
      </c>
      <c r="R366" s="188" t="s">
        <v>1350</v>
      </c>
      <c r="S366" s="188" t="s">
        <v>1367</v>
      </c>
      <c r="T366" s="188" t="s">
        <v>1368</v>
      </c>
      <c r="U366" s="189"/>
      <c r="V366" s="189" t="s">
        <v>636</v>
      </c>
      <c r="W366" s="197">
        <v>440.14</v>
      </c>
      <c r="X366" s="198">
        <v>0.6</v>
      </c>
      <c r="Y366" s="199">
        <v>1.0427</v>
      </c>
      <c r="Z366" s="200" t="s">
        <v>1206</v>
      </c>
      <c r="AA366" s="201">
        <v>444.08</v>
      </c>
      <c r="AB366" s="202">
        <v>0.17399999999999999</v>
      </c>
      <c r="AC366" s="202">
        <v>7.0000000000000001E-3</v>
      </c>
      <c r="AD366" s="202" t="s">
        <v>1373</v>
      </c>
      <c r="AE366" s="202">
        <v>0</v>
      </c>
      <c r="AF366" s="202" t="s">
        <v>949</v>
      </c>
      <c r="AG366" s="202" t="s">
        <v>948</v>
      </c>
      <c r="AH366" s="189">
        <v>0.98373999999999995</v>
      </c>
      <c r="AI366" s="188"/>
      <c r="AJ366" s="188"/>
      <c r="AK366" s="187"/>
      <c r="AL366" s="187"/>
      <c r="AM366" s="188"/>
      <c r="AN366" s="193"/>
    </row>
    <row r="367" spans="1:40">
      <c r="A367" s="16" t="str">
        <f t="shared" si="5"/>
        <v>472313900001OP Acute</v>
      </c>
      <c r="B367" s="8"/>
      <c r="C367" s="8"/>
      <c r="D367" s="9"/>
      <c r="E367" s="9"/>
      <c r="F367" s="8"/>
      <c r="G367" s="8"/>
      <c r="H367" s="8"/>
      <c r="I367" s="8"/>
      <c r="J367" s="8"/>
      <c r="K367" s="244">
        <v>3085</v>
      </c>
      <c r="L367" s="248" t="s">
        <v>1397</v>
      </c>
      <c r="M367" s="246">
        <v>472313900001</v>
      </c>
      <c r="N367" s="247">
        <v>24</v>
      </c>
      <c r="O367" s="247" t="s">
        <v>1371</v>
      </c>
      <c r="P367" s="203"/>
      <c r="Q367" s="188" t="s">
        <v>879</v>
      </c>
      <c r="R367" s="188" t="s">
        <v>1350</v>
      </c>
      <c r="S367" s="188" t="s">
        <v>1367</v>
      </c>
      <c r="T367" s="188" t="s">
        <v>1368</v>
      </c>
      <c r="U367" s="189"/>
      <c r="V367" s="189" t="s">
        <v>636</v>
      </c>
      <c r="W367" s="197">
        <v>440.14</v>
      </c>
      <c r="X367" s="198">
        <v>0.6</v>
      </c>
      <c r="Y367" s="199">
        <v>1.0427</v>
      </c>
      <c r="Z367" s="200" t="s">
        <v>1206</v>
      </c>
      <c r="AA367" s="201">
        <v>444.08</v>
      </c>
      <c r="AB367" s="202">
        <v>0.17399999999999999</v>
      </c>
      <c r="AC367" s="202">
        <v>7.0000000000000001E-3</v>
      </c>
      <c r="AD367" s="202" t="s">
        <v>1373</v>
      </c>
      <c r="AE367" s="202">
        <v>0</v>
      </c>
      <c r="AF367" s="202" t="s">
        <v>949</v>
      </c>
      <c r="AG367" s="202" t="s">
        <v>948</v>
      </c>
      <c r="AH367" s="189">
        <v>0.98373999999999995</v>
      </c>
      <c r="AI367" s="188"/>
      <c r="AJ367" s="188"/>
      <c r="AK367" s="187"/>
      <c r="AL367" s="187"/>
      <c r="AM367" s="188"/>
      <c r="AN367" s="193"/>
    </row>
    <row r="368" spans="1:40">
      <c r="A368" s="16" t="str">
        <f t="shared" ref="A368:A428" si="6">M368&amp;O368</f>
        <v>376020801001IP Acute</v>
      </c>
      <c r="B368" s="8"/>
      <c r="C368" s="8"/>
      <c r="D368" s="9"/>
      <c r="E368" s="9"/>
      <c r="F368" s="8"/>
      <c r="G368" s="8"/>
      <c r="H368" s="8"/>
      <c r="I368" s="8"/>
      <c r="J368" s="8"/>
      <c r="K368" s="244">
        <v>3091</v>
      </c>
      <c r="L368" s="248" t="s">
        <v>1621</v>
      </c>
      <c r="M368" s="246">
        <v>376020801001</v>
      </c>
      <c r="N368" s="247">
        <v>20</v>
      </c>
      <c r="O368" s="247" t="s">
        <v>1366</v>
      </c>
      <c r="P368" s="203"/>
      <c r="Q368" s="188" t="s">
        <v>19</v>
      </c>
      <c r="R368" s="188" t="s">
        <v>1350</v>
      </c>
      <c r="S368" s="188" t="s">
        <v>945</v>
      </c>
      <c r="T368" s="188" t="s">
        <v>1368</v>
      </c>
      <c r="U368" s="189"/>
      <c r="V368" s="189" t="s">
        <v>688</v>
      </c>
      <c r="W368" s="197">
        <v>3436.26</v>
      </c>
      <c r="X368" s="198">
        <v>0.62</v>
      </c>
      <c r="Y368" s="199">
        <v>0.84860000000000002</v>
      </c>
      <c r="Z368" s="200">
        <v>0</v>
      </c>
      <c r="AA368" s="201">
        <v>3109.31</v>
      </c>
      <c r="AB368" s="202">
        <v>0.29099999999999998</v>
      </c>
      <c r="AC368" s="202">
        <v>2.1000000000000001E-2</v>
      </c>
      <c r="AD368" s="202" t="s">
        <v>1373</v>
      </c>
      <c r="AE368" s="202">
        <v>0</v>
      </c>
      <c r="AF368" s="202" t="s">
        <v>1206</v>
      </c>
      <c r="AG368" s="202" t="s">
        <v>949</v>
      </c>
      <c r="AH368" s="189">
        <v>0.99858999999999998</v>
      </c>
      <c r="AI368" s="188"/>
      <c r="AJ368" s="188"/>
      <c r="AK368" s="187"/>
      <c r="AL368" s="187"/>
      <c r="AM368" s="188"/>
      <c r="AN368" s="193"/>
    </row>
    <row r="369" spans="1:40">
      <c r="A369" s="16" t="str">
        <f t="shared" si="6"/>
        <v>376020801001OP Acute</v>
      </c>
      <c r="B369" s="8"/>
      <c r="C369" s="8"/>
      <c r="D369" s="9"/>
      <c r="E369" s="9"/>
      <c r="F369" s="8"/>
      <c r="G369" s="8"/>
      <c r="H369" s="8"/>
      <c r="I369" s="8"/>
      <c r="J369" s="8"/>
      <c r="K369" s="244">
        <v>3091</v>
      </c>
      <c r="L369" s="248" t="s">
        <v>1621</v>
      </c>
      <c r="M369" s="246">
        <v>376020801001</v>
      </c>
      <c r="N369" s="247">
        <v>24</v>
      </c>
      <c r="O369" s="247" t="s">
        <v>1371</v>
      </c>
      <c r="P369" s="203"/>
      <c r="Q369" s="188" t="s">
        <v>19</v>
      </c>
      <c r="R369" s="188" t="s">
        <v>1350</v>
      </c>
      <c r="S369" s="188" t="s">
        <v>945</v>
      </c>
      <c r="T369" s="188" t="s">
        <v>1368</v>
      </c>
      <c r="U369" s="189"/>
      <c r="V369" s="189" t="s">
        <v>688</v>
      </c>
      <c r="W369" s="197">
        <v>861.11</v>
      </c>
      <c r="X369" s="198">
        <v>0.6</v>
      </c>
      <c r="Y369" s="199">
        <v>1</v>
      </c>
      <c r="Z369" s="200" t="s">
        <v>1206</v>
      </c>
      <c r="AA369" s="201">
        <v>1226.7</v>
      </c>
      <c r="AB369" s="202">
        <v>0.29099999999999998</v>
      </c>
      <c r="AC369" s="202">
        <v>2.1000000000000001E-2</v>
      </c>
      <c r="AD369" s="202" t="s">
        <v>1373</v>
      </c>
      <c r="AE369" s="202">
        <v>0</v>
      </c>
      <c r="AF369" s="202" t="s">
        <v>948</v>
      </c>
      <c r="AG369" s="202" t="s">
        <v>949</v>
      </c>
      <c r="AH369" s="189">
        <v>0.98373999999999995</v>
      </c>
      <c r="AI369" s="188"/>
      <c r="AJ369" s="188"/>
      <c r="AK369" s="187"/>
      <c r="AL369" s="187"/>
      <c r="AM369" s="188"/>
      <c r="AN369" s="193"/>
    </row>
    <row r="370" spans="1:40">
      <c r="A370" s="16" t="str">
        <f t="shared" si="6"/>
        <v>376020801001OP Rehab</v>
      </c>
      <c r="B370" s="8"/>
      <c r="C370" s="8"/>
      <c r="D370" s="9"/>
      <c r="E370" s="9"/>
      <c r="F370" s="8"/>
      <c r="G370" s="8"/>
      <c r="H370" s="8"/>
      <c r="I370" s="8"/>
      <c r="J370" s="8"/>
      <c r="K370" s="244">
        <v>3091</v>
      </c>
      <c r="L370" s="248" t="s">
        <v>1621</v>
      </c>
      <c r="M370" s="246">
        <v>376020801001</v>
      </c>
      <c r="N370" s="247">
        <v>29</v>
      </c>
      <c r="O370" s="247" t="s">
        <v>1379</v>
      </c>
      <c r="P370" s="203"/>
      <c r="Q370" s="188" t="s">
        <v>19</v>
      </c>
      <c r="R370" s="188" t="s">
        <v>1350</v>
      </c>
      <c r="S370" s="188" t="s">
        <v>945</v>
      </c>
      <c r="T370" s="188" t="s">
        <v>1368</v>
      </c>
      <c r="U370" s="189"/>
      <c r="V370" s="189" t="s">
        <v>688</v>
      </c>
      <c r="W370" s="197">
        <v>861.11</v>
      </c>
      <c r="X370" s="198">
        <v>0.6</v>
      </c>
      <c r="Y370" s="199">
        <v>1</v>
      </c>
      <c r="Z370" s="200" t="s">
        <v>1206</v>
      </c>
      <c r="AA370" s="201">
        <v>1138.22</v>
      </c>
      <c r="AB370" s="202">
        <v>0.29099999999999998</v>
      </c>
      <c r="AC370" s="202">
        <v>2.1000000000000001E-2</v>
      </c>
      <c r="AD370" s="202" t="s">
        <v>1373</v>
      </c>
      <c r="AE370" s="202">
        <v>0</v>
      </c>
      <c r="AF370" s="202" t="s">
        <v>948</v>
      </c>
      <c r="AG370" s="202" t="s">
        <v>949</v>
      </c>
      <c r="AH370" s="189">
        <v>1</v>
      </c>
      <c r="AI370" s="188"/>
      <c r="AJ370" s="188"/>
      <c r="AK370" s="187"/>
      <c r="AL370" s="187"/>
      <c r="AM370" s="188"/>
      <c r="AN370" s="193"/>
    </row>
    <row r="371" spans="1:40">
      <c r="A371" s="16" t="str">
        <f t="shared" si="6"/>
        <v>362256036001IP Rehab</v>
      </c>
      <c r="B371" s="8"/>
      <c r="C371" s="8"/>
      <c r="D371" s="9"/>
      <c r="E371" s="9"/>
      <c r="F371" s="8"/>
      <c r="G371" s="8"/>
      <c r="H371" s="8"/>
      <c r="I371" s="8"/>
      <c r="J371" s="8"/>
      <c r="K371" s="244">
        <v>3093</v>
      </c>
      <c r="L371" s="248" t="s">
        <v>1622</v>
      </c>
      <c r="M371" s="246">
        <v>362256036001</v>
      </c>
      <c r="N371" s="247">
        <v>22</v>
      </c>
      <c r="O371" s="247" t="s">
        <v>1370</v>
      </c>
      <c r="P371" s="203"/>
      <c r="Q371" s="188" t="s">
        <v>20</v>
      </c>
      <c r="R371" s="188" t="s">
        <v>1350</v>
      </c>
      <c r="S371" s="188" t="s">
        <v>1396</v>
      </c>
      <c r="T371" s="188" t="s">
        <v>1368</v>
      </c>
      <c r="U371" s="189"/>
      <c r="V371" s="189" t="s">
        <v>887</v>
      </c>
      <c r="W371" s="197" t="s">
        <v>1206</v>
      </c>
      <c r="X371" s="198" t="s">
        <v>1206</v>
      </c>
      <c r="Y371" s="199" t="s">
        <v>1206</v>
      </c>
      <c r="Z371" s="200" t="s">
        <v>1206</v>
      </c>
      <c r="AA371" s="201">
        <v>1245.24</v>
      </c>
      <c r="AB371" s="202" t="s">
        <v>1206</v>
      </c>
      <c r="AC371" s="202" t="s">
        <v>1206</v>
      </c>
      <c r="AD371" s="202" t="s">
        <v>1373</v>
      </c>
      <c r="AE371" s="202">
        <v>0</v>
      </c>
      <c r="AF371" s="202" t="s">
        <v>1206</v>
      </c>
      <c r="AG371" s="202" t="s">
        <v>948</v>
      </c>
      <c r="AH371" s="189">
        <v>1</v>
      </c>
      <c r="AI371" s="188"/>
      <c r="AJ371" s="188"/>
      <c r="AK371" s="187"/>
      <c r="AL371" s="187"/>
      <c r="AM371" s="188"/>
      <c r="AN371" s="193"/>
    </row>
    <row r="372" spans="1:40">
      <c r="A372" s="16" t="str">
        <f t="shared" si="6"/>
        <v>362256036001OP Rehab</v>
      </c>
      <c r="B372" s="8"/>
      <c r="C372" s="8"/>
      <c r="D372" s="9"/>
      <c r="E372" s="9"/>
      <c r="F372" s="8"/>
      <c r="G372" s="8"/>
      <c r="H372" s="8"/>
      <c r="I372" s="8"/>
      <c r="J372" s="8"/>
      <c r="K372" s="244">
        <v>3093</v>
      </c>
      <c r="L372" s="248" t="s">
        <v>1622</v>
      </c>
      <c r="M372" s="246">
        <v>362256036001</v>
      </c>
      <c r="N372" s="247">
        <v>29</v>
      </c>
      <c r="O372" s="247" t="s">
        <v>1379</v>
      </c>
      <c r="P372" s="203"/>
      <c r="Q372" s="188" t="s">
        <v>20</v>
      </c>
      <c r="R372" s="188" t="s">
        <v>1350</v>
      </c>
      <c r="S372" s="188" t="s">
        <v>1396</v>
      </c>
      <c r="T372" s="188" t="s">
        <v>1368</v>
      </c>
      <c r="U372" s="189"/>
      <c r="V372" s="189" t="s">
        <v>887</v>
      </c>
      <c r="W372" s="197">
        <v>310.45999999999998</v>
      </c>
      <c r="X372" s="198">
        <v>0.6</v>
      </c>
      <c r="Y372" s="199">
        <v>1.0427</v>
      </c>
      <c r="Z372" s="200" t="s">
        <v>1206</v>
      </c>
      <c r="AA372" s="201">
        <v>318.41000000000003</v>
      </c>
      <c r="AB372" s="202">
        <v>0.23599999999999996</v>
      </c>
      <c r="AC372" s="202">
        <v>2.1000000000000001E-2</v>
      </c>
      <c r="AD372" s="202" t="s">
        <v>1373</v>
      </c>
      <c r="AE372" s="202">
        <v>0</v>
      </c>
      <c r="AF372" s="202" t="s">
        <v>949</v>
      </c>
      <c r="AG372" s="202" t="s">
        <v>948</v>
      </c>
      <c r="AH372" s="189">
        <v>1</v>
      </c>
      <c r="AI372" s="188"/>
      <c r="AJ372" s="188"/>
      <c r="AK372" s="187"/>
      <c r="AL372" s="187"/>
      <c r="AM372" s="188"/>
      <c r="AN372" s="193"/>
    </row>
    <row r="373" spans="1:40" ht="15">
      <c r="A373" s="16" t="str">
        <f t="shared" si="6"/>
        <v>376000511011IP Acute</v>
      </c>
      <c r="B373" s="8"/>
      <c r="C373" s="8"/>
      <c r="D373" s="9"/>
      <c r="E373" s="9"/>
      <c r="F373" s="8"/>
      <c r="G373" s="8"/>
      <c r="H373" s="8"/>
      <c r="I373" s="8"/>
      <c r="J373" s="8"/>
      <c r="K373" s="278">
        <v>3098</v>
      </c>
      <c r="L373" s="279" t="s">
        <v>1776</v>
      </c>
      <c r="M373" s="294">
        <v>376000511011</v>
      </c>
      <c r="N373" s="281">
        <v>20</v>
      </c>
      <c r="O373" s="282" t="s">
        <v>1366</v>
      </c>
      <c r="P373" s="283"/>
      <c r="Q373" s="284" t="s">
        <v>1777</v>
      </c>
      <c r="R373" s="284" t="s">
        <v>1350</v>
      </c>
      <c r="S373" s="284" t="s">
        <v>1367</v>
      </c>
      <c r="T373" s="284" t="s">
        <v>1368</v>
      </c>
      <c r="U373" s="285"/>
      <c r="V373" s="296" t="s">
        <v>1778</v>
      </c>
      <c r="W373" s="287">
        <v>7158.9</v>
      </c>
      <c r="X373" s="288">
        <v>1</v>
      </c>
      <c r="Y373" s="289">
        <v>1</v>
      </c>
      <c r="Z373" s="290">
        <v>0</v>
      </c>
      <c r="AA373" s="287">
        <v>7158.9</v>
      </c>
      <c r="AB373" s="292">
        <v>0.34499999999999997</v>
      </c>
      <c r="AC373" s="293">
        <v>8.0000000000000002E-3</v>
      </c>
      <c r="AD373" s="293" t="s">
        <v>1373</v>
      </c>
      <c r="AE373" s="293" t="s">
        <v>1369</v>
      </c>
      <c r="AF373" s="293" t="s">
        <v>1206</v>
      </c>
      <c r="AG373" s="293" t="s">
        <v>949</v>
      </c>
      <c r="AH373" s="285">
        <v>1</v>
      </c>
      <c r="AI373" s="188"/>
      <c r="AJ373" s="188"/>
      <c r="AK373" s="187"/>
      <c r="AL373" s="187"/>
      <c r="AM373" s="188"/>
      <c r="AN373" s="193"/>
    </row>
    <row r="374" spans="1:40" ht="15">
      <c r="A374" s="16" t="str">
        <f t="shared" si="6"/>
        <v>376000511011IP Psych</v>
      </c>
      <c r="B374" s="8"/>
      <c r="C374" s="8"/>
      <c r="D374" s="9"/>
      <c r="E374" s="9"/>
      <c r="F374" s="8"/>
      <c r="G374" s="8"/>
      <c r="H374" s="8"/>
      <c r="I374" s="8"/>
      <c r="J374" s="8"/>
      <c r="K374" s="278">
        <v>3098</v>
      </c>
      <c r="L374" s="279" t="s">
        <v>1776</v>
      </c>
      <c r="M374" s="294">
        <v>376000511011</v>
      </c>
      <c r="N374" s="281">
        <v>21</v>
      </c>
      <c r="O374" s="282" t="s">
        <v>1375</v>
      </c>
      <c r="P374" s="283"/>
      <c r="Q374" s="284" t="s">
        <v>1777</v>
      </c>
      <c r="R374" s="284" t="s">
        <v>1350</v>
      </c>
      <c r="S374" s="284" t="s">
        <v>1367</v>
      </c>
      <c r="T374" s="284" t="s">
        <v>1368</v>
      </c>
      <c r="U374" s="285"/>
      <c r="V374" s="296" t="s">
        <v>1778</v>
      </c>
      <c r="W374" s="295" t="s">
        <v>1206</v>
      </c>
      <c r="X374" s="288" t="s">
        <v>1206</v>
      </c>
      <c r="Y374" s="289" t="s">
        <v>1206</v>
      </c>
      <c r="Z374" s="290" t="s">
        <v>1206</v>
      </c>
      <c r="AA374" s="291">
        <v>1302.8800000000001</v>
      </c>
      <c r="AB374" s="292" t="s">
        <v>1206</v>
      </c>
      <c r="AC374" s="293" t="s">
        <v>1206</v>
      </c>
      <c r="AD374" s="293" t="s">
        <v>1373</v>
      </c>
      <c r="AE374" s="293" t="s">
        <v>1369</v>
      </c>
      <c r="AF374" s="293" t="s">
        <v>1206</v>
      </c>
      <c r="AG374" s="293" t="s">
        <v>949</v>
      </c>
      <c r="AH374" s="285">
        <v>1</v>
      </c>
      <c r="AI374" s="188"/>
      <c r="AJ374" s="188"/>
      <c r="AK374" s="187"/>
      <c r="AL374" s="187"/>
      <c r="AM374" s="188"/>
      <c r="AN374" s="193"/>
    </row>
    <row r="375" spans="1:40" ht="15">
      <c r="A375" s="16" t="str">
        <f t="shared" si="6"/>
        <v>376000511011IP Rehab</v>
      </c>
      <c r="B375" s="8"/>
      <c r="C375" s="8"/>
      <c r="D375" s="9"/>
      <c r="E375" s="9"/>
      <c r="F375" s="8"/>
      <c r="G375" s="8"/>
      <c r="H375" s="8"/>
      <c r="I375" s="8"/>
      <c r="J375" s="8"/>
      <c r="K375" s="278">
        <v>3098</v>
      </c>
      <c r="L375" s="279" t="s">
        <v>1776</v>
      </c>
      <c r="M375" s="294">
        <v>376000511011</v>
      </c>
      <c r="N375" s="281">
        <v>22</v>
      </c>
      <c r="O375" s="282" t="s">
        <v>1370</v>
      </c>
      <c r="P375" s="283"/>
      <c r="Q375" s="284" t="s">
        <v>1777</v>
      </c>
      <c r="R375" s="284" t="s">
        <v>1350</v>
      </c>
      <c r="S375" s="284" t="s">
        <v>1367</v>
      </c>
      <c r="T375" s="284" t="s">
        <v>1368</v>
      </c>
      <c r="U375" s="285"/>
      <c r="V375" s="296" t="s">
        <v>1778</v>
      </c>
      <c r="W375" s="287" t="s">
        <v>1206</v>
      </c>
      <c r="X375" s="288" t="s">
        <v>1206</v>
      </c>
      <c r="Y375" s="289" t="s">
        <v>1206</v>
      </c>
      <c r="Z375" s="290" t="s">
        <v>1206</v>
      </c>
      <c r="AA375" s="291">
        <v>0</v>
      </c>
      <c r="AB375" s="292" t="s">
        <v>1206</v>
      </c>
      <c r="AC375" s="293" t="s">
        <v>1206</v>
      </c>
      <c r="AD375" s="293" t="s">
        <v>1373</v>
      </c>
      <c r="AE375" s="293" t="s">
        <v>1369</v>
      </c>
      <c r="AF375" s="293" t="s">
        <v>1206</v>
      </c>
      <c r="AG375" s="293" t="s">
        <v>949</v>
      </c>
      <c r="AH375" s="285">
        <v>1</v>
      </c>
      <c r="AI375" s="188"/>
      <c r="AJ375" s="188"/>
      <c r="AK375" s="187"/>
      <c r="AL375" s="187"/>
      <c r="AM375" s="188"/>
      <c r="AN375" s="193"/>
    </row>
    <row r="376" spans="1:40" ht="15">
      <c r="A376" s="16" t="str">
        <f t="shared" si="6"/>
        <v>376000511011OP Acute</v>
      </c>
      <c r="B376" s="8"/>
      <c r="C376" s="8"/>
      <c r="D376" s="9"/>
      <c r="E376" s="9"/>
      <c r="F376" s="8"/>
      <c r="G376" s="8"/>
      <c r="H376" s="8"/>
      <c r="I376" s="8"/>
      <c r="J376" s="8"/>
      <c r="K376" s="278">
        <v>3098</v>
      </c>
      <c r="L376" s="279" t="s">
        <v>1776</v>
      </c>
      <c r="M376" s="294">
        <v>376000511011</v>
      </c>
      <c r="N376" s="281">
        <v>24</v>
      </c>
      <c r="O376" s="282" t="s">
        <v>1371</v>
      </c>
      <c r="P376" s="283"/>
      <c r="Q376" s="284" t="s">
        <v>1777</v>
      </c>
      <c r="R376" s="284" t="s">
        <v>1350</v>
      </c>
      <c r="S376" s="284" t="s">
        <v>1367</v>
      </c>
      <c r="T376" s="284" t="s">
        <v>1368</v>
      </c>
      <c r="U376" s="285"/>
      <c r="V376" s="296" t="s">
        <v>1778</v>
      </c>
      <c r="W376" s="287">
        <v>932.78</v>
      </c>
      <c r="X376" s="288">
        <v>1</v>
      </c>
      <c r="Y376" s="289">
        <v>1</v>
      </c>
      <c r="Z376" s="290" t="s">
        <v>1206</v>
      </c>
      <c r="AA376" s="287">
        <v>932.78</v>
      </c>
      <c r="AB376" s="292">
        <v>0.34499999999999997</v>
      </c>
      <c r="AC376" s="293">
        <v>8.0000000000000002E-3</v>
      </c>
      <c r="AD376" s="293" t="s">
        <v>1373</v>
      </c>
      <c r="AE376" s="293" t="s">
        <v>1369</v>
      </c>
      <c r="AF376" s="293" t="s">
        <v>949</v>
      </c>
      <c r="AG376" s="293" t="s">
        <v>949</v>
      </c>
      <c r="AH376" s="285">
        <v>1</v>
      </c>
      <c r="AI376" s="188"/>
      <c r="AJ376" s="188"/>
      <c r="AK376" s="187"/>
      <c r="AL376" s="187"/>
      <c r="AM376" s="188"/>
      <c r="AN376" s="193"/>
    </row>
    <row r="377" spans="1:40" ht="15">
      <c r="A377" s="16" t="str">
        <f t="shared" si="6"/>
        <v>376000511011OP Psych</v>
      </c>
      <c r="B377" s="8"/>
      <c r="C377" s="8"/>
      <c r="D377" s="9"/>
      <c r="E377" s="9"/>
      <c r="F377" s="8"/>
      <c r="G377" s="8"/>
      <c r="H377" s="8"/>
      <c r="I377" s="8"/>
      <c r="J377" s="8"/>
      <c r="K377" s="278">
        <v>3098</v>
      </c>
      <c r="L377" s="279" t="s">
        <v>1776</v>
      </c>
      <c r="M377" s="294">
        <v>376000511011</v>
      </c>
      <c r="N377" s="281">
        <v>27</v>
      </c>
      <c r="O377" s="282" t="s">
        <v>1376</v>
      </c>
      <c r="P377" s="283"/>
      <c r="Q377" s="284" t="s">
        <v>1777</v>
      </c>
      <c r="R377" s="284" t="s">
        <v>1350</v>
      </c>
      <c r="S377" s="284" t="s">
        <v>1367</v>
      </c>
      <c r="T377" s="284" t="s">
        <v>1368</v>
      </c>
      <c r="U377" s="285"/>
      <c r="V377" s="296" t="s">
        <v>1778</v>
      </c>
      <c r="W377" s="287">
        <v>932.78</v>
      </c>
      <c r="X377" s="288">
        <v>1</v>
      </c>
      <c r="Y377" s="289">
        <v>1</v>
      </c>
      <c r="Z377" s="290" t="s">
        <v>1206</v>
      </c>
      <c r="AA377" s="287">
        <v>932.78</v>
      </c>
      <c r="AB377" s="292">
        <v>0.34499999999999997</v>
      </c>
      <c r="AC377" s="293">
        <v>8.0000000000000002E-3</v>
      </c>
      <c r="AD377" s="293" t="s">
        <v>1373</v>
      </c>
      <c r="AE377" s="293" t="s">
        <v>1369</v>
      </c>
      <c r="AF377" s="293" t="s">
        <v>949</v>
      </c>
      <c r="AG377" s="293" t="s">
        <v>949</v>
      </c>
      <c r="AH377" s="285">
        <v>1</v>
      </c>
      <c r="AI377" s="188"/>
      <c r="AJ377" s="188"/>
      <c r="AK377" s="187"/>
      <c r="AL377" s="187"/>
      <c r="AM377" s="188"/>
      <c r="AN377" s="193"/>
    </row>
    <row r="378" spans="1:40" ht="15">
      <c r="A378" s="16" t="str">
        <f t="shared" si="6"/>
        <v>376000511011OP Psych</v>
      </c>
      <c r="B378" s="8"/>
      <c r="C378" s="8"/>
      <c r="D378" s="9"/>
      <c r="E378" s="9"/>
      <c r="F378" s="8"/>
      <c r="G378" s="8"/>
      <c r="H378" s="8"/>
      <c r="I378" s="8"/>
      <c r="J378" s="8"/>
      <c r="K378" s="278">
        <v>3098</v>
      </c>
      <c r="L378" s="279" t="s">
        <v>1776</v>
      </c>
      <c r="M378" s="294">
        <v>376000511011</v>
      </c>
      <c r="N378" s="281">
        <v>28</v>
      </c>
      <c r="O378" s="282" t="s">
        <v>1376</v>
      </c>
      <c r="P378" s="283"/>
      <c r="Q378" s="284" t="s">
        <v>1777</v>
      </c>
      <c r="R378" s="284" t="s">
        <v>1350</v>
      </c>
      <c r="S378" s="284" t="s">
        <v>1367</v>
      </c>
      <c r="T378" s="284" t="s">
        <v>1368</v>
      </c>
      <c r="U378" s="285"/>
      <c r="V378" s="296" t="s">
        <v>1778</v>
      </c>
      <c r="W378" s="287">
        <v>932.78</v>
      </c>
      <c r="X378" s="288">
        <v>1</v>
      </c>
      <c r="Y378" s="289">
        <v>1</v>
      </c>
      <c r="Z378" s="290" t="s">
        <v>1206</v>
      </c>
      <c r="AA378" s="287">
        <v>932.78</v>
      </c>
      <c r="AB378" s="292">
        <v>0.34499999999999997</v>
      </c>
      <c r="AC378" s="293">
        <v>8.0000000000000002E-3</v>
      </c>
      <c r="AD378" s="293" t="s">
        <v>1373</v>
      </c>
      <c r="AE378" s="293" t="s">
        <v>1369</v>
      </c>
      <c r="AF378" s="293" t="s">
        <v>949</v>
      </c>
      <c r="AG378" s="293" t="s">
        <v>949</v>
      </c>
      <c r="AH378" s="285">
        <v>1</v>
      </c>
      <c r="AI378" s="188"/>
      <c r="AJ378" s="188"/>
      <c r="AK378" s="187"/>
      <c r="AL378" s="187"/>
      <c r="AM378" s="188"/>
      <c r="AN378" s="193"/>
    </row>
    <row r="379" spans="1:40" ht="15">
      <c r="A379" s="16" t="str">
        <f t="shared" si="6"/>
        <v>376000511011OP Rehab</v>
      </c>
      <c r="B379" s="8"/>
      <c r="C379" s="8"/>
      <c r="D379" s="9"/>
      <c r="E379" s="9"/>
      <c r="F379" s="8"/>
      <c r="G379" s="8"/>
      <c r="H379" s="8"/>
      <c r="I379" s="8"/>
      <c r="J379" s="8"/>
      <c r="K379" s="278">
        <v>3098</v>
      </c>
      <c r="L379" s="279" t="s">
        <v>1776</v>
      </c>
      <c r="M379" s="294">
        <v>376000511011</v>
      </c>
      <c r="N379" s="281">
        <v>29</v>
      </c>
      <c r="O379" s="282" t="s">
        <v>1379</v>
      </c>
      <c r="P379" s="283"/>
      <c r="Q379" s="284" t="s">
        <v>1777</v>
      </c>
      <c r="R379" s="284" t="s">
        <v>1350</v>
      </c>
      <c r="S379" s="284" t="s">
        <v>1367</v>
      </c>
      <c r="T379" s="284" t="s">
        <v>1368</v>
      </c>
      <c r="U379" s="285"/>
      <c r="V379" s="296" t="s">
        <v>1778</v>
      </c>
      <c r="W379" s="287">
        <v>932.78</v>
      </c>
      <c r="X379" s="288">
        <v>1</v>
      </c>
      <c r="Y379" s="289">
        <v>1</v>
      </c>
      <c r="Z379" s="290" t="s">
        <v>1206</v>
      </c>
      <c r="AA379" s="287">
        <v>932.78</v>
      </c>
      <c r="AB379" s="292">
        <v>0.34499999999999997</v>
      </c>
      <c r="AC379" s="293">
        <v>8.0000000000000002E-3</v>
      </c>
      <c r="AD379" s="293" t="s">
        <v>1373</v>
      </c>
      <c r="AE379" s="293" t="s">
        <v>1369</v>
      </c>
      <c r="AF379" s="293" t="s">
        <v>949</v>
      </c>
      <c r="AG379" s="293" t="s">
        <v>949</v>
      </c>
      <c r="AH379" s="285">
        <v>1</v>
      </c>
      <c r="AI379" s="188"/>
      <c r="AJ379" s="188"/>
      <c r="AK379" s="187"/>
      <c r="AL379" s="187"/>
      <c r="AM379" s="188"/>
      <c r="AN379" s="193"/>
    </row>
    <row r="380" spans="1:40">
      <c r="A380" s="16" t="str">
        <f t="shared" si="6"/>
        <v>366000085001IP Acute</v>
      </c>
      <c r="B380" s="8"/>
      <c r="C380" s="8"/>
      <c r="D380" s="9"/>
      <c r="E380" s="9"/>
      <c r="F380" s="8"/>
      <c r="G380" s="8"/>
      <c r="H380" s="8"/>
      <c r="I380" s="8"/>
      <c r="J380" s="8"/>
      <c r="K380" s="244">
        <v>3102</v>
      </c>
      <c r="L380" s="248" t="s">
        <v>1623</v>
      </c>
      <c r="M380" s="246">
        <v>366000085001</v>
      </c>
      <c r="N380" s="247">
        <v>20</v>
      </c>
      <c r="O380" s="247" t="s">
        <v>1366</v>
      </c>
      <c r="P380" s="203"/>
      <c r="Q380" s="188" t="s">
        <v>21</v>
      </c>
      <c r="R380" s="188" t="s">
        <v>1350</v>
      </c>
      <c r="S380" s="188" t="s">
        <v>1367</v>
      </c>
      <c r="T380" s="188" t="s">
        <v>1368</v>
      </c>
      <c r="U380" s="189"/>
      <c r="V380" s="189" t="s">
        <v>577</v>
      </c>
      <c r="W380" s="197">
        <v>3436.26</v>
      </c>
      <c r="X380" s="198">
        <v>0.68300000000000005</v>
      </c>
      <c r="Y380" s="199">
        <v>1.0427</v>
      </c>
      <c r="Z380" s="200">
        <v>0</v>
      </c>
      <c r="AA380" s="201">
        <v>3531.49</v>
      </c>
      <c r="AB380" s="202">
        <v>0.30599999999999999</v>
      </c>
      <c r="AC380" s="202">
        <v>0.03</v>
      </c>
      <c r="AD380" s="202" t="s">
        <v>1373</v>
      </c>
      <c r="AE380" s="202">
        <v>0</v>
      </c>
      <c r="AF380" s="202" t="s">
        <v>1206</v>
      </c>
      <c r="AG380" s="202" t="s">
        <v>949</v>
      </c>
      <c r="AH380" s="189">
        <v>0.99858999999999998</v>
      </c>
      <c r="AI380" s="188"/>
      <c r="AJ380" s="188"/>
      <c r="AK380" s="187"/>
      <c r="AL380" s="187"/>
      <c r="AM380" s="188"/>
      <c r="AN380" s="193"/>
    </row>
    <row r="381" spans="1:40">
      <c r="A381" s="16" t="str">
        <f t="shared" si="6"/>
        <v>366000085001IP Psych</v>
      </c>
      <c r="B381" s="8"/>
      <c r="C381" s="8"/>
      <c r="D381" s="9"/>
      <c r="E381" s="9"/>
      <c r="F381" s="8"/>
      <c r="G381" s="8"/>
      <c r="H381" s="8"/>
      <c r="I381" s="8"/>
      <c r="J381" s="8"/>
      <c r="K381" s="244">
        <v>3102</v>
      </c>
      <c r="L381" s="248" t="s">
        <v>1623</v>
      </c>
      <c r="M381" s="246">
        <v>366000085001</v>
      </c>
      <c r="N381" s="247">
        <v>21</v>
      </c>
      <c r="O381" s="247" t="s">
        <v>1375</v>
      </c>
      <c r="P381" s="203"/>
      <c r="Q381" s="188" t="s">
        <v>21</v>
      </c>
      <c r="R381" s="188" t="s">
        <v>1350</v>
      </c>
      <c r="S381" s="188" t="s">
        <v>1367</v>
      </c>
      <c r="T381" s="188" t="s">
        <v>1368</v>
      </c>
      <c r="U381" s="189"/>
      <c r="V381" s="189" t="s">
        <v>577</v>
      </c>
      <c r="W381" s="197" t="s">
        <v>1206</v>
      </c>
      <c r="X381" s="198" t="s">
        <v>1206</v>
      </c>
      <c r="Y381" s="199" t="s">
        <v>1206</v>
      </c>
      <c r="Z381" s="200" t="s">
        <v>1206</v>
      </c>
      <c r="AA381" s="201">
        <v>389.44</v>
      </c>
      <c r="AB381" s="202" t="s">
        <v>1206</v>
      </c>
      <c r="AC381" s="202" t="s">
        <v>1206</v>
      </c>
      <c r="AD381" s="202" t="s">
        <v>1373</v>
      </c>
      <c r="AE381" s="202">
        <v>0</v>
      </c>
      <c r="AF381" s="202" t="s">
        <v>1206</v>
      </c>
      <c r="AG381" s="202" t="s">
        <v>949</v>
      </c>
      <c r="AH381" s="189">
        <v>1</v>
      </c>
      <c r="AI381" s="188"/>
      <c r="AJ381" s="188"/>
      <c r="AK381" s="187"/>
      <c r="AL381" s="187"/>
      <c r="AM381" s="188"/>
      <c r="AN381" s="193"/>
    </row>
    <row r="382" spans="1:40">
      <c r="A382" s="16" t="str">
        <f t="shared" si="6"/>
        <v>366000085001OP Acute</v>
      </c>
      <c r="B382" s="8"/>
      <c r="C382" s="8"/>
      <c r="D382" s="9"/>
      <c r="E382" s="9"/>
      <c r="F382" s="8"/>
      <c r="G382" s="8"/>
      <c r="H382" s="8"/>
      <c r="I382" s="8"/>
      <c r="J382" s="8"/>
      <c r="K382" s="244">
        <v>3102</v>
      </c>
      <c r="L382" s="248" t="s">
        <v>1623</v>
      </c>
      <c r="M382" s="246">
        <v>366000085001</v>
      </c>
      <c r="N382" s="247">
        <v>24</v>
      </c>
      <c r="O382" s="247" t="s">
        <v>1371</v>
      </c>
      <c r="P382" s="203"/>
      <c r="Q382" s="188" t="s">
        <v>21</v>
      </c>
      <c r="R382" s="188" t="s">
        <v>1350</v>
      </c>
      <c r="S382" s="188" t="s">
        <v>1367</v>
      </c>
      <c r="T382" s="188" t="s">
        <v>1368</v>
      </c>
      <c r="U382" s="189"/>
      <c r="V382" s="189" t="s">
        <v>577</v>
      </c>
      <c r="W382" s="197">
        <v>440.14</v>
      </c>
      <c r="X382" s="198">
        <v>0.6</v>
      </c>
      <c r="Y382" s="199">
        <v>1.0427</v>
      </c>
      <c r="Z382" s="200" t="s">
        <v>1206</v>
      </c>
      <c r="AA382" s="201">
        <v>643.07000000000005</v>
      </c>
      <c r="AB382" s="202">
        <v>0.30599999999999999</v>
      </c>
      <c r="AC382" s="202">
        <v>0.03</v>
      </c>
      <c r="AD382" s="202" t="s">
        <v>1373</v>
      </c>
      <c r="AE382" s="202">
        <v>0</v>
      </c>
      <c r="AF382" s="202" t="s">
        <v>948</v>
      </c>
      <c r="AG382" s="202" t="s">
        <v>949</v>
      </c>
      <c r="AH382" s="189">
        <v>0.98373999999999995</v>
      </c>
      <c r="AI382" s="188"/>
      <c r="AJ382" s="188"/>
      <c r="AK382" s="187"/>
      <c r="AL382" s="187"/>
      <c r="AM382" s="188"/>
      <c r="AN382" s="193"/>
    </row>
    <row r="383" spans="1:40">
      <c r="A383" s="16" t="str">
        <f t="shared" si="6"/>
        <v>366000085001OP Psych</v>
      </c>
      <c r="B383" s="8"/>
      <c r="C383" s="8"/>
      <c r="D383" s="9"/>
      <c r="E383" s="9"/>
      <c r="F383" s="8"/>
      <c r="G383" s="8"/>
      <c r="H383" s="8"/>
      <c r="I383" s="8"/>
      <c r="J383" s="8"/>
      <c r="K383" s="244">
        <v>3102</v>
      </c>
      <c r="L383" s="248" t="s">
        <v>1623</v>
      </c>
      <c r="M383" s="246">
        <v>366000085001</v>
      </c>
      <c r="N383" s="247">
        <v>27</v>
      </c>
      <c r="O383" s="247" t="s">
        <v>1376</v>
      </c>
      <c r="P383" s="203"/>
      <c r="Q383" s="188" t="s">
        <v>21</v>
      </c>
      <c r="R383" s="188" t="s">
        <v>1350</v>
      </c>
      <c r="S383" s="188" t="s">
        <v>1367</v>
      </c>
      <c r="T383" s="188" t="s">
        <v>1368</v>
      </c>
      <c r="U383" s="189"/>
      <c r="V383" s="189" t="s">
        <v>577</v>
      </c>
      <c r="W383" s="197">
        <v>201.46</v>
      </c>
      <c r="X383" s="198">
        <v>0.6</v>
      </c>
      <c r="Y383" s="199">
        <v>1.0427</v>
      </c>
      <c r="Z383" s="200" t="s">
        <v>1206</v>
      </c>
      <c r="AA383" s="201">
        <v>273.11</v>
      </c>
      <c r="AB383" s="202">
        <v>0.30599999999999999</v>
      </c>
      <c r="AC383" s="202">
        <v>0.03</v>
      </c>
      <c r="AD383" s="202" t="s">
        <v>1373</v>
      </c>
      <c r="AE383" s="202">
        <v>0</v>
      </c>
      <c r="AF383" s="202" t="s">
        <v>948</v>
      </c>
      <c r="AG383" s="202" t="s">
        <v>949</v>
      </c>
      <c r="AH383" s="189">
        <v>1</v>
      </c>
      <c r="AI383" s="188"/>
      <c r="AJ383" s="188"/>
      <c r="AK383" s="187"/>
      <c r="AL383" s="187"/>
      <c r="AM383" s="188"/>
      <c r="AN383" s="193"/>
    </row>
    <row r="384" spans="1:40">
      <c r="A384" s="16" t="str">
        <f t="shared" si="6"/>
        <v>366000085001OP Psych</v>
      </c>
      <c r="B384" s="8"/>
      <c r="C384" s="8"/>
      <c r="D384" s="9"/>
      <c r="E384" s="9"/>
      <c r="F384" s="8"/>
      <c r="G384" s="8"/>
      <c r="H384" s="8"/>
      <c r="I384" s="8"/>
      <c r="J384" s="8"/>
      <c r="K384" s="244">
        <v>3102</v>
      </c>
      <c r="L384" s="248" t="s">
        <v>1623</v>
      </c>
      <c r="M384" s="246">
        <v>366000085001</v>
      </c>
      <c r="N384" s="247">
        <v>28</v>
      </c>
      <c r="O384" s="247" t="s">
        <v>1376</v>
      </c>
      <c r="P384" s="203"/>
      <c r="Q384" s="188" t="s">
        <v>21</v>
      </c>
      <c r="R384" s="188" t="s">
        <v>1350</v>
      </c>
      <c r="S384" s="188" t="s">
        <v>1367</v>
      </c>
      <c r="T384" s="188" t="s">
        <v>1368</v>
      </c>
      <c r="U384" s="189"/>
      <c r="V384" s="189" t="s">
        <v>577</v>
      </c>
      <c r="W384" s="197">
        <v>201.46</v>
      </c>
      <c r="X384" s="198">
        <v>0.6</v>
      </c>
      <c r="Y384" s="199">
        <v>1.0427</v>
      </c>
      <c r="Z384" s="200" t="s">
        <v>1206</v>
      </c>
      <c r="AA384" s="201">
        <v>273.11</v>
      </c>
      <c r="AB384" s="202">
        <v>0.30599999999999999</v>
      </c>
      <c r="AC384" s="202">
        <v>0.03</v>
      </c>
      <c r="AD384" s="202" t="s">
        <v>1373</v>
      </c>
      <c r="AE384" s="202">
        <v>0</v>
      </c>
      <c r="AF384" s="202" t="s">
        <v>948</v>
      </c>
      <c r="AG384" s="202" t="s">
        <v>949</v>
      </c>
      <c r="AH384" s="189">
        <v>1</v>
      </c>
      <c r="AI384" s="188"/>
      <c r="AJ384" s="188"/>
      <c r="AK384" s="187"/>
      <c r="AL384" s="187"/>
      <c r="AM384" s="188"/>
      <c r="AN384" s="193"/>
    </row>
    <row r="385" spans="1:40">
      <c r="A385" s="16" t="str">
        <f t="shared" si="6"/>
        <v>361703630001IP Acute</v>
      </c>
      <c r="B385" s="8"/>
      <c r="C385" s="8"/>
      <c r="D385" s="9"/>
      <c r="E385" s="9"/>
      <c r="F385" s="8"/>
      <c r="G385" s="8"/>
      <c r="H385" s="8"/>
      <c r="I385" s="8"/>
      <c r="J385" s="8"/>
      <c r="K385" s="244">
        <v>3107</v>
      </c>
      <c r="L385" s="248" t="s">
        <v>1624</v>
      </c>
      <c r="M385" s="246">
        <v>361703630001</v>
      </c>
      <c r="N385" s="247">
        <v>20</v>
      </c>
      <c r="O385" s="247" t="s">
        <v>1366</v>
      </c>
      <c r="P385" s="203"/>
      <c r="Q385" s="188" t="s">
        <v>893</v>
      </c>
      <c r="R385" s="188" t="s">
        <v>1350</v>
      </c>
      <c r="S385" s="188" t="s">
        <v>1367</v>
      </c>
      <c r="T385" s="188" t="s">
        <v>1368</v>
      </c>
      <c r="U385" s="189"/>
      <c r="V385" s="189" t="s">
        <v>560</v>
      </c>
      <c r="W385" s="197">
        <v>3436.26</v>
      </c>
      <c r="X385" s="198">
        <v>0.68300000000000005</v>
      </c>
      <c r="Y385" s="199">
        <v>1.0427</v>
      </c>
      <c r="Z385" s="200">
        <v>0</v>
      </c>
      <c r="AA385" s="201">
        <v>3531.49</v>
      </c>
      <c r="AB385" s="202">
        <v>0.33600000000000002</v>
      </c>
      <c r="AC385" s="202">
        <v>2.1999999999999999E-2</v>
      </c>
      <c r="AD385" s="202" t="s">
        <v>1373</v>
      </c>
      <c r="AE385" s="202" t="s">
        <v>1374</v>
      </c>
      <c r="AF385" s="202" t="s">
        <v>1206</v>
      </c>
      <c r="AG385" s="202" t="s">
        <v>949</v>
      </c>
      <c r="AH385" s="189">
        <v>0.99858999999999998</v>
      </c>
      <c r="AI385" s="188"/>
      <c r="AJ385" s="188"/>
      <c r="AK385" s="187"/>
      <c r="AL385" s="187"/>
      <c r="AM385" s="188"/>
      <c r="AN385" s="193"/>
    </row>
    <row r="386" spans="1:40">
      <c r="A386" s="16" t="str">
        <f t="shared" si="6"/>
        <v>361703630001IP Psych</v>
      </c>
      <c r="B386" s="8"/>
      <c r="C386" s="8"/>
      <c r="D386" s="9"/>
      <c r="E386" s="9"/>
      <c r="F386" s="8"/>
      <c r="G386" s="8"/>
      <c r="H386" s="8"/>
      <c r="I386" s="8"/>
      <c r="J386" s="8"/>
      <c r="K386" s="244">
        <v>3107</v>
      </c>
      <c r="L386" s="248" t="s">
        <v>1624</v>
      </c>
      <c r="M386" s="246">
        <v>361703630001</v>
      </c>
      <c r="N386" s="247">
        <v>21</v>
      </c>
      <c r="O386" s="247" t="s">
        <v>1375</v>
      </c>
      <c r="P386" s="203"/>
      <c r="Q386" s="188" t="s">
        <v>893</v>
      </c>
      <c r="R386" s="188" t="s">
        <v>1350</v>
      </c>
      <c r="S386" s="188" t="s">
        <v>1367</v>
      </c>
      <c r="T386" s="188" t="s">
        <v>1368</v>
      </c>
      <c r="U386" s="189"/>
      <c r="V386" s="189" t="s">
        <v>560</v>
      </c>
      <c r="W386" s="197" t="s">
        <v>1206</v>
      </c>
      <c r="X386" s="198" t="s">
        <v>1206</v>
      </c>
      <c r="Y386" s="199" t="s">
        <v>1206</v>
      </c>
      <c r="Z386" s="200" t="s">
        <v>1206</v>
      </c>
      <c r="AA386" s="201">
        <v>371.82</v>
      </c>
      <c r="AB386" s="202" t="s">
        <v>1206</v>
      </c>
      <c r="AC386" s="202" t="s">
        <v>1206</v>
      </c>
      <c r="AD386" s="202" t="s">
        <v>1373</v>
      </c>
      <c r="AE386" s="202" t="s">
        <v>1374</v>
      </c>
      <c r="AF386" s="202" t="s">
        <v>1206</v>
      </c>
      <c r="AG386" s="202" t="s">
        <v>949</v>
      </c>
      <c r="AH386" s="189">
        <v>1</v>
      </c>
      <c r="AI386" s="188"/>
      <c r="AJ386" s="188"/>
      <c r="AK386" s="187"/>
      <c r="AL386" s="187"/>
      <c r="AM386" s="188"/>
      <c r="AN386" s="193"/>
    </row>
    <row r="387" spans="1:40">
      <c r="A387" s="16" t="str">
        <f t="shared" si="6"/>
        <v>361703630001OP Acute</v>
      </c>
      <c r="B387" s="8"/>
      <c r="C387" s="8"/>
      <c r="D387" s="9"/>
      <c r="E387" s="9"/>
      <c r="F387" s="8"/>
      <c r="G387" s="8"/>
      <c r="H387" s="8"/>
      <c r="I387" s="8"/>
      <c r="J387" s="8"/>
      <c r="K387" s="244">
        <v>3107</v>
      </c>
      <c r="L387" s="248" t="s">
        <v>1624</v>
      </c>
      <c r="M387" s="246">
        <v>361703630001</v>
      </c>
      <c r="N387" s="247">
        <v>24</v>
      </c>
      <c r="O387" s="247" t="s">
        <v>1371</v>
      </c>
      <c r="P387" s="203"/>
      <c r="Q387" s="188" t="s">
        <v>893</v>
      </c>
      <c r="R387" s="188" t="s">
        <v>1350</v>
      </c>
      <c r="S387" s="188" t="s">
        <v>1367</v>
      </c>
      <c r="T387" s="188" t="s">
        <v>1368</v>
      </c>
      <c r="U387" s="189"/>
      <c r="V387" s="189" t="s">
        <v>560</v>
      </c>
      <c r="W387" s="197">
        <v>440.14</v>
      </c>
      <c r="X387" s="198">
        <v>0.6</v>
      </c>
      <c r="Y387" s="199">
        <v>1.0427</v>
      </c>
      <c r="Z387" s="200" t="s">
        <v>1206</v>
      </c>
      <c r="AA387" s="201">
        <v>643.07000000000005</v>
      </c>
      <c r="AB387" s="202">
        <v>0.33600000000000002</v>
      </c>
      <c r="AC387" s="202">
        <v>2.1999999999999999E-2</v>
      </c>
      <c r="AD387" s="202" t="s">
        <v>1373</v>
      </c>
      <c r="AE387" s="202" t="s">
        <v>1374</v>
      </c>
      <c r="AF387" s="202" t="s">
        <v>948</v>
      </c>
      <c r="AG387" s="202" t="s">
        <v>949</v>
      </c>
      <c r="AH387" s="189">
        <v>0.98373999999999995</v>
      </c>
      <c r="AI387" s="188"/>
      <c r="AJ387" s="188"/>
      <c r="AK387" s="187"/>
      <c r="AL387" s="187"/>
      <c r="AM387" s="188"/>
      <c r="AN387" s="193"/>
    </row>
    <row r="388" spans="1:40">
      <c r="A388" s="16" t="str">
        <f t="shared" si="6"/>
        <v>361703630001OP Psych</v>
      </c>
      <c r="B388" s="8"/>
      <c r="C388" s="8"/>
      <c r="D388" s="9"/>
      <c r="E388" s="9"/>
      <c r="F388" s="8"/>
      <c r="G388" s="8"/>
      <c r="H388" s="8"/>
      <c r="I388" s="8"/>
      <c r="J388" s="8"/>
      <c r="K388" s="244">
        <v>3107</v>
      </c>
      <c r="L388" s="248" t="s">
        <v>1624</v>
      </c>
      <c r="M388" s="246">
        <v>361703630001</v>
      </c>
      <c r="N388" s="247">
        <v>27</v>
      </c>
      <c r="O388" s="247" t="s">
        <v>1376</v>
      </c>
      <c r="P388" s="203"/>
      <c r="Q388" s="188" t="s">
        <v>893</v>
      </c>
      <c r="R388" s="188" t="s">
        <v>1350</v>
      </c>
      <c r="S388" s="188" t="s">
        <v>1367</v>
      </c>
      <c r="T388" s="188" t="s">
        <v>1368</v>
      </c>
      <c r="U388" s="189"/>
      <c r="V388" s="189" t="s">
        <v>560</v>
      </c>
      <c r="W388" s="197">
        <v>201.46</v>
      </c>
      <c r="X388" s="198">
        <v>0.6</v>
      </c>
      <c r="Y388" s="199">
        <v>1.0427</v>
      </c>
      <c r="Z388" s="200" t="s">
        <v>1206</v>
      </c>
      <c r="AA388" s="201">
        <v>273.11</v>
      </c>
      <c r="AB388" s="202">
        <v>0.33600000000000002</v>
      </c>
      <c r="AC388" s="202">
        <v>2.1999999999999999E-2</v>
      </c>
      <c r="AD388" s="202" t="s">
        <v>1373</v>
      </c>
      <c r="AE388" s="202" t="s">
        <v>1374</v>
      </c>
      <c r="AF388" s="202" t="s">
        <v>948</v>
      </c>
      <c r="AG388" s="202" t="s">
        <v>949</v>
      </c>
      <c r="AH388" s="189">
        <v>1</v>
      </c>
      <c r="AI388" s="188"/>
      <c r="AJ388" s="188"/>
      <c r="AK388" s="187"/>
      <c r="AL388" s="187"/>
      <c r="AM388" s="188"/>
      <c r="AN388" s="193"/>
    </row>
    <row r="389" spans="1:40">
      <c r="A389" s="16" t="str">
        <f t="shared" si="6"/>
        <v>361703630001OP Psych</v>
      </c>
      <c r="B389" s="8"/>
      <c r="C389" s="8"/>
      <c r="D389" s="9"/>
      <c r="E389" s="9"/>
      <c r="F389" s="8"/>
      <c r="G389" s="8"/>
      <c r="H389" s="8"/>
      <c r="I389" s="8"/>
      <c r="J389" s="8"/>
      <c r="K389" s="244">
        <v>3107</v>
      </c>
      <c r="L389" s="248" t="s">
        <v>1624</v>
      </c>
      <c r="M389" s="246">
        <v>361703630001</v>
      </c>
      <c r="N389" s="247">
        <v>28</v>
      </c>
      <c r="O389" s="247" t="s">
        <v>1376</v>
      </c>
      <c r="P389" s="203"/>
      <c r="Q389" s="188" t="s">
        <v>893</v>
      </c>
      <c r="R389" s="188" t="s">
        <v>1350</v>
      </c>
      <c r="S389" s="188" t="s">
        <v>1367</v>
      </c>
      <c r="T389" s="188" t="s">
        <v>1368</v>
      </c>
      <c r="U389" s="189"/>
      <c r="V389" s="189" t="s">
        <v>560</v>
      </c>
      <c r="W389" s="197">
        <v>201.46</v>
      </c>
      <c r="X389" s="198">
        <v>0.6</v>
      </c>
      <c r="Y389" s="199">
        <v>1.0427</v>
      </c>
      <c r="Z389" s="200" t="s">
        <v>1206</v>
      </c>
      <c r="AA389" s="201">
        <v>273.11</v>
      </c>
      <c r="AB389" s="202">
        <v>0.33600000000000002</v>
      </c>
      <c r="AC389" s="202">
        <v>2.1999999999999999E-2</v>
      </c>
      <c r="AD389" s="202" t="s">
        <v>1373</v>
      </c>
      <c r="AE389" s="202" t="s">
        <v>1374</v>
      </c>
      <c r="AF389" s="202" t="s">
        <v>948</v>
      </c>
      <c r="AG389" s="202" t="s">
        <v>949</v>
      </c>
      <c r="AH389" s="189">
        <v>1</v>
      </c>
      <c r="AI389" s="188"/>
      <c r="AJ389" s="188"/>
      <c r="AK389" s="187"/>
      <c r="AL389" s="187"/>
      <c r="AM389" s="188"/>
      <c r="AN389" s="193"/>
    </row>
    <row r="390" spans="1:40">
      <c r="A390" s="16" t="str">
        <f t="shared" si="6"/>
        <v>364476817001IP Psych</v>
      </c>
      <c r="B390" s="8"/>
      <c r="C390" s="8"/>
      <c r="D390" s="9"/>
      <c r="E390" s="9"/>
      <c r="F390" s="8"/>
      <c r="G390" s="8"/>
      <c r="H390" s="8"/>
      <c r="I390" s="8"/>
      <c r="J390" s="8"/>
      <c r="K390" s="244">
        <v>3108</v>
      </c>
      <c r="L390" s="248" t="s">
        <v>1398</v>
      </c>
      <c r="M390" s="246">
        <v>364476817001</v>
      </c>
      <c r="N390" s="247">
        <v>21</v>
      </c>
      <c r="O390" s="247" t="s">
        <v>1375</v>
      </c>
      <c r="P390" s="203"/>
      <c r="Q390" s="188" t="s">
        <v>810</v>
      </c>
      <c r="R390" s="188" t="s">
        <v>1350</v>
      </c>
      <c r="S390" s="188" t="s">
        <v>1385</v>
      </c>
      <c r="T390" s="188" t="s">
        <v>1368</v>
      </c>
      <c r="U390" s="189"/>
      <c r="V390" s="189" t="s">
        <v>809</v>
      </c>
      <c r="W390" s="197" t="s">
        <v>1206</v>
      </c>
      <c r="X390" s="198" t="s">
        <v>1206</v>
      </c>
      <c r="Y390" s="199" t="s">
        <v>1206</v>
      </c>
      <c r="Z390" s="200" t="s">
        <v>1206</v>
      </c>
      <c r="AA390" s="201">
        <v>572.1</v>
      </c>
      <c r="AB390" s="202" t="s">
        <v>1206</v>
      </c>
      <c r="AC390" s="202" t="s">
        <v>1206</v>
      </c>
      <c r="AD390" s="202" t="s">
        <v>1373</v>
      </c>
      <c r="AE390" s="202">
        <v>0</v>
      </c>
      <c r="AF390" s="202" t="s">
        <v>1206</v>
      </c>
      <c r="AG390" s="202" t="s">
        <v>948</v>
      </c>
      <c r="AH390" s="189">
        <v>1</v>
      </c>
      <c r="AI390" s="188"/>
      <c r="AJ390" s="188"/>
      <c r="AK390" s="187"/>
      <c r="AL390" s="187"/>
      <c r="AM390" s="188"/>
      <c r="AN390" s="193"/>
    </row>
    <row r="391" spans="1:40">
      <c r="A391" s="16" t="str">
        <f t="shared" si="6"/>
        <v>364476817001OP Psych</v>
      </c>
      <c r="B391" s="8"/>
      <c r="C391" s="8"/>
      <c r="D391" s="9"/>
      <c r="E391" s="9"/>
      <c r="F391" s="8"/>
      <c r="G391" s="8"/>
      <c r="H391" s="8"/>
      <c r="I391" s="8"/>
      <c r="J391" s="8"/>
      <c r="K391" s="244">
        <v>3108</v>
      </c>
      <c r="L391" s="248" t="s">
        <v>1398</v>
      </c>
      <c r="M391" s="246">
        <v>364476817001</v>
      </c>
      <c r="N391" s="247">
        <v>27</v>
      </c>
      <c r="O391" s="247" t="s">
        <v>1376</v>
      </c>
      <c r="P391" s="203"/>
      <c r="Q391" s="188" t="s">
        <v>810</v>
      </c>
      <c r="R391" s="188" t="s">
        <v>1350</v>
      </c>
      <c r="S391" s="188" t="s">
        <v>1385</v>
      </c>
      <c r="T391" s="188" t="s">
        <v>1368</v>
      </c>
      <c r="U391" s="189"/>
      <c r="V391" s="189" t="s">
        <v>809</v>
      </c>
      <c r="W391" s="197">
        <v>201.46</v>
      </c>
      <c r="X391" s="198">
        <v>0.6</v>
      </c>
      <c r="Y391" s="199">
        <v>1.0427</v>
      </c>
      <c r="Z391" s="200" t="s">
        <v>1206</v>
      </c>
      <c r="AA391" s="201">
        <v>206.62</v>
      </c>
      <c r="AB391" s="202">
        <v>0.23599999999999996</v>
      </c>
      <c r="AC391" s="202">
        <v>2.1000000000000001E-2</v>
      </c>
      <c r="AD391" s="202" t="s">
        <v>1373</v>
      </c>
      <c r="AE391" s="202">
        <v>0</v>
      </c>
      <c r="AF391" s="202" t="s">
        <v>949</v>
      </c>
      <c r="AG391" s="202" t="s">
        <v>948</v>
      </c>
      <c r="AH391" s="189">
        <v>1</v>
      </c>
      <c r="AI391" s="188"/>
      <c r="AJ391" s="188"/>
      <c r="AK391" s="187"/>
      <c r="AL391" s="187"/>
      <c r="AM391" s="188"/>
      <c r="AN391" s="193"/>
    </row>
    <row r="392" spans="1:40">
      <c r="A392" s="16" t="str">
        <f t="shared" si="6"/>
        <v>364476817001OP Psych</v>
      </c>
      <c r="B392" s="8"/>
      <c r="C392" s="8"/>
      <c r="D392" s="9"/>
      <c r="E392" s="9"/>
      <c r="F392" s="8"/>
      <c r="G392" s="8"/>
      <c r="H392" s="8"/>
      <c r="I392" s="8"/>
      <c r="J392" s="8"/>
      <c r="K392" s="244">
        <v>3108</v>
      </c>
      <c r="L392" s="248" t="s">
        <v>1398</v>
      </c>
      <c r="M392" s="246">
        <v>364476817001</v>
      </c>
      <c r="N392" s="247">
        <v>28</v>
      </c>
      <c r="O392" s="247" t="s">
        <v>1376</v>
      </c>
      <c r="P392" s="203"/>
      <c r="Q392" s="188" t="s">
        <v>810</v>
      </c>
      <c r="R392" s="188" t="s">
        <v>1350</v>
      </c>
      <c r="S392" s="188" t="s">
        <v>1385</v>
      </c>
      <c r="T392" s="188" t="s">
        <v>1368</v>
      </c>
      <c r="U392" s="189"/>
      <c r="V392" s="189" t="s">
        <v>809</v>
      </c>
      <c r="W392" s="197">
        <v>201.46</v>
      </c>
      <c r="X392" s="198">
        <v>0.6</v>
      </c>
      <c r="Y392" s="199">
        <v>1.0427</v>
      </c>
      <c r="Z392" s="200" t="s">
        <v>1206</v>
      </c>
      <c r="AA392" s="201">
        <v>206.62</v>
      </c>
      <c r="AB392" s="202">
        <v>0.23599999999999996</v>
      </c>
      <c r="AC392" s="202">
        <v>2.1000000000000001E-2</v>
      </c>
      <c r="AD392" s="202" t="s">
        <v>1373</v>
      </c>
      <c r="AE392" s="202">
        <v>0</v>
      </c>
      <c r="AF392" s="202" t="s">
        <v>949</v>
      </c>
      <c r="AG392" s="202" t="s">
        <v>948</v>
      </c>
      <c r="AH392" s="189">
        <v>1</v>
      </c>
      <c r="AI392" s="188"/>
      <c r="AJ392" s="188"/>
      <c r="AK392" s="187"/>
      <c r="AL392" s="187"/>
      <c r="AM392" s="188"/>
      <c r="AN392" s="193"/>
    </row>
    <row r="393" spans="1:40">
      <c r="A393" s="16" t="str">
        <f t="shared" si="6"/>
        <v>364476817002IP Psych</v>
      </c>
      <c r="B393" s="8"/>
      <c r="C393" s="8"/>
      <c r="D393" s="9"/>
      <c r="E393" s="9"/>
      <c r="F393" s="8"/>
      <c r="G393" s="8"/>
      <c r="H393" s="8"/>
      <c r="I393" s="8"/>
      <c r="J393" s="8"/>
      <c r="K393" s="244">
        <v>3109</v>
      </c>
      <c r="L393" s="248" t="s">
        <v>1625</v>
      </c>
      <c r="M393" s="246">
        <v>364476817002</v>
      </c>
      <c r="N393" s="247">
        <v>21</v>
      </c>
      <c r="O393" s="247" t="s">
        <v>1375</v>
      </c>
      <c r="P393" s="203"/>
      <c r="Q393" s="188" t="s">
        <v>810</v>
      </c>
      <c r="R393" s="188" t="s">
        <v>1350</v>
      </c>
      <c r="S393" s="188" t="s">
        <v>1385</v>
      </c>
      <c r="T393" s="188" t="s">
        <v>1368</v>
      </c>
      <c r="U393" s="189"/>
      <c r="V393" s="189" t="s">
        <v>809</v>
      </c>
      <c r="W393" s="197" t="s">
        <v>1206</v>
      </c>
      <c r="X393" s="198" t="s">
        <v>1206</v>
      </c>
      <c r="Y393" s="199" t="s">
        <v>1206</v>
      </c>
      <c r="Z393" s="200" t="s">
        <v>1206</v>
      </c>
      <c r="AA393" s="201">
        <v>839.72</v>
      </c>
      <c r="AB393" s="202" t="s">
        <v>1206</v>
      </c>
      <c r="AC393" s="202" t="s">
        <v>1206</v>
      </c>
      <c r="AD393" s="202" t="s">
        <v>1373</v>
      </c>
      <c r="AE393" s="202">
        <v>0</v>
      </c>
      <c r="AF393" s="202" t="s">
        <v>1206</v>
      </c>
      <c r="AG393" s="202" t="s">
        <v>948</v>
      </c>
      <c r="AH393" s="189">
        <v>1</v>
      </c>
      <c r="AI393" s="188"/>
      <c r="AJ393" s="188"/>
      <c r="AK393" s="187"/>
      <c r="AL393" s="187"/>
      <c r="AM393" s="188"/>
      <c r="AN393" s="193"/>
    </row>
    <row r="394" spans="1:40">
      <c r="A394" s="16" t="str">
        <f t="shared" si="6"/>
        <v>364476817002OP Psych</v>
      </c>
      <c r="B394" s="8"/>
      <c r="C394" s="8"/>
      <c r="D394" s="9"/>
      <c r="E394" s="9"/>
      <c r="F394" s="8"/>
      <c r="G394" s="8"/>
      <c r="H394" s="8"/>
      <c r="I394" s="8"/>
      <c r="J394" s="8"/>
      <c r="K394" s="244">
        <v>3109</v>
      </c>
      <c r="L394" s="248" t="s">
        <v>1625</v>
      </c>
      <c r="M394" s="246">
        <v>364476817002</v>
      </c>
      <c r="N394" s="247">
        <v>27</v>
      </c>
      <c r="O394" s="247" t="s">
        <v>1376</v>
      </c>
      <c r="P394" s="203"/>
      <c r="Q394" s="188" t="s">
        <v>810</v>
      </c>
      <c r="R394" s="188" t="s">
        <v>1350</v>
      </c>
      <c r="S394" s="188" t="s">
        <v>1385</v>
      </c>
      <c r="T394" s="188" t="s">
        <v>1368</v>
      </c>
      <c r="U394" s="189"/>
      <c r="V394" s="189" t="s">
        <v>809</v>
      </c>
      <c r="W394" s="197">
        <v>201.46</v>
      </c>
      <c r="X394" s="198">
        <v>0.6</v>
      </c>
      <c r="Y394" s="199">
        <v>1.0427</v>
      </c>
      <c r="Z394" s="200" t="s">
        <v>1206</v>
      </c>
      <c r="AA394" s="201">
        <v>206.62</v>
      </c>
      <c r="AB394" s="202">
        <v>0.23599999999999996</v>
      </c>
      <c r="AC394" s="202">
        <v>2.1000000000000001E-2</v>
      </c>
      <c r="AD394" s="202" t="s">
        <v>1373</v>
      </c>
      <c r="AE394" s="202">
        <v>0</v>
      </c>
      <c r="AF394" s="202" t="s">
        <v>949</v>
      </c>
      <c r="AG394" s="202" t="s">
        <v>948</v>
      </c>
      <c r="AH394" s="189">
        <v>1</v>
      </c>
      <c r="AI394" s="188"/>
      <c r="AJ394" s="188"/>
      <c r="AK394" s="187"/>
      <c r="AL394" s="187"/>
      <c r="AM394" s="188"/>
      <c r="AN394" s="193"/>
    </row>
    <row r="395" spans="1:40">
      <c r="A395" s="16" t="str">
        <f t="shared" si="6"/>
        <v>364476817002OP Psych</v>
      </c>
      <c r="B395" s="8"/>
      <c r="C395" s="8"/>
      <c r="D395" s="9"/>
      <c r="E395" s="9"/>
      <c r="F395" s="8"/>
      <c r="G395" s="8"/>
      <c r="H395" s="8"/>
      <c r="I395" s="8"/>
      <c r="J395" s="8"/>
      <c r="K395" s="244">
        <v>3109</v>
      </c>
      <c r="L395" s="248" t="s">
        <v>1625</v>
      </c>
      <c r="M395" s="246">
        <v>364476817002</v>
      </c>
      <c r="N395" s="247">
        <v>28</v>
      </c>
      <c r="O395" s="247" t="s">
        <v>1376</v>
      </c>
      <c r="P395" s="203"/>
      <c r="Q395" s="188" t="s">
        <v>810</v>
      </c>
      <c r="R395" s="188" t="s">
        <v>1350</v>
      </c>
      <c r="S395" s="188" t="s">
        <v>1385</v>
      </c>
      <c r="T395" s="188" t="s">
        <v>1368</v>
      </c>
      <c r="U395" s="189"/>
      <c r="V395" s="189" t="s">
        <v>809</v>
      </c>
      <c r="W395" s="197">
        <v>201.46</v>
      </c>
      <c r="X395" s="198">
        <v>0.6</v>
      </c>
      <c r="Y395" s="199">
        <v>1.0427</v>
      </c>
      <c r="Z395" s="200" t="s">
        <v>1206</v>
      </c>
      <c r="AA395" s="201">
        <v>206.62</v>
      </c>
      <c r="AB395" s="202">
        <v>0.23599999999999996</v>
      </c>
      <c r="AC395" s="202">
        <v>2.1000000000000001E-2</v>
      </c>
      <c r="AD395" s="202" t="s">
        <v>1373</v>
      </c>
      <c r="AE395" s="202">
        <v>0</v>
      </c>
      <c r="AF395" s="202" t="s">
        <v>949</v>
      </c>
      <c r="AG395" s="202" t="s">
        <v>948</v>
      </c>
      <c r="AH395" s="189">
        <v>1</v>
      </c>
      <c r="AI395" s="188"/>
      <c r="AJ395" s="188"/>
      <c r="AK395" s="187"/>
      <c r="AL395" s="187"/>
      <c r="AM395" s="188"/>
      <c r="AN395" s="193"/>
    </row>
    <row r="396" spans="1:40">
      <c r="A396" s="16" t="str">
        <f t="shared" si="6"/>
        <v>370960170001IP Acute</v>
      </c>
      <c r="B396" s="8"/>
      <c r="C396" s="8"/>
      <c r="D396" s="9"/>
      <c r="E396" s="9"/>
      <c r="F396" s="8"/>
      <c r="G396" s="8"/>
      <c r="H396" s="8"/>
      <c r="I396" s="8"/>
      <c r="J396" s="8"/>
      <c r="K396" s="244">
        <v>3122</v>
      </c>
      <c r="L396" s="248" t="s">
        <v>1626</v>
      </c>
      <c r="M396" s="246">
        <v>370960170001</v>
      </c>
      <c r="N396" s="247">
        <v>20</v>
      </c>
      <c r="O396" s="247" t="s">
        <v>1366</v>
      </c>
      <c r="P396" s="203"/>
      <c r="Q396" s="188" t="s">
        <v>22</v>
      </c>
      <c r="R396" s="188" t="s">
        <v>1350</v>
      </c>
      <c r="S396" s="188" t="s">
        <v>1367</v>
      </c>
      <c r="T396" s="188" t="s">
        <v>1368</v>
      </c>
      <c r="U396" s="189"/>
      <c r="V396" s="189" t="s">
        <v>642</v>
      </c>
      <c r="W396" s="197">
        <v>3436.26</v>
      </c>
      <c r="X396" s="198">
        <v>0.68300000000000005</v>
      </c>
      <c r="Y396" s="199">
        <v>1.0427</v>
      </c>
      <c r="Z396" s="200">
        <v>5.8799999999999998E-3</v>
      </c>
      <c r="AA396" s="201">
        <v>3552.25</v>
      </c>
      <c r="AB396" s="202">
        <v>0.23200000000000001</v>
      </c>
      <c r="AC396" s="202">
        <v>1.7999999999999999E-2</v>
      </c>
      <c r="AD396" s="202" t="s">
        <v>971</v>
      </c>
      <c r="AE396" s="202" t="s">
        <v>1369</v>
      </c>
      <c r="AF396" s="202" t="s">
        <v>1206</v>
      </c>
      <c r="AG396" s="202" t="s">
        <v>948</v>
      </c>
      <c r="AH396" s="189">
        <v>0.99858999999999998</v>
      </c>
      <c r="AI396" s="188"/>
      <c r="AJ396" s="188"/>
      <c r="AK396" s="187"/>
      <c r="AL396" s="187"/>
      <c r="AM396" s="188"/>
      <c r="AN396" s="193"/>
    </row>
    <row r="397" spans="1:40">
      <c r="A397" s="16" t="str">
        <f t="shared" si="6"/>
        <v>370960170001IP Psych</v>
      </c>
      <c r="B397" s="8"/>
      <c r="C397" s="8"/>
      <c r="D397" s="9"/>
      <c r="E397" s="9"/>
      <c r="F397" s="8"/>
      <c r="G397" s="8"/>
      <c r="H397" s="8"/>
      <c r="I397" s="8"/>
      <c r="J397" s="8"/>
      <c r="K397" s="244">
        <v>3122</v>
      </c>
      <c r="L397" s="248" t="s">
        <v>1626</v>
      </c>
      <c r="M397" s="246">
        <v>370960170001</v>
      </c>
      <c r="N397" s="247">
        <v>21</v>
      </c>
      <c r="O397" s="247" t="s">
        <v>1375</v>
      </c>
      <c r="P397" s="203"/>
      <c r="Q397" s="188" t="s">
        <v>22</v>
      </c>
      <c r="R397" s="188" t="s">
        <v>1350</v>
      </c>
      <c r="S397" s="188" t="s">
        <v>1367</v>
      </c>
      <c r="T397" s="188" t="s">
        <v>1368</v>
      </c>
      <c r="U397" s="189"/>
      <c r="V397" s="189" t="s">
        <v>642</v>
      </c>
      <c r="W397" s="197" t="s">
        <v>1206</v>
      </c>
      <c r="X397" s="198" t="s">
        <v>1206</v>
      </c>
      <c r="Y397" s="199" t="s">
        <v>1206</v>
      </c>
      <c r="Z397" s="200" t="s">
        <v>1206</v>
      </c>
      <c r="AA397" s="201">
        <v>473.47</v>
      </c>
      <c r="AB397" s="202" t="s">
        <v>1206</v>
      </c>
      <c r="AC397" s="202" t="s">
        <v>1206</v>
      </c>
      <c r="AD397" s="202" t="s">
        <v>971</v>
      </c>
      <c r="AE397" s="202" t="s">
        <v>1369</v>
      </c>
      <c r="AF397" s="202" t="s">
        <v>1206</v>
      </c>
      <c r="AG397" s="202" t="s">
        <v>948</v>
      </c>
      <c r="AH397" s="189">
        <v>1</v>
      </c>
      <c r="AI397" s="188"/>
      <c r="AJ397" s="188"/>
      <c r="AK397" s="187"/>
      <c r="AL397" s="187"/>
      <c r="AM397" s="188"/>
      <c r="AN397" s="193"/>
    </row>
    <row r="398" spans="1:40">
      <c r="A398" s="16" t="str">
        <f t="shared" si="6"/>
        <v>370960170001OP Acute</v>
      </c>
      <c r="B398" s="8"/>
      <c r="C398" s="8"/>
      <c r="D398" s="9"/>
      <c r="E398" s="9"/>
      <c r="F398" s="8"/>
      <c r="G398" s="8"/>
      <c r="H398" s="8"/>
      <c r="I398" s="8"/>
      <c r="J398" s="8"/>
      <c r="K398" s="244">
        <v>3122</v>
      </c>
      <c r="L398" s="248" t="s">
        <v>1626</v>
      </c>
      <c r="M398" s="246">
        <v>370960170001</v>
      </c>
      <c r="N398" s="247">
        <v>24</v>
      </c>
      <c r="O398" s="247" t="s">
        <v>1371</v>
      </c>
      <c r="P398" s="203"/>
      <c r="Q398" s="188" t="s">
        <v>22</v>
      </c>
      <c r="R398" s="188" t="s">
        <v>1350</v>
      </c>
      <c r="S398" s="188" t="s">
        <v>1367</v>
      </c>
      <c r="T398" s="188" t="s">
        <v>1368</v>
      </c>
      <c r="U398" s="189"/>
      <c r="V398" s="189" t="s">
        <v>642</v>
      </c>
      <c r="W398" s="197">
        <v>440.14</v>
      </c>
      <c r="X398" s="198">
        <v>0.6</v>
      </c>
      <c r="Y398" s="199">
        <v>1.0427</v>
      </c>
      <c r="Z398" s="200" t="s">
        <v>1206</v>
      </c>
      <c r="AA398" s="201">
        <v>643.07000000000005</v>
      </c>
      <c r="AB398" s="202">
        <v>0.23200000000000001</v>
      </c>
      <c r="AC398" s="202">
        <v>1.7999999999999999E-2</v>
      </c>
      <c r="AD398" s="202" t="s">
        <v>971</v>
      </c>
      <c r="AE398" s="202" t="s">
        <v>1369</v>
      </c>
      <c r="AF398" s="202" t="s">
        <v>948</v>
      </c>
      <c r="AG398" s="202" t="s">
        <v>948</v>
      </c>
      <c r="AH398" s="189">
        <v>0.98373999999999995</v>
      </c>
      <c r="AI398" s="188"/>
      <c r="AJ398" s="188"/>
      <c r="AK398" s="187"/>
      <c r="AL398" s="187"/>
      <c r="AM398" s="188"/>
      <c r="AN398" s="193"/>
    </row>
    <row r="399" spans="1:40">
      <c r="A399" s="16" t="str">
        <f t="shared" si="6"/>
        <v>370960170001OP Psych</v>
      </c>
      <c r="B399" s="8"/>
      <c r="C399" s="8"/>
      <c r="D399" s="9"/>
      <c r="E399" s="9"/>
      <c r="F399" s="8"/>
      <c r="G399" s="8"/>
      <c r="H399" s="8"/>
      <c r="I399" s="8"/>
      <c r="J399" s="8"/>
      <c r="K399" s="244">
        <v>3122</v>
      </c>
      <c r="L399" s="248" t="s">
        <v>1626</v>
      </c>
      <c r="M399" s="246">
        <v>370960170001</v>
      </c>
      <c r="N399" s="247">
        <v>27</v>
      </c>
      <c r="O399" s="247" t="s">
        <v>1376</v>
      </c>
      <c r="P399" s="203"/>
      <c r="Q399" s="188" t="s">
        <v>22</v>
      </c>
      <c r="R399" s="188" t="s">
        <v>1350</v>
      </c>
      <c r="S399" s="188" t="s">
        <v>1367</v>
      </c>
      <c r="T399" s="188" t="s">
        <v>1368</v>
      </c>
      <c r="U399" s="189"/>
      <c r="V399" s="189" t="s">
        <v>642</v>
      </c>
      <c r="W399" s="197">
        <v>201.46</v>
      </c>
      <c r="X399" s="198">
        <v>0.6</v>
      </c>
      <c r="Y399" s="199">
        <v>1.0427</v>
      </c>
      <c r="Z399" s="200" t="s">
        <v>1206</v>
      </c>
      <c r="AA399" s="201">
        <v>273.11</v>
      </c>
      <c r="AB399" s="202">
        <v>0.23200000000000001</v>
      </c>
      <c r="AC399" s="202">
        <v>1.7999999999999999E-2</v>
      </c>
      <c r="AD399" s="202" t="s">
        <v>971</v>
      </c>
      <c r="AE399" s="202" t="s">
        <v>1369</v>
      </c>
      <c r="AF399" s="202" t="s">
        <v>948</v>
      </c>
      <c r="AG399" s="202" t="s">
        <v>948</v>
      </c>
      <c r="AH399" s="189">
        <v>1</v>
      </c>
      <c r="AI399" s="188"/>
      <c r="AJ399" s="188"/>
      <c r="AK399" s="187"/>
      <c r="AL399" s="187"/>
      <c r="AM399" s="188"/>
      <c r="AN399" s="193"/>
    </row>
    <row r="400" spans="1:40">
      <c r="A400" s="16" t="str">
        <f t="shared" si="6"/>
        <v>370960170001OP Psych</v>
      </c>
      <c r="B400" s="8"/>
      <c r="C400" s="8"/>
      <c r="D400" s="9"/>
      <c r="E400" s="9"/>
      <c r="F400" s="8"/>
      <c r="G400" s="8"/>
      <c r="H400" s="8"/>
      <c r="I400" s="8"/>
      <c r="J400" s="8"/>
      <c r="K400" s="244">
        <v>3122</v>
      </c>
      <c r="L400" s="248" t="s">
        <v>1626</v>
      </c>
      <c r="M400" s="246">
        <v>370960170001</v>
      </c>
      <c r="N400" s="247">
        <v>28</v>
      </c>
      <c r="O400" s="247" t="s">
        <v>1376</v>
      </c>
      <c r="P400" s="203"/>
      <c r="Q400" s="188" t="s">
        <v>22</v>
      </c>
      <c r="R400" s="188" t="s">
        <v>1350</v>
      </c>
      <c r="S400" s="188" t="s">
        <v>1367</v>
      </c>
      <c r="T400" s="188" t="s">
        <v>1368</v>
      </c>
      <c r="U400" s="189"/>
      <c r="V400" s="189" t="s">
        <v>642</v>
      </c>
      <c r="W400" s="197">
        <v>201.46</v>
      </c>
      <c r="X400" s="198">
        <v>0.6</v>
      </c>
      <c r="Y400" s="199">
        <v>1.0427</v>
      </c>
      <c r="Z400" s="200" t="s">
        <v>1206</v>
      </c>
      <c r="AA400" s="201">
        <v>273.11</v>
      </c>
      <c r="AB400" s="202">
        <v>0.23200000000000001</v>
      </c>
      <c r="AC400" s="202">
        <v>1.7999999999999999E-2</v>
      </c>
      <c r="AD400" s="202" t="s">
        <v>971</v>
      </c>
      <c r="AE400" s="202" t="s">
        <v>1369</v>
      </c>
      <c r="AF400" s="202" t="s">
        <v>948</v>
      </c>
      <c r="AG400" s="202" t="s">
        <v>948</v>
      </c>
      <c r="AH400" s="189">
        <v>1</v>
      </c>
      <c r="AI400" s="188"/>
      <c r="AJ400" s="188"/>
      <c r="AK400" s="187"/>
      <c r="AL400" s="187"/>
      <c r="AM400" s="188"/>
      <c r="AN400" s="193"/>
    </row>
    <row r="401" spans="1:40">
      <c r="A401" s="16" t="str">
        <f t="shared" si="6"/>
        <v>232983574001IP Psych</v>
      </c>
      <c r="B401" s="8"/>
      <c r="C401" s="8"/>
      <c r="D401" s="9"/>
      <c r="E401" s="9"/>
      <c r="F401" s="8"/>
      <c r="G401" s="8"/>
      <c r="H401" s="8"/>
      <c r="I401" s="8"/>
      <c r="J401" s="8"/>
      <c r="K401" s="244">
        <v>3452</v>
      </c>
      <c r="L401" s="248" t="s">
        <v>1256</v>
      </c>
      <c r="M401" s="246">
        <v>232983574001</v>
      </c>
      <c r="N401" s="247">
        <v>21</v>
      </c>
      <c r="O401" s="247" t="s">
        <v>1375</v>
      </c>
      <c r="P401" s="203"/>
      <c r="Q401" s="188" t="s">
        <v>833</v>
      </c>
      <c r="R401" s="188" t="s">
        <v>1350</v>
      </c>
      <c r="S401" s="188" t="s">
        <v>1385</v>
      </c>
      <c r="T401" s="188" t="s">
        <v>1368</v>
      </c>
      <c r="U401" s="189"/>
      <c r="V401" s="189" t="s">
        <v>832</v>
      </c>
      <c r="W401" s="197" t="s">
        <v>1206</v>
      </c>
      <c r="X401" s="198" t="s">
        <v>1206</v>
      </c>
      <c r="Y401" s="199" t="s">
        <v>1206</v>
      </c>
      <c r="Z401" s="200" t="s">
        <v>1206</v>
      </c>
      <c r="AA401" s="201">
        <v>461.43</v>
      </c>
      <c r="AB401" s="202" t="s">
        <v>1206</v>
      </c>
      <c r="AC401" s="202" t="s">
        <v>1206</v>
      </c>
      <c r="AD401" s="202" t="s">
        <v>1373</v>
      </c>
      <c r="AE401" s="202">
        <v>0</v>
      </c>
      <c r="AF401" s="202" t="s">
        <v>1206</v>
      </c>
      <c r="AG401" s="202" t="s">
        <v>948</v>
      </c>
      <c r="AH401" s="189">
        <v>1</v>
      </c>
      <c r="AI401" s="188"/>
      <c r="AJ401" s="188"/>
      <c r="AK401" s="187"/>
      <c r="AL401" s="187"/>
      <c r="AM401" s="188"/>
      <c r="AN401" s="193"/>
    </row>
    <row r="402" spans="1:40">
      <c r="A402" s="16" t="str">
        <f t="shared" si="6"/>
        <v>232983574004IP Psych</v>
      </c>
      <c r="B402" s="8"/>
      <c r="C402" s="8"/>
      <c r="D402" s="9"/>
      <c r="E402" s="9"/>
      <c r="F402" s="8"/>
      <c r="G402" s="8"/>
      <c r="H402" s="8"/>
      <c r="I402" s="8"/>
      <c r="J402" s="8"/>
      <c r="K402" s="244">
        <v>3452</v>
      </c>
      <c r="L402" s="248" t="s">
        <v>1256</v>
      </c>
      <c r="M402" s="246">
        <v>232983574004</v>
      </c>
      <c r="N402" s="247">
        <v>21</v>
      </c>
      <c r="O402" s="247" t="s">
        <v>1375</v>
      </c>
      <c r="P402" s="203"/>
      <c r="Q402" s="188" t="s">
        <v>833</v>
      </c>
      <c r="R402" s="188" t="s">
        <v>1350</v>
      </c>
      <c r="S402" s="188" t="s">
        <v>1385</v>
      </c>
      <c r="T402" s="188" t="s">
        <v>1368</v>
      </c>
      <c r="U402" s="189"/>
      <c r="V402" s="189" t="s">
        <v>832</v>
      </c>
      <c r="W402" s="197" t="s">
        <v>1206</v>
      </c>
      <c r="X402" s="198" t="s">
        <v>1206</v>
      </c>
      <c r="Y402" s="199" t="s">
        <v>1206</v>
      </c>
      <c r="Z402" s="200" t="s">
        <v>1206</v>
      </c>
      <c r="AA402" s="201">
        <v>461.43</v>
      </c>
      <c r="AB402" s="202" t="s">
        <v>1206</v>
      </c>
      <c r="AC402" s="202" t="s">
        <v>1206</v>
      </c>
      <c r="AD402" s="202" t="s">
        <v>1373</v>
      </c>
      <c r="AE402" s="202">
        <v>0</v>
      </c>
      <c r="AF402" s="202" t="s">
        <v>1206</v>
      </c>
      <c r="AG402" s="202" t="s">
        <v>948</v>
      </c>
      <c r="AH402" s="189">
        <v>1</v>
      </c>
      <c r="AI402" s="188"/>
      <c r="AJ402" s="188"/>
      <c r="AK402" s="187"/>
      <c r="AL402" s="187"/>
      <c r="AM402" s="188"/>
      <c r="AN402" s="193"/>
    </row>
    <row r="403" spans="1:40">
      <c r="A403" s="16" t="str">
        <f t="shared" si="6"/>
        <v>232983574001OP Psych</v>
      </c>
      <c r="B403" s="8"/>
      <c r="C403" s="8"/>
      <c r="D403" s="9"/>
      <c r="E403" s="9"/>
      <c r="F403" s="8"/>
      <c r="G403" s="8"/>
      <c r="H403" s="8"/>
      <c r="I403" s="8"/>
      <c r="J403" s="8"/>
      <c r="K403" s="244">
        <v>3452</v>
      </c>
      <c r="L403" s="248" t="s">
        <v>1256</v>
      </c>
      <c r="M403" s="246">
        <v>232983574001</v>
      </c>
      <c r="N403" s="247">
        <v>27</v>
      </c>
      <c r="O403" s="247" t="s">
        <v>1376</v>
      </c>
      <c r="P403" s="203"/>
      <c r="Q403" s="188" t="s">
        <v>833</v>
      </c>
      <c r="R403" s="188" t="s">
        <v>1350</v>
      </c>
      <c r="S403" s="188" t="s">
        <v>1385</v>
      </c>
      <c r="T403" s="188" t="s">
        <v>1368</v>
      </c>
      <c r="U403" s="189"/>
      <c r="V403" s="189" t="s">
        <v>832</v>
      </c>
      <c r="W403" s="197">
        <v>201.46</v>
      </c>
      <c r="X403" s="198">
        <v>0.6</v>
      </c>
      <c r="Y403" s="199">
        <v>1.0427</v>
      </c>
      <c r="Z403" s="200" t="s">
        <v>1206</v>
      </c>
      <c r="AA403" s="201">
        <v>206.62</v>
      </c>
      <c r="AB403" s="202">
        <v>0.23599999999999996</v>
      </c>
      <c r="AC403" s="202">
        <v>2.1000000000000001E-2</v>
      </c>
      <c r="AD403" s="202" t="s">
        <v>1373</v>
      </c>
      <c r="AE403" s="202">
        <v>0</v>
      </c>
      <c r="AF403" s="202" t="s">
        <v>949</v>
      </c>
      <c r="AG403" s="202" t="s">
        <v>948</v>
      </c>
      <c r="AH403" s="189">
        <v>1</v>
      </c>
      <c r="AI403" s="188"/>
      <c r="AJ403" s="188"/>
      <c r="AK403" s="187"/>
      <c r="AL403" s="187"/>
      <c r="AM403" s="188"/>
      <c r="AN403" s="193"/>
    </row>
    <row r="404" spans="1:40">
      <c r="A404" s="16" t="str">
        <f t="shared" si="6"/>
        <v>232983574001OP Psych</v>
      </c>
      <c r="B404" s="8"/>
      <c r="C404" s="8"/>
      <c r="D404" s="9"/>
      <c r="E404" s="9"/>
      <c r="F404" s="8"/>
      <c r="G404" s="8"/>
      <c r="H404" s="8"/>
      <c r="I404" s="8"/>
      <c r="J404" s="8"/>
      <c r="K404" s="244">
        <v>3452</v>
      </c>
      <c r="L404" s="248" t="s">
        <v>1256</v>
      </c>
      <c r="M404" s="246">
        <v>232983574001</v>
      </c>
      <c r="N404" s="247">
        <v>28</v>
      </c>
      <c r="O404" s="247" t="s">
        <v>1376</v>
      </c>
      <c r="P404" s="203"/>
      <c r="Q404" s="188" t="s">
        <v>833</v>
      </c>
      <c r="R404" s="188" t="s">
        <v>1350</v>
      </c>
      <c r="S404" s="188" t="s">
        <v>1385</v>
      </c>
      <c r="T404" s="188" t="s">
        <v>1368</v>
      </c>
      <c r="U404" s="189"/>
      <c r="V404" s="189" t="s">
        <v>832</v>
      </c>
      <c r="W404" s="197">
        <v>201.46</v>
      </c>
      <c r="X404" s="198">
        <v>0.6</v>
      </c>
      <c r="Y404" s="199">
        <v>1.0427</v>
      </c>
      <c r="Z404" s="200" t="s">
        <v>1206</v>
      </c>
      <c r="AA404" s="201">
        <v>206.62</v>
      </c>
      <c r="AB404" s="202">
        <v>0.23599999999999996</v>
      </c>
      <c r="AC404" s="202">
        <v>2.1000000000000001E-2</v>
      </c>
      <c r="AD404" s="202" t="s">
        <v>1373</v>
      </c>
      <c r="AE404" s="202">
        <v>0</v>
      </c>
      <c r="AF404" s="202" t="s">
        <v>949</v>
      </c>
      <c r="AG404" s="202" t="s">
        <v>948</v>
      </c>
      <c r="AH404" s="189">
        <v>1</v>
      </c>
      <c r="AI404" s="188"/>
      <c r="AJ404" s="188"/>
      <c r="AK404" s="187"/>
      <c r="AL404" s="187"/>
      <c r="AM404" s="188"/>
      <c r="AN404" s="193"/>
    </row>
    <row r="405" spans="1:40">
      <c r="A405" s="16" t="str">
        <f t="shared" si="6"/>
        <v>421336618005IP Acute</v>
      </c>
      <c r="B405" s="8"/>
      <c r="C405" s="8"/>
      <c r="D405" s="9"/>
      <c r="E405" s="9"/>
      <c r="F405" s="8"/>
      <c r="G405" s="8"/>
      <c r="H405" s="8"/>
      <c r="I405" s="8"/>
      <c r="J405" s="8"/>
      <c r="K405" s="244">
        <v>3453</v>
      </c>
      <c r="L405" s="248" t="s">
        <v>1627</v>
      </c>
      <c r="M405" s="246">
        <v>421336618005</v>
      </c>
      <c r="N405" s="247">
        <v>20</v>
      </c>
      <c r="O405" s="247" t="s">
        <v>1366</v>
      </c>
      <c r="P405" s="203"/>
      <c r="Q405" s="188" t="s">
        <v>858</v>
      </c>
      <c r="R405" s="188" t="s">
        <v>1383</v>
      </c>
      <c r="S405" s="188" t="s">
        <v>1367</v>
      </c>
      <c r="T405" s="188" t="s">
        <v>1368</v>
      </c>
      <c r="U405" s="189"/>
      <c r="V405" s="189" t="s">
        <v>716</v>
      </c>
      <c r="W405" s="197">
        <v>3221.03</v>
      </c>
      <c r="X405" s="198">
        <v>0.62</v>
      </c>
      <c r="Y405" s="199">
        <v>0.9194</v>
      </c>
      <c r="Z405" s="200">
        <v>0</v>
      </c>
      <c r="AA405" s="201">
        <v>3060.07</v>
      </c>
      <c r="AB405" s="202">
        <v>0.39800000000000002</v>
      </c>
      <c r="AC405" s="202">
        <v>3.6999999999999998E-2</v>
      </c>
      <c r="AD405" s="202" t="s">
        <v>1373</v>
      </c>
      <c r="AE405" s="202">
        <v>0</v>
      </c>
      <c r="AF405" s="202" t="s">
        <v>1206</v>
      </c>
      <c r="AG405" s="202" t="s">
        <v>948</v>
      </c>
      <c r="AH405" s="189">
        <v>1</v>
      </c>
      <c r="AI405" s="188"/>
      <c r="AJ405" s="188"/>
      <c r="AK405" s="187"/>
      <c r="AL405" s="187"/>
      <c r="AM405" s="188"/>
      <c r="AN405" s="193"/>
    </row>
    <row r="406" spans="1:40">
      <c r="A406" s="16" t="str">
        <f t="shared" si="6"/>
        <v>421336618005IP Psych</v>
      </c>
      <c r="B406" s="8"/>
      <c r="C406" s="8"/>
      <c r="D406" s="9"/>
      <c r="E406" s="9"/>
      <c r="F406" s="8"/>
      <c r="G406" s="8"/>
      <c r="H406" s="8"/>
      <c r="I406" s="8"/>
      <c r="J406" s="8"/>
      <c r="K406" s="244">
        <v>3453</v>
      </c>
      <c r="L406" s="248" t="s">
        <v>1627</v>
      </c>
      <c r="M406" s="246">
        <v>421336618005</v>
      </c>
      <c r="N406" s="247">
        <v>21</v>
      </c>
      <c r="O406" s="247" t="s">
        <v>1375</v>
      </c>
      <c r="P406" s="203"/>
      <c r="Q406" s="188" t="s">
        <v>858</v>
      </c>
      <c r="R406" s="188" t="s">
        <v>1383</v>
      </c>
      <c r="S406" s="188" t="s">
        <v>1367</v>
      </c>
      <c r="T406" s="188" t="s">
        <v>1368</v>
      </c>
      <c r="U406" s="189"/>
      <c r="V406" s="189" t="s">
        <v>716</v>
      </c>
      <c r="W406" s="197" t="s">
        <v>1206</v>
      </c>
      <c r="X406" s="198" t="s">
        <v>1206</v>
      </c>
      <c r="Y406" s="199" t="s">
        <v>1206</v>
      </c>
      <c r="Z406" s="200" t="s">
        <v>1206</v>
      </c>
      <c r="AA406" s="201">
        <v>371.82</v>
      </c>
      <c r="AB406" s="202" t="s">
        <v>1206</v>
      </c>
      <c r="AC406" s="202" t="s">
        <v>1206</v>
      </c>
      <c r="AD406" s="202" t="s">
        <v>1373</v>
      </c>
      <c r="AE406" s="202">
        <v>0</v>
      </c>
      <c r="AF406" s="202" t="s">
        <v>1206</v>
      </c>
      <c r="AG406" s="202" t="s">
        <v>948</v>
      </c>
      <c r="AH406" s="189">
        <v>1</v>
      </c>
      <c r="AI406" s="188"/>
      <c r="AJ406" s="188"/>
      <c r="AK406" s="187"/>
      <c r="AL406" s="187"/>
      <c r="AM406" s="188"/>
      <c r="AN406" s="193"/>
    </row>
    <row r="407" spans="1:40">
      <c r="A407" s="16" t="str">
        <f t="shared" si="6"/>
        <v>421336618005OP Acute</v>
      </c>
      <c r="B407" s="8"/>
      <c r="C407" s="8"/>
      <c r="D407" s="9"/>
      <c r="E407" s="9"/>
      <c r="F407" s="8"/>
      <c r="G407" s="8"/>
      <c r="H407" s="8"/>
      <c r="I407" s="8"/>
      <c r="J407" s="8"/>
      <c r="K407" s="244">
        <v>3453</v>
      </c>
      <c r="L407" s="248" t="s">
        <v>1627</v>
      </c>
      <c r="M407" s="246">
        <v>421336618005</v>
      </c>
      <c r="N407" s="247">
        <v>24</v>
      </c>
      <c r="O407" s="247" t="s">
        <v>1371</v>
      </c>
      <c r="P407" s="203"/>
      <c r="Q407" s="188" t="s">
        <v>858</v>
      </c>
      <c r="R407" s="188" t="s">
        <v>1383</v>
      </c>
      <c r="S407" s="188" t="s">
        <v>1367</v>
      </c>
      <c r="T407" s="188" t="s">
        <v>1368</v>
      </c>
      <c r="U407" s="189"/>
      <c r="V407" s="189" t="s">
        <v>716</v>
      </c>
      <c r="W407" s="197">
        <v>353.01</v>
      </c>
      <c r="X407" s="198">
        <v>0.6</v>
      </c>
      <c r="Y407" s="199">
        <v>0.9194</v>
      </c>
      <c r="Z407" s="200" t="s">
        <v>1206</v>
      </c>
      <c r="AA407" s="201">
        <v>332.28</v>
      </c>
      <c r="AB407" s="202" t="s">
        <v>1206</v>
      </c>
      <c r="AC407" s="202" t="s">
        <v>1206</v>
      </c>
      <c r="AD407" s="202" t="s">
        <v>1373</v>
      </c>
      <c r="AE407" s="202">
        <v>0</v>
      </c>
      <c r="AF407" s="202" t="s">
        <v>949</v>
      </c>
      <c r="AG407" s="202" t="s">
        <v>948</v>
      </c>
      <c r="AH407" s="189">
        <v>0.98912</v>
      </c>
      <c r="AI407" s="188"/>
      <c r="AJ407" s="188"/>
      <c r="AK407" s="187"/>
      <c r="AL407" s="187"/>
      <c r="AM407" s="188"/>
      <c r="AN407" s="193"/>
    </row>
    <row r="408" spans="1:40">
      <c r="A408" s="16" t="str">
        <f t="shared" si="6"/>
        <v>363488183008IP Acute</v>
      </c>
      <c r="B408" s="8"/>
      <c r="C408" s="8"/>
      <c r="D408" s="9"/>
      <c r="E408" s="9"/>
      <c r="F408" s="8"/>
      <c r="G408" s="8"/>
      <c r="H408" s="8"/>
      <c r="I408" s="8"/>
      <c r="J408" s="8"/>
      <c r="K408" s="244">
        <v>3466</v>
      </c>
      <c r="L408" s="248" t="s">
        <v>1399</v>
      </c>
      <c r="M408" s="246">
        <v>363488183008</v>
      </c>
      <c r="N408" s="247">
        <v>20</v>
      </c>
      <c r="O408" s="247" t="s">
        <v>1366</v>
      </c>
      <c r="P408" s="203"/>
      <c r="Q408" s="188" t="s">
        <v>14</v>
      </c>
      <c r="R408" s="188" t="s">
        <v>1350</v>
      </c>
      <c r="S408" s="188" t="s">
        <v>1367</v>
      </c>
      <c r="T408" s="188" t="s">
        <v>1368</v>
      </c>
      <c r="U408" s="189"/>
      <c r="V408" s="189" t="s">
        <v>566</v>
      </c>
      <c r="W408" s="197">
        <v>3436.26</v>
      </c>
      <c r="X408" s="198">
        <v>0.68300000000000005</v>
      </c>
      <c r="Y408" s="199">
        <v>1.0427</v>
      </c>
      <c r="Z408" s="200">
        <v>5.8799999999999998E-3</v>
      </c>
      <c r="AA408" s="201">
        <v>3552.25</v>
      </c>
      <c r="AB408" s="202">
        <v>0.2</v>
      </c>
      <c r="AC408" s="202">
        <v>1.6E-2</v>
      </c>
      <c r="AD408" s="202" t="s">
        <v>971</v>
      </c>
      <c r="AE408" s="202" t="s">
        <v>1369</v>
      </c>
      <c r="AF408" s="202" t="s">
        <v>1206</v>
      </c>
      <c r="AG408" s="202" t="s">
        <v>948</v>
      </c>
      <c r="AH408" s="189">
        <v>0.99858999999999998</v>
      </c>
      <c r="AI408" s="188"/>
      <c r="AJ408" s="188"/>
      <c r="AK408" s="187"/>
      <c r="AL408" s="187"/>
      <c r="AM408" s="188"/>
      <c r="AN408" s="193"/>
    </row>
    <row r="409" spans="1:40">
      <c r="A409" s="16" t="str">
        <f t="shared" si="6"/>
        <v>363488183008OP Acute</v>
      </c>
      <c r="B409" s="8"/>
      <c r="C409" s="8"/>
      <c r="D409" s="9"/>
      <c r="E409" s="9"/>
      <c r="F409" s="8"/>
      <c r="G409" s="8"/>
      <c r="H409" s="8"/>
      <c r="I409" s="8"/>
      <c r="J409" s="8"/>
      <c r="K409" s="244">
        <v>3466</v>
      </c>
      <c r="L409" s="248" t="s">
        <v>1399</v>
      </c>
      <c r="M409" s="246">
        <v>363488183008</v>
      </c>
      <c r="N409" s="247">
        <v>24</v>
      </c>
      <c r="O409" s="247" t="s">
        <v>1371</v>
      </c>
      <c r="P409" s="203"/>
      <c r="Q409" s="188" t="s">
        <v>14</v>
      </c>
      <c r="R409" s="188" t="s">
        <v>1350</v>
      </c>
      <c r="S409" s="188" t="s">
        <v>1367</v>
      </c>
      <c r="T409" s="188" t="s">
        <v>1368</v>
      </c>
      <c r="U409" s="189"/>
      <c r="V409" s="189" t="s">
        <v>566</v>
      </c>
      <c r="W409" s="197">
        <v>440.14</v>
      </c>
      <c r="X409" s="198">
        <v>0.6</v>
      </c>
      <c r="Y409" s="199">
        <v>1.0427</v>
      </c>
      <c r="Z409" s="200" t="s">
        <v>1206</v>
      </c>
      <c r="AA409" s="201">
        <v>643.07000000000005</v>
      </c>
      <c r="AB409" s="202">
        <v>0.2</v>
      </c>
      <c r="AC409" s="202">
        <v>1.6E-2</v>
      </c>
      <c r="AD409" s="202" t="s">
        <v>971</v>
      </c>
      <c r="AE409" s="202" t="s">
        <v>1369</v>
      </c>
      <c r="AF409" s="202" t="s">
        <v>948</v>
      </c>
      <c r="AG409" s="202" t="s">
        <v>948</v>
      </c>
      <c r="AH409" s="189">
        <v>0.98373999999999995</v>
      </c>
      <c r="AI409" s="188"/>
      <c r="AJ409" s="188"/>
      <c r="AK409" s="187"/>
      <c r="AL409" s="187"/>
      <c r="AM409" s="188"/>
      <c r="AN409" s="193"/>
    </row>
    <row r="410" spans="1:40">
      <c r="A410" s="16" t="str">
        <f t="shared" si="6"/>
        <v>362193608002IP Acute</v>
      </c>
      <c r="B410" s="8"/>
      <c r="C410" s="8"/>
      <c r="D410" s="9"/>
      <c r="E410" s="9"/>
      <c r="F410" s="8"/>
      <c r="G410" s="8"/>
      <c r="H410" s="8"/>
      <c r="I410" s="8"/>
      <c r="J410" s="8"/>
      <c r="K410" s="244">
        <v>3999</v>
      </c>
      <c r="L410" s="248" t="s">
        <v>1628</v>
      </c>
      <c r="M410" s="246">
        <v>362193608002</v>
      </c>
      <c r="N410" s="247">
        <v>20</v>
      </c>
      <c r="O410" s="247" t="s">
        <v>1366</v>
      </c>
      <c r="P410" s="203"/>
      <c r="Q410" s="188" t="s">
        <v>1218</v>
      </c>
      <c r="R410" s="188" t="s">
        <v>1350</v>
      </c>
      <c r="S410" s="188" t="s">
        <v>1391</v>
      </c>
      <c r="T410" s="188" t="s">
        <v>1368</v>
      </c>
      <c r="U410" s="189"/>
      <c r="V410" s="189" t="s">
        <v>1342</v>
      </c>
      <c r="W410" s="197">
        <v>3436.26</v>
      </c>
      <c r="X410" s="198">
        <v>0.68300000000000005</v>
      </c>
      <c r="Y410" s="199">
        <v>1.0427</v>
      </c>
      <c r="Z410" s="200">
        <v>0</v>
      </c>
      <c r="AA410" s="201">
        <v>3531.49</v>
      </c>
      <c r="AB410" s="202">
        <v>0.23599999999999996</v>
      </c>
      <c r="AC410" s="202">
        <v>2.1000000000000001E-2</v>
      </c>
      <c r="AD410" s="202" t="s">
        <v>1373</v>
      </c>
      <c r="AE410" s="202">
        <v>0</v>
      </c>
      <c r="AF410" s="202" t="s">
        <v>1206</v>
      </c>
      <c r="AG410" s="202" t="s">
        <v>948</v>
      </c>
      <c r="AH410" s="189">
        <v>0.99858999999999998</v>
      </c>
      <c r="AI410" s="188"/>
      <c r="AJ410" s="188"/>
      <c r="AK410" s="187"/>
      <c r="AL410" s="187"/>
      <c r="AM410" s="188"/>
      <c r="AN410" s="193"/>
    </row>
    <row r="411" spans="1:40">
      <c r="A411" s="16" t="str">
        <f t="shared" si="6"/>
        <v>362193608002IP Rehab</v>
      </c>
      <c r="B411" s="8"/>
      <c r="C411" s="8"/>
      <c r="D411" s="9"/>
      <c r="E411" s="9"/>
      <c r="F411" s="8"/>
      <c r="G411" s="8"/>
      <c r="H411" s="8"/>
      <c r="I411" s="8"/>
      <c r="J411" s="8"/>
      <c r="K411" s="244">
        <v>3999</v>
      </c>
      <c r="L411" s="248" t="s">
        <v>1628</v>
      </c>
      <c r="M411" s="246">
        <v>362193608002</v>
      </c>
      <c r="N411" s="247">
        <v>22</v>
      </c>
      <c r="O411" s="247" t="s">
        <v>1370</v>
      </c>
      <c r="P411" s="203"/>
      <c r="Q411" s="188" t="s">
        <v>1218</v>
      </c>
      <c r="R411" s="188" t="s">
        <v>1350</v>
      </c>
      <c r="S411" s="188" t="s">
        <v>1391</v>
      </c>
      <c r="T411" s="188" t="s">
        <v>1368</v>
      </c>
      <c r="U411" s="189"/>
      <c r="V411" s="189" t="s">
        <v>1342</v>
      </c>
      <c r="W411" s="197" t="s">
        <v>1206</v>
      </c>
      <c r="X411" s="198" t="s">
        <v>1206</v>
      </c>
      <c r="Y411" s="199" t="s">
        <v>1206</v>
      </c>
      <c r="Z411" s="200" t="s">
        <v>1206</v>
      </c>
      <c r="AA411" s="201">
        <v>757.23</v>
      </c>
      <c r="AB411" s="202" t="s">
        <v>1206</v>
      </c>
      <c r="AC411" s="202" t="s">
        <v>1206</v>
      </c>
      <c r="AD411" s="202" t="s">
        <v>1373</v>
      </c>
      <c r="AE411" s="202">
        <v>0</v>
      </c>
      <c r="AF411" s="202" t="s">
        <v>1206</v>
      </c>
      <c r="AG411" s="202" t="s">
        <v>948</v>
      </c>
      <c r="AH411" s="189">
        <v>1</v>
      </c>
      <c r="AI411" s="188"/>
      <c r="AJ411" s="188"/>
      <c r="AK411" s="187"/>
      <c r="AL411" s="187"/>
      <c r="AM411" s="188"/>
      <c r="AN411" s="193"/>
    </row>
    <row r="412" spans="1:40">
      <c r="A412" s="16" t="str">
        <f t="shared" si="6"/>
        <v>362193608002OP Acute</v>
      </c>
      <c r="B412" s="8"/>
      <c r="C412" s="8"/>
      <c r="D412" s="9"/>
      <c r="E412" s="9"/>
      <c r="F412" s="8"/>
      <c r="G412" s="8"/>
      <c r="H412" s="8"/>
      <c r="I412" s="8"/>
      <c r="J412" s="8"/>
      <c r="K412" s="244">
        <v>3999</v>
      </c>
      <c r="L412" s="248" t="s">
        <v>1628</v>
      </c>
      <c r="M412" s="246">
        <v>362193608002</v>
      </c>
      <c r="N412" s="247">
        <v>24</v>
      </c>
      <c r="O412" s="247" t="s">
        <v>1371</v>
      </c>
      <c r="P412" s="203"/>
      <c r="Q412" s="188" t="s">
        <v>1218</v>
      </c>
      <c r="R412" s="188" t="s">
        <v>1350</v>
      </c>
      <c r="S412" s="188" t="s">
        <v>1391</v>
      </c>
      <c r="T412" s="188" t="s">
        <v>1368</v>
      </c>
      <c r="U412" s="189"/>
      <c r="V412" s="189" t="s">
        <v>1342</v>
      </c>
      <c r="W412" s="197">
        <v>440.14</v>
      </c>
      <c r="X412" s="198">
        <v>0.6</v>
      </c>
      <c r="Y412" s="199">
        <v>1.0427</v>
      </c>
      <c r="Z412" s="200" t="s">
        <v>1206</v>
      </c>
      <c r="AA412" s="201">
        <v>444.08</v>
      </c>
      <c r="AB412" s="202">
        <v>0.23599999999999996</v>
      </c>
      <c r="AC412" s="202">
        <v>2.1000000000000001E-2</v>
      </c>
      <c r="AD412" s="202" t="s">
        <v>1373</v>
      </c>
      <c r="AE412" s="202">
        <v>0</v>
      </c>
      <c r="AF412" s="202" t="s">
        <v>949</v>
      </c>
      <c r="AG412" s="202" t="s">
        <v>948</v>
      </c>
      <c r="AH412" s="189">
        <v>0.98373999999999995</v>
      </c>
      <c r="AI412" s="188"/>
      <c r="AJ412" s="188"/>
      <c r="AK412" s="187"/>
      <c r="AL412" s="187"/>
      <c r="AM412" s="188"/>
      <c r="AN412" s="193"/>
    </row>
    <row r="413" spans="1:40">
      <c r="A413" s="16" t="str">
        <f t="shared" si="6"/>
        <v>362193608002OP Rehab</v>
      </c>
      <c r="B413" s="8"/>
      <c r="C413" s="8"/>
      <c r="D413" s="9"/>
      <c r="E413" s="9"/>
      <c r="F413" s="8"/>
      <c r="G413" s="8"/>
      <c r="H413" s="8"/>
      <c r="I413" s="8"/>
      <c r="J413" s="8"/>
      <c r="K413" s="244">
        <v>3999</v>
      </c>
      <c r="L413" s="248" t="s">
        <v>1628</v>
      </c>
      <c r="M413" s="246">
        <v>362193608002</v>
      </c>
      <c r="N413" s="247">
        <v>29</v>
      </c>
      <c r="O413" s="247" t="s">
        <v>1379</v>
      </c>
      <c r="P413" s="203"/>
      <c r="Q413" s="188" t="s">
        <v>1218</v>
      </c>
      <c r="R413" s="188" t="s">
        <v>1350</v>
      </c>
      <c r="S413" s="188" t="s">
        <v>1391</v>
      </c>
      <c r="T413" s="188" t="s">
        <v>1368</v>
      </c>
      <c r="U413" s="189"/>
      <c r="V413" s="189" t="s">
        <v>1342</v>
      </c>
      <c r="W413" s="197">
        <v>310.45999999999998</v>
      </c>
      <c r="X413" s="198">
        <v>0.6</v>
      </c>
      <c r="Y413" s="199">
        <v>1.0427</v>
      </c>
      <c r="Z413" s="200" t="s">
        <v>1206</v>
      </c>
      <c r="AA413" s="201">
        <v>318.41000000000003</v>
      </c>
      <c r="AB413" s="202">
        <v>0.23599999999999996</v>
      </c>
      <c r="AC413" s="202">
        <v>2.1000000000000001E-2</v>
      </c>
      <c r="AD413" s="202" t="s">
        <v>1373</v>
      </c>
      <c r="AE413" s="202">
        <v>0</v>
      </c>
      <c r="AF413" s="202" t="s">
        <v>949</v>
      </c>
      <c r="AG413" s="202" t="s">
        <v>948</v>
      </c>
      <c r="AH413" s="189">
        <v>1</v>
      </c>
      <c r="AI413" s="188"/>
      <c r="AJ413" s="188"/>
      <c r="AK413" s="187"/>
      <c r="AL413" s="187"/>
      <c r="AM413" s="188"/>
      <c r="AN413" s="193"/>
    </row>
    <row r="414" spans="1:40">
      <c r="A414" s="16" t="str">
        <f t="shared" si="6"/>
        <v>364195126043IP Acute</v>
      </c>
      <c r="B414" s="8"/>
      <c r="C414" s="8"/>
      <c r="D414" s="9"/>
      <c r="E414" s="9"/>
      <c r="F414" s="8"/>
      <c r="G414" s="8"/>
      <c r="H414" s="8"/>
      <c r="I414" s="8"/>
      <c r="J414" s="8"/>
      <c r="K414" s="244">
        <v>4001</v>
      </c>
      <c r="L414" s="248" t="s">
        <v>1554</v>
      </c>
      <c r="M414" s="246">
        <v>364195126043</v>
      </c>
      <c r="N414" s="247">
        <v>20</v>
      </c>
      <c r="O414" s="247" t="s">
        <v>1366</v>
      </c>
      <c r="P414" s="203"/>
      <c r="Q414" s="188" t="s">
        <v>884</v>
      </c>
      <c r="R414" s="188" t="s">
        <v>1350</v>
      </c>
      <c r="S414" s="188" t="s">
        <v>1367</v>
      </c>
      <c r="T414" s="188" t="s">
        <v>1368</v>
      </c>
      <c r="U414" s="189"/>
      <c r="V414" s="189" t="s">
        <v>569</v>
      </c>
      <c r="W414" s="197">
        <v>3436.26</v>
      </c>
      <c r="X414" s="198">
        <v>0.62</v>
      </c>
      <c r="Y414" s="199">
        <v>0.94310000000000005</v>
      </c>
      <c r="Z414" s="200">
        <v>0</v>
      </c>
      <c r="AA414" s="201">
        <v>3310.36</v>
      </c>
      <c r="AB414" s="202">
        <v>0.18</v>
      </c>
      <c r="AC414" s="202">
        <v>1.0999999999999999E-2</v>
      </c>
      <c r="AD414" s="202" t="s">
        <v>1373</v>
      </c>
      <c r="AE414" s="202" t="s">
        <v>1374</v>
      </c>
      <c r="AF414" s="202" t="s">
        <v>1206</v>
      </c>
      <c r="AG414" s="202" t="s">
        <v>948</v>
      </c>
      <c r="AH414" s="189">
        <v>0.99858999999999998</v>
      </c>
      <c r="AI414" s="188"/>
      <c r="AJ414" s="188"/>
      <c r="AK414" s="187"/>
      <c r="AL414" s="187"/>
      <c r="AM414" s="188"/>
      <c r="AN414" s="193"/>
    </row>
    <row r="415" spans="1:40">
      <c r="A415" s="16" t="str">
        <f t="shared" si="6"/>
        <v>370813229017IP Acute</v>
      </c>
      <c r="B415" s="8"/>
      <c r="C415" s="8"/>
      <c r="D415" s="9"/>
      <c r="E415" s="9"/>
      <c r="F415" s="8"/>
      <c r="G415" s="8"/>
      <c r="H415" s="8"/>
      <c r="I415" s="8"/>
      <c r="J415" s="8"/>
      <c r="K415" s="244">
        <v>4001</v>
      </c>
      <c r="L415" s="248" t="s">
        <v>1554</v>
      </c>
      <c r="M415" s="246">
        <v>370813229017</v>
      </c>
      <c r="N415" s="247">
        <v>20</v>
      </c>
      <c r="O415" s="247" t="s">
        <v>1366</v>
      </c>
      <c r="P415" s="203"/>
      <c r="Q415" s="188" t="s">
        <v>884</v>
      </c>
      <c r="R415" s="188" t="s">
        <v>1350</v>
      </c>
      <c r="S415" s="188" t="s">
        <v>1367</v>
      </c>
      <c r="T415" s="188" t="s">
        <v>1368</v>
      </c>
      <c r="U415" s="189"/>
      <c r="V415" s="189" t="s">
        <v>569</v>
      </c>
      <c r="W415" s="197">
        <v>3436.26</v>
      </c>
      <c r="X415" s="198">
        <v>0.62</v>
      </c>
      <c r="Y415" s="199">
        <v>0.94310000000000005</v>
      </c>
      <c r="Z415" s="200">
        <v>0</v>
      </c>
      <c r="AA415" s="201">
        <v>3310.36</v>
      </c>
      <c r="AB415" s="202">
        <v>0.18</v>
      </c>
      <c r="AC415" s="202">
        <v>1.0999999999999999E-2</v>
      </c>
      <c r="AD415" s="202" t="s">
        <v>1373</v>
      </c>
      <c r="AE415" s="202" t="s">
        <v>1374</v>
      </c>
      <c r="AF415" s="202" t="s">
        <v>1206</v>
      </c>
      <c r="AG415" s="202" t="s">
        <v>948</v>
      </c>
      <c r="AH415" s="189">
        <v>0.99858999999999998</v>
      </c>
      <c r="AI415" s="188"/>
      <c r="AJ415" s="188"/>
      <c r="AK415" s="187"/>
      <c r="AL415" s="187"/>
      <c r="AM415" s="188"/>
      <c r="AN415" s="193"/>
    </row>
    <row r="416" spans="1:40">
      <c r="A416" s="16" t="str">
        <f t="shared" si="6"/>
        <v>364195126043OP Acute</v>
      </c>
      <c r="B416" s="8"/>
      <c r="C416" s="8"/>
      <c r="D416" s="9"/>
      <c r="E416" s="9"/>
      <c r="F416" s="8"/>
      <c r="G416" s="8"/>
      <c r="H416" s="8"/>
      <c r="I416" s="8"/>
      <c r="J416" s="8"/>
      <c r="K416" s="244">
        <v>4001</v>
      </c>
      <c r="L416" s="248" t="s">
        <v>1554</v>
      </c>
      <c r="M416" s="246">
        <v>364195126043</v>
      </c>
      <c r="N416" s="247">
        <v>24</v>
      </c>
      <c r="O416" s="247" t="s">
        <v>1371</v>
      </c>
      <c r="P416" s="203"/>
      <c r="Q416" s="188" t="s">
        <v>884</v>
      </c>
      <c r="R416" s="188" t="s">
        <v>1350</v>
      </c>
      <c r="S416" s="188" t="s">
        <v>1367</v>
      </c>
      <c r="T416" s="188" t="s">
        <v>1368</v>
      </c>
      <c r="U416" s="189"/>
      <c r="V416" s="189" t="s">
        <v>569</v>
      </c>
      <c r="W416" s="197">
        <v>440.14</v>
      </c>
      <c r="X416" s="198">
        <v>0.6</v>
      </c>
      <c r="Y416" s="199">
        <v>0.94310000000000005</v>
      </c>
      <c r="Z416" s="200" t="s">
        <v>1206</v>
      </c>
      <c r="AA416" s="201">
        <v>418.2</v>
      </c>
      <c r="AB416" s="202">
        <v>0.18</v>
      </c>
      <c r="AC416" s="202">
        <v>1.0999999999999999E-2</v>
      </c>
      <c r="AD416" s="202" t="s">
        <v>1373</v>
      </c>
      <c r="AE416" s="202" t="s">
        <v>1374</v>
      </c>
      <c r="AF416" s="202" t="s">
        <v>949</v>
      </c>
      <c r="AG416" s="202" t="s">
        <v>948</v>
      </c>
      <c r="AH416" s="189">
        <v>0.98373999999999995</v>
      </c>
      <c r="AI416" s="188"/>
      <c r="AJ416" s="188"/>
      <c r="AK416" s="187"/>
      <c r="AL416" s="187"/>
      <c r="AM416" s="188"/>
      <c r="AN416" s="193"/>
    </row>
    <row r="417" spans="1:40">
      <c r="A417" s="16" t="str">
        <f t="shared" si="6"/>
        <v>370813229017OP Acute</v>
      </c>
      <c r="B417" s="8"/>
      <c r="C417" s="8"/>
      <c r="D417" s="9"/>
      <c r="E417" s="9"/>
      <c r="F417" s="8"/>
      <c r="G417" s="8"/>
      <c r="H417" s="8"/>
      <c r="I417" s="8"/>
      <c r="J417" s="8"/>
      <c r="K417" s="244">
        <v>4001</v>
      </c>
      <c r="L417" s="248" t="s">
        <v>1554</v>
      </c>
      <c r="M417" s="246">
        <v>370813229017</v>
      </c>
      <c r="N417" s="247">
        <v>24</v>
      </c>
      <c r="O417" s="247" t="s">
        <v>1371</v>
      </c>
      <c r="P417" s="203"/>
      <c r="Q417" s="188" t="s">
        <v>884</v>
      </c>
      <c r="R417" s="188" t="s">
        <v>1350</v>
      </c>
      <c r="S417" s="188" t="s">
        <v>1367</v>
      </c>
      <c r="T417" s="188" t="s">
        <v>1368</v>
      </c>
      <c r="U417" s="189"/>
      <c r="V417" s="189" t="s">
        <v>569</v>
      </c>
      <c r="W417" s="197">
        <v>440.14</v>
      </c>
      <c r="X417" s="198">
        <v>0.6</v>
      </c>
      <c r="Y417" s="199">
        <v>0.94310000000000005</v>
      </c>
      <c r="Z417" s="200" t="s">
        <v>1206</v>
      </c>
      <c r="AA417" s="201">
        <v>418.2</v>
      </c>
      <c r="AB417" s="202">
        <v>0.18</v>
      </c>
      <c r="AC417" s="202">
        <v>1.0999999999999999E-2</v>
      </c>
      <c r="AD417" s="202" t="s">
        <v>1373</v>
      </c>
      <c r="AE417" s="202" t="s">
        <v>1374</v>
      </c>
      <c r="AF417" s="202" t="s">
        <v>949</v>
      </c>
      <c r="AG417" s="202" t="s">
        <v>948</v>
      </c>
      <c r="AH417" s="189">
        <v>0.98373999999999995</v>
      </c>
      <c r="AI417" s="188"/>
      <c r="AJ417" s="188"/>
      <c r="AK417" s="187"/>
      <c r="AL417" s="187"/>
      <c r="AM417" s="188"/>
      <c r="AN417" s="193"/>
    </row>
    <row r="418" spans="1:40">
      <c r="A418" s="16" t="str">
        <f t="shared" si="6"/>
        <v>370661199001IP Acute</v>
      </c>
      <c r="B418" s="8"/>
      <c r="C418" s="8"/>
      <c r="D418" s="9"/>
      <c r="E418" s="9"/>
      <c r="F418" s="8"/>
      <c r="G418" s="8"/>
      <c r="H418" s="8"/>
      <c r="I418" s="8"/>
      <c r="J418" s="8"/>
      <c r="K418" s="244">
        <v>4004</v>
      </c>
      <c r="L418" s="248" t="s">
        <v>1629</v>
      </c>
      <c r="M418" s="246">
        <v>370661199001</v>
      </c>
      <c r="N418" s="247">
        <v>20</v>
      </c>
      <c r="O418" s="247" t="s">
        <v>1366</v>
      </c>
      <c r="P418" s="203"/>
      <c r="Q418" s="188" t="s">
        <v>817</v>
      </c>
      <c r="R418" s="188" t="s">
        <v>1350</v>
      </c>
      <c r="S418" s="188" t="s">
        <v>1367</v>
      </c>
      <c r="T418" s="188" t="s">
        <v>1368</v>
      </c>
      <c r="U418" s="189"/>
      <c r="V418" s="189" t="s">
        <v>588</v>
      </c>
      <c r="W418" s="197">
        <v>3436.26</v>
      </c>
      <c r="X418" s="198">
        <v>0.62</v>
      </c>
      <c r="Y418" s="199">
        <v>0.90159999999999996</v>
      </c>
      <c r="Z418" s="200">
        <v>0</v>
      </c>
      <c r="AA418" s="201">
        <v>3222.07</v>
      </c>
      <c r="AB418" s="202">
        <v>0.26500000000000001</v>
      </c>
      <c r="AC418" s="202">
        <v>2.3E-2</v>
      </c>
      <c r="AD418" s="202" t="s">
        <v>1378</v>
      </c>
      <c r="AE418" s="202" t="s">
        <v>1374</v>
      </c>
      <c r="AF418" s="202" t="s">
        <v>1206</v>
      </c>
      <c r="AG418" s="202" t="s">
        <v>948</v>
      </c>
      <c r="AH418" s="189">
        <v>0.99858999999999998</v>
      </c>
      <c r="AI418" s="188"/>
      <c r="AJ418" s="188"/>
      <c r="AK418" s="187"/>
      <c r="AL418" s="187"/>
      <c r="AM418" s="188"/>
      <c r="AN418" s="193"/>
    </row>
    <row r="419" spans="1:40">
      <c r="A419" s="16" t="str">
        <f t="shared" si="6"/>
        <v>370661199015IP Acute</v>
      </c>
      <c r="B419" s="8"/>
      <c r="C419" s="8"/>
      <c r="D419" s="9"/>
      <c r="E419" s="9"/>
      <c r="F419" s="8"/>
      <c r="G419" s="8"/>
      <c r="H419" s="8"/>
      <c r="I419" s="8"/>
      <c r="J419" s="8"/>
      <c r="K419" s="244">
        <v>4004</v>
      </c>
      <c r="L419" s="248" t="s">
        <v>1629</v>
      </c>
      <c r="M419" s="246">
        <v>370661199015</v>
      </c>
      <c r="N419" s="247">
        <v>20</v>
      </c>
      <c r="O419" s="247" t="s">
        <v>1366</v>
      </c>
      <c r="P419" s="203"/>
      <c r="Q419" s="188" t="s">
        <v>817</v>
      </c>
      <c r="R419" s="188" t="s">
        <v>1350</v>
      </c>
      <c r="S419" s="188" t="s">
        <v>1367</v>
      </c>
      <c r="T419" s="188" t="s">
        <v>1368</v>
      </c>
      <c r="U419" s="189"/>
      <c r="V419" s="189" t="s">
        <v>588</v>
      </c>
      <c r="W419" s="197">
        <v>3436.26</v>
      </c>
      <c r="X419" s="198">
        <v>0.62</v>
      </c>
      <c r="Y419" s="199">
        <v>0.90159999999999996</v>
      </c>
      <c r="Z419" s="200">
        <v>0</v>
      </c>
      <c r="AA419" s="201">
        <v>3222.07</v>
      </c>
      <c r="AB419" s="202">
        <v>0.26500000000000001</v>
      </c>
      <c r="AC419" s="202">
        <v>2.3E-2</v>
      </c>
      <c r="AD419" s="202" t="s">
        <v>1378</v>
      </c>
      <c r="AE419" s="202" t="s">
        <v>1374</v>
      </c>
      <c r="AF419" s="202" t="s">
        <v>1206</v>
      </c>
      <c r="AG419" s="202" t="s">
        <v>948</v>
      </c>
      <c r="AH419" s="189">
        <v>0.99858999999999998</v>
      </c>
      <c r="AI419" s="188"/>
      <c r="AJ419" s="188"/>
      <c r="AK419" s="187"/>
      <c r="AL419" s="187"/>
      <c r="AM419" s="188"/>
      <c r="AN419" s="193"/>
    </row>
    <row r="420" spans="1:40">
      <c r="A420" s="16" t="str">
        <f t="shared" si="6"/>
        <v>370661199015IP Psych</v>
      </c>
      <c r="B420" s="8"/>
      <c r="C420" s="8"/>
      <c r="D420" s="9"/>
      <c r="E420" s="9"/>
      <c r="F420" s="8"/>
      <c r="G420" s="8"/>
      <c r="H420" s="8"/>
      <c r="I420" s="8"/>
      <c r="J420" s="8"/>
      <c r="K420" s="244">
        <v>4004</v>
      </c>
      <c r="L420" s="248" t="s">
        <v>1629</v>
      </c>
      <c r="M420" s="246">
        <v>370661199015</v>
      </c>
      <c r="N420" s="247">
        <v>21</v>
      </c>
      <c r="O420" s="247" t="s">
        <v>1375</v>
      </c>
      <c r="P420" s="203"/>
      <c r="Q420" s="188" t="s">
        <v>817</v>
      </c>
      <c r="R420" s="188" t="s">
        <v>1350</v>
      </c>
      <c r="S420" s="188" t="s">
        <v>1367</v>
      </c>
      <c r="T420" s="188" t="s">
        <v>1368</v>
      </c>
      <c r="U420" s="189"/>
      <c r="V420" s="189" t="s">
        <v>588</v>
      </c>
      <c r="W420" s="197" t="s">
        <v>1206</v>
      </c>
      <c r="X420" s="198" t="s">
        <v>1206</v>
      </c>
      <c r="Y420" s="199" t="s">
        <v>1206</v>
      </c>
      <c r="Z420" s="200" t="s">
        <v>1206</v>
      </c>
      <c r="AA420" s="201">
        <v>0</v>
      </c>
      <c r="AB420" s="202" t="s">
        <v>1206</v>
      </c>
      <c r="AC420" s="202" t="s">
        <v>1206</v>
      </c>
      <c r="AD420" s="202" t="s">
        <v>1378</v>
      </c>
      <c r="AE420" s="202" t="s">
        <v>1374</v>
      </c>
      <c r="AF420" s="202" t="s">
        <v>1206</v>
      </c>
      <c r="AG420" s="202" t="s">
        <v>948</v>
      </c>
      <c r="AH420" s="189">
        <v>1</v>
      </c>
      <c r="AI420" s="188"/>
      <c r="AJ420" s="188"/>
      <c r="AK420" s="187"/>
      <c r="AL420" s="187"/>
      <c r="AM420" s="188"/>
      <c r="AN420" s="193"/>
    </row>
    <row r="421" spans="1:40">
      <c r="A421" s="269" t="str">
        <f t="shared" si="6"/>
        <v>370661199001OP Acute</v>
      </c>
      <c r="B421" s="8"/>
      <c r="C421" s="8"/>
      <c r="D421" s="8"/>
      <c r="E421" s="8"/>
      <c r="F421" s="8"/>
      <c r="G421" s="8"/>
      <c r="H421" s="8"/>
      <c r="I421" s="8"/>
      <c r="J421" s="8"/>
      <c r="K421" s="261">
        <v>4004</v>
      </c>
      <c r="L421" s="270" t="s">
        <v>1629</v>
      </c>
      <c r="M421" s="260">
        <v>370661199001</v>
      </c>
      <c r="N421" s="261">
        <v>24</v>
      </c>
      <c r="O421" s="261" t="s">
        <v>1371</v>
      </c>
      <c r="P421" s="271"/>
      <c r="Q421" s="272" t="s">
        <v>817</v>
      </c>
      <c r="R421" s="272" t="s">
        <v>1350</v>
      </c>
      <c r="S421" s="272" t="s">
        <v>1367</v>
      </c>
      <c r="T421" s="272" t="s">
        <v>1368</v>
      </c>
      <c r="U421" s="271"/>
      <c r="V421" s="271" t="s">
        <v>588</v>
      </c>
      <c r="W421" s="197">
        <v>440.14</v>
      </c>
      <c r="X421" s="198">
        <v>0.6</v>
      </c>
      <c r="Y421" s="199">
        <v>0.90159999999999996</v>
      </c>
      <c r="Z421" s="200" t="s">
        <v>1206</v>
      </c>
      <c r="AA421" s="201">
        <v>589.98</v>
      </c>
      <c r="AB421" s="273">
        <v>0.26500000000000001</v>
      </c>
      <c r="AC421" s="273">
        <v>2.3E-2</v>
      </c>
      <c r="AD421" s="273" t="s">
        <v>1378</v>
      </c>
      <c r="AE421" s="273" t="s">
        <v>1374</v>
      </c>
      <c r="AF421" s="273" t="s">
        <v>948</v>
      </c>
      <c r="AG421" s="273" t="s">
        <v>948</v>
      </c>
      <c r="AH421" s="271">
        <v>0.98373999999999995</v>
      </c>
      <c r="AI421" s="272"/>
      <c r="AJ421" s="272"/>
      <c r="AM421" s="272"/>
      <c r="AN421" s="274"/>
    </row>
    <row r="422" spans="1:40">
      <c r="A422" s="16" t="str">
        <f t="shared" si="6"/>
        <v>370661244001IP Acute</v>
      </c>
      <c r="B422" s="8"/>
      <c r="C422" s="8"/>
      <c r="D422" s="9"/>
      <c r="E422" s="9"/>
      <c r="F422" s="8"/>
      <c r="G422" s="8"/>
      <c r="H422" s="8"/>
      <c r="I422" s="8"/>
      <c r="J422" s="8"/>
      <c r="K422" s="244">
        <v>4005</v>
      </c>
      <c r="L422" s="248" t="s">
        <v>1400</v>
      </c>
      <c r="M422" s="246">
        <v>370661244001</v>
      </c>
      <c r="N422" s="247">
        <v>20</v>
      </c>
      <c r="O422" s="247" t="s">
        <v>1366</v>
      </c>
      <c r="P422" s="203"/>
      <c r="Q422" s="188" t="s">
        <v>919</v>
      </c>
      <c r="R422" s="188" t="s">
        <v>1350</v>
      </c>
      <c r="S422" s="188" t="s">
        <v>1367</v>
      </c>
      <c r="T422" s="188" t="s">
        <v>1368</v>
      </c>
      <c r="U422" s="189"/>
      <c r="V422" s="189" t="s">
        <v>600</v>
      </c>
      <c r="W422" s="197">
        <v>3436.26</v>
      </c>
      <c r="X422" s="198">
        <v>0.62</v>
      </c>
      <c r="Y422" s="199">
        <v>0.84860000000000002</v>
      </c>
      <c r="Z422" s="200">
        <v>0</v>
      </c>
      <c r="AA422" s="201">
        <v>3109.31</v>
      </c>
      <c r="AB422" s="202">
        <v>0.24199999999999999</v>
      </c>
      <c r="AC422" s="202">
        <v>3.4000000000000002E-2</v>
      </c>
      <c r="AD422" s="202" t="s">
        <v>1373</v>
      </c>
      <c r="AE422" s="202" t="s">
        <v>1374</v>
      </c>
      <c r="AF422" s="202" t="s">
        <v>1206</v>
      </c>
      <c r="AG422" s="202" t="s">
        <v>948</v>
      </c>
      <c r="AH422" s="189">
        <v>0.99858999999999998</v>
      </c>
      <c r="AI422" s="188"/>
      <c r="AJ422" s="188"/>
      <c r="AK422" s="187"/>
      <c r="AL422" s="187"/>
      <c r="AM422" s="188"/>
      <c r="AN422" s="193"/>
    </row>
    <row r="423" spans="1:40">
      <c r="A423" s="16" t="str">
        <f t="shared" si="6"/>
        <v>370661244001IP Psych</v>
      </c>
      <c r="B423" s="8"/>
      <c r="C423" s="8"/>
      <c r="D423" s="9"/>
      <c r="E423" s="9"/>
      <c r="F423" s="8"/>
      <c r="G423" s="8"/>
      <c r="H423" s="8"/>
      <c r="I423" s="8"/>
      <c r="J423" s="8"/>
      <c r="K423" s="244">
        <v>4005</v>
      </c>
      <c r="L423" s="248" t="s">
        <v>1400</v>
      </c>
      <c r="M423" s="246">
        <v>370661244001</v>
      </c>
      <c r="N423" s="247">
        <v>21</v>
      </c>
      <c r="O423" s="247" t="s">
        <v>1375</v>
      </c>
      <c r="P423" s="203"/>
      <c r="Q423" s="188" t="s">
        <v>919</v>
      </c>
      <c r="R423" s="188" t="s">
        <v>1350</v>
      </c>
      <c r="S423" s="188" t="s">
        <v>1367</v>
      </c>
      <c r="T423" s="188" t="s">
        <v>1368</v>
      </c>
      <c r="U423" s="189"/>
      <c r="V423" s="189" t="s">
        <v>600</v>
      </c>
      <c r="W423" s="197" t="s">
        <v>1206</v>
      </c>
      <c r="X423" s="198" t="s">
        <v>1206</v>
      </c>
      <c r="Y423" s="199" t="s">
        <v>1206</v>
      </c>
      <c r="Z423" s="200" t="s">
        <v>1206</v>
      </c>
      <c r="AA423" s="201">
        <v>371.82</v>
      </c>
      <c r="AB423" s="202" t="s">
        <v>1206</v>
      </c>
      <c r="AC423" s="202" t="s">
        <v>1206</v>
      </c>
      <c r="AD423" s="202" t="s">
        <v>1373</v>
      </c>
      <c r="AE423" s="202" t="s">
        <v>1374</v>
      </c>
      <c r="AF423" s="202" t="s">
        <v>1206</v>
      </c>
      <c r="AG423" s="202" t="s">
        <v>948</v>
      </c>
      <c r="AH423" s="189">
        <v>1</v>
      </c>
      <c r="AI423" s="188"/>
      <c r="AJ423" s="188"/>
      <c r="AK423" s="187"/>
      <c r="AL423" s="187"/>
      <c r="AM423" s="188"/>
      <c r="AN423" s="193"/>
    </row>
    <row r="424" spans="1:40">
      <c r="A424" s="16" t="str">
        <f t="shared" si="6"/>
        <v>370661244007IP Psych</v>
      </c>
      <c r="B424" s="8"/>
      <c r="C424" s="8"/>
      <c r="D424" s="9"/>
      <c r="E424" s="9"/>
      <c r="F424" s="8"/>
      <c r="G424" s="8"/>
      <c r="H424" s="8"/>
      <c r="I424" s="8"/>
      <c r="J424" s="8"/>
      <c r="K424" s="244">
        <v>4005</v>
      </c>
      <c r="L424" s="248" t="s">
        <v>1400</v>
      </c>
      <c r="M424" s="246">
        <v>370661244007</v>
      </c>
      <c r="N424" s="247">
        <v>21</v>
      </c>
      <c r="O424" s="247" t="s">
        <v>1375</v>
      </c>
      <c r="P424" s="203"/>
      <c r="Q424" s="188" t="s">
        <v>919</v>
      </c>
      <c r="R424" s="188" t="s">
        <v>1350</v>
      </c>
      <c r="S424" s="188" t="s">
        <v>1367</v>
      </c>
      <c r="T424" s="188" t="s">
        <v>1368</v>
      </c>
      <c r="U424" s="189"/>
      <c r="V424" s="189" t="s">
        <v>600</v>
      </c>
      <c r="W424" s="197" t="s">
        <v>1206</v>
      </c>
      <c r="X424" s="198" t="s">
        <v>1206</v>
      </c>
      <c r="Y424" s="199" t="s">
        <v>1206</v>
      </c>
      <c r="Z424" s="200" t="s">
        <v>1206</v>
      </c>
      <c r="AA424" s="201">
        <v>371.82</v>
      </c>
      <c r="AB424" s="202" t="s">
        <v>1206</v>
      </c>
      <c r="AC424" s="202" t="s">
        <v>1206</v>
      </c>
      <c r="AD424" s="202" t="s">
        <v>1373</v>
      </c>
      <c r="AE424" s="202" t="s">
        <v>1374</v>
      </c>
      <c r="AF424" s="202" t="s">
        <v>1206</v>
      </c>
      <c r="AG424" s="202" t="s">
        <v>948</v>
      </c>
      <c r="AH424" s="189">
        <v>1</v>
      </c>
      <c r="AI424" s="188"/>
      <c r="AJ424" s="188"/>
      <c r="AK424" s="187"/>
      <c r="AL424" s="187"/>
      <c r="AM424" s="188"/>
      <c r="AN424" s="193"/>
    </row>
    <row r="425" spans="1:40">
      <c r="A425" s="16" t="str">
        <f t="shared" si="6"/>
        <v>370661244008IP Rehab</v>
      </c>
      <c r="B425" s="8"/>
      <c r="C425" s="8"/>
      <c r="D425" s="9"/>
      <c r="E425" s="9"/>
      <c r="F425" s="8"/>
      <c r="G425" s="8"/>
      <c r="H425" s="8"/>
      <c r="I425" s="8"/>
      <c r="J425" s="8"/>
      <c r="K425" s="244">
        <v>4005</v>
      </c>
      <c r="L425" s="248" t="s">
        <v>1400</v>
      </c>
      <c r="M425" s="246">
        <v>370661244008</v>
      </c>
      <c r="N425" s="247">
        <v>22</v>
      </c>
      <c r="O425" s="247" t="s">
        <v>1370</v>
      </c>
      <c r="P425" s="203"/>
      <c r="Q425" s="188" t="s">
        <v>919</v>
      </c>
      <c r="R425" s="188" t="s">
        <v>1350</v>
      </c>
      <c r="S425" s="188" t="s">
        <v>1367</v>
      </c>
      <c r="T425" s="188" t="s">
        <v>1368</v>
      </c>
      <c r="U425" s="189"/>
      <c r="V425" s="189" t="s">
        <v>600</v>
      </c>
      <c r="W425" s="197" t="s">
        <v>1206</v>
      </c>
      <c r="X425" s="198" t="s">
        <v>1206</v>
      </c>
      <c r="Y425" s="199" t="s">
        <v>1206</v>
      </c>
      <c r="Z425" s="200" t="s">
        <v>1206</v>
      </c>
      <c r="AA425" s="201">
        <v>617.74</v>
      </c>
      <c r="AB425" s="202" t="s">
        <v>1206</v>
      </c>
      <c r="AC425" s="202" t="s">
        <v>1206</v>
      </c>
      <c r="AD425" s="202" t="s">
        <v>1373</v>
      </c>
      <c r="AE425" s="202" t="s">
        <v>1374</v>
      </c>
      <c r="AF425" s="202" t="s">
        <v>1206</v>
      </c>
      <c r="AG425" s="202" t="s">
        <v>948</v>
      </c>
      <c r="AH425" s="189">
        <v>1</v>
      </c>
      <c r="AI425" s="188"/>
      <c r="AJ425" s="188"/>
      <c r="AK425" s="187"/>
      <c r="AL425" s="187"/>
      <c r="AM425" s="188"/>
      <c r="AN425" s="193"/>
    </row>
    <row r="426" spans="1:40">
      <c r="A426" s="16" t="str">
        <f t="shared" si="6"/>
        <v>370661244001OP Acute</v>
      </c>
      <c r="B426" s="8"/>
      <c r="C426" s="8"/>
      <c r="D426" s="9"/>
      <c r="E426" s="9"/>
      <c r="F426" s="8"/>
      <c r="G426" s="8"/>
      <c r="H426" s="8"/>
      <c r="I426" s="8"/>
      <c r="J426" s="8"/>
      <c r="K426" s="244">
        <v>4005</v>
      </c>
      <c r="L426" s="248" t="s">
        <v>1400</v>
      </c>
      <c r="M426" s="246">
        <v>370661244001</v>
      </c>
      <c r="N426" s="247">
        <v>24</v>
      </c>
      <c r="O426" s="247" t="s">
        <v>1371</v>
      </c>
      <c r="P426" s="203"/>
      <c r="Q426" s="188" t="s">
        <v>919</v>
      </c>
      <c r="R426" s="188" t="s">
        <v>1350</v>
      </c>
      <c r="S426" s="188" t="s">
        <v>1367</v>
      </c>
      <c r="T426" s="188" t="s">
        <v>1368</v>
      </c>
      <c r="U426" s="189"/>
      <c r="V426" s="189" t="s">
        <v>600</v>
      </c>
      <c r="W426" s="197">
        <v>440.14</v>
      </c>
      <c r="X426" s="198">
        <v>0.6</v>
      </c>
      <c r="Y426" s="199">
        <v>0.84860000000000002</v>
      </c>
      <c r="Z426" s="200" t="s">
        <v>1206</v>
      </c>
      <c r="AA426" s="201">
        <v>393.65</v>
      </c>
      <c r="AB426" s="202">
        <v>0.24199999999999999</v>
      </c>
      <c r="AC426" s="202">
        <v>3.4000000000000002E-2</v>
      </c>
      <c r="AD426" s="202" t="s">
        <v>1373</v>
      </c>
      <c r="AE426" s="202" t="s">
        <v>1374</v>
      </c>
      <c r="AF426" s="202" t="s">
        <v>949</v>
      </c>
      <c r="AG426" s="202" t="s">
        <v>948</v>
      </c>
      <c r="AH426" s="189">
        <v>0.98373999999999995</v>
      </c>
      <c r="AI426" s="188"/>
      <c r="AJ426" s="188"/>
      <c r="AK426" s="187"/>
      <c r="AL426" s="187"/>
      <c r="AM426" s="188"/>
      <c r="AN426" s="193"/>
    </row>
    <row r="427" spans="1:40">
      <c r="A427" s="16" t="str">
        <f t="shared" si="6"/>
        <v>370661244001OP Psych</v>
      </c>
      <c r="B427" s="8"/>
      <c r="C427" s="8"/>
      <c r="D427" s="9"/>
      <c r="E427" s="9"/>
      <c r="F427" s="8"/>
      <c r="G427" s="8"/>
      <c r="H427" s="8"/>
      <c r="I427" s="8"/>
      <c r="J427" s="8"/>
      <c r="K427" s="244">
        <v>4005</v>
      </c>
      <c r="L427" s="248" t="s">
        <v>1400</v>
      </c>
      <c r="M427" s="246">
        <v>370661244001</v>
      </c>
      <c r="N427" s="247">
        <v>27</v>
      </c>
      <c r="O427" s="247" t="s">
        <v>1376</v>
      </c>
      <c r="P427" s="203"/>
      <c r="Q427" s="188" t="s">
        <v>919</v>
      </c>
      <c r="R427" s="188" t="s">
        <v>1350</v>
      </c>
      <c r="S427" s="188" t="s">
        <v>1367</v>
      </c>
      <c r="T427" s="188" t="s">
        <v>1368</v>
      </c>
      <c r="U427" s="189"/>
      <c r="V427" s="189" t="s">
        <v>600</v>
      </c>
      <c r="W427" s="197">
        <v>201.46</v>
      </c>
      <c r="X427" s="198">
        <v>0.6</v>
      </c>
      <c r="Y427" s="199">
        <v>0.84860000000000002</v>
      </c>
      <c r="Z427" s="200" t="s">
        <v>1206</v>
      </c>
      <c r="AA427" s="201">
        <v>183.16</v>
      </c>
      <c r="AB427" s="202">
        <v>0.24199999999999999</v>
      </c>
      <c r="AC427" s="202">
        <v>3.4000000000000002E-2</v>
      </c>
      <c r="AD427" s="202" t="s">
        <v>1373</v>
      </c>
      <c r="AE427" s="202" t="s">
        <v>1374</v>
      </c>
      <c r="AF427" s="202" t="s">
        <v>949</v>
      </c>
      <c r="AG427" s="202" t="s">
        <v>948</v>
      </c>
      <c r="AH427" s="189">
        <v>1</v>
      </c>
      <c r="AI427" s="188"/>
      <c r="AJ427" s="188"/>
      <c r="AK427" s="187"/>
      <c r="AL427" s="187"/>
      <c r="AM427" s="188"/>
      <c r="AN427" s="193"/>
    </row>
    <row r="428" spans="1:40">
      <c r="A428" s="16" t="str">
        <f t="shared" si="6"/>
        <v>370661244007OP Psych</v>
      </c>
      <c r="B428" s="8"/>
      <c r="C428" s="8"/>
      <c r="D428" s="9"/>
      <c r="E428" s="9"/>
      <c r="F428" s="8"/>
      <c r="G428" s="8"/>
      <c r="H428" s="8"/>
      <c r="I428" s="8"/>
      <c r="J428" s="8"/>
      <c r="K428" s="244">
        <v>4005</v>
      </c>
      <c r="L428" s="248" t="s">
        <v>1400</v>
      </c>
      <c r="M428" s="246">
        <v>370661244007</v>
      </c>
      <c r="N428" s="247">
        <v>27</v>
      </c>
      <c r="O428" s="247" t="s">
        <v>1376</v>
      </c>
      <c r="P428" s="203"/>
      <c r="Q428" s="188" t="s">
        <v>919</v>
      </c>
      <c r="R428" s="188" t="s">
        <v>1350</v>
      </c>
      <c r="S428" s="188" t="s">
        <v>1367</v>
      </c>
      <c r="T428" s="188" t="s">
        <v>1368</v>
      </c>
      <c r="U428" s="189"/>
      <c r="V428" s="189" t="s">
        <v>600</v>
      </c>
      <c r="W428" s="197">
        <v>201.46</v>
      </c>
      <c r="X428" s="198">
        <v>0.6</v>
      </c>
      <c r="Y428" s="199">
        <v>0.84860000000000002</v>
      </c>
      <c r="Z428" s="200" t="s">
        <v>1206</v>
      </c>
      <c r="AA428" s="201">
        <v>183.16</v>
      </c>
      <c r="AB428" s="202">
        <v>0.24199999999999999</v>
      </c>
      <c r="AC428" s="202">
        <v>3.4000000000000002E-2</v>
      </c>
      <c r="AD428" s="202" t="s">
        <v>1373</v>
      </c>
      <c r="AE428" s="202" t="s">
        <v>1374</v>
      </c>
      <c r="AF428" s="202" t="s">
        <v>949</v>
      </c>
      <c r="AG428" s="202" t="s">
        <v>948</v>
      </c>
      <c r="AH428" s="189">
        <v>1</v>
      </c>
      <c r="AI428" s="188"/>
      <c r="AJ428" s="188"/>
      <c r="AK428" s="187"/>
      <c r="AL428" s="187"/>
      <c r="AM428" s="188"/>
      <c r="AN428" s="193"/>
    </row>
    <row r="429" spans="1:40">
      <c r="A429" s="16" t="str">
        <f t="shared" ref="A429:A492" si="7">M429&amp;O429</f>
        <v>370661244001OP Psych</v>
      </c>
      <c r="B429" s="8"/>
      <c r="C429" s="8"/>
      <c r="D429" s="9"/>
      <c r="E429" s="9"/>
      <c r="F429" s="8"/>
      <c r="G429" s="8"/>
      <c r="H429" s="8"/>
      <c r="I429" s="8"/>
      <c r="J429" s="8"/>
      <c r="K429" s="244">
        <v>4005</v>
      </c>
      <c r="L429" s="248" t="s">
        <v>1400</v>
      </c>
      <c r="M429" s="246">
        <v>370661244001</v>
      </c>
      <c r="N429" s="247">
        <v>28</v>
      </c>
      <c r="O429" s="247" t="s">
        <v>1376</v>
      </c>
      <c r="P429" s="203"/>
      <c r="Q429" s="188" t="s">
        <v>919</v>
      </c>
      <c r="R429" s="188" t="s">
        <v>1350</v>
      </c>
      <c r="S429" s="188" t="s">
        <v>1367</v>
      </c>
      <c r="T429" s="188" t="s">
        <v>1368</v>
      </c>
      <c r="U429" s="189"/>
      <c r="V429" s="189" t="s">
        <v>600</v>
      </c>
      <c r="W429" s="197">
        <v>201.46</v>
      </c>
      <c r="X429" s="198">
        <v>0.6</v>
      </c>
      <c r="Y429" s="199">
        <v>0.84860000000000002</v>
      </c>
      <c r="Z429" s="200" t="s">
        <v>1206</v>
      </c>
      <c r="AA429" s="201">
        <v>183.16</v>
      </c>
      <c r="AB429" s="202">
        <v>0.24199999999999999</v>
      </c>
      <c r="AC429" s="202">
        <v>3.4000000000000002E-2</v>
      </c>
      <c r="AD429" s="202" t="s">
        <v>1373</v>
      </c>
      <c r="AE429" s="202" t="s">
        <v>1374</v>
      </c>
      <c r="AF429" s="202" t="s">
        <v>949</v>
      </c>
      <c r="AG429" s="202" t="s">
        <v>948</v>
      </c>
      <c r="AH429" s="189">
        <v>1</v>
      </c>
      <c r="AI429" s="188"/>
      <c r="AJ429" s="188"/>
      <c r="AK429" s="187"/>
      <c r="AL429" s="187"/>
      <c r="AM429" s="188"/>
      <c r="AN429" s="193"/>
    </row>
    <row r="430" spans="1:40">
      <c r="A430" s="16" t="str">
        <f t="shared" si="7"/>
        <v>370661244007OP Psych</v>
      </c>
      <c r="B430" s="8"/>
      <c r="C430" s="8"/>
      <c r="D430" s="9"/>
      <c r="E430" s="9"/>
      <c r="F430" s="8"/>
      <c r="G430" s="8"/>
      <c r="H430" s="8"/>
      <c r="I430" s="8"/>
      <c r="J430" s="8"/>
      <c r="K430" s="244">
        <v>4005</v>
      </c>
      <c r="L430" s="248" t="s">
        <v>1400</v>
      </c>
      <c r="M430" s="246">
        <v>370661244007</v>
      </c>
      <c r="N430" s="247">
        <v>28</v>
      </c>
      <c r="O430" s="247" t="s">
        <v>1376</v>
      </c>
      <c r="P430" s="203"/>
      <c r="Q430" s="188" t="s">
        <v>919</v>
      </c>
      <c r="R430" s="188" t="s">
        <v>1350</v>
      </c>
      <c r="S430" s="188" t="s">
        <v>1367</v>
      </c>
      <c r="T430" s="188" t="s">
        <v>1368</v>
      </c>
      <c r="U430" s="189"/>
      <c r="V430" s="189" t="s">
        <v>600</v>
      </c>
      <c r="W430" s="197">
        <v>201.46</v>
      </c>
      <c r="X430" s="198">
        <v>0.6</v>
      </c>
      <c r="Y430" s="199">
        <v>0.84860000000000002</v>
      </c>
      <c r="Z430" s="200" t="s">
        <v>1206</v>
      </c>
      <c r="AA430" s="201">
        <v>183.16</v>
      </c>
      <c r="AB430" s="202">
        <v>0.24199999999999999</v>
      </c>
      <c r="AC430" s="202">
        <v>3.4000000000000002E-2</v>
      </c>
      <c r="AD430" s="202" t="s">
        <v>1373</v>
      </c>
      <c r="AE430" s="202" t="s">
        <v>1374</v>
      </c>
      <c r="AF430" s="202" t="s">
        <v>949</v>
      </c>
      <c r="AG430" s="202" t="s">
        <v>948</v>
      </c>
      <c r="AH430" s="189">
        <v>1</v>
      </c>
      <c r="AI430" s="188"/>
      <c r="AJ430" s="188"/>
      <c r="AK430" s="187"/>
      <c r="AL430" s="187"/>
      <c r="AM430" s="188"/>
      <c r="AN430" s="193"/>
    </row>
    <row r="431" spans="1:40">
      <c r="A431" s="16" t="str">
        <f t="shared" si="7"/>
        <v>237087041001IP Acute</v>
      </c>
      <c r="B431" s="8"/>
      <c r="C431" s="8"/>
      <c r="D431" s="9"/>
      <c r="E431" s="9"/>
      <c r="F431" s="8"/>
      <c r="G431" s="8"/>
      <c r="H431" s="8"/>
      <c r="I431" s="8"/>
      <c r="J431" s="8"/>
      <c r="K431" s="244">
        <v>4006</v>
      </c>
      <c r="L431" s="248" t="s">
        <v>1630</v>
      </c>
      <c r="M431" s="246">
        <v>237087041001</v>
      </c>
      <c r="N431" s="247">
        <v>20</v>
      </c>
      <c r="O431" s="247" t="s">
        <v>1366</v>
      </c>
      <c r="P431" s="203"/>
      <c r="Q431" s="188" t="s">
        <v>842</v>
      </c>
      <c r="R431" s="188" t="s">
        <v>1350</v>
      </c>
      <c r="S431" s="188" t="s">
        <v>1367</v>
      </c>
      <c r="T431" s="188" t="s">
        <v>1368</v>
      </c>
      <c r="U431" s="189"/>
      <c r="V431" s="189" t="s">
        <v>643</v>
      </c>
      <c r="W431" s="197">
        <v>3436.26</v>
      </c>
      <c r="X431" s="198">
        <v>0.68300000000000005</v>
      </c>
      <c r="Y431" s="199">
        <v>1.0425</v>
      </c>
      <c r="Z431" s="200">
        <v>0</v>
      </c>
      <c r="AA431" s="201">
        <v>3531.02</v>
      </c>
      <c r="AB431" s="202">
        <v>0.25800000000000001</v>
      </c>
      <c r="AC431" s="202">
        <v>2.4E-2</v>
      </c>
      <c r="AD431" s="202" t="s">
        <v>1373</v>
      </c>
      <c r="AE431" s="202" t="s">
        <v>1374</v>
      </c>
      <c r="AF431" s="202" t="s">
        <v>1206</v>
      </c>
      <c r="AG431" s="202" t="s">
        <v>948</v>
      </c>
      <c r="AH431" s="189">
        <v>0.99858999999999998</v>
      </c>
      <c r="AI431" s="188"/>
      <c r="AJ431" s="188"/>
      <c r="AK431" s="187"/>
      <c r="AL431" s="187"/>
      <c r="AM431" s="188"/>
      <c r="AN431" s="193"/>
    </row>
    <row r="432" spans="1:40">
      <c r="A432" s="16" t="str">
        <f t="shared" si="7"/>
        <v>237087041001IP Psych</v>
      </c>
      <c r="B432" s="8"/>
      <c r="C432" s="8"/>
      <c r="D432" s="9"/>
      <c r="E432" s="9"/>
      <c r="F432" s="8"/>
      <c r="G432" s="8"/>
      <c r="H432" s="8"/>
      <c r="I432" s="8"/>
      <c r="J432" s="8"/>
      <c r="K432" s="244">
        <v>4006</v>
      </c>
      <c r="L432" s="248" t="s">
        <v>1630</v>
      </c>
      <c r="M432" s="246">
        <v>237087041001</v>
      </c>
      <c r="N432" s="247">
        <v>21</v>
      </c>
      <c r="O432" s="247" t="s">
        <v>1375</v>
      </c>
      <c r="P432" s="203"/>
      <c r="Q432" s="188" t="s">
        <v>842</v>
      </c>
      <c r="R432" s="188" t="s">
        <v>1350</v>
      </c>
      <c r="S432" s="188" t="s">
        <v>1367</v>
      </c>
      <c r="T432" s="188" t="s">
        <v>1368</v>
      </c>
      <c r="U432" s="189"/>
      <c r="V432" s="189" t="s">
        <v>643</v>
      </c>
      <c r="W432" s="197" t="s">
        <v>1206</v>
      </c>
      <c r="X432" s="198" t="s">
        <v>1206</v>
      </c>
      <c r="Y432" s="199" t="s">
        <v>1206</v>
      </c>
      <c r="Z432" s="200" t="s">
        <v>1206</v>
      </c>
      <c r="AA432" s="201">
        <v>388.42</v>
      </c>
      <c r="AB432" s="202" t="s">
        <v>1206</v>
      </c>
      <c r="AC432" s="202" t="s">
        <v>1206</v>
      </c>
      <c r="AD432" s="202" t="s">
        <v>1373</v>
      </c>
      <c r="AE432" s="202" t="s">
        <v>1374</v>
      </c>
      <c r="AF432" s="202" t="s">
        <v>1206</v>
      </c>
      <c r="AG432" s="202" t="s">
        <v>948</v>
      </c>
      <c r="AH432" s="189">
        <v>1</v>
      </c>
      <c r="AI432" s="188"/>
      <c r="AJ432" s="188"/>
      <c r="AK432" s="187"/>
      <c r="AL432" s="187"/>
      <c r="AM432" s="188"/>
      <c r="AN432" s="193"/>
    </row>
    <row r="433" spans="1:40">
      <c r="A433" s="16" t="str">
        <f t="shared" si="7"/>
        <v>237087041001OP Acute</v>
      </c>
      <c r="B433" s="8"/>
      <c r="C433" s="8"/>
      <c r="D433" s="9"/>
      <c r="E433" s="9"/>
      <c r="F433" s="8"/>
      <c r="G433" s="8"/>
      <c r="H433" s="8"/>
      <c r="I433" s="8"/>
      <c r="J433" s="8"/>
      <c r="K433" s="244">
        <v>4006</v>
      </c>
      <c r="L433" s="248" t="s">
        <v>1630</v>
      </c>
      <c r="M433" s="246">
        <v>237087041001</v>
      </c>
      <c r="N433" s="247">
        <v>24</v>
      </c>
      <c r="O433" s="247" t="s">
        <v>1371</v>
      </c>
      <c r="P433" s="203"/>
      <c r="Q433" s="188" t="s">
        <v>842</v>
      </c>
      <c r="R433" s="188" t="s">
        <v>1350</v>
      </c>
      <c r="S433" s="188" t="s">
        <v>1367</v>
      </c>
      <c r="T433" s="188" t="s">
        <v>1368</v>
      </c>
      <c r="U433" s="189"/>
      <c r="V433" s="189" t="s">
        <v>643</v>
      </c>
      <c r="W433" s="197">
        <v>440.14</v>
      </c>
      <c r="X433" s="198">
        <v>0.6</v>
      </c>
      <c r="Y433" s="199">
        <v>1.0425</v>
      </c>
      <c r="Z433" s="200" t="s">
        <v>1206</v>
      </c>
      <c r="AA433" s="201">
        <v>444.02</v>
      </c>
      <c r="AB433" s="202">
        <v>0.25800000000000001</v>
      </c>
      <c r="AC433" s="202">
        <v>2.4E-2</v>
      </c>
      <c r="AD433" s="202" t="s">
        <v>1373</v>
      </c>
      <c r="AE433" s="202" t="s">
        <v>1374</v>
      </c>
      <c r="AF433" s="202" t="s">
        <v>949</v>
      </c>
      <c r="AG433" s="202" t="s">
        <v>948</v>
      </c>
      <c r="AH433" s="189">
        <v>0.98373999999999995</v>
      </c>
      <c r="AI433" s="188"/>
      <c r="AJ433" s="188"/>
      <c r="AK433" s="187"/>
      <c r="AL433" s="187"/>
      <c r="AM433" s="188"/>
      <c r="AN433" s="193"/>
    </row>
    <row r="434" spans="1:40">
      <c r="A434" s="16" t="str">
        <f t="shared" si="7"/>
        <v>237087041001OP Psych</v>
      </c>
      <c r="B434" s="8"/>
      <c r="C434" s="8"/>
      <c r="D434" s="9"/>
      <c r="E434" s="9"/>
      <c r="F434" s="8"/>
      <c r="G434" s="8"/>
      <c r="H434" s="8"/>
      <c r="I434" s="8"/>
      <c r="J434" s="8"/>
      <c r="K434" s="244">
        <v>4006</v>
      </c>
      <c r="L434" s="248" t="s">
        <v>1630</v>
      </c>
      <c r="M434" s="246">
        <v>237087041001</v>
      </c>
      <c r="N434" s="247">
        <v>27</v>
      </c>
      <c r="O434" s="247" t="s">
        <v>1376</v>
      </c>
      <c r="P434" s="203"/>
      <c r="Q434" s="188" t="s">
        <v>842</v>
      </c>
      <c r="R434" s="188" t="s">
        <v>1350</v>
      </c>
      <c r="S434" s="188" t="s">
        <v>1367</v>
      </c>
      <c r="T434" s="188" t="s">
        <v>1368</v>
      </c>
      <c r="U434" s="189"/>
      <c r="V434" s="189" t="s">
        <v>643</v>
      </c>
      <c r="W434" s="197">
        <v>201.46</v>
      </c>
      <c r="X434" s="198">
        <v>0.6</v>
      </c>
      <c r="Y434" s="199">
        <v>1.0425</v>
      </c>
      <c r="Z434" s="200" t="s">
        <v>1206</v>
      </c>
      <c r="AA434" s="201">
        <v>206.6</v>
      </c>
      <c r="AB434" s="202">
        <v>0.25800000000000001</v>
      </c>
      <c r="AC434" s="202">
        <v>2.4E-2</v>
      </c>
      <c r="AD434" s="202" t="s">
        <v>1373</v>
      </c>
      <c r="AE434" s="202" t="s">
        <v>1374</v>
      </c>
      <c r="AF434" s="202" t="s">
        <v>949</v>
      </c>
      <c r="AG434" s="202" t="s">
        <v>948</v>
      </c>
      <c r="AH434" s="189">
        <v>1</v>
      </c>
      <c r="AI434" s="188"/>
      <c r="AJ434" s="188"/>
      <c r="AK434" s="187"/>
      <c r="AL434" s="187"/>
      <c r="AM434" s="188"/>
      <c r="AN434" s="193"/>
    </row>
    <row r="435" spans="1:40">
      <c r="A435" s="16" t="str">
        <f t="shared" si="7"/>
        <v>237087041001OP Psych</v>
      </c>
      <c r="B435" s="8"/>
      <c r="C435" s="8"/>
      <c r="D435" s="9"/>
      <c r="E435" s="9"/>
      <c r="F435" s="8"/>
      <c r="G435" s="8"/>
      <c r="H435" s="8"/>
      <c r="I435" s="8"/>
      <c r="J435" s="8"/>
      <c r="K435" s="244">
        <v>4006</v>
      </c>
      <c r="L435" s="248" t="s">
        <v>1630</v>
      </c>
      <c r="M435" s="246">
        <v>237087041001</v>
      </c>
      <c r="N435" s="247">
        <v>28</v>
      </c>
      <c r="O435" s="247" t="s">
        <v>1376</v>
      </c>
      <c r="P435" s="203"/>
      <c r="Q435" s="188" t="s">
        <v>842</v>
      </c>
      <c r="R435" s="188" t="s">
        <v>1350</v>
      </c>
      <c r="S435" s="188" t="s">
        <v>1367</v>
      </c>
      <c r="T435" s="188" t="s">
        <v>1368</v>
      </c>
      <c r="U435" s="189"/>
      <c r="V435" s="189" t="s">
        <v>643</v>
      </c>
      <c r="W435" s="197">
        <v>201.46</v>
      </c>
      <c r="X435" s="198">
        <v>0.6</v>
      </c>
      <c r="Y435" s="199">
        <v>1.0425</v>
      </c>
      <c r="Z435" s="200" t="s">
        <v>1206</v>
      </c>
      <c r="AA435" s="201">
        <v>206.6</v>
      </c>
      <c r="AB435" s="202">
        <v>0.25800000000000001</v>
      </c>
      <c r="AC435" s="202">
        <v>2.4E-2</v>
      </c>
      <c r="AD435" s="202" t="s">
        <v>1373</v>
      </c>
      <c r="AE435" s="202" t="s">
        <v>1374</v>
      </c>
      <c r="AF435" s="202" t="s">
        <v>949</v>
      </c>
      <c r="AG435" s="202" t="s">
        <v>948</v>
      </c>
      <c r="AH435" s="189">
        <v>1</v>
      </c>
      <c r="AI435" s="188"/>
      <c r="AJ435" s="188"/>
      <c r="AK435" s="187"/>
      <c r="AL435" s="187"/>
      <c r="AM435" s="188"/>
      <c r="AN435" s="193"/>
    </row>
    <row r="436" spans="1:40">
      <c r="A436" s="16" t="str">
        <f t="shared" si="7"/>
        <v>361000540001IP Acute</v>
      </c>
      <c r="B436" s="8"/>
      <c r="C436" s="8"/>
      <c r="D436" s="9"/>
      <c r="E436" s="9"/>
      <c r="F436" s="8"/>
      <c r="G436" s="8"/>
      <c r="H436" s="8"/>
      <c r="I436" s="8"/>
      <c r="J436" s="8"/>
      <c r="K436" s="244">
        <v>4008</v>
      </c>
      <c r="L436" s="248" t="s">
        <v>1631</v>
      </c>
      <c r="M436" s="246">
        <v>361000540001</v>
      </c>
      <c r="N436" s="247">
        <v>20</v>
      </c>
      <c r="O436" s="247" t="s">
        <v>1366</v>
      </c>
      <c r="P436" s="203"/>
      <c r="Q436" s="188" t="s">
        <v>841</v>
      </c>
      <c r="R436" s="188" t="s">
        <v>1350</v>
      </c>
      <c r="S436" s="188" t="s">
        <v>1367</v>
      </c>
      <c r="T436" s="188" t="s">
        <v>1368</v>
      </c>
      <c r="U436" s="189"/>
      <c r="V436" s="189" t="s">
        <v>534</v>
      </c>
      <c r="W436" s="197">
        <v>3436.26</v>
      </c>
      <c r="X436" s="198">
        <v>0.68300000000000005</v>
      </c>
      <c r="Y436" s="199">
        <v>1.0425</v>
      </c>
      <c r="Z436" s="200">
        <v>0</v>
      </c>
      <c r="AA436" s="201">
        <v>3531.02</v>
      </c>
      <c r="AB436" s="202">
        <v>0.20300000000000001</v>
      </c>
      <c r="AC436" s="202">
        <v>1.4E-2</v>
      </c>
      <c r="AD436" s="202" t="s">
        <v>1373</v>
      </c>
      <c r="AE436" s="202" t="s">
        <v>1374</v>
      </c>
      <c r="AF436" s="202" t="s">
        <v>1206</v>
      </c>
      <c r="AG436" s="202" t="s">
        <v>948</v>
      </c>
      <c r="AH436" s="189">
        <v>0.99858999999999998</v>
      </c>
      <c r="AI436" s="188"/>
      <c r="AJ436" s="188"/>
      <c r="AK436" s="187"/>
      <c r="AL436" s="187"/>
      <c r="AM436" s="188"/>
      <c r="AN436" s="193"/>
    </row>
    <row r="437" spans="1:40">
      <c r="A437" s="16" t="str">
        <f t="shared" si="7"/>
        <v>361000540001IP Psych</v>
      </c>
      <c r="B437" s="8"/>
      <c r="C437" s="8"/>
      <c r="D437" s="9"/>
      <c r="E437" s="9"/>
      <c r="F437" s="8"/>
      <c r="G437" s="8"/>
      <c r="H437" s="8"/>
      <c r="I437" s="8"/>
      <c r="J437" s="8"/>
      <c r="K437" s="244">
        <v>4008</v>
      </c>
      <c r="L437" s="248" t="s">
        <v>1631</v>
      </c>
      <c r="M437" s="246">
        <v>361000540001</v>
      </c>
      <c r="N437" s="247">
        <v>21</v>
      </c>
      <c r="O437" s="247" t="s">
        <v>1375</v>
      </c>
      <c r="P437" s="203"/>
      <c r="Q437" s="188" t="s">
        <v>841</v>
      </c>
      <c r="R437" s="188" t="s">
        <v>1350</v>
      </c>
      <c r="S437" s="188" t="s">
        <v>1367</v>
      </c>
      <c r="T437" s="188" t="s">
        <v>1368</v>
      </c>
      <c r="U437" s="189"/>
      <c r="V437" s="189" t="s">
        <v>534</v>
      </c>
      <c r="W437" s="197" t="s">
        <v>1206</v>
      </c>
      <c r="X437" s="198" t="s">
        <v>1206</v>
      </c>
      <c r="Y437" s="199" t="s">
        <v>1206</v>
      </c>
      <c r="Z437" s="200" t="s">
        <v>1206</v>
      </c>
      <c r="AA437" s="201">
        <v>371.82</v>
      </c>
      <c r="AB437" s="202" t="s">
        <v>1206</v>
      </c>
      <c r="AC437" s="202" t="s">
        <v>1206</v>
      </c>
      <c r="AD437" s="202" t="s">
        <v>1373</v>
      </c>
      <c r="AE437" s="202" t="s">
        <v>1374</v>
      </c>
      <c r="AF437" s="202" t="s">
        <v>1206</v>
      </c>
      <c r="AG437" s="202" t="s">
        <v>948</v>
      </c>
      <c r="AH437" s="189">
        <v>1</v>
      </c>
      <c r="AI437" s="188"/>
      <c r="AJ437" s="188"/>
      <c r="AK437" s="187"/>
      <c r="AL437" s="187"/>
      <c r="AM437" s="188"/>
      <c r="AN437" s="193"/>
    </row>
    <row r="438" spans="1:40">
      <c r="A438" s="16" t="str">
        <f t="shared" si="7"/>
        <v>361000540006IP Psych</v>
      </c>
      <c r="B438" s="8"/>
      <c r="C438" s="8"/>
      <c r="D438" s="9"/>
      <c r="E438" s="9"/>
      <c r="F438" s="8"/>
      <c r="G438" s="8"/>
      <c r="H438" s="8"/>
      <c r="I438" s="8"/>
      <c r="J438" s="8"/>
      <c r="K438" s="244">
        <v>4008</v>
      </c>
      <c r="L438" s="248" t="s">
        <v>1631</v>
      </c>
      <c r="M438" s="246">
        <v>361000540006</v>
      </c>
      <c r="N438" s="247">
        <v>21</v>
      </c>
      <c r="O438" s="247" t="s">
        <v>1375</v>
      </c>
      <c r="P438" s="203"/>
      <c r="Q438" s="188" t="s">
        <v>841</v>
      </c>
      <c r="R438" s="188" t="s">
        <v>1350</v>
      </c>
      <c r="S438" s="188" t="s">
        <v>1367</v>
      </c>
      <c r="T438" s="188" t="s">
        <v>1368</v>
      </c>
      <c r="U438" s="189"/>
      <c r="V438" s="189" t="s">
        <v>534</v>
      </c>
      <c r="W438" s="197" t="s">
        <v>1206</v>
      </c>
      <c r="X438" s="198" t="s">
        <v>1206</v>
      </c>
      <c r="Y438" s="199" t="s">
        <v>1206</v>
      </c>
      <c r="Z438" s="200" t="s">
        <v>1206</v>
      </c>
      <c r="AA438" s="201">
        <v>371.82</v>
      </c>
      <c r="AB438" s="202" t="s">
        <v>1206</v>
      </c>
      <c r="AC438" s="202" t="s">
        <v>1206</v>
      </c>
      <c r="AD438" s="202" t="s">
        <v>1373</v>
      </c>
      <c r="AE438" s="202" t="s">
        <v>1374</v>
      </c>
      <c r="AF438" s="202" t="s">
        <v>1206</v>
      </c>
      <c r="AG438" s="202" t="s">
        <v>948</v>
      </c>
      <c r="AH438" s="189">
        <v>1</v>
      </c>
      <c r="AI438" s="188"/>
      <c r="AJ438" s="188"/>
      <c r="AK438" s="187"/>
      <c r="AL438" s="187"/>
      <c r="AM438" s="188"/>
      <c r="AN438" s="193"/>
    </row>
    <row r="439" spans="1:40">
      <c r="A439" s="16" t="str">
        <f t="shared" si="7"/>
        <v>361000540001OP Acute</v>
      </c>
      <c r="B439" s="8"/>
      <c r="C439" s="8"/>
      <c r="D439" s="9"/>
      <c r="E439" s="9"/>
      <c r="F439" s="8"/>
      <c r="G439" s="8"/>
      <c r="H439" s="8"/>
      <c r="I439" s="8"/>
      <c r="J439" s="8"/>
      <c r="K439" s="244">
        <v>4008</v>
      </c>
      <c r="L439" s="248" t="s">
        <v>1631</v>
      </c>
      <c r="M439" s="246">
        <v>361000540001</v>
      </c>
      <c r="N439" s="247">
        <v>24</v>
      </c>
      <c r="O439" s="247" t="s">
        <v>1371</v>
      </c>
      <c r="P439" s="203"/>
      <c r="Q439" s="188" t="s">
        <v>841</v>
      </c>
      <c r="R439" s="188" t="s">
        <v>1350</v>
      </c>
      <c r="S439" s="188" t="s">
        <v>1367</v>
      </c>
      <c r="T439" s="188" t="s">
        <v>1368</v>
      </c>
      <c r="U439" s="189"/>
      <c r="V439" s="189" t="s">
        <v>534</v>
      </c>
      <c r="W439" s="197">
        <v>440.14</v>
      </c>
      <c r="X439" s="198">
        <v>0.6</v>
      </c>
      <c r="Y439" s="199">
        <v>1.0425</v>
      </c>
      <c r="Z439" s="200" t="s">
        <v>1206</v>
      </c>
      <c r="AA439" s="201">
        <v>444.02</v>
      </c>
      <c r="AB439" s="202">
        <v>0.20300000000000001</v>
      </c>
      <c r="AC439" s="202">
        <v>1.4E-2</v>
      </c>
      <c r="AD439" s="202" t="s">
        <v>1373</v>
      </c>
      <c r="AE439" s="202" t="s">
        <v>1374</v>
      </c>
      <c r="AF439" s="202" t="s">
        <v>949</v>
      </c>
      <c r="AG439" s="202" t="s">
        <v>948</v>
      </c>
      <c r="AH439" s="189">
        <v>0.98373999999999995</v>
      </c>
      <c r="AI439" s="188"/>
      <c r="AJ439" s="188"/>
      <c r="AK439" s="187"/>
      <c r="AL439" s="187"/>
      <c r="AM439" s="188"/>
      <c r="AN439" s="193"/>
    </row>
    <row r="440" spans="1:40">
      <c r="A440" s="16" t="str">
        <f t="shared" si="7"/>
        <v>361000540001OP Psych</v>
      </c>
      <c r="B440" s="8"/>
      <c r="C440" s="8"/>
      <c r="D440" s="9"/>
      <c r="E440" s="9"/>
      <c r="F440" s="8"/>
      <c r="G440" s="8"/>
      <c r="H440" s="8"/>
      <c r="I440" s="8"/>
      <c r="J440" s="8"/>
      <c r="K440" s="244">
        <v>4008</v>
      </c>
      <c r="L440" s="248" t="s">
        <v>1631</v>
      </c>
      <c r="M440" s="246">
        <v>361000540001</v>
      </c>
      <c r="N440" s="247">
        <v>27</v>
      </c>
      <c r="O440" s="247" t="s">
        <v>1376</v>
      </c>
      <c r="P440" s="203"/>
      <c r="Q440" s="188" t="s">
        <v>841</v>
      </c>
      <c r="R440" s="188" t="s">
        <v>1350</v>
      </c>
      <c r="S440" s="188" t="s">
        <v>1367</v>
      </c>
      <c r="T440" s="188" t="s">
        <v>1368</v>
      </c>
      <c r="U440" s="189"/>
      <c r="V440" s="189" t="s">
        <v>534</v>
      </c>
      <c r="W440" s="197">
        <v>201.46</v>
      </c>
      <c r="X440" s="198">
        <v>0.6</v>
      </c>
      <c r="Y440" s="199">
        <v>1.0425</v>
      </c>
      <c r="Z440" s="200" t="s">
        <v>1206</v>
      </c>
      <c r="AA440" s="201">
        <v>206.6</v>
      </c>
      <c r="AB440" s="202">
        <v>0.20300000000000001</v>
      </c>
      <c r="AC440" s="202">
        <v>1.4E-2</v>
      </c>
      <c r="AD440" s="202" t="s">
        <v>1373</v>
      </c>
      <c r="AE440" s="202" t="s">
        <v>1374</v>
      </c>
      <c r="AF440" s="202" t="s">
        <v>949</v>
      </c>
      <c r="AG440" s="202" t="s">
        <v>948</v>
      </c>
      <c r="AH440" s="189">
        <v>1</v>
      </c>
      <c r="AI440" s="188"/>
      <c r="AJ440" s="188"/>
      <c r="AK440" s="187"/>
      <c r="AL440" s="187"/>
      <c r="AM440" s="188"/>
      <c r="AN440" s="193"/>
    </row>
    <row r="441" spans="1:40">
      <c r="A441" s="16" t="str">
        <f t="shared" si="7"/>
        <v>361000540006OP Psych</v>
      </c>
      <c r="B441" s="8"/>
      <c r="C441" s="8"/>
      <c r="D441" s="9"/>
      <c r="E441" s="9"/>
      <c r="F441" s="8"/>
      <c r="G441" s="8"/>
      <c r="H441" s="8"/>
      <c r="I441" s="8"/>
      <c r="J441" s="8"/>
      <c r="K441" s="244">
        <v>4008</v>
      </c>
      <c r="L441" s="248" t="s">
        <v>1631</v>
      </c>
      <c r="M441" s="246">
        <v>361000540006</v>
      </c>
      <c r="N441" s="247">
        <v>27</v>
      </c>
      <c r="O441" s="247" t="s">
        <v>1376</v>
      </c>
      <c r="P441" s="203"/>
      <c r="Q441" s="188" t="s">
        <v>841</v>
      </c>
      <c r="R441" s="188" t="s">
        <v>1350</v>
      </c>
      <c r="S441" s="188" t="s">
        <v>1367</v>
      </c>
      <c r="T441" s="188" t="s">
        <v>1368</v>
      </c>
      <c r="U441" s="189"/>
      <c r="V441" s="189" t="s">
        <v>534</v>
      </c>
      <c r="W441" s="197">
        <v>201.46</v>
      </c>
      <c r="X441" s="198">
        <v>0.6</v>
      </c>
      <c r="Y441" s="199">
        <v>1.0425</v>
      </c>
      <c r="Z441" s="200" t="s">
        <v>1206</v>
      </c>
      <c r="AA441" s="201">
        <v>206.6</v>
      </c>
      <c r="AB441" s="202">
        <v>0.20300000000000001</v>
      </c>
      <c r="AC441" s="202">
        <v>1.4E-2</v>
      </c>
      <c r="AD441" s="202" t="s">
        <v>1373</v>
      </c>
      <c r="AE441" s="202" t="s">
        <v>1374</v>
      </c>
      <c r="AF441" s="202" t="s">
        <v>949</v>
      </c>
      <c r="AG441" s="202" t="s">
        <v>948</v>
      </c>
      <c r="AH441" s="189">
        <v>1</v>
      </c>
      <c r="AI441" s="188"/>
      <c r="AJ441" s="188"/>
      <c r="AK441" s="187"/>
      <c r="AL441" s="187"/>
      <c r="AM441" s="188"/>
      <c r="AN441" s="193"/>
    </row>
    <row r="442" spans="1:40">
      <c r="A442" s="16" t="str">
        <f t="shared" si="7"/>
        <v>361000540001OP Psych</v>
      </c>
      <c r="B442" s="8"/>
      <c r="C442" s="8"/>
      <c r="D442" s="9"/>
      <c r="E442" s="9"/>
      <c r="F442" s="8"/>
      <c r="G442" s="8"/>
      <c r="H442" s="8"/>
      <c r="I442" s="8"/>
      <c r="J442" s="8"/>
      <c r="K442" s="244">
        <v>4008</v>
      </c>
      <c r="L442" s="248" t="s">
        <v>1631</v>
      </c>
      <c r="M442" s="246">
        <v>361000540001</v>
      </c>
      <c r="N442" s="247">
        <v>28</v>
      </c>
      <c r="O442" s="247" t="s">
        <v>1376</v>
      </c>
      <c r="P442" s="203"/>
      <c r="Q442" s="188" t="s">
        <v>841</v>
      </c>
      <c r="R442" s="188" t="s">
        <v>1350</v>
      </c>
      <c r="S442" s="188" t="s">
        <v>1367</v>
      </c>
      <c r="T442" s="188" t="s">
        <v>1368</v>
      </c>
      <c r="U442" s="189"/>
      <c r="V442" s="189" t="s">
        <v>534</v>
      </c>
      <c r="W442" s="197">
        <v>201.46</v>
      </c>
      <c r="X442" s="198">
        <v>0.6</v>
      </c>
      <c r="Y442" s="199">
        <v>1.0425</v>
      </c>
      <c r="Z442" s="200" t="s">
        <v>1206</v>
      </c>
      <c r="AA442" s="201">
        <v>206.6</v>
      </c>
      <c r="AB442" s="202">
        <v>0.20300000000000001</v>
      </c>
      <c r="AC442" s="202">
        <v>1.4E-2</v>
      </c>
      <c r="AD442" s="202" t="s">
        <v>1373</v>
      </c>
      <c r="AE442" s="202" t="s">
        <v>1374</v>
      </c>
      <c r="AF442" s="202" t="s">
        <v>949</v>
      </c>
      <c r="AG442" s="202" t="s">
        <v>948</v>
      </c>
      <c r="AH442" s="189">
        <v>1</v>
      </c>
      <c r="AI442" s="188"/>
      <c r="AJ442" s="188"/>
      <c r="AK442" s="187"/>
      <c r="AL442" s="187"/>
      <c r="AM442" s="188"/>
      <c r="AN442" s="193"/>
    </row>
    <row r="443" spans="1:40">
      <c r="A443" s="16" t="str">
        <f t="shared" si="7"/>
        <v>361000540006OP Psych</v>
      </c>
      <c r="B443" s="8"/>
      <c r="C443" s="8"/>
      <c r="D443" s="9"/>
      <c r="E443" s="9"/>
      <c r="F443" s="8"/>
      <c r="G443" s="8"/>
      <c r="H443" s="8"/>
      <c r="I443" s="8"/>
      <c r="J443" s="8"/>
      <c r="K443" s="244">
        <v>4008</v>
      </c>
      <c r="L443" s="248" t="s">
        <v>1631</v>
      </c>
      <c r="M443" s="246">
        <v>361000540006</v>
      </c>
      <c r="N443" s="247">
        <v>28</v>
      </c>
      <c r="O443" s="247" t="s">
        <v>1376</v>
      </c>
      <c r="P443" s="203"/>
      <c r="Q443" s="188" t="s">
        <v>841</v>
      </c>
      <c r="R443" s="188" t="s">
        <v>1350</v>
      </c>
      <c r="S443" s="188" t="s">
        <v>1367</v>
      </c>
      <c r="T443" s="188" t="s">
        <v>1368</v>
      </c>
      <c r="U443" s="189"/>
      <c r="V443" s="189" t="s">
        <v>534</v>
      </c>
      <c r="W443" s="197">
        <v>201.46</v>
      </c>
      <c r="X443" s="198">
        <v>0.6</v>
      </c>
      <c r="Y443" s="199">
        <v>1.0425</v>
      </c>
      <c r="Z443" s="200" t="s">
        <v>1206</v>
      </c>
      <c r="AA443" s="201">
        <v>206.6</v>
      </c>
      <c r="AB443" s="202">
        <v>0.20300000000000001</v>
      </c>
      <c r="AC443" s="202">
        <v>1.4E-2</v>
      </c>
      <c r="AD443" s="202" t="s">
        <v>1373</v>
      </c>
      <c r="AE443" s="202" t="s">
        <v>1374</v>
      </c>
      <c r="AF443" s="202" t="s">
        <v>949</v>
      </c>
      <c r="AG443" s="202" t="s">
        <v>948</v>
      </c>
      <c r="AH443" s="189">
        <v>1</v>
      </c>
      <c r="AI443" s="188"/>
      <c r="AJ443" s="188"/>
      <c r="AK443" s="187"/>
      <c r="AL443" s="187"/>
      <c r="AM443" s="188"/>
      <c r="AN443" s="193"/>
    </row>
    <row r="444" spans="1:40">
      <c r="A444" s="16" t="str">
        <f t="shared" si="7"/>
        <v>370661218001IP Acute</v>
      </c>
      <c r="B444" s="8"/>
      <c r="C444" s="8"/>
      <c r="D444" s="9"/>
      <c r="E444" s="9"/>
      <c r="F444" s="8"/>
      <c r="G444" s="8"/>
      <c r="H444" s="8"/>
      <c r="I444" s="8"/>
      <c r="J444" s="8"/>
      <c r="K444" s="244">
        <v>4009</v>
      </c>
      <c r="L444" s="248" t="s">
        <v>1632</v>
      </c>
      <c r="M444" s="246">
        <v>370661218001</v>
      </c>
      <c r="N444" s="247">
        <v>20</v>
      </c>
      <c r="O444" s="247" t="s">
        <v>1366</v>
      </c>
      <c r="P444" s="203"/>
      <c r="Q444" s="188" t="s">
        <v>762</v>
      </c>
      <c r="R444" s="188" t="s">
        <v>1350</v>
      </c>
      <c r="S444" s="188" t="s">
        <v>945</v>
      </c>
      <c r="T444" s="188" t="s">
        <v>1368</v>
      </c>
      <c r="U444" s="189"/>
      <c r="V444" s="189" t="s">
        <v>681</v>
      </c>
      <c r="W444" s="197">
        <v>3436.26</v>
      </c>
      <c r="X444" s="198">
        <v>0.62</v>
      </c>
      <c r="Y444" s="199">
        <v>0.84860000000000002</v>
      </c>
      <c r="Z444" s="200">
        <v>0</v>
      </c>
      <c r="AA444" s="201">
        <v>3109.31</v>
      </c>
      <c r="AB444" s="202">
        <v>0.29099999999999998</v>
      </c>
      <c r="AC444" s="202">
        <v>2.1000000000000001E-2</v>
      </c>
      <c r="AD444" s="202" t="s">
        <v>1373</v>
      </c>
      <c r="AE444" s="202">
        <v>0</v>
      </c>
      <c r="AF444" s="202" t="s">
        <v>1206</v>
      </c>
      <c r="AG444" s="202" t="s">
        <v>949</v>
      </c>
      <c r="AH444" s="189">
        <v>0.99858999999999998</v>
      </c>
      <c r="AI444" s="188"/>
      <c r="AJ444" s="188"/>
      <c r="AK444" s="187"/>
      <c r="AL444" s="187"/>
      <c r="AM444" s="188"/>
      <c r="AN444" s="193"/>
    </row>
    <row r="445" spans="1:40">
      <c r="A445" s="16" t="str">
        <f t="shared" si="7"/>
        <v>370661218001OP Acute</v>
      </c>
      <c r="B445" s="8"/>
      <c r="C445" s="8"/>
      <c r="D445" s="9"/>
      <c r="E445" s="9"/>
      <c r="F445" s="8"/>
      <c r="G445" s="8"/>
      <c r="H445" s="8"/>
      <c r="I445" s="8"/>
      <c r="J445" s="8"/>
      <c r="K445" s="244">
        <v>4009</v>
      </c>
      <c r="L445" s="248" t="s">
        <v>1632</v>
      </c>
      <c r="M445" s="246">
        <v>370661218001</v>
      </c>
      <c r="N445" s="247">
        <v>24</v>
      </c>
      <c r="O445" s="247" t="s">
        <v>1371</v>
      </c>
      <c r="P445" s="203"/>
      <c r="Q445" s="188" t="s">
        <v>762</v>
      </c>
      <c r="R445" s="188" t="s">
        <v>1350</v>
      </c>
      <c r="S445" s="188" t="s">
        <v>945</v>
      </c>
      <c r="T445" s="188" t="s">
        <v>1368</v>
      </c>
      <c r="U445" s="189"/>
      <c r="V445" s="189" t="s">
        <v>681</v>
      </c>
      <c r="W445" s="197">
        <v>967.32</v>
      </c>
      <c r="X445" s="198">
        <v>0.6</v>
      </c>
      <c r="Y445" s="199">
        <v>1</v>
      </c>
      <c r="Z445" s="200" t="s">
        <v>1206</v>
      </c>
      <c r="AA445" s="201">
        <v>951.59</v>
      </c>
      <c r="AB445" s="202">
        <v>0.29099999999999998</v>
      </c>
      <c r="AC445" s="202">
        <v>2.1000000000000001E-2</v>
      </c>
      <c r="AD445" s="202" t="s">
        <v>1373</v>
      </c>
      <c r="AE445" s="202">
        <v>0</v>
      </c>
      <c r="AF445" s="202" t="s">
        <v>949</v>
      </c>
      <c r="AG445" s="202" t="s">
        <v>949</v>
      </c>
      <c r="AH445" s="189">
        <v>0.98373999999999995</v>
      </c>
      <c r="AI445" s="188"/>
      <c r="AJ445" s="188"/>
      <c r="AK445" s="187"/>
      <c r="AL445" s="187"/>
      <c r="AM445" s="188"/>
      <c r="AN445" s="193"/>
    </row>
    <row r="446" spans="1:40">
      <c r="A446" s="16" t="str">
        <f t="shared" si="7"/>
        <v>420680354001IP Acute</v>
      </c>
      <c r="B446" s="8"/>
      <c r="C446" s="8"/>
      <c r="D446" s="9"/>
      <c r="E446" s="9"/>
      <c r="F446" s="8"/>
      <c r="G446" s="8"/>
      <c r="H446" s="8"/>
      <c r="I446" s="8"/>
      <c r="J446" s="8"/>
      <c r="K446" s="244">
        <v>4010</v>
      </c>
      <c r="L446" s="248" t="s">
        <v>1401</v>
      </c>
      <c r="M446" s="246">
        <v>420680354001</v>
      </c>
      <c r="N446" s="247">
        <v>20</v>
      </c>
      <c r="O446" s="247" t="s">
        <v>1366</v>
      </c>
      <c r="P446" s="203"/>
      <c r="Q446" s="188" t="s">
        <v>927</v>
      </c>
      <c r="R446" s="188" t="s">
        <v>1383</v>
      </c>
      <c r="S446" s="188" t="s">
        <v>1367</v>
      </c>
      <c r="T446" s="188" t="s">
        <v>1368</v>
      </c>
      <c r="U446" s="189"/>
      <c r="V446" s="189" t="s">
        <v>717</v>
      </c>
      <c r="W446" s="197">
        <v>3221.03</v>
      </c>
      <c r="X446" s="198">
        <v>0.62</v>
      </c>
      <c r="Y446" s="199">
        <v>0.87260000000000004</v>
      </c>
      <c r="Z446" s="200">
        <v>0</v>
      </c>
      <c r="AA446" s="201">
        <v>2966.61</v>
      </c>
      <c r="AB446" s="202">
        <v>0.33600000000000002</v>
      </c>
      <c r="AC446" s="202">
        <v>1.4E-2</v>
      </c>
      <c r="AD446" s="202" t="s">
        <v>1373</v>
      </c>
      <c r="AE446" s="202">
        <v>0</v>
      </c>
      <c r="AF446" s="202" t="s">
        <v>1206</v>
      </c>
      <c r="AG446" s="202" t="s">
        <v>948</v>
      </c>
      <c r="AH446" s="189">
        <v>1</v>
      </c>
      <c r="AI446" s="188"/>
      <c r="AJ446" s="188"/>
      <c r="AK446" s="187"/>
      <c r="AL446" s="187"/>
      <c r="AM446" s="188"/>
      <c r="AN446" s="193"/>
    </row>
    <row r="447" spans="1:40">
      <c r="A447" s="16" t="str">
        <f t="shared" si="7"/>
        <v>420680354001OP Acute</v>
      </c>
      <c r="B447" s="8"/>
      <c r="C447" s="8"/>
      <c r="D447" s="9"/>
      <c r="E447" s="9"/>
      <c r="F447" s="8"/>
      <c r="G447" s="8"/>
      <c r="H447" s="8"/>
      <c r="I447" s="8"/>
      <c r="J447" s="8"/>
      <c r="K447" s="244">
        <v>4010</v>
      </c>
      <c r="L447" s="248" t="s">
        <v>1401</v>
      </c>
      <c r="M447" s="246">
        <v>420680354001</v>
      </c>
      <c r="N447" s="247">
        <v>24</v>
      </c>
      <c r="O447" s="247" t="s">
        <v>1371</v>
      </c>
      <c r="P447" s="203"/>
      <c r="Q447" s="188" t="s">
        <v>927</v>
      </c>
      <c r="R447" s="188" t="s">
        <v>1383</v>
      </c>
      <c r="S447" s="188" t="s">
        <v>1367</v>
      </c>
      <c r="T447" s="188" t="s">
        <v>1368</v>
      </c>
      <c r="U447" s="189"/>
      <c r="V447" s="189" t="s">
        <v>717</v>
      </c>
      <c r="W447" s="197">
        <v>353.01</v>
      </c>
      <c r="X447" s="198">
        <v>0.6</v>
      </c>
      <c r="Y447" s="199">
        <v>0.87260000000000004</v>
      </c>
      <c r="Z447" s="200" t="s">
        <v>1206</v>
      </c>
      <c r="AA447" s="201">
        <v>322.48</v>
      </c>
      <c r="AB447" s="202" t="s">
        <v>1206</v>
      </c>
      <c r="AC447" s="202" t="s">
        <v>1206</v>
      </c>
      <c r="AD447" s="202" t="s">
        <v>1373</v>
      </c>
      <c r="AE447" s="202">
        <v>0</v>
      </c>
      <c r="AF447" s="202" t="s">
        <v>949</v>
      </c>
      <c r="AG447" s="202" t="s">
        <v>948</v>
      </c>
      <c r="AH447" s="189">
        <v>0.98912</v>
      </c>
      <c r="AI447" s="188"/>
      <c r="AJ447" s="188"/>
      <c r="AK447" s="187"/>
      <c r="AL447" s="187"/>
      <c r="AM447" s="188"/>
      <c r="AN447" s="193"/>
    </row>
    <row r="448" spans="1:40">
      <c r="A448" s="16" t="str">
        <f t="shared" si="7"/>
        <v>421437483001IP Acute</v>
      </c>
      <c r="B448" s="8"/>
      <c r="C448" s="8"/>
      <c r="D448" s="9"/>
      <c r="E448" s="9"/>
      <c r="F448" s="8"/>
      <c r="G448" s="8"/>
      <c r="H448" s="8"/>
      <c r="I448" s="8"/>
      <c r="J448" s="8"/>
      <c r="K448" s="244">
        <v>4011</v>
      </c>
      <c r="L448" s="248" t="s">
        <v>1633</v>
      </c>
      <c r="M448" s="246">
        <v>421437483001</v>
      </c>
      <c r="N448" s="247">
        <v>20</v>
      </c>
      <c r="O448" s="247" t="s">
        <v>1366</v>
      </c>
      <c r="P448" s="203"/>
      <c r="Q448" s="188" t="s">
        <v>23</v>
      </c>
      <c r="R448" s="188" t="s">
        <v>1383</v>
      </c>
      <c r="S448" s="188" t="s">
        <v>1367</v>
      </c>
      <c r="T448" s="188" t="s">
        <v>1368</v>
      </c>
      <c r="U448" s="189"/>
      <c r="V448" s="189" t="s">
        <v>715</v>
      </c>
      <c r="W448" s="197">
        <v>3221.03</v>
      </c>
      <c r="X448" s="198">
        <v>0.62</v>
      </c>
      <c r="Y448" s="199">
        <v>0.87260000000000004</v>
      </c>
      <c r="Z448" s="200">
        <v>0</v>
      </c>
      <c r="AA448" s="201">
        <v>2966.61</v>
      </c>
      <c r="AB448" s="202">
        <v>0.27700000000000002</v>
      </c>
      <c r="AC448" s="202">
        <v>2.4E-2</v>
      </c>
      <c r="AD448" s="202" t="s">
        <v>1378</v>
      </c>
      <c r="AE448" s="202">
        <v>0</v>
      </c>
      <c r="AF448" s="202" t="s">
        <v>1206</v>
      </c>
      <c r="AG448" s="202" t="s">
        <v>948</v>
      </c>
      <c r="AH448" s="189">
        <v>1</v>
      </c>
      <c r="AI448" s="188"/>
      <c r="AJ448" s="188"/>
      <c r="AK448" s="187"/>
      <c r="AL448" s="187"/>
      <c r="AM448" s="188"/>
      <c r="AN448" s="193"/>
    </row>
    <row r="449" spans="1:40">
      <c r="A449" s="16" t="str">
        <f t="shared" si="7"/>
        <v>421437483001IP Psych</v>
      </c>
      <c r="B449" s="8"/>
      <c r="C449" s="8"/>
      <c r="D449" s="9"/>
      <c r="E449" s="9"/>
      <c r="F449" s="8"/>
      <c r="G449" s="8"/>
      <c r="H449" s="8"/>
      <c r="I449" s="8"/>
      <c r="J449" s="8"/>
      <c r="K449" s="244">
        <v>4011</v>
      </c>
      <c r="L449" s="248" t="s">
        <v>1633</v>
      </c>
      <c r="M449" s="246">
        <v>421437483001</v>
      </c>
      <c r="N449" s="247">
        <v>21</v>
      </c>
      <c r="O449" s="247" t="s">
        <v>1375</v>
      </c>
      <c r="P449" s="203"/>
      <c r="Q449" s="188" t="s">
        <v>23</v>
      </c>
      <c r="R449" s="188" t="s">
        <v>1383</v>
      </c>
      <c r="S449" s="188" t="s">
        <v>1367</v>
      </c>
      <c r="T449" s="188" t="s">
        <v>1368</v>
      </c>
      <c r="U449" s="189"/>
      <c r="V449" s="189" t="s">
        <v>715</v>
      </c>
      <c r="W449" s="197" t="s">
        <v>1206</v>
      </c>
      <c r="X449" s="198" t="s">
        <v>1206</v>
      </c>
      <c r="Y449" s="199" t="s">
        <v>1206</v>
      </c>
      <c r="Z449" s="200" t="s">
        <v>1206</v>
      </c>
      <c r="AA449" s="201">
        <v>371.82</v>
      </c>
      <c r="AB449" s="202" t="s">
        <v>1206</v>
      </c>
      <c r="AC449" s="202" t="s">
        <v>1206</v>
      </c>
      <c r="AD449" s="202" t="s">
        <v>1378</v>
      </c>
      <c r="AE449" s="202">
        <v>0</v>
      </c>
      <c r="AF449" s="202" t="s">
        <v>1206</v>
      </c>
      <c r="AG449" s="202" t="s">
        <v>948</v>
      </c>
      <c r="AH449" s="189">
        <v>1</v>
      </c>
      <c r="AI449" s="188"/>
      <c r="AJ449" s="188"/>
      <c r="AK449" s="187"/>
      <c r="AL449" s="187"/>
      <c r="AM449" s="188"/>
      <c r="AN449" s="193"/>
    </row>
    <row r="450" spans="1:40">
      <c r="A450" s="16" t="str">
        <f t="shared" si="7"/>
        <v>421437483001IP Rehab</v>
      </c>
      <c r="B450" s="8"/>
      <c r="C450" s="8"/>
      <c r="D450" s="9"/>
      <c r="E450" s="9"/>
      <c r="F450" s="8"/>
      <c r="G450" s="8"/>
      <c r="H450" s="8"/>
      <c r="I450" s="8"/>
      <c r="J450" s="8"/>
      <c r="K450" s="244">
        <v>4011</v>
      </c>
      <c r="L450" s="248" t="s">
        <v>1633</v>
      </c>
      <c r="M450" s="246">
        <v>421437483001</v>
      </c>
      <c r="N450" s="247">
        <v>22</v>
      </c>
      <c r="O450" s="247" t="s">
        <v>1370</v>
      </c>
      <c r="P450" s="203"/>
      <c r="Q450" s="188" t="s">
        <v>23</v>
      </c>
      <c r="R450" s="188" t="s">
        <v>1383</v>
      </c>
      <c r="S450" s="188" t="s">
        <v>1367</v>
      </c>
      <c r="T450" s="188" t="s">
        <v>1368</v>
      </c>
      <c r="U450" s="189"/>
      <c r="V450" s="189" t="s">
        <v>715</v>
      </c>
      <c r="W450" s="197" t="s">
        <v>1206</v>
      </c>
      <c r="X450" s="198" t="s">
        <v>1206</v>
      </c>
      <c r="Y450" s="199" t="s">
        <v>1206</v>
      </c>
      <c r="Z450" s="200" t="s">
        <v>1206</v>
      </c>
      <c r="AA450" s="201">
        <v>518.71</v>
      </c>
      <c r="AB450" s="202" t="s">
        <v>1206</v>
      </c>
      <c r="AC450" s="202" t="s">
        <v>1206</v>
      </c>
      <c r="AD450" s="202" t="s">
        <v>1378</v>
      </c>
      <c r="AE450" s="202">
        <v>0</v>
      </c>
      <c r="AF450" s="202" t="s">
        <v>1206</v>
      </c>
      <c r="AG450" s="202" t="s">
        <v>948</v>
      </c>
      <c r="AH450" s="189">
        <v>1</v>
      </c>
      <c r="AI450" s="188"/>
      <c r="AJ450" s="188"/>
      <c r="AK450" s="187"/>
      <c r="AL450" s="187"/>
      <c r="AM450" s="188"/>
      <c r="AN450" s="193"/>
    </row>
    <row r="451" spans="1:40">
      <c r="A451" s="16" t="str">
        <f t="shared" si="7"/>
        <v>421437483001OP Acute</v>
      </c>
      <c r="B451" s="8"/>
      <c r="C451" s="8"/>
      <c r="D451" s="9"/>
      <c r="E451" s="9"/>
      <c r="F451" s="8"/>
      <c r="G451" s="8"/>
      <c r="H451" s="8"/>
      <c r="I451" s="8"/>
      <c r="J451" s="8"/>
      <c r="K451" s="244">
        <v>4011</v>
      </c>
      <c r="L451" s="248" t="s">
        <v>1633</v>
      </c>
      <c r="M451" s="246">
        <v>421437483001</v>
      </c>
      <c r="N451" s="247">
        <v>24</v>
      </c>
      <c r="O451" s="247" t="s">
        <v>1371</v>
      </c>
      <c r="P451" s="203"/>
      <c r="Q451" s="188" t="s">
        <v>23</v>
      </c>
      <c r="R451" s="188" t="s">
        <v>1383</v>
      </c>
      <c r="S451" s="188" t="s">
        <v>1367</v>
      </c>
      <c r="T451" s="188" t="s">
        <v>1368</v>
      </c>
      <c r="U451" s="189"/>
      <c r="V451" s="189" t="s">
        <v>715</v>
      </c>
      <c r="W451" s="197">
        <v>353.01</v>
      </c>
      <c r="X451" s="198">
        <v>0.6</v>
      </c>
      <c r="Y451" s="199">
        <v>0.87260000000000004</v>
      </c>
      <c r="Z451" s="200" t="s">
        <v>1206</v>
      </c>
      <c r="AA451" s="201">
        <v>322.48</v>
      </c>
      <c r="AB451" s="202" t="s">
        <v>1206</v>
      </c>
      <c r="AC451" s="202" t="s">
        <v>1206</v>
      </c>
      <c r="AD451" s="202" t="s">
        <v>1378</v>
      </c>
      <c r="AE451" s="202">
        <v>0</v>
      </c>
      <c r="AF451" s="202" t="s">
        <v>949</v>
      </c>
      <c r="AG451" s="202" t="s">
        <v>948</v>
      </c>
      <c r="AH451" s="189">
        <v>0.98912</v>
      </c>
      <c r="AI451" s="188"/>
      <c r="AJ451" s="188"/>
      <c r="AK451" s="187"/>
      <c r="AL451" s="187"/>
      <c r="AM451" s="188"/>
      <c r="AN451" s="193"/>
    </row>
    <row r="452" spans="1:40">
      <c r="A452" s="16" t="str">
        <f t="shared" si="7"/>
        <v>421437483001OP Psych</v>
      </c>
      <c r="B452" s="8"/>
      <c r="C452" s="8"/>
      <c r="D452" s="9"/>
      <c r="E452" s="9"/>
      <c r="F452" s="8"/>
      <c r="G452" s="8"/>
      <c r="H452" s="8"/>
      <c r="I452" s="8"/>
      <c r="J452" s="8"/>
      <c r="K452" s="244">
        <v>4011</v>
      </c>
      <c r="L452" s="248" t="s">
        <v>1633</v>
      </c>
      <c r="M452" s="246">
        <v>421437483001</v>
      </c>
      <c r="N452" s="247">
        <v>27</v>
      </c>
      <c r="O452" s="247" t="s">
        <v>1376</v>
      </c>
      <c r="P452" s="203"/>
      <c r="Q452" s="188" t="s">
        <v>23</v>
      </c>
      <c r="R452" s="188" t="s">
        <v>1383</v>
      </c>
      <c r="S452" s="188" t="s">
        <v>1367</v>
      </c>
      <c r="T452" s="188" t="s">
        <v>1368</v>
      </c>
      <c r="U452" s="189"/>
      <c r="V452" s="189" t="s">
        <v>715</v>
      </c>
      <c r="W452" s="197">
        <v>155.99</v>
      </c>
      <c r="X452" s="198">
        <v>0.6</v>
      </c>
      <c r="Y452" s="199">
        <v>0.87260000000000004</v>
      </c>
      <c r="Z452" s="200" t="s">
        <v>1206</v>
      </c>
      <c r="AA452" s="201">
        <v>144.07</v>
      </c>
      <c r="AB452" s="202" t="s">
        <v>1206</v>
      </c>
      <c r="AC452" s="202" t="s">
        <v>1206</v>
      </c>
      <c r="AD452" s="202" t="s">
        <v>1378</v>
      </c>
      <c r="AE452" s="202">
        <v>0</v>
      </c>
      <c r="AF452" s="202" t="s">
        <v>949</v>
      </c>
      <c r="AG452" s="202" t="s">
        <v>948</v>
      </c>
      <c r="AH452" s="189">
        <v>1</v>
      </c>
      <c r="AI452" s="188"/>
      <c r="AJ452" s="188"/>
      <c r="AK452" s="187"/>
      <c r="AL452" s="187"/>
      <c r="AM452" s="188"/>
      <c r="AN452" s="193"/>
    </row>
    <row r="453" spans="1:40">
      <c r="A453" s="16" t="str">
        <f t="shared" si="7"/>
        <v>421437483001OP Psych</v>
      </c>
      <c r="B453" s="8"/>
      <c r="C453" s="8"/>
      <c r="D453" s="9"/>
      <c r="E453" s="9"/>
      <c r="F453" s="8"/>
      <c r="G453" s="8"/>
      <c r="H453" s="8"/>
      <c r="I453" s="8"/>
      <c r="J453" s="8"/>
      <c r="K453" s="244">
        <v>4011</v>
      </c>
      <c r="L453" s="248" t="s">
        <v>1633</v>
      </c>
      <c r="M453" s="246">
        <v>421437483001</v>
      </c>
      <c r="N453" s="247">
        <v>28</v>
      </c>
      <c r="O453" s="247" t="s">
        <v>1376</v>
      </c>
      <c r="P453" s="203"/>
      <c r="Q453" s="188" t="s">
        <v>23</v>
      </c>
      <c r="R453" s="188" t="s">
        <v>1383</v>
      </c>
      <c r="S453" s="188" t="s">
        <v>1367</v>
      </c>
      <c r="T453" s="188" t="s">
        <v>1368</v>
      </c>
      <c r="U453" s="189"/>
      <c r="V453" s="189" t="s">
        <v>715</v>
      </c>
      <c r="W453" s="197">
        <v>155.99</v>
      </c>
      <c r="X453" s="198">
        <v>0.6</v>
      </c>
      <c r="Y453" s="199">
        <v>0.87260000000000004</v>
      </c>
      <c r="Z453" s="200" t="s">
        <v>1206</v>
      </c>
      <c r="AA453" s="201">
        <v>144.07</v>
      </c>
      <c r="AB453" s="202" t="s">
        <v>1206</v>
      </c>
      <c r="AC453" s="202" t="s">
        <v>1206</v>
      </c>
      <c r="AD453" s="202" t="s">
        <v>1378</v>
      </c>
      <c r="AE453" s="202">
        <v>0</v>
      </c>
      <c r="AF453" s="202" t="s">
        <v>949</v>
      </c>
      <c r="AG453" s="202" t="s">
        <v>948</v>
      </c>
      <c r="AH453" s="189">
        <v>1</v>
      </c>
      <c r="AI453" s="188"/>
      <c r="AJ453" s="188"/>
      <c r="AK453" s="187"/>
      <c r="AL453" s="187"/>
      <c r="AM453" s="188"/>
      <c r="AN453" s="193"/>
    </row>
    <row r="454" spans="1:40">
      <c r="A454" s="16" t="str">
        <f t="shared" si="7"/>
        <v>421437483001OP Rehab</v>
      </c>
      <c r="B454" s="8"/>
      <c r="C454" s="8"/>
      <c r="D454" s="9"/>
      <c r="E454" s="9"/>
      <c r="F454" s="8"/>
      <c r="G454" s="8"/>
      <c r="H454" s="8"/>
      <c r="I454" s="8"/>
      <c r="J454" s="8"/>
      <c r="K454" s="244">
        <v>4011</v>
      </c>
      <c r="L454" s="248" t="s">
        <v>1633</v>
      </c>
      <c r="M454" s="246">
        <v>421437483001</v>
      </c>
      <c r="N454" s="247">
        <v>29</v>
      </c>
      <c r="O454" s="247" t="s">
        <v>1379</v>
      </c>
      <c r="P454" s="203"/>
      <c r="Q454" s="188" t="s">
        <v>23</v>
      </c>
      <c r="R454" s="188" t="s">
        <v>1383</v>
      </c>
      <c r="S454" s="188" t="s">
        <v>1367</v>
      </c>
      <c r="T454" s="188" t="s">
        <v>1368</v>
      </c>
      <c r="U454" s="189"/>
      <c r="V454" s="189" t="s">
        <v>715</v>
      </c>
      <c r="W454" s="197">
        <v>71.400000000000006</v>
      </c>
      <c r="X454" s="198">
        <v>0.6</v>
      </c>
      <c r="Y454" s="199">
        <v>0.87260000000000004</v>
      </c>
      <c r="Z454" s="200" t="s">
        <v>1206</v>
      </c>
      <c r="AA454" s="201">
        <v>65.94</v>
      </c>
      <c r="AB454" s="202" t="s">
        <v>1206</v>
      </c>
      <c r="AC454" s="202" t="s">
        <v>1206</v>
      </c>
      <c r="AD454" s="202" t="s">
        <v>1378</v>
      </c>
      <c r="AE454" s="202">
        <v>0</v>
      </c>
      <c r="AF454" s="202" t="s">
        <v>949</v>
      </c>
      <c r="AG454" s="202" t="s">
        <v>948</v>
      </c>
      <c r="AH454" s="189">
        <v>1</v>
      </c>
      <c r="AI454" s="188"/>
      <c r="AJ454" s="188"/>
      <c r="AK454" s="187"/>
      <c r="AL454" s="187"/>
      <c r="AM454" s="188"/>
      <c r="AN454" s="193"/>
    </row>
    <row r="455" spans="1:40">
      <c r="A455" s="16" t="str">
        <f t="shared" si="7"/>
        <v>362235165007IP Acute</v>
      </c>
      <c r="B455" s="8"/>
      <c r="C455" s="8"/>
      <c r="D455" s="9"/>
      <c r="E455" s="9"/>
      <c r="F455" s="8"/>
      <c r="G455" s="8"/>
      <c r="H455" s="8"/>
      <c r="I455" s="8"/>
      <c r="J455" s="8"/>
      <c r="K455" s="244">
        <v>4013</v>
      </c>
      <c r="L455" s="248" t="s">
        <v>1634</v>
      </c>
      <c r="M455" s="246">
        <v>362235165007</v>
      </c>
      <c r="N455" s="247">
        <v>20</v>
      </c>
      <c r="O455" s="247" t="s">
        <v>1366</v>
      </c>
      <c r="P455" s="203"/>
      <c r="Q455" s="188" t="s">
        <v>24</v>
      </c>
      <c r="R455" s="188" t="s">
        <v>1350</v>
      </c>
      <c r="S455" s="188" t="s">
        <v>1389</v>
      </c>
      <c r="T455" s="188" t="s">
        <v>1390</v>
      </c>
      <c r="U455" s="189"/>
      <c r="V455" s="189" t="s">
        <v>703</v>
      </c>
      <c r="W455" s="197" t="s">
        <v>1206</v>
      </c>
      <c r="X455" s="198" t="s">
        <v>1206</v>
      </c>
      <c r="Y455" s="199" t="s">
        <v>1206</v>
      </c>
      <c r="Z455" s="200" t="s">
        <v>1206</v>
      </c>
      <c r="AA455" s="201">
        <v>1522.96</v>
      </c>
      <c r="AB455" s="202" t="s">
        <v>1206</v>
      </c>
      <c r="AC455" s="202" t="s">
        <v>1206</v>
      </c>
      <c r="AD455" s="202" t="s">
        <v>1373</v>
      </c>
      <c r="AE455" s="202">
        <v>0</v>
      </c>
      <c r="AF455" s="202" t="s">
        <v>1206</v>
      </c>
      <c r="AG455" s="202" t="s">
        <v>948</v>
      </c>
      <c r="AH455" s="189">
        <v>1</v>
      </c>
      <c r="AI455" s="188"/>
      <c r="AJ455" s="188"/>
      <c r="AK455" s="187"/>
      <c r="AL455" s="187"/>
      <c r="AM455" s="188"/>
      <c r="AN455" s="193"/>
    </row>
    <row r="456" spans="1:40">
      <c r="A456" s="16" t="str">
        <f t="shared" si="7"/>
        <v>362439318001IP Acute</v>
      </c>
      <c r="B456" s="8"/>
      <c r="C456" s="8"/>
      <c r="D456" s="9"/>
      <c r="E456" s="9"/>
      <c r="F456" s="8"/>
      <c r="G456" s="8"/>
      <c r="H456" s="8"/>
      <c r="I456" s="8"/>
      <c r="J456" s="8"/>
      <c r="K456" s="244">
        <v>4013</v>
      </c>
      <c r="L456" s="248" t="s">
        <v>1634</v>
      </c>
      <c r="M456" s="246">
        <v>362439318001</v>
      </c>
      <c r="N456" s="247">
        <v>20</v>
      </c>
      <c r="O456" s="247" t="s">
        <v>1366</v>
      </c>
      <c r="P456" s="203"/>
      <c r="Q456" s="188" t="s">
        <v>24</v>
      </c>
      <c r="R456" s="188" t="s">
        <v>1350</v>
      </c>
      <c r="S456" s="188" t="s">
        <v>1389</v>
      </c>
      <c r="T456" s="188" t="s">
        <v>1390</v>
      </c>
      <c r="U456" s="189"/>
      <c r="V456" s="189" t="s">
        <v>703</v>
      </c>
      <c r="W456" s="197" t="s">
        <v>1206</v>
      </c>
      <c r="X456" s="198" t="s">
        <v>1206</v>
      </c>
      <c r="Y456" s="199" t="s">
        <v>1206</v>
      </c>
      <c r="Z456" s="200" t="s">
        <v>1206</v>
      </c>
      <c r="AA456" s="201">
        <v>1522.96</v>
      </c>
      <c r="AB456" s="202" t="s">
        <v>1206</v>
      </c>
      <c r="AC456" s="202" t="s">
        <v>1206</v>
      </c>
      <c r="AD456" s="202" t="s">
        <v>1373</v>
      </c>
      <c r="AE456" s="202">
        <v>0</v>
      </c>
      <c r="AF456" s="202" t="s">
        <v>1206</v>
      </c>
      <c r="AG456" s="202" t="s">
        <v>948</v>
      </c>
      <c r="AH456" s="189">
        <v>1</v>
      </c>
      <c r="AI456" s="188"/>
      <c r="AJ456" s="188"/>
      <c r="AK456" s="187"/>
      <c r="AL456" s="187"/>
      <c r="AM456" s="188"/>
      <c r="AN456" s="193"/>
    </row>
    <row r="457" spans="1:40">
      <c r="A457" s="16" t="str">
        <f t="shared" si="7"/>
        <v>362439318004IP Acute</v>
      </c>
      <c r="B457" s="8"/>
      <c r="C457" s="8"/>
      <c r="D457" s="9"/>
      <c r="E457" s="9"/>
      <c r="F457" s="8"/>
      <c r="G457" s="8"/>
      <c r="H457" s="8"/>
      <c r="I457" s="8"/>
      <c r="J457" s="8"/>
      <c r="K457" s="244">
        <v>4013</v>
      </c>
      <c r="L457" s="248" t="s">
        <v>1634</v>
      </c>
      <c r="M457" s="246">
        <v>362439318004</v>
      </c>
      <c r="N457" s="247">
        <v>20</v>
      </c>
      <c r="O457" s="247" t="s">
        <v>1366</v>
      </c>
      <c r="P457" s="203"/>
      <c r="Q457" s="188" t="s">
        <v>24</v>
      </c>
      <c r="R457" s="188" t="s">
        <v>1350</v>
      </c>
      <c r="S457" s="188" t="s">
        <v>1389</v>
      </c>
      <c r="T457" s="188" t="s">
        <v>1390</v>
      </c>
      <c r="U457" s="189"/>
      <c r="V457" s="189" t="s">
        <v>703</v>
      </c>
      <c r="W457" s="197" t="s">
        <v>1206</v>
      </c>
      <c r="X457" s="198" t="s">
        <v>1206</v>
      </c>
      <c r="Y457" s="199" t="s">
        <v>1206</v>
      </c>
      <c r="Z457" s="200" t="s">
        <v>1206</v>
      </c>
      <c r="AA457" s="201">
        <v>1522.96</v>
      </c>
      <c r="AB457" s="202" t="s">
        <v>1206</v>
      </c>
      <c r="AC457" s="202" t="s">
        <v>1206</v>
      </c>
      <c r="AD457" s="202" t="s">
        <v>1373</v>
      </c>
      <c r="AE457" s="202">
        <v>0</v>
      </c>
      <c r="AF457" s="202" t="s">
        <v>1206</v>
      </c>
      <c r="AG457" s="202" t="s">
        <v>948</v>
      </c>
      <c r="AH457" s="189">
        <v>1</v>
      </c>
      <c r="AI457" s="188"/>
      <c r="AJ457" s="188"/>
      <c r="AK457" s="187"/>
      <c r="AL457" s="187"/>
      <c r="AM457" s="188"/>
      <c r="AN457" s="193"/>
    </row>
    <row r="458" spans="1:40">
      <c r="A458" s="16" t="str">
        <f t="shared" si="7"/>
        <v>362235165007OP Acute</v>
      </c>
      <c r="B458" s="8"/>
      <c r="C458" s="8"/>
      <c r="D458" s="9"/>
      <c r="E458" s="9"/>
      <c r="F458" s="8"/>
      <c r="G458" s="8"/>
      <c r="H458" s="8"/>
      <c r="I458" s="8"/>
      <c r="J458" s="8"/>
      <c r="K458" s="244">
        <v>4013</v>
      </c>
      <c r="L458" s="248" t="s">
        <v>1634</v>
      </c>
      <c r="M458" s="246">
        <v>362235165007</v>
      </c>
      <c r="N458" s="247">
        <v>24</v>
      </c>
      <c r="O458" s="247" t="s">
        <v>1371</v>
      </c>
      <c r="P458" s="203"/>
      <c r="Q458" s="188" t="s">
        <v>24</v>
      </c>
      <c r="R458" s="188" t="s">
        <v>1350</v>
      </c>
      <c r="S458" s="188" t="s">
        <v>1389</v>
      </c>
      <c r="T458" s="188" t="s">
        <v>1390</v>
      </c>
      <c r="U458" s="189"/>
      <c r="V458" s="189" t="s">
        <v>703</v>
      </c>
      <c r="W458" s="197">
        <v>440.14</v>
      </c>
      <c r="X458" s="198">
        <v>0.6</v>
      </c>
      <c r="Y458" s="199">
        <v>1.0427</v>
      </c>
      <c r="Z458" s="200" t="s">
        <v>1206</v>
      </c>
      <c r="AA458" s="201">
        <v>444.08</v>
      </c>
      <c r="AB458" s="202">
        <v>0.23599999999999996</v>
      </c>
      <c r="AC458" s="202">
        <v>2.1000000000000001E-2</v>
      </c>
      <c r="AD458" s="202" t="s">
        <v>1373</v>
      </c>
      <c r="AE458" s="202">
        <v>0</v>
      </c>
      <c r="AF458" s="202" t="s">
        <v>949</v>
      </c>
      <c r="AG458" s="202" t="s">
        <v>948</v>
      </c>
      <c r="AH458" s="189">
        <v>0.98373999999999995</v>
      </c>
      <c r="AI458" s="188"/>
      <c r="AJ458" s="188"/>
      <c r="AK458" s="187"/>
      <c r="AL458" s="187"/>
      <c r="AM458" s="188"/>
      <c r="AN458" s="193"/>
    </row>
    <row r="459" spans="1:40">
      <c r="A459" s="16" t="str">
        <f t="shared" si="7"/>
        <v>362439318001OP Acute</v>
      </c>
      <c r="B459" s="8"/>
      <c r="C459" s="8"/>
      <c r="D459" s="9"/>
      <c r="E459" s="9"/>
      <c r="F459" s="8"/>
      <c r="G459" s="8"/>
      <c r="H459" s="8"/>
      <c r="I459" s="8"/>
      <c r="J459" s="8"/>
      <c r="K459" s="244">
        <v>4013</v>
      </c>
      <c r="L459" s="248" t="s">
        <v>1634</v>
      </c>
      <c r="M459" s="246">
        <v>362439318001</v>
      </c>
      <c r="N459" s="247">
        <v>24</v>
      </c>
      <c r="O459" s="247" t="s">
        <v>1371</v>
      </c>
      <c r="P459" s="203"/>
      <c r="Q459" s="188" t="s">
        <v>24</v>
      </c>
      <c r="R459" s="188" t="s">
        <v>1350</v>
      </c>
      <c r="S459" s="188" t="s">
        <v>1389</v>
      </c>
      <c r="T459" s="188" t="s">
        <v>1390</v>
      </c>
      <c r="U459" s="189"/>
      <c r="V459" s="189" t="s">
        <v>703</v>
      </c>
      <c r="W459" s="197">
        <v>440.14</v>
      </c>
      <c r="X459" s="198">
        <v>0.6</v>
      </c>
      <c r="Y459" s="199">
        <v>1.0427</v>
      </c>
      <c r="Z459" s="200" t="s">
        <v>1206</v>
      </c>
      <c r="AA459" s="201">
        <v>444.08</v>
      </c>
      <c r="AB459" s="202">
        <v>0.23599999999999996</v>
      </c>
      <c r="AC459" s="202">
        <v>2.1000000000000001E-2</v>
      </c>
      <c r="AD459" s="202" t="s">
        <v>1373</v>
      </c>
      <c r="AE459" s="202">
        <v>0</v>
      </c>
      <c r="AF459" s="202" t="s">
        <v>949</v>
      </c>
      <c r="AG459" s="202" t="s">
        <v>948</v>
      </c>
      <c r="AH459" s="189">
        <v>0.98373999999999995</v>
      </c>
      <c r="AI459" s="188"/>
      <c r="AJ459" s="188"/>
      <c r="AK459" s="187"/>
      <c r="AL459" s="187"/>
      <c r="AM459" s="188"/>
      <c r="AN459" s="193"/>
    </row>
    <row r="460" spans="1:40">
      <c r="A460" s="16" t="str">
        <f t="shared" si="7"/>
        <v>362439318004OP Acute</v>
      </c>
      <c r="B460" s="8"/>
      <c r="C460" s="8"/>
      <c r="D460" s="9"/>
      <c r="E460" s="9"/>
      <c r="F460" s="8"/>
      <c r="G460" s="8"/>
      <c r="H460" s="8"/>
      <c r="I460" s="8"/>
      <c r="J460" s="8"/>
      <c r="K460" s="244">
        <v>4013</v>
      </c>
      <c r="L460" s="248" t="s">
        <v>1634</v>
      </c>
      <c r="M460" s="246">
        <v>362439318004</v>
      </c>
      <c r="N460" s="247">
        <v>24</v>
      </c>
      <c r="O460" s="247" t="s">
        <v>1371</v>
      </c>
      <c r="P460" s="203"/>
      <c r="Q460" s="188" t="s">
        <v>24</v>
      </c>
      <c r="R460" s="188" t="s">
        <v>1350</v>
      </c>
      <c r="S460" s="188" t="s">
        <v>1389</v>
      </c>
      <c r="T460" s="188" t="s">
        <v>1390</v>
      </c>
      <c r="U460" s="189"/>
      <c r="V460" s="189" t="s">
        <v>703</v>
      </c>
      <c r="W460" s="197">
        <v>440.14</v>
      </c>
      <c r="X460" s="198">
        <v>0.6</v>
      </c>
      <c r="Y460" s="199">
        <v>1.0427</v>
      </c>
      <c r="Z460" s="200" t="s">
        <v>1206</v>
      </c>
      <c r="AA460" s="201">
        <v>444.08</v>
      </c>
      <c r="AB460" s="202">
        <v>0.23599999999999996</v>
      </c>
      <c r="AC460" s="202">
        <v>2.1000000000000001E-2</v>
      </c>
      <c r="AD460" s="202" t="s">
        <v>1373</v>
      </c>
      <c r="AE460" s="202">
        <v>0</v>
      </c>
      <c r="AF460" s="202" t="s">
        <v>949</v>
      </c>
      <c r="AG460" s="202" t="s">
        <v>948</v>
      </c>
      <c r="AH460" s="189">
        <v>0.98373999999999995</v>
      </c>
      <c r="AI460" s="188"/>
      <c r="AJ460" s="188"/>
      <c r="AK460" s="187"/>
      <c r="AL460" s="187"/>
      <c r="AM460" s="188"/>
      <c r="AN460" s="193"/>
    </row>
    <row r="461" spans="1:40">
      <c r="A461" s="16" t="str">
        <f t="shared" si="7"/>
        <v>351835133001IP Acute</v>
      </c>
      <c r="B461" s="8"/>
      <c r="C461" s="8"/>
      <c r="D461" s="9"/>
      <c r="E461" s="9"/>
      <c r="F461" s="8"/>
      <c r="G461" s="8"/>
      <c r="H461" s="8"/>
      <c r="I461" s="8"/>
      <c r="J461" s="8"/>
      <c r="K461" s="244">
        <v>4016</v>
      </c>
      <c r="L461" s="248" t="s">
        <v>1402</v>
      </c>
      <c r="M461" s="246">
        <v>351835133001</v>
      </c>
      <c r="N461" s="247">
        <v>20</v>
      </c>
      <c r="O461" s="247" t="s">
        <v>1366</v>
      </c>
      <c r="P461" s="203"/>
      <c r="Q461" s="188" t="s">
        <v>918</v>
      </c>
      <c r="R461" s="188" t="s">
        <v>1383</v>
      </c>
      <c r="S461" s="188" t="s">
        <v>1367</v>
      </c>
      <c r="T461" s="188" t="s">
        <v>1368</v>
      </c>
      <c r="U461" s="189"/>
      <c r="V461" s="189" t="s">
        <v>709</v>
      </c>
      <c r="W461" s="197">
        <v>3221.03</v>
      </c>
      <c r="X461" s="198">
        <v>0.68300000000000005</v>
      </c>
      <c r="Y461" s="199">
        <v>1.0263</v>
      </c>
      <c r="Z461" s="200">
        <v>0</v>
      </c>
      <c r="AA461" s="201">
        <v>3278.89</v>
      </c>
      <c r="AB461" s="202">
        <v>0.25</v>
      </c>
      <c r="AC461" s="202">
        <v>1.9E-2</v>
      </c>
      <c r="AD461" s="202" t="s">
        <v>1373</v>
      </c>
      <c r="AE461" s="202">
        <v>0</v>
      </c>
      <c r="AF461" s="202" t="s">
        <v>1206</v>
      </c>
      <c r="AG461" s="202" t="s">
        <v>948</v>
      </c>
      <c r="AH461" s="189">
        <v>1</v>
      </c>
      <c r="AI461" s="188"/>
      <c r="AJ461" s="188"/>
      <c r="AK461" s="187"/>
      <c r="AL461" s="187"/>
      <c r="AM461" s="188"/>
      <c r="AN461" s="193"/>
    </row>
    <row r="462" spans="1:40">
      <c r="A462" s="16" t="str">
        <f t="shared" si="7"/>
        <v>351835133001OP Acute</v>
      </c>
      <c r="B462" s="8"/>
      <c r="C462" s="8"/>
      <c r="D462" s="9"/>
      <c r="E462" s="9"/>
      <c r="F462" s="8"/>
      <c r="G462" s="8"/>
      <c r="H462" s="8"/>
      <c r="I462" s="8"/>
      <c r="J462" s="8"/>
      <c r="K462" s="244">
        <v>4016</v>
      </c>
      <c r="L462" s="248" t="s">
        <v>1402</v>
      </c>
      <c r="M462" s="246">
        <v>351835133001</v>
      </c>
      <c r="N462" s="247">
        <v>24</v>
      </c>
      <c r="O462" s="247" t="s">
        <v>1371</v>
      </c>
      <c r="P462" s="203"/>
      <c r="Q462" s="188" t="s">
        <v>918</v>
      </c>
      <c r="R462" s="188" t="s">
        <v>1383</v>
      </c>
      <c r="S462" s="188" t="s">
        <v>1367</v>
      </c>
      <c r="T462" s="188" t="s">
        <v>1368</v>
      </c>
      <c r="U462" s="189"/>
      <c r="V462" s="189" t="s">
        <v>709</v>
      </c>
      <c r="W462" s="197">
        <v>353.01</v>
      </c>
      <c r="X462" s="198">
        <v>0.6</v>
      </c>
      <c r="Y462" s="199">
        <v>1.0263</v>
      </c>
      <c r="Z462" s="200" t="s">
        <v>1206</v>
      </c>
      <c r="AA462" s="201">
        <v>354.68</v>
      </c>
      <c r="AB462" s="202" t="s">
        <v>1206</v>
      </c>
      <c r="AC462" s="202" t="s">
        <v>1206</v>
      </c>
      <c r="AD462" s="202" t="s">
        <v>1373</v>
      </c>
      <c r="AE462" s="202">
        <v>0</v>
      </c>
      <c r="AF462" s="202" t="s">
        <v>949</v>
      </c>
      <c r="AG462" s="202" t="s">
        <v>948</v>
      </c>
      <c r="AH462" s="189">
        <v>0.98912</v>
      </c>
      <c r="AI462" s="188"/>
      <c r="AJ462" s="188"/>
      <c r="AK462" s="187"/>
      <c r="AL462" s="187"/>
      <c r="AM462" s="188"/>
      <c r="AN462" s="193"/>
    </row>
    <row r="463" spans="1:40">
      <c r="A463" s="16" t="str">
        <f t="shared" si="7"/>
        <v>362169147002IP Acute</v>
      </c>
      <c r="B463" s="8"/>
      <c r="C463" s="8"/>
      <c r="D463" s="9"/>
      <c r="E463" s="9"/>
      <c r="F463" s="8"/>
      <c r="G463" s="8"/>
      <c r="H463" s="8"/>
      <c r="I463" s="8"/>
      <c r="J463" s="8"/>
      <c r="K463" s="244">
        <v>4025</v>
      </c>
      <c r="L463" s="248" t="s">
        <v>1635</v>
      </c>
      <c r="M463" s="246">
        <v>362169147002</v>
      </c>
      <c r="N463" s="247">
        <v>20</v>
      </c>
      <c r="O463" s="247" t="s">
        <v>1366</v>
      </c>
      <c r="P463" s="203"/>
      <c r="Q463" s="188" t="s">
        <v>790</v>
      </c>
      <c r="R463" s="188" t="s">
        <v>1350</v>
      </c>
      <c r="S463" s="188" t="s">
        <v>1367</v>
      </c>
      <c r="T463" s="188" t="s">
        <v>1368</v>
      </c>
      <c r="U463" s="189"/>
      <c r="V463" s="189" t="s">
        <v>644</v>
      </c>
      <c r="W463" s="197">
        <v>3436.26</v>
      </c>
      <c r="X463" s="198">
        <v>0.68300000000000005</v>
      </c>
      <c r="Y463" s="199">
        <v>1.0412999999999999</v>
      </c>
      <c r="Z463" s="200">
        <v>0</v>
      </c>
      <c r="AA463" s="201">
        <v>3528.21</v>
      </c>
      <c r="AB463" s="202">
        <v>0.25900000000000001</v>
      </c>
      <c r="AC463" s="202">
        <v>2.4E-2</v>
      </c>
      <c r="AD463" s="202" t="s">
        <v>971</v>
      </c>
      <c r="AE463" s="202" t="s">
        <v>1369</v>
      </c>
      <c r="AF463" s="202" t="s">
        <v>1206</v>
      </c>
      <c r="AG463" s="202" t="s">
        <v>948</v>
      </c>
      <c r="AH463" s="189">
        <v>0.99858999999999998</v>
      </c>
      <c r="AI463" s="188"/>
      <c r="AJ463" s="188"/>
      <c r="AK463" s="187"/>
      <c r="AL463" s="187"/>
      <c r="AM463" s="188"/>
      <c r="AN463" s="193"/>
    </row>
    <row r="464" spans="1:40">
      <c r="A464" s="16" t="str">
        <f t="shared" si="7"/>
        <v>362169147002IP Psych</v>
      </c>
      <c r="B464" s="8"/>
      <c r="C464" s="8"/>
      <c r="D464" s="9"/>
      <c r="E464" s="9"/>
      <c r="F464" s="8"/>
      <c r="G464" s="8"/>
      <c r="H464" s="8"/>
      <c r="I464" s="8"/>
      <c r="J464" s="8"/>
      <c r="K464" s="244">
        <v>4025</v>
      </c>
      <c r="L464" s="248" t="s">
        <v>1635</v>
      </c>
      <c r="M464" s="246">
        <v>362169147002</v>
      </c>
      <c r="N464" s="247">
        <v>21</v>
      </c>
      <c r="O464" s="247" t="s">
        <v>1375</v>
      </c>
      <c r="P464" s="203"/>
      <c r="Q464" s="188" t="s">
        <v>790</v>
      </c>
      <c r="R464" s="188" t="s">
        <v>1350</v>
      </c>
      <c r="S464" s="188" t="s">
        <v>1367</v>
      </c>
      <c r="T464" s="188" t="s">
        <v>1368</v>
      </c>
      <c r="U464" s="189"/>
      <c r="V464" s="189" t="s">
        <v>644</v>
      </c>
      <c r="W464" s="197" t="s">
        <v>1206</v>
      </c>
      <c r="X464" s="198" t="s">
        <v>1206</v>
      </c>
      <c r="Y464" s="199" t="s">
        <v>1206</v>
      </c>
      <c r="Z464" s="200" t="s">
        <v>1206</v>
      </c>
      <c r="AA464" s="201">
        <v>439.02</v>
      </c>
      <c r="AB464" s="202" t="s">
        <v>1206</v>
      </c>
      <c r="AC464" s="202" t="s">
        <v>1206</v>
      </c>
      <c r="AD464" s="202" t="s">
        <v>971</v>
      </c>
      <c r="AE464" s="202" t="s">
        <v>1369</v>
      </c>
      <c r="AF464" s="202" t="s">
        <v>1206</v>
      </c>
      <c r="AG464" s="202" t="s">
        <v>948</v>
      </c>
      <c r="AH464" s="189">
        <v>1</v>
      </c>
      <c r="AI464" s="188"/>
      <c r="AJ464" s="188"/>
      <c r="AK464" s="187"/>
      <c r="AL464" s="187"/>
      <c r="AM464" s="188"/>
      <c r="AN464" s="193"/>
    </row>
    <row r="465" spans="1:40">
      <c r="A465" s="16" t="str">
        <f t="shared" si="7"/>
        <v>362169147002OP Acute</v>
      </c>
      <c r="B465" s="8"/>
      <c r="C465" s="8"/>
      <c r="D465" s="9"/>
      <c r="E465" s="9"/>
      <c r="F465" s="8"/>
      <c r="G465" s="8"/>
      <c r="H465" s="8"/>
      <c r="I465" s="8"/>
      <c r="J465" s="8"/>
      <c r="K465" s="244">
        <v>4025</v>
      </c>
      <c r="L465" s="248" t="s">
        <v>1635</v>
      </c>
      <c r="M465" s="246">
        <v>362169147002</v>
      </c>
      <c r="N465" s="247">
        <v>24</v>
      </c>
      <c r="O465" s="247" t="s">
        <v>1371</v>
      </c>
      <c r="P465" s="203"/>
      <c r="Q465" s="188" t="s">
        <v>790</v>
      </c>
      <c r="R465" s="188" t="s">
        <v>1350</v>
      </c>
      <c r="S465" s="188" t="s">
        <v>1367</v>
      </c>
      <c r="T465" s="188" t="s">
        <v>1368</v>
      </c>
      <c r="U465" s="189"/>
      <c r="V465" s="189" t="s">
        <v>644</v>
      </c>
      <c r="W465" s="197">
        <v>440.14</v>
      </c>
      <c r="X465" s="198">
        <v>0.6</v>
      </c>
      <c r="Y465" s="199">
        <v>1.0412999999999999</v>
      </c>
      <c r="Z465" s="200" t="s">
        <v>1206</v>
      </c>
      <c r="AA465" s="201">
        <v>443.71</v>
      </c>
      <c r="AB465" s="202">
        <v>0.25900000000000001</v>
      </c>
      <c r="AC465" s="202">
        <v>2.4E-2</v>
      </c>
      <c r="AD465" s="202" t="s">
        <v>971</v>
      </c>
      <c r="AE465" s="202" t="s">
        <v>1369</v>
      </c>
      <c r="AF465" s="202" t="s">
        <v>949</v>
      </c>
      <c r="AG465" s="202" t="s">
        <v>948</v>
      </c>
      <c r="AH465" s="189">
        <v>0.98373999999999995</v>
      </c>
      <c r="AI465" s="188"/>
      <c r="AJ465" s="188"/>
      <c r="AK465" s="187"/>
      <c r="AL465" s="187"/>
      <c r="AM465" s="188"/>
      <c r="AN465" s="193"/>
    </row>
    <row r="466" spans="1:40">
      <c r="A466" s="16" t="str">
        <f t="shared" si="7"/>
        <v>362169147002OP Psych</v>
      </c>
      <c r="B466" s="8"/>
      <c r="C466" s="8"/>
      <c r="D466" s="9"/>
      <c r="E466" s="9"/>
      <c r="F466" s="8"/>
      <c r="G466" s="8"/>
      <c r="H466" s="8"/>
      <c r="I466" s="8"/>
      <c r="J466" s="8"/>
      <c r="K466" s="244">
        <v>4025</v>
      </c>
      <c r="L466" s="248" t="s">
        <v>1635</v>
      </c>
      <c r="M466" s="246">
        <v>362169147002</v>
      </c>
      <c r="N466" s="247">
        <v>27</v>
      </c>
      <c r="O466" s="247" t="s">
        <v>1376</v>
      </c>
      <c r="P466" s="203"/>
      <c r="Q466" s="188" t="s">
        <v>790</v>
      </c>
      <c r="R466" s="188" t="s">
        <v>1350</v>
      </c>
      <c r="S466" s="188" t="s">
        <v>1367</v>
      </c>
      <c r="T466" s="188" t="s">
        <v>1368</v>
      </c>
      <c r="U466" s="189"/>
      <c r="V466" s="189" t="s">
        <v>644</v>
      </c>
      <c r="W466" s="197">
        <v>201.46</v>
      </c>
      <c r="X466" s="198">
        <v>0.6</v>
      </c>
      <c r="Y466" s="199">
        <v>1.0412999999999999</v>
      </c>
      <c r="Z466" s="200" t="s">
        <v>1206</v>
      </c>
      <c r="AA466" s="201">
        <v>206.45</v>
      </c>
      <c r="AB466" s="202">
        <v>0.25900000000000001</v>
      </c>
      <c r="AC466" s="202">
        <v>2.4E-2</v>
      </c>
      <c r="AD466" s="202" t="s">
        <v>971</v>
      </c>
      <c r="AE466" s="202" t="s">
        <v>1369</v>
      </c>
      <c r="AF466" s="202" t="s">
        <v>949</v>
      </c>
      <c r="AG466" s="202" t="s">
        <v>948</v>
      </c>
      <c r="AH466" s="189">
        <v>1</v>
      </c>
      <c r="AI466" s="188"/>
      <c r="AJ466" s="188"/>
      <c r="AK466" s="187"/>
      <c r="AL466" s="187"/>
      <c r="AM466" s="188"/>
      <c r="AN466" s="193"/>
    </row>
    <row r="467" spans="1:40">
      <c r="A467" s="16" t="str">
        <f t="shared" si="7"/>
        <v>362169147002OP Psych</v>
      </c>
      <c r="B467" s="8"/>
      <c r="C467" s="8"/>
      <c r="D467" s="9"/>
      <c r="E467" s="9"/>
      <c r="F467" s="8"/>
      <c r="G467" s="8"/>
      <c r="H467" s="8"/>
      <c r="I467" s="8"/>
      <c r="J467" s="8"/>
      <c r="K467" s="244">
        <v>4025</v>
      </c>
      <c r="L467" s="248" t="s">
        <v>1635</v>
      </c>
      <c r="M467" s="246">
        <v>362169147002</v>
      </c>
      <c r="N467" s="247">
        <v>28</v>
      </c>
      <c r="O467" s="247" t="s">
        <v>1376</v>
      </c>
      <c r="P467" s="203"/>
      <c r="Q467" s="188" t="s">
        <v>790</v>
      </c>
      <c r="R467" s="188" t="s">
        <v>1350</v>
      </c>
      <c r="S467" s="188" t="s">
        <v>1367</v>
      </c>
      <c r="T467" s="188" t="s">
        <v>1368</v>
      </c>
      <c r="U467" s="189"/>
      <c r="V467" s="189" t="s">
        <v>644</v>
      </c>
      <c r="W467" s="197">
        <v>201.46</v>
      </c>
      <c r="X467" s="198">
        <v>0.6</v>
      </c>
      <c r="Y467" s="199">
        <v>1.0412999999999999</v>
      </c>
      <c r="Z467" s="200" t="s">
        <v>1206</v>
      </c>
      <c r="AA467" s="201">
        <v>206.45</v>
      </c>
      <c r="AB467" s="202">
        <v>0.25900000000000001</v>
      </c>
      <c r="AC467" s="202">
        <v>2.4E-2</v>
      </c>
      <c r="AD467" s="202" t="s">
        <v>971</v>
      </c>
      <c r="AE467" s="202" t="s">
        <v>1369</v>
      </c>
      <c r="AF467" s="202" t="s">
        <v>949</v>
      </c>
      <c r="AG467" s="202" t="s">
        <v>948</v>
      </c>
      <c r="AH467" s="189">
        <v>1</v>
      </c>
      <c r="AI467" s="188"/>
      <c r="AJ467" s="188"/>
      <c r="AK467" s="187"/>
      <c r="AL467" s="187"/>
      <c r="AM467" s="188"/>
      <c r="AN467" s="193"/>
    </row>
    <row r="468" spans="1:40">
      <c r="A468" s="16" t="str">
        <f t="shared" si="7"/>
        <v>421418847001IP Acute</v>
      </c>
      <c r="B468" s="8"/>
      <c r="C468" s="8"/>
      <c r="D468" s="9"/>
      <c r="E468" s="9"/>
      <c r="F468" s="8"/>
      <c r="G468" s="8"/>
      <c r="H468" s="8"/>
      <c r="I468" s="8"/>
      <c r="J468" s="8"/>
      <c r="K468" s="244">
        <v>4031</v>
      </c>
      <c r="L468" s="248" t="s">
        <v>1403</v>
      </c>
      <c r="M468" s="246">
        <v>421418847001</v>
      </c>
      <c r="N468" s="247">
        <v>20</v>
      </c>
      <c r="O468" s="247" t="s">
        <v>1366</v>
      </c>
      <c r="P468" s="203"/>
      <c r="Q468" s="188" t="s">
        <v>25</v>
      </c>
      <c r="R468" s="188" t="s">
        <v>1383</v>
      </c>
      <c r="S468" s="188" t="s">
        <v>1367</v>
      </c>
      <c r="T468" s="188" t="s">
        <v>1368</v>
      </c>
      <c r="U468" s="189"/>
      <c r="V468" s="189" t="s">
        <v>712</v>
      </c>
      <c r="W468" s="197">
        <v>3221.03</v>
      </c>
      <c r="X468" s="198">
        <v>0.62</v>
      </c>
      <c r="Y468" s="199">
        <v>0.94969999999999999</v>
      </c>
      <c r="Z468" s="200">
        <v>0</v>
      </c>
      <c r="AA468" s="201">
        <v>3120.58</v>
      </c>
      <c r="AB468" s="202">
        <v>0.28699999999999998</v>
      </c>
      <c r="AC468" s="202">
        <v>0.02</v>
      </c>
      <c r="AD468" s="202" t="s">
        <v>1373</v>
      </c>
      <c r="AE468" s="202">
        <v>0</v>
      </c>
      <c r="AF468" s="202" t="s">
        <v>1206</v>
      </c>
      <c r="AG468" s="202" t="s">
        <v>948</v>
      </c>
      <c r="AH468" s="189">
        <v>1</v>
      </c>
      <c r="AI468" s="188"/>
      <c r="AJ468" s="188"/>
      <c r="AK468" s="187"/>
      <c r="AL468" s="187"/>
      <c r="AM468" s="188"/>
      <c r="AN468" s="193"/>
    </row>
    <row r="469" spans="1:40">
      <c r="A469" s="16" t="str">
        <f t="shared" si="7"/>
        <v>421418847001IP Psych</v>
      </c>
      <c r="B469" s="8"/>
      <c r="C469" s="8"/>
      <c r="D469" s="9"/>
      <c r="E469" s="9"/>
      <c r="F469" s="8"/>
      <c r="G469" s="8"/>
      <c r="H469" s="8"/>
      <c r="I469" s="8"/>
      <c r="J469" s="8"/>
      <c r="K469" s="244">
        <v>4031</v>
      </c>
      <c r="L469" s="248" t="s">
        <v>1403</v>
      </c>
      <c r="M469" s="246">
        <v>421418847001</v>
      </c>
      <c r="N469" s="247">
        <v>21</v>
      </c>
      <c r="O469" s="247" t="s">
        <v>1375</v>
      </c>
      <c r="P469" s="203"/>
      <c r="Q469" s="188" t="s">
        <v>25</v>
      </c>
      <c r="R469" s="188" t="s">
        <v>1383</v>
      </c>
      <c r="S469" s="188" t="s">
        <v>1367</v>
      </c>
      <c r="T469" s="188" t="s">
        <v>1368</v>
      </c>
      <c r="U469" s="189"/>
      <c r="V469" s="189" t="s">
        <v>712</v>
      </c>
      <c r="W469" s="197" t="s">
        <v>1206</v>
      </c>
      <c r="X469" s="198" t="s">
        <v>1206</v>
      </c>
      <c r="Y469" s="199" t="s">
        <v>1206</v>
      </c>
      <c r="Z469" s="200" t="s">
        <v>1206</v>
      </c>
      <c r="AA469" s="201">
        <v>385.71</v>
      </c>
      <c r="AB469" s="202" t="s">
        <v>1206</v>
      </c>
      <c r="AC469" s="202" t="s">
        <v>1206</v>
      </c>
      <c r="AD469" s="202" t="s">
        <v>1373</v>
      </c>
      <c r="AE469" s="202">
        <v>0</v>
      </c>
      <c r="AF469" s="202" t="s">
        <v>1206</v>
      </c>
      <c r="AG469" s="202" t="s">
        <v>948</v>
      </c>
      <c r="AH469" s="189">
        <v>1</v>
      </c>
      <c r="AI469" s="188"/>
      <c r="AJ469" s="188"/>
      <c r="AK469" s="187"/>
      <c r="AL469" s="187"/>
      <c r="AM469" s="188"/>
      <c r="AN469" s="193"/>
    </row>
    <row r="470" spans="1:40">
      <c r="A470" s="16" t="str">
        <f t="shared" si="7"/>
        <v>421418847001IP Rehab</v>
      </c>
      <c r="B470" s="8"/>
      <c r="C470" s="8"/>
      <c r="D470" s="9"/>
      <c r="E470" s="9"/>
      <c r="F470" s="8"/>
      <c r="G470" s="8"/>
      <c r="H470" s="8"/>
      <c r="I470" s="8"/>
      <c r="J470" s="8"/>
      <c r="K470" s="244">
        <v>4031</v>
      </c>
      <c r="L470" s="248" t="s">
        <v>1403</v>
      </c>
      <c r="M470" s="246">
        <v>421418847001</v>
      </c>
      <c r="N470" s="247">
        <v>22</v>
      </c>
      <c r="O470" s="247" t="s">
        <v>1370</v>
      </c>
      <c r="P470" s="203"/>
      <c r="Q470" s="188" t="s">
        <v>25</v>
      </c>
      <c r="R470" s="188" t="s">
        <v>1383</v>
      </c>
      <c r="S470" s="188" t="s">
        <v>1367</v>
      </c>
      <c r="T470" s="188" t="s">
        <v>1368</v>
      </c>
      <c r="U470" s="189"/>
      <c r="V470" s="189" t="s">
        <v>712</v>
      </c>
      <c r="W470" s="197" t="s">
        <v>1206</v>
      </c>
      <c r="X470" s="198" t="s">
        <v>1206</v>
      </c>
      <c r="Y470" s="199" t="s">
        <v>1206</v>
      </c>
      <c r="Z470" s="200" t="s">
        <v>1206</v>
      </c>
      <c r="AA470" s="201">
        <v>536.04999999999995</v>
      </c>
      <c r="AB470" s="202" t="s">
        <v>1206</v>
      </c>
      <c r="AC470" s="202" t="s">
        <v>1206</v>
      </c>
      <c r="AD470" s="202" t="s">
        <v>1373</v>
      </c>
      <c r="AE470" s="202">
        <v>0</v>
      </c>
      <c r="AF470" s="202" t="s">
        <v>1206</v>
      </c>
      <c r="AG470" s="202" t="s">
        <v>948</v>
      </c>
      <c r="AH470" s="189">
        <v>1</v>
      </c>
      <c r="AI470" s="188"/>
      <c r="AJ470" s="188"/>
      <c r="AK470" s="187"/>
      <c r="AL470" s="187"/>
      <c r="AM470" s="188"/>
      <c r="AN470" s="193"/>
    </row>
    <row r="471" spans="1:40">
      <c r="A471" s="16" t="str">
        <f t="shared" si="7"/>
        <v>421418847001OP Acute</v>
      </c>
      <c r="B471" s="8"/>
      <c r="C471" s="8"/>
      <c r="D471" s="9"/>
      <c r="E471" s="9"/>
      <c r="F471" s="8"/>
      <c r="G471" s="8"/>
      <c r="H471" s="8"/>
      <c r="I471" s="8"/>
      <c r="J471" s="8"/>
      <c r="K471" s="244">
        <v>4031</v>
      </c>
      <c r="L471" s="248" t="s">
        <v>1403</v>
      </c>
      <c r="M471" s="246">
        <v>421418847001</v>
      </c>
      <c r="N471" s="247">
        <v>24</v>
      </c>
      <c r="O471" s="247" t="s">
        <v>1371</v>
      </c>
      <c r="P471" s="203"/>
      <c r="Q471" s="188" t="s">
        <v>25</v>
      </c>
      <c r="R471" s="188" t="s">
        <v>1383</v>
      </c>
      <c r="S471" s="188" t="s">
        <v>1367</v>
      </c>
      <c r="T471" s="188" t="s">
        <v>1368</v>
      </c>
      <c r="U471" s="189"/>
      <c r="V471" s="189" t="s">
        <v>712</v>
      </c>
      <c r="W471" s="197">
        <v>353.01</v>
      </c>
      <c r="X471" s="198">
        <v>0.6</v>
      </c>
      <c r="Y471" s="199">
        <v>0.94969999999999999</v>
      </c>
      <c r="Z471" s="200" t="s">
        <v>1206</v>
      </c>
      <c r="AA471" s="201">
        <v>338.63</v>
      </c>
      <c r="AB471" s="202" t="s">
        <v>1206</v>
      </c>
      <c r="AC471" s="202" t="s">
        <v>1206</v>
      </c>
      <c r="AD471" s="202" t="s">
        <v>1373</v>
      </c>
      <c r="AE471" s="202">
        <v>0</v>
      </c>
      <c r="AF471" s="202" t="s">
        <v>949</v>
      </c>
      <c r="AG471" s="202" t="s">
        <v>948</v>
      </c>
      <c r="AH471" s="189">
        <v>0.98912</v>
      </c>
      <c r="AI471" s="188"/>
      <c r="AJ471" s="188"/>
      <c r="AK471" s="187"/>
      <c r="AL471" s="187"/>
      <c r="AM471" s="188"/>
      <c r="AN471" s="193"/>
    </row>
    <row r="472" spans="1:40">
      <c r="A472" s="16" t="str">
        <f t="shared" si="7"/>
        <v>421418847001OP Rehab</v>
      </c>
      <c r="B472" s="8"/>
      <c r="C472" s="8"/>
      <c r="D472" s="9"/>
      <c r="E472" s="9"/>
      <c r="F472" s="8"/>
      <c r="G472" s="8"/>
      <c r="H472" s="8"/>
      <c r="I472" s="8"/>
      <c r="J472" s="8"/>
      <c r="K472" s="244">
        <v>4031</v>
      </c>
      <c r="L472" s="248" t="s">
        <v>1403</v>
      </c>
      <c r="M472" s="246">
        <v>421418847001</v>
      </c>
      <c r="N472" s="247">
        <v>29</v>
      </c>
      <c r="O472" s="247" t="s">
        <v>1379</v>
      </c>
      <c r="P472" s="203"/>
      <c r="Q472" s="188" t="s">
        <v>25</v>
      </c>
      <c r="R472" s="188" t="s">
        <v>1383</v>
      </c>
      <c r="S472" s="188" t="s">
        <v>1367</v>
      </c>
      <c r="T472" s="188" t="s">
        <v>1368</v>
      </c>
      <c r="U472" s="189"/>
      <c r="V472" s="189" t="s">
        <v>712</v>
      </c>
      <c r="W472" s="197">
        <v>71.400000000000006</v>
      </c>
      <c r="X472" s="198">
        <v>0.6</v>
      </c>
      <c r="Y472" s="199">
        <v>0.94969999999999999</v>
      </c>
      <c r="Z472" s="200" t="s">
        <v>1206</v>
      </c>
      <c r="AA472" s="201">
        <v>69.25</v>
      </c>
      <c r="AB472" s="202" t="s">
        <v>1206</v>
      </c>
      <c r="AC472" s="202" t="s">
        <v>1206</v>
      </c>
      <c r="AD472" s="202" t="s">
        <v>1373</v>
      </c>
      <c r="AE472" s="202">
        <v>0</v>
      </c>
      <c r="AF472" s="202" t="s">
        <v>949</v>
      </c>
      <c r="AG472" s="202" t="s">
        <v>948</v>
      </c>
      <c r="AH472" s="189">
        <v>1</v>
      </c>
      <c r="AI472" s="188"/>
      <c r="AJ472" s="188"/>
      <c r="AK472" s="187"/>
      <c r="AL472" s="187"/>
      <c r="AM472" s="188"/>
      <c r="AN472" s="193"/>
    </row>
    <row r="473" spans="1:40">
      <c r="A473" s="16" t="str">
        <f t="shared" si="7"/>
        <v>800865012001IP Psych</v>
      </c>
      <c r="B473" s="8"/>
      <c r="C473" s="8"/>
      <c r="D473" s="9"/>
      <c r="E473" s="9"/>
      <c r="F473" s="8"/>
      <c r="G473" s="8"/>
      <c r="H473" s="8"/>
      <c r="I473" s="8"/>
      <c r="J473" s="8"/>
      <c r="K473" s="244">
        <v>4200</v>
      </c>
      <c r="L473" s="248" t="s">
        <v>1404</v>
      </c>
      <c r="M473" s="246">
        <v>800865012001</v>
      </c>
      <c r="N473" s="247">
        <v>21</v>
      </c>
      <c r="O473" s="247" t="s">
        <v>1375</v>
      </c>
      <c r="P473" s="203"/>
      <c r="Q473" s="188" t="s">
        <v>1238</v>
      </c>
      <c r="R473" s="188" t="s">
        <v>1350</v>
      </c>
      <c r="S473" s="188" t="s">
        <v>1385</v>
      </c>
      <c r="T473" s="188" t="s">
        <v>1368</v>
      </c>
      <c r="U473" s="189"/>
      <c r="V473" s="189" t="s">
        <v>1405</v>
      </c>
      <c r="W473" s="197" t="s">
        <v>1206</v>
      </c>
      <c r="X473" s="198" t="s">
        <v>1206</v>
      </c>
      <c r="Y473" s="199" t="s">
        <v>1206</v>
      </c>
      <c r="Z473" s="200" t="s">
        <v>1206</v>
      </c>
      <c r="AA473" s="201">
        <v>460.32</v>
      </c>
      <c r="AB473" s="202" t="s">
        <v>1206</v>
      </c>
      <c r="AC473" s="202" t="s">
        <v>1206</v>
      </c>
      <c r="AD473" s="202" t="s">
        <v>1373</v>
      </c>
      <c r="AE473" s="202">
        <v>0</v>
      </c>
      <c r="AF473" s="202" t="s">
        <v>1206</v>
      </c>
      <c r="AG473" s="202" t="s">
        <v>948</v>
      </c>
      <c r="AH473" s="189">
        <v>1</v>
      </c>
      <c r="AI473" s="188"/>
      <c r="AJ473" s="188"/>
      <c r="AK473" s="187"/>
      <c r="AL473" s="187"/>
      <c r="AM473" s="188"/>
      <c r="AN473" s="193"/>
    </row>
    <row r="474" spans="1:40">
      <c r="A474" s="16" t="str">
        <f t="shared" si="7"/>
        <v>800865012001OP Psych</v>
      </c>
      <c r="B474" s="8"/>
      <c r="C474" s="8"/>
      <c r="D474" s="9"/>
      <c r="E474" s="9"/>
      <c r="F474" s="8"/>
      <c r="G474" s="8"/>
      <c r="H474" s="8"/>
      <c r="I474" s="8"/>
      <c r="J474" s="8"/>
      <c r="K474" s="244">
        <v>4200</v>
      </c>
      <c r="L474" s="248" t="s">
        <v>1404</v>
      </c>
      <c r="M474" s="246">
        <v>800865012001</v>
      </c>
      <c r="N474" s="247">
        <v>27</v>
      </c>
      <c r="O474" s="247" t="s">
        <v>1376</v>
      </c>
      <c r="P474" s="203"/>
      <c r="Q474" s="188" t="s">
        <v>1238</v>
      </c>
      <c r="R474" s="188" t="s">
        <v>1350</v>
      </c>
      <c r="S474" s="188" t="s">
        <v>1385</v>
      </c>
      <c r="T474" s="188" t="s">
        <v>1368</v>
      </c>
      <c r="U474" s="189"/>
      <c r="V474" s="189" t="s">
        <v>1405</v>
      </c>
      <c r="W474" s="197">
        <v>201.46</v>
      </c>
      <c r="X474" s="198">
        <v>0.6</v>
      </c>
      <c r="Y474" s="199">
        <v>1.0427</v>
      </c>
      <c r="Z474" s="200" t="s">
        <v>1206</v>
      </c>
      <c r="AA474" s="201">
        <v>206.62</v>
      </c>
      <c r="AB474" s="202">
        <v>0.23599999999999996</v>
      </c>
      <c r="AC474" s="202">
        <v>2.1000000000000001E-2</v>
      </c>
      <c r="AD474" s="202" t="s">
        <v>1373</v>
      </c>
      <c r="AE474" s="202">
        <v>0</v>
      </c>
      <c r="AF474" s="202" t="s">
        <v>949</v>
      </c>
      <c r="AG474" s="202" t="s">
        <v>948</v>
      </c>
      <c r="AH474" s="189">
        <v>1</v>
      </c>
      <c r="AI474" s="188"/>
      <c r="AJ474" s="188"/>
      <c r="AK474" s="187"/>
      <c r="AL474" s="187"/>
      <c r="AM474" s="188"/>
      <c r="AN474" s="193"/>
    </row>
    <row r="475" spans="1:40">
      <c r="A475" s="16" t="str">
        <f t="shared" si="7"/>
        <v>800865012001OP Psych</v>
      </c>
      <c r="B475" s="8"/>
      <c r="C475" s="8"/>
      <c r="D475" s="9"/>
      <c r="E475" s="9"/>
      <c r="F475" s="8"/>
      <c r="G475" s="8"/>
      <c r="H475" s="8"/>
      <c r="I475" s="8"/>
      <c r="J475" s="8"/>
      <c r="K475" s="244">
        <v>4200</v>
      </c>
      <c r="L475" s="248" t="s">
        <v>1404</v>
      </c>
      <c r="M475" s="246">
        <v>800865012001</v>
      </c>
      <c r="N475" s="247">
        <v>28</v>
      </c>
      <c r="O475" s="247" t="s">
        <v>1376</v>
      </c>
      <c r="P475" s="203"/>
      <c r="Q475" s="188" t="s">
        <v>1238</v>
      </c>
      <c r="R475" s="188" t="s">
        <v>1350</v>
      </c>
      <c r="S475" s="188" t="s">
        <v>1385</v>
      </c>
      <c r="T475" s="188" t="s">
        <v>1368</v>
      </c>
      <c r="U475" s="189"/>
      <c r="V475" s="189" t="s">
        <v>1405</v>
      </c>
      <c r="W475" s="197">
        <v>201.46</v>
      </c>
      <c r="X475" s="198">
        <v>0.6</v>
      </c>
      <c r="Y475" s="199">
        <v>1.0427</v>
      </c>
      <c r="Z475" s="200" t="s">
        <v>1206</v>
      </c>
      <c r="AA475" s="201">
        <v>206.62</v>
      </c>
      <c r="AB475" s="202">
        <v>0.23599999999999996</v>
      </c>
      <c r="AC475" s="202">
        <v>2.1000000000000001E-2</v>
      </c>
      <c r="AD475" s="202" t="s">
        <v>1373</v>
      </c>
      <c r="AE475" s="202">
        <v>0</v>
      </c>
      <c r="AF475" s="202" t="s">
        <v>949</v>
      </c>
      <c r="AG475" s="202" t="s">
        <v>948</v>
      </c>
      <c r="AH475" s="189">
        <v>1</v>
      </c>
      <c r="AI475" s="188"/>
      <c r="AJ475" s="188"/>
      <c r="AK475" s="187"/>
      <c r="AL475" s="187"/>
      <c r="AM475" s="188"/>
      <c r="AN475" s="193"/>
    </row>
    <row r="476" spans="1:40">
      <c r="A476" s="16" t="str">
        <f t="shared" si="7"/>
        <v>370661233001IP Acute</v>
      </c>
      <c r="B476" s="8"/>
      <c r="C476" s="8"/>
      <c r="D476" s="9"/>
      <c r="E476" s="9"/>
      <c r="F476" s="8"/>
      <c r="G476" s="8"/>
      <c r="H476" s="8"/>
      <c r="I476" s="8"/>
      <c r="J476" s="8"/>
      <c r="K476" s="244">
        <v>5003</v>
      </c>
      <c r="L476" s="248" t="s">
        <v>1636</v>
      </c>
      <c r="M476" s="246">
        <v>370661233001</v>
      </c>
      <c r="N476" s="247">
        <v>20</v>
      </c>
      <c r="O476" s="247" t="s">
        <v>1366</v>
      </c>
      <c r="P476" s="203"/>
      <c r="Q476" s="188" t="s">
        <v>26</v>
      </c>
      <c r="R476" s="188" t="s">
        <v>1350</v>
      </c>
      <c r="S476" s="188" t="s">
        <v>1367</v>
      </c>
      <c r="T476" s="188" t="s">
        <v>1368</v>
      </c>
      <c r="U476" s="189"/>
      <c r="V476" s="189" t="s">
        <v>541</v>
      </c>
      <c r="W476" s="197">
        <v>3436.26</v>
      </c>
      <c r="X476" s="198">
        <v>0.62</v>
      </c>
      <c r="Y476" s="199">
        <v>0.91069999999999995</v>
      </c>
      <c r="Z476" s="200">
        <v>0</v>
      </c>
      <c r="AA476" s="201">
        <v>3241.43</v>
      </c>
      <c r="AB476" s="202">
        <v>0.38400000000000001</v>
      </c>
      <c r="AC476" s="202">
        <v>3.4000000000000002E-2</v>
      </c>
      <c r="AD476" s="202" t="s">
        <v>1373</v>
      </c>
      <c r="AE476" s="202" t="s">
        <v>1374</v>
      </c>
      <c r="AF476" s="202" t="s">
        <v>1206</v>
      </c>
      <c r="AG476" s="202" t="s">
        <v>948</v>
      </c>
      <c r="AH476" s="189">
        <v>0.99858999999999998</v>
      </c>
      <c r="AI476" s="188"/>
      <c r="AJ476" s="188"/>
      <c r="AK476" s="187"/>
      <c r="AL476" s="187"/>
      <c r="AM476" s="188"/>
      <c r="AN476" s="193"/>
    </row>
    <row r="477" spans="1:40">
      <c r="A477" s="16" t="str">
        <f t="shared" si="7"/>
        <v>370661233001OP Acute</v>
      </c>
      <c r="B477" s="8"/>
      <c r="C477" s="8"/>
      <c r="D477" s="9"/>
      <c r="E477" s="9"/>
      <c r="F477" s="8"/>
      <c r="G477" s="8"/>
      <c r="H477" s="8"/>
      <c r="I477" s="8"/>
      <c r="J477" s="8"/>
      <c r="K477" s="244">
        <v>5003</v>
      </c>
      <c r="L477" s="248" t="s">
        <v>1636</v>
      </c>
      <c r="M477" s="246">
        <v>370661233001</v>
      </c>
      <c r="N477" s="247">
        <v>24</v>
      </c>
      <c r="O477" s="247" t="s">
        <v>1371</v>
      </c>
      <c r="P477" s="203"/>
      <c r="Q477" s="188" t="s">
        <v>26</v>
      </c>
      <c r="R477" s="188" t="s">
        <v>1350</v>
      </c>
      <c r="S477" s="188" t="s">
        <v>1367</v>
      </c>
      <c r="T477" s="188" t="s">
        <v>1368</v>
      </c>
      <c r="U477" s="189"/>
      <c r="V477" s="189" t="s">
        <v>541</v>
      </c>
      <c r="W477" s="197">
        <v>440.14</v>
      </c>
      <c r="X477" s="198">
        <v>0.6</v>
      </c>
      <c r="Y477" s="199">
        <v>0.91069999999999995</v>
      </c>
      <c r="Z477" s="200" t="s">
        <v>1206</v>
      </c>
      <c r="AA477" s="201">
        <v>409.78</v>
      </c>
      <c r="AB477" s="202">
        <v>0.38400000000000001</v>
      </c>
      <c r="AC477" s="202">
        <v>3.4000000000000002E-2</v>
      </c>
      <c r="AD477" s="202" t="s">
        <v>1373</v>
      </c>
      <c r="AE477" s="202" t="s">
        <v>1374</v>
      </c>
      <c r="AF477" s="202" t="s">
        <v>949</v>
      </c>
      <c r="AG477" s="202" t="s">
        <v>948</v>
      </c>
      <c r="AH477" s="189">
        <v>0.98373999999999995</v>
      </c>
      <c r="AI477" s="188"/>
      <c r="AJ477" s="188"/>
      <c r="AK477" s="187"/>
      <c r="AL477" s="187"/>
      <c r="AM477" s="188"/>
      <c r="AN477" s="193"/>
    </row>
    <row r="478" spans="1:40">
      <c r="A478" s="16" t="str">
        <f t="shared" si="7"/>
        <v>201244058001IP Acute</v>
      </c>
      <c r="B478" s="8"/>
      <c r="C478" s="8"/>
      <c r="D478" s="9"/>
      <c r="E478" s="9"/>
      <c r="F478" s="8"/>
      <c r="G478" s="8"/>
      <c r="H478" s="8"/>
      <c r="I478" s="8"/>
      <c r="J478" s="8"/>
      <c r="K478" s="244">
        <v>5004</v>
      </c>
      <c r="L478" s="248" t="s">
        <v>1637</v>
      </c>
      <c r="M478" s="246">
        <v>201244058001</v>
      </c>
      <c r="N478" s="247">
        <v>20</v>
      </c>
      <c r="O478" s="247" t="s">
        <v>1366</v>
      </c>
      <c r="P478" s="203"/>
      <c r="Q478" s="188" t="s">
        <v>27</v>
      </c>
      <c r="R478" s="188" t="s">
        <v>1350</v>
      </c>
      <c r="S478" s="188" t="s">
        <v>945</v>
      </c>
      <c r="T478" s="188" t="s">
        <v>1368</v>
      </c>
      <c r="U478" s="189"/>
      <c r="V478" s="189" t="s">
        <v>674</v>
      </c>
      <c r="W478" s="197">
        <v>3436.26</v>
      </c>
      <c r="X478" s="198">
        <v>0.62</v>
      </c>
      <c r="Y478" s="199">
        <v>0.84860000000000002</v>
      </c>
      <c r="Z478" s="200">
        <v>0</v>
      </c>
      <c r="AA478" s="201">
        <v>3109.31</v>
      </c>
      <c r="AB478" s="202">
        <v>0.29099999999999998</v>
      </c>
      <c r="AC478" s="202">
        <v>2.1000000000000001E-2</v>
      </c>
      <c r="AD478" s="202" t="s">
        <v>1373</v>
      </c>
      <c r="AE478" s="202">
        <v>0</v>
      </c>
      <c r="AF478" s="202" t="s">
        <v>1206</v>
      </c>
      <c r="AG478" s="202" t="s">
        <v>949</v>
      </c>
      <c r="AH478" s="189">
        <v>0.99858999999999998</v>
      </c>
      <c r="AI478" s="188"/>
      <c r="AJ478" s="188"/>
      <c r="AK478" s="187"/>
      <c r="AL478" s="187"/>
      <c r="AM478" s="188"/>
      <c r="AN478" s="193"/>
    </row>
    <row r="479" spans="1:40">
      <c r="A479" s="16" t="str">
        <f t="shared" si="7"/>
        <v>201244058001OP Acute</v>
      </c>
      <c r="B479" s="8"/>
      <c r="C479" s="8"/>
      <c r="D479" s="9"/>
      <c r="E479" s="9"/>
      <c r="F479" s="8"/>
      <c r="G479" s="8"/>
      <c r="H479" s="8"/>
      <c r="I479" s="8"/>
      <c r="J479" s="8"/>
      <c r="K479" s="244">
        <v>5004</v>
      </c>
      <c r="L479" s="248" t="s">
        <v>1637</v>
      </c>
      <c r="M479" s="246">
        <v>201244058001</v>
      </c>
      <c r="N479" s="247">
        <v>24</v>
      </c>
      <c r="O479" s="247" t="s">
        <v>1371</v>
      </c>
      <c r="P479" s="203"/>
      <c r="Q479" s="188" t="s">
        <v>27</v>
      </c>
      <c r="R479" s="188" t="s">
        <v>1350</v>
      </c>
      <c r="S479" s="188" t="s">
        <v>945</v>
      </c>
      <c r="T479" s="188" t="s">
        <v>1368</v>
      </c>
      <c r="U479" s="189"/>
      <c r="V479" s="189" t="s">
        <v>674</v>
      </c>
      <c r="W479" s="197">
        <v>450.33</v>
      </c>
      <c r="X479" s="198">
        <v>0.6</v>
      </c>
      <c r="Y479" s="199">
        <v>1</v>
      </c>
      <c r="Z479" s="200" t="s">
        <v>1206</v>
      </c>
      <c r="AA479" s="201">
        <v>443.01</v>
      </c>
      <c r="AB479" s="202">
        <v>0.29099999999999998</v>
      </c>
      <c r="AC479" s="202">
        <v>2.1000000000000001E-2</v>
      </c>
      <c r="AD479" s="202" t="s">
        <v>1373</v>
      </c>
      <c r="AE479" s="202">
        <v>0</v>
      </c>
      <c r="AF479" s="202" t="s">
        <v>949</v>
      </c>
      <c r="AG479" s="202" t="s">
        <v>949</v>
      </c>
      <c r="AH479" s="189">
        <v>0.98373999999999995</v>
      </c>
      <c r="AI479" s="188"/>
      <c r="AJ479" s="188"/>
      <c r="AK479" s="187"/>
      <c r="AL479" s="187"/>
      <c r="AM479" s="188"/>
      <c r="AN479" s="193"/>
    </row>
    <row r="480" spans="1:40">
      <c r="A480" s="16" t="str">
        <f t="shared" si="7"/>
        <v>362167920001IP Acute</v>
      </c>
      <c r="B480" s="8"/>
      <c r="C480" s="8"/>
      <c r="D480" s="9"/>
      <c r="E480" s="9"/>
      <c r="F480" s="8"/>
      <c r="G480" s="8"/>
      <c r="H480" s="8"/>
      <c r="I480" s="8"/>
      <c r="J480" s="8"/>
      <c r="K480" s="244">
        <v>5006</v>
      </c>
      <c r="L480" s="248" t="s">
        <v>1406</v>
      </c>
      <c r="M480" s="246">
        <v>362167920001</v>
      </c>
      <c r="N480" s="247">
        <v>20</v>
      </c>
      <c r="O480" s="247" t="s">
        <v>1366</v>
      </c>
      <c r="P480" s="203"/>
      <c r="Q480" s="188" t="s">
        <v>903</v>
      </c>
      <c r="R480" s="188" t="s">
        <v>1350</v>
      </c>
      <c r="S480" s="188" t="s">
        <v>1367</v>
      </c>
      <c r="T480" s="188" t="s">
        <v>1368</v>
      </c>
      <c r="U480" s="189"/>
      <c r="V480" s="189" t="s">
        <v>540</v>
      </c>
      <c r="W480" s="197">
        <v>3436.26</v>
      </c>
      <c r="X480" s="198">
        <v>0.68300000000000005</v>
      </c>
      <c r="Y480" s="199">
        <v>1.0604</v>
      </c>
      <c r="Z480" s="200">
        <v>0</v>
      </c>
      <c r="AA480" s="201">
        <v>3572.97</v>
      </c>
      <c r="AB480" s="202">
        <v>0.20200000000000001</v>
      </c>
      <c r="AC480" s="202">
        <v>0.02</v>
      </c>
      <c r="AD480" s="202" t="s">
        <v>1378</v>
      </c>
      <c r="AE480" s="202" t="s">
        <v>1381</v>
      </c>
      <c r="AF480" s="202" t="s">
        <v>1206</v>
      </c>
      <c r="AG480" s="202" t="s">
        <v>948</v>
      </c>
      <c r="AH480" s="189">
        <v>0.99858999999999998</v>
      </c>
      <c r="AI480" s="188"/>
      <c r="AJ480" s="188"/>
      <c r="AK480" s="187"/>
      <c r="AL480" s="187"/>
      <c r="AM480" s="188"/>
      <c r="AN480" s="193"/>
    </row>
    <row r="481" spans="1:40">
      <c r="A481" s="16" t="str">
        <f t="shared" si="7"/>
        <v>362167920004IP Acute</v>
      </c>
      <c r="B481" s="8"/>
      <c r="C481" s="8"/>
      <c r="D481" s="9"/>
      <c r="E481" s="9"/>
      <c r="F481" s="8"/>
      <c r="G481" s="8"/>
      <c r="H481" s="8"/>
      <c r="I481" s="8"/>
      <c r="J481" s="8"/>
      <c r="K481" s="244">
        <v>5006</v>
      </c>
      <c r="L481" s="248" t="s">
        <v>1406</v>
      </c>
      <c r="M481" s="246">
        <v>362167920004</v>
      </c>
      <c r="N481" s="247">
        <v>20</v>
      </c>
      <c r="O481" s="247" t="s">
        <v>1366</v>
      </c>
      <c r="P481" s="203"/>
      <c r="Q481" s="188" t="s">
        <v>903</v>
      </c>
      <c r="R481" s="188" t="s">
        <v>1350</v>
      </c>
      <c r="S481" s="188" t="s">
        <v>1367</v>
      </c>
      <c r="T481" s="188" t="s">
        <v>1368</v>
      </c>
      <c r="U481" s="189"/>
      <c r="V481" s="189" t="s">
        <v>540</v>
      </c>
      <c r="W481" s="197">
        <v>3436.26</v>
      </c>
      <c r="X481" s="198">
        <v>0.68300000000000005</v>
      </c>
      <c r="Y481" s="199">
        <v>1.0604</v>
      </c>
      <c r="Z481" s="200">
        <v>0</v>
      </c>
      <c r="AA481" s="201">
        <v>3572.97</v>
      </c>
      <c r="AB481" s="202">
        <v>0.20200000000000001</v>
      </c>
      <c r="AC481" s="202">
        <v>0.02</v>
      </c>
      <c r="AD481" s="202" t="s">
        <v>1378</v>
      </c>
      <c r="AE481" s="202" t="s">
        <v>1381</v>
      </c>
      <c r="AF481" s="202" t="s">
        <v>1206</v>
      </c>
      <c r="AG481" s="202" t="s">
        <v>948</v>
      </c>
      <c r="AH481" s="189">
        <v>0.99858999999999998</v>
      </c>
      <c r="AI481" s="188"/>
      <c r="AJ481" s="188"/>
      <c r="AK481" s="187"/>
      <c r="AL481" s="187"/>
      <c r="AM481" s="188"/>
      <c r="AN481" s="193"/>
    </row>
    <row r="482" spans="1:40">
      <c r="A482" s="16" t="str">
        <f t="shared" si="7"/>
        <v>362167920001OP Acute</v>
      </c>
      <c r="B482" s="8"/>
      <c r="C482" s="8"/>
      <c r="D482" s="9"/>
      <c r="E482" s="9"/>
      <c r="F482" s="8"/>
      <c r="G482" s="8"/>
      <c r="H482" s="8"/>
      <c r="I482" s="8"/>
      <c r="J482" s="8"/>
      <c r="K482" s="244">
        <v>5006</v>
      </c>
      <c r="L482" s="248" t="s">
        <v>1406</v>
      </c>
      <c r="M482" s="246">
        <v>362167920001</v>
      </c>
      <c r="N482" s="247">
        <v>24</v>
      </c>
      <c r="O482" s="247" t="s">
        <v>1371</v>
      </c>
      <c r="P482" s="203"/>
      <c r="Q482" s="188" t="s">
        <v>903</v>
      </c>
      <c r="R482" s="188" t="s">
        <v>1350</v>
      </c>
      <c r="S482" s="188" t="s">
        <v>1367</v>
      </c>
      <c r="T482" s="188" t="s">
        <v>1368</v>
      </c>
      <c r="U482" s="189"/>
      <c r="V482" s="189" t="s">
        <v>540</v>
      </c>
      <c r="W482" s="197">
        <v>440.14</v>
      </c>
      <c r="X482" s="198">
        <v>0.6</v>
      </c>
      <c r="Y482" s="199">
        <v>1.0604</v>
      </c>
      <c r="Z482" s="200" t="s">
        <v>1206</v>
      </c>
      <c r="AA482" s="201">
        <v>448.67</v>
      </c>
      <c r="AB482" s="202">
        <v>0.20200000000000001</v>
      </c>
      <c r="AC482" s="202">
        <v>0.02</v>
      </c>
      <c r="AD482" s="202" t="s">
        <v>1378</v>
      </c>
      <c r="AE482" s="202" t="s">
        <v>1381</v>
      </c>
      <c r="AF482" s="202" t="s">
        <v>949</v>
      </c>
      <c r="AG482" s="202" t="s">
        <v>948</v>
      </c>
      <c r="AH482" s="189">
        <v>0.98373999999999995</v>
      </c>
      <c r="AI482" s="188"/>
      <c r="AJ482" s="188"/>
      <c r="AK482" s="187"/>
      <c r="AL482" s="187"/>
      <c r="AM482" s="188"/>
      <c r="AN482" s="193"/>
    </row>
    <row r="483" spans="1:40">
      <c r="A483" s="16" t="str">
        <f t="shared" si="7"/>
        <v>362167920004OP Acute</v>
      </c>
      <c r="B483" s="8"/>
      <c r="C483" s="8"/>
      <c r="D483" s="9"/>
      <c r="E483" s="9"/>
      <c r="F483" s="8"/>
      <c r="G483" s="8"/>
      <c r="H483" s="8"/>
      <c r="I483" s="8"/>
      <c r="J483" s="8"/>
      <c r="K483" s="244">
        <v>5006</v>
      </c>
      <c r="L483" s="248" t="s">
        <v>1406</v>
      </c>
      <c r="M483" s="246">
        <v>362167920004</v>
      </c>
      <c r="N483" s="247">
        <v>24</v>
      </c>
      <c r="O483" s="247" t="s">
        <v>1371</v>
      </c>
      <c r="P483" s="203"/>
      <c r="Q483" s="188" t="s">
        <v>903</v>
      </c>
      <c r="R483" s="188" t="s">
        <v>1350</v>
      </c>
      <c r="S483" s="188" t="s">
        <v>1367</v>
      </c>
      <c r="T483" s="188" t="s">
        <v>1368</v>
      </c>
      <c r="U483" s="189"/>
      <c r="V483" s="189" t="s">
        <v>540</v>
      </c>
      <c r="W483" s="197">
        <v>440.14</v>
      </c>
      <c r="X483" s="198">
        <v>0.6</v>
      </c>
      <c r="Y483" s="199">
        <v>1.0604</v>
      </c>
      <c r="Z483" s="200" t="s">
        <v>1206</v>
      </c>
      <c r="AA483" s="201">
        <v>448.67</v>
      </c>
      <c r="AB483" s="202">
        <v>0.20200000000000001</v>
      </c>
      <c r="AC483" s="202">
        <v>0.02</v>
      </c>
      <c r="AD483" s="202" t="s">
        <v>1378</v>
      </c>
      <c r="AE483" s="202" t="s">
        <v>1381</v>
      </c>
      <c r="AF483" s="202" t="s">
        <v>949</v>
      </c>
      <c r="AG483" s="202" t="s">
        <v>948</v>
      </c>
      <c r="AH483" s="189">
        <v>0.98373999999999995</v>
      </c>
      <c r="AI483" s="188"/>
      <c r="AJ483" s="188"/>
      <c r="AK483" s="187"/>
      <c r="AL483" s="187"/>
      <c r="AM483" s="188"/>
      <c r="AN483" s="193"/>
    </row>
    <row r="484" spans="1:40">
      <c r="A484" s="16" t="str">
        <f t="shared" si="7"/>
        <v>364195126007IP Acute</v>
      </c>
      <c r="B484" s="8"/>
      <c r="C484" s="8"/>
      <c r="D484" s="9"/>
      <c r="E484" s="9"/>
      <c r="F484" s="8"/>
      <c r="G484" s="8"/>
      <c r="H484" s="8"/>
      <c r="I484" s="8"/>
      <c r="J484" s="8"/>
      <c r="K484" s="244">
        <v>5007</v>
      </c>
      <c r="L484" s="248" t="s">
        <v>1638</v>
      </c>
      <c r="M484" s="246">
        <v>364195126007</v>
      </c>
      <c r="N484" s="247">
        <v>20</v>
      </c>
      <c r="O484" s="247" t="s">
        <v>1366</v>
      </c>
      <c r="P484" s="203"/>
      <c r="Q484" s="188" t="s">
        <v>881</v>
      </c>
      <c r="R484" s="188" t="s">
        <v>1350</v>
      </c>
      <c r="S484" s="188" t="s">
        <v>1367</v>
      </c>
      <c r="T484" s="188" t="s">
        <v>1368</v>
      </c>
      <c r="U484" s="189"/>
      <c r="V484" s="189" t="s">
        <v>625</v>
      </c>
      <c r="W484" s="197">
        <v>3436.26</v>
      </c>
      <c r="X484" s="198">
        <v>0.68300000000000005</v>
      </c>
      <c r="Y484" s="199">
        <v>1.0604</v>
      </c>
      <c r="Z484" s="200">
        <v>0</v>
      </c>
      <c r="AA484" s="201">
        <v>3572.97</v>
      </c>
      <c r="AB484" s="202">
        <v>0.16800000000000001</v>
      </c>
      <c r="AC484" s="202">
        <v>1.4999999999999999E-2</v>
      </c>
      <c r="AD484" s="202" t="s">
        <v>1378</v>
      </c>
      <c r="AE484" s="202">
        <v>0</v>
      </c>
      <c r="AF484" s="202" t="s">
        <v>1206</v>
      </c>
      <c r="AG484" s="202" t="s">
        <v>948</v>
      </c>
      <c r="AH484" s="189">
        <v>0.99858999999999998</v>
      </c>
      <c r="AI484" s="188"/>
      <c r="AJ484" s="188"/>
      <c r="AK484" s="187"/>
      <c r="AL484" s="187"/>
      <c r="AM484" s="188"/>
      <c r="AN484" s="193"/>
    </row>
    <row r="485" spans="1:40">
      <c r="A485" s="16" t="str">
        <f t="shared" si="7"/>
        <v>364195126040IP Acute</v>
      </c>
      <c r="B485" s="8"/>
      <c r="C485" s="8"/>
      <c r="D485" s="9"/>
      <c r="E485" s="9"/>
      <c r="F485" s="8"/>
      <c r="G485" s="8"/>
      <c r="H485" s="8"/>
      <c r="I485" s="8"/>
      <c r="J485" s="8"/>
      <c r="K485" s="244">
        <v>5007</v>
      </c>
      <c r="L485" s="248" t="s">
        <v>1638</v>
      </c>
      <c r="M485" s="246">
        <v>364195126040</v>
      </c>
      <c r="N485" s="247">
        <v>20</v>
      </c>
      <c r="O485" s="247" t="s">
        <v>1366</v>
      </c>
      <c r="P485" s="203"/>
      <c r="Q485" s="188" t="s">
        <v>881</v>
      </c>
      <c r="R485" s="188" t="s">
        <v>1350</v>
      </c>
      <c r="S485" s="188" t="s">
        <v>1367</v>
      </c>
      <c r="T485" s="188" t="s">
        <v>1368</v>
      </c>
      <c r="U485" s="189"/>
      <c r="V485" s="189" t="s">
        <v>625</v>
      </c>
      <c r="W485" s="197">
        <v>3436.26</v>
      </c>
      <c r="X485" s="198">
        <v>0.68300000000000005</v>
      </c>
      <c r="Y485" s="199">
        <v>1.0604</v>
      </c>
      <c r="Z485" s="200">
        <v>0</v>
      </c>
      <c r="AA485" s="201">
        <v>3572.97</v>
      </c>
      <c r="AB485" s="202">
        <v>0.16800000000000001</v>
      </c>
      <c r="AC485" s="202">
        <v>1.4999999999999999E-2</v>
      </c>
      <c r="AD485" s="202" t="s">
        <v>1378</v>
      </c>
      <c r="AE485" s="202">
        <v>0</v>
      </c>
      <c r="AF485" s="202" t="s">
        <v>1206</v>
      </c>
      <c r="AG485" s="202" t="s">
        <v>948</v>
      </c>
      <c r="AH485" s="189">
        <v>0.99858999999999998</v>
      </c>
      <c r="AI485" s="188"/>
      <c r="AJ485" s="188"/>
      <c r="AK485" s="187"/>
      <c r="AL485" s="187"/>
      <c r="AM485" s="188"/>
      <c r="AN485" s="193"/>
    </row>
    <row r="486" spans="1:40">
      <c r="A486" s="16" t="str">
        <f t="shared" si="7"/>
        <v>364195126007IP Psych</v>
      </c>
      <c r="B486" s="8"/>
      <c r="C486" s="8"/>
      <c r="D486" s="9"/>
      <c r="E486" s="9"/>
      <c r="F486" s="8"/>
      <c r="G486" s="8"/>
      <c r="H486" s="8"/>
      <c r="I486" s="8"/>
      <c r="J486" s="8"/>
      <c r="K486" s="244">
        <v>5007</v>
      </c>
      <c r="L486" s="248" t="s">
        <v>1638</v>
      </c>
      <c r="M486" s="246">
        <v>364195126007</v>
      </c>
      <c r="N486" s="247">
        <v>21</v>
      </c>
      <c r="O486" s="247" t="s">
        <v>1375</v>
      </c>
      <c r="P486" s="203"/>
      <c r="Q486" s="188" t="s">
        <v>881</v>
      </c>
      <c r="R486" s="188" t="s">
        <v>1350</v>
      </c>
      <c r="S486" s="188" t="s">
        <v>1367</v>
      </c>
      <c r="T486" s="188" t="s">
        <v>1368</v>
      </c>
      <c r="U486" s="189"/>
      <c r="V486" s="189" t="s">
        <v>625</v>
      </c>
      <c r="W486" s="197" t="s">
        <v>1206</v>
      </c>
      <c r="X486" s="198" t="s">
        <v>1206</v>
      </c>
      <c r="Y486" s="199" t="s">
        <v>1206</v>
      </c>
      <c r="Z486" s="200" t="s">
        <v>1206</v>
      </c>
      <c r="AA486" s="201">
        <v>401.71</v>
      </c>
      <c r="AB486" s="202" t="s">
        <v>1206</v>
      </c>
      <c r="AC486" s="202" t="s">
        <v>1206</v>
      </c>
      <c r="AD486" s="202" t="s">
        <v>1378</v>
      </c>
      <c r="AE486" s="202">
        <v>0</v>
      </c>
      <c r="AF486" s="202" t="s">
        <v>1206</v>
      </c>
      <c r="AG486" s="202" t="s">
        <v>948</v>
      </c>
      <c r="AH486" s="189">
        <v>1</v>
      </c>
      <c r="AI486" s="188"/>
      <c r="AJ486" s="188"/>
      <c r="AK486" s="187"/>
      <c r="AL486" s="187"/>
      <c r="AM486" s="188"/>
      <c r="AN486" s="193"/>
    </row>
    <row r="487" spans="1:40">
      <c r="A487" s="16" t="str">
        <f t="shared" si="7"/>
        <v>364195126040IP Psych</v>
      </c>
      <c r="B487" s="8"/>
      <c r="C487" s="8"/>
      <c r="D487" s="9"/>
      <c r="E487" s="9"/>
      <c r="F487" s="8"/>
      <c r="G487" s="8"/>
      <c r="H487" s="8"/>
      <c r="I487" s="8"/>
      <c r="J487" s="8"/>
      <c r="K487" s="244">
        <v>5007</v>
      </c>
      <c r="L487" s="248" t="s">
        <v>1638</v>
      </c>
      <c r="M487" s="246">
        <v>364195126040</v>
      </c>
      <c r="N487" s="247">
        <v>21</v>
      </c>
      <c r="O487" s="247" t="s">
        <v>1375</v>
      </c>
      <c r="P487" s="203"/>
      <c r="Q487" s="188" t="s">
        <v>881</v>
      </c>
      <c r="R487" s="188" t="s">
        <v>1350</v>
      </c>
      <c r="S487" s="188" t="s">
        <v>1367</v>
      </c>
      <c r="T487" s="188" t="s">
        <v>1368</v>
      </c>
      <c r="U487" s="189"/>
      <c r="V487" s="189" t="s">
        <v>625</v>
      </c>
      <c r="W487" s="197" t="s">
        <v>1206</v>
      </c>
      <c r="X487" s="198" t="s">
        <v>1206</v>
      </c>
      <c r="Y487" s="199" t="s">
        <v>1206</v>
      </c>
      <c r="Z487" s="200" t="s">
        <v>1206</v>
      </c>
      <c r="AA487" s="201">
        <v>401.71</v>
      </c>
      <c r="AB487" s="202" t="s">
        <v>1206</v>
      </c>
      <c r="AC487" s="202" t="s">
        <v>1206</v>
      </c>
      <c r="AD487" s="202" t="s">
        <v>1378</v>
      </c>
      <c r="AE487" s="202">
        <v>0</v>
      </c>
      <c r="AF487" s="202" t="s">
        <v>1206</v>
      </c>
      <c r="AG487" s="202" t="s">
        <v>948</v>
      </c>
      <c r="AH487" s="189">
        <v>1</v>
      </c>
      <c r="AI487" s="188"/>
      <c r="AJ487" s="188"/>
      <c r="AK487" s="187"/>
      <c r="AL487" s="187"/>
      <c r="AM487" s="188"/>
      <c r="AN487" s="193"/>
    </row>
    <row r="488" spans="1:40">
      <c r="A488" s="16" t="str">
        <f t="shared" si="7"/>
        <v>364195126046IP Psych</v>
      </c>
      <c r="B488" s="8"/>
      <c r="C488" s="8"/>
      <c r="D488" s="9"/>
      <c r="E488" s="9"/>
      <c r="F488" s="8"/>
      <c r="G488" s="8"/>
      <c r="H488" s="8"/>
      <c r="I488" s="8"/>
      <c r="J488" s="8"/>
      <c r="K488" s="244">
        <v>5007</v>
      </c>
      <c r="L488" s="248" t="s">
        <v>1638</v>
      </c>
      <c r="M488" s="246">
        <v>364195126046</v>
      </c>
      <c r="N488" s="247">
        <v>21</v>
      </c>
      <c r="O488" s="247" t="s">
        <v>1375</v>
      </c>
      <c r="P488" s="203"/>
      <c r="Q488" s="188" t="s">
        <v>881</v>
      </c>
      <c r="R488" s="188" t="s">
        <v>1350</v>
      </c>
      <c r="S488" s="188" t="s">
        <v>1367</v>
      </c>
      <c r="T488" s="188" t="s">
        <v>1368</v>
      </c>
      <c r="U488" s="189"/>
      <c r="V488" s="189" t="s">
        <v>625</v>
      </c>
      <c r="W488" s="197" t="s">
        <v>1206</v>
      </c>
      <c r="X488" s="198" t="s">
        <v>1206</v>
      </c>
      <c r="Y488" s="199" t="s">
        <v>1206</v>
      </c>
      <c r="Z488" s="200" t="s">
        <v>1206</v>
      </c>
      <c r="AA488" s="201">
        <v>401.71</v>
      </c>
      <c r="AB488" s="202" t="s">
        <v>1206</v>
      </c>
      <c r="AC488" s="202" t="s">
        <v>1206</v>
      </c>
      <c r="AD488" s="202" t="s">
        <v>1378</v>
      </c>
      <c r="AE488" s="202">
        <v>0</v>
      </c>
      <c r="AF488" s="202" t="s">
        <v>1206</v>
      </c>
      <c r="AG488" s="202" t="s">
        <v>948</v>
      </c>
      <c r="AH488" s="189">
        <v>1</v>
      </c>
      <c r="AI488" s="188"/>
      <c r="AJ488" s="188"/>
      <c r="AK488" s="187"/>
      <c r="AL488" s="187"/>
      <c r="AM488" s="188"/>
      <c r="AN488" s="193"/>
    </row>
    <row r="489" spans="1:40">
      <c r="A489" s="16" t="str">
        <f t="shared" si="7"/>
        <v>364195126007OP Acute</v>
      </c>
      <c r="B489" s="8"/>
      <c r="C489" s="8"/>
      <c r="D489" s="9"/>
      <c r="E489" s="9"/>
      <c r="F489" s="8"/>
      <c r="G489" s="8"/>
      <c r="H489" s="8"/>
      <c r="I489" s="8"/>
      <c r="J489" s="8"/>
      <c r="K489" s="244">
        <v>5007</v>
      </c>
      <c r="L489" s="248" t="s">
        <v>1638</v>
      </c>
      <c r="M489" s="246">
        <v>364195126007</v>
      </c>
      <c r="N489" s="247">
        <v>24</v>
      </c>
      <c r="O489" s="247" t="s">
        <v>1371</v>
      </c>
      <c r="P489" s="203"/>
      <c r="Q489" s="188" t="s">
        <v>881</v>
      </c>
      <c r="R489" s="188" t="s">
        <v>1350</v>
      </c>
      <c r="S489" s="188" t="s">
        <v>1367</v>
      </c>
      <c r="T489" s="188" t="s">
        <v>1368</v>
      </c>
      <c r="U489" s="189"/>
      <c r="V489" s="189" t="s">
        <v>625</v>
      </c>
      <c r="W489" s="197">
        <v>440.14</v>
      </c>
      <c r="X489" s="198">
        <v>0.6</v>
      </c>
      <c r="Y489" s="199">
        <v>1.0604</v>
      </c>
      <c r="Z489" s="200" t="s">
        <v>1206</v>
      </c>
      <c r="AA489" s="201">
        <v>448.67</v>
      </c>
      <c r="AB489" s="202">
        <v>0.16800000000000001</v>
      </c>
      <c r="AC489" s="202">
        <v>1.4999999999999999E-2</v>
      </c>
      <c r="AD489" s="202" t="s">
        <v>1378</v>
      </c>
      <c r="AE489" s="202">
        <v>0</v>
      </c>
      <c r="AF489" s="202" t="s">
        <v>949</v>
      </c>
      <c r="AG489" s="202" t="s">
        <v>948</v>
      </c>
      <c r="AH489" s="189">
        <v>0.98373999999999995</v>
      </c>
      <c r="AI489" s="188"/>
      <c r="AJ489" s="188"/>
      <c r="AK489" s="187"/>
      <c r="AL489" s="187"/>
      <c r="AM489" s="188"/>
      <c r="AN489" s="193"/>
    </row>
    <row r="490" spans="1:40">
      <c r="A490" s="16" t="str">
        <f t="shared" si="7"/>
        <v>364195126040OP Acute</v>
      </c>
      <c r="B490" s="8"/>
      <c r="C490" s="8"/>
      <c r="D490" s="9"/>
      <c r="E490" s="9"/>
      <c r="F490" s="8"/>
      <c r="G490" s="8"/>
      <c r="H490" s="8"/>
      <c r="I490" s="8"/>
      <c r="J490" s="8"/>
      <c r="K490" s="244">
        <v>5007</v>
      </c>
      <c r="L490" s="248" t="s">
        <v>1638</v>
      </c>
      <c r="M490" s="246">
        <v>364195126040</v>
      </c>
      <c r="N490" s="247">
        <v>24</v>
      </c>
      <c r="O490" s="247" t="s">
        <v>1371</v>
      </c>
      <c r="P490" s="203"/>
      <c r="Q490" s="188" t="s">
        <v>881</v>
      </c>
      <c r="R490" s="188" t="s">
        <v>1350</v>
      </c>
      <c r="S490" s="188" t="s">
        <v>1367</v>
      </c>
      <c r="T490" s="188" t="s">
        <v>1368</v>
      </c>
      <c r="U490" s="189"/>
      <c r="V490" s="189" t="s">
        <v>625</v>
      </c>
      <c r="W490" s="197">
        <v>440.14</v>
      </c>
      <c r="X490" s="198">
        <v>0.6</v>
      </c>
      <c r="Y490" s="199">
        <v>1.0604</v>
      </c>
      <c r="Z490" s="200" t="s">
        <v>1206</v>
      </c>
      <c r="AA490" s="201">
        <v>448.67</v>
      </c>
      <c r="AB490" s="202">
        <v>0.16800000000000001</v>
      </c>
      <c r="AC490" s="202">
        <v>1.4999999999999999E-2</v>
      </c>
      <c r="AD490" s="202" t="s">
        <v>1378</v>
      </c>
      <c r="AE490" s="202">
        <v>0</v>
      </c>
      <c r="AF490" s="202" t="s">
        <v>949</v>
      </c>
      <c r="AG490" s="202" t="s">
        <v>948</v>
      </c>
      <c r="AH490" s="189">
        <v>0.98373999999999995</v>
      </c>
      <c r="AI490" s="188"/>
      <c r="AJ490" s="188"/>
      <c r="AK490" s="187"/>
      <c r="AL490" s="187"/>
      <c r="AM490" s="188"/>
      <c r="AN490" s="193"/>
    </row>
    <row r="491" spans="1:40">
      <c r="A491" s="16" t="str">
        <f t="shared" si="7"/>
        <v>364195126007OP Psych</v>
      </c>
      <c r="B491" s="8"/>
      <c r="C491" s="8"/>
      <c r="D491" s="9"/>
      <c r="E491" s="9"/>
      <c r="F491" s="8"/>
      <c r="G491" s="8"/>
      <c r="H491" s="8"/>
      <c r="I491" s="8"/>
      <c r="J491" s="8"/>
      <c r="K491" s="244">
        <v>5007</v>
      </c>
      <c r="L491" s="248" t="s">
        <v>1638</v>
      </c>
      <c r="M491" s="246">
        <v>364195126007</v>
      </c>
      <c r="N491" s="247">
        <v>27</v>
      </c>
      <c r="O491" s="247" t="s">
        <v>1376</v>
      </c>
      <c r="P491" s="203"/>
      <c r="Q491" s="188" t="s">
        <v>881</v>
      </c>
      <c r="R491" s="188" t="s">
        <v>1350</v>
      </c>
      <c r="S491" s="188" t="s">
        <v>1367</v>
      </c>
      <c r="T491" s="188" t="s">
        <v>1368</v>
      </c>
      <c r="U491" s="189"/>
      <c r="V491" s="189" t="s">
        <v>625</v>
      </c>
      <c r="W491" s="197">
        <v>201.46</v>
      </c>
      <c r="X491" s="198">
        <v>0.6</v>
      </c>
      <c r="Y491" s="199">
        <v>1.0604</v>
      </c>
      <c r="Z491" s="200" t="s">
        <v>1206</v>
      </c>
      <c r="AA491" s="201">
        <v>208.76</v>
      </c>
      <c r="AB491" s="202">
        <v>0.16800000000000001</v>
      </c>
      <c r="AC491" s="202">
        <v>1.4999999999999999E-2</v>
      </c>
      <c r="AD491" s="202" t="s">
        <v>1378</v>
      </c>
      <c r="AE491" s="202">
        <v>0</v>
      </c>
      <c r="AF491" s="202" t="s">
        <v>949</v>
      </c>
      <c r="AG491" s="202" t="s">
        <v>948</v>
      </c>
      <c r="AH491" s="189">
        <v>1</v>
      </c>
      <c r="AI491" s="188"/>
      <c r="AJ491" s="188"/>
      <c r="AK491" s="187"/>
      <c r="AL491" s="187"/>
      <c r="AM491" s="188"/>
      <c r="AN491" s="193"/>
    </row>
    <row r="492" spans="1:40">
      <c r="A492" s="16" t="str">
        <f t="shared" si="7"/>
        <v>364195126040OP Psych</v>
      </c>
      <c r="B492" s="8"/>
      <c r="C492" s="8"/>
      <c r="D492" s="9"/>
      <c r="E492" s="9"/>
      <c r="F492" s="8"/>
      <c r="G492" s="8"/>
      <c r="H492" s="8"/>
      <c r="I492" s="8"/>
      <c r="J492" s="8"/>
      <c r="K492" s="244">
        <v>5007</v>
      </c>
      <c r="L492" s="248" t="s">
        <v>1638</v>
      </c>
      <c r="M492" s="246">
        <v>364195126040</v>
      </c>
      <c r="N492" s="247">
        <v>27</v>
      </c>
      <c r="O492" s="247" t="s">
        <v>1376</v>
      </c>
      <c r="P492" s="203"/>
      <c r="Q492" s="188" t="s">
        <v>881</v>
      </c>
      <c r="R492" s="188" t="s">
        <v>1350</v>
      </c>
      <c r="S492" s="188" t="s">
        <v>1367</v>
      </c>
      <c r="T492" s="188" t="s">
        <v>1368</v>
      </c>
      <c r="U492" s="189"/>
      <c r="V492" s="189" t="s">
        <v>625</v>
      </c>
      <c r="W492" s="197">
        <v>201.46</v>
      </c>
      <c r="X492" s="198">
        <v>0.6</v>
      </c>
      <c r="Y492" s="199">
        <v>1.0604</v>
      </c>
      <c r="Z492" s="200" t="s">
        <v>1206</v>
      </c>
      <c r="AA492" s="201">
        <v>208.76</v>
      </c>
      <c r="AB492" s="202">
        <v>0.16800000000000001</v>
      </c>
      <c r="AC492" s="202">
        <v>1.4999999999999999E-2</v>
      </c>
      <c r="AD492" s="202" t="s">
        <v>1378</v>
      </c>
      <c r="AE492" s="202">
        <v>0</v>
      </c>
      <c r="AF492" s="202" t="s">
        <v>949</v>
      </c>
      <c r="AG492" s="202" t="s">
        <v>948</v>
      </c>
      <c r="AH492" s="189">
        <v>1</v>
      </c>
      <c r="AI492" s="188"/>
      <c r="AJ492" s="188"/>
      <c r="AK492" s="187"/>
      <c r="AL492" s="187"/>
      <c r="AM492" s="188"/>
      <c r="AN492" s="193"/>
    </row>
    <row r="493" spans="1:40">
      <c r="A493" s="16" t="str">
        <f t="shared" ref="A493:A556" si="8">M493&amp;O493</f>
        <v>364195126046OP Psych</v>
      </c>
      <c r="B493" s="8"/>
      <c r="C493" s="8"/>
      <c r="D493" s="9"/>
      <c r="E493" s="9"/>
      <c r="F493" s="8"/>
      <c r="G493" s="8"/>
      <c r="H493" s="8"/>
      <c r="I493" s="8"/>
      <c r="J493" s="8"/>
      <c r="K493" s="244">
        <v>5007</v>
      </c>
      <c r="L493" s="248" t="s">
        <v>1638</v>
      </c>
      <c r="M493" s="246">
        <v>364195126046</v>
      </c>
      <c r="N493" s="247">
        <v>27</v>
      </c>
      <c r="O493" s="247" t="s">
        <v>1376</v>
      </c>
      <c r="P493" s="203"/>
      <c r="Q493" s="188" t="s">
        <v>881</v>
      </c>
      <c r="R493" s="188" t="s">
        <v>1350</v>
      </c>
      <c r="S493" s="188" t="s">
        <v>1367</v>
      </c>
      <c r="T493" s="188" t="s">
        <v>1368</v>
      </c>
      <c r="U493" s="189"/>
      <c r="V493" s="189" t="s">
        <v>625</v>
      </c>
      <c r="W493" s="197">
        <v>201.46</v>
      </c>
      <c r="X493" s="198">
        <v>0.6</v>
      </c>
      <c r="Y493" s="199">
        <v>1.0604</v>
      </c>
      <c r="Z493" s="200" t="s">
        <v>1206</v>
      </c>
      <c r="AA493" s="201">
        <v>208.76</v>
      </c>
      <c r="AB493" s="202">
        <v>0.16800000000000001</v>
      </c>
      <c r="AC493" s="202">
        <v>1.4999999999999999E-2</v>
      </c>
      <c r="AD493" s="202" t="s">
        <v>1378</v>
      </c>
      <c r="AE493" s="202">
        <v>0</v>
      </c>
      <c r="AF493" s="202" t="s">
        <v>949</v>
      </c>
      <c r="AG493" s="202" t="s">
        <v>948</v>
      </c>
      <c r="AH493" s="189">
        <v>1</v>
      </c>
      <c r="AI493" s="188"/>
      <c r="AJ493" s="188"/>
      <c r="AK493" s="187"/>
      <c r="AL493" s="187"/>
      <c r="AM493" s="188"/>
      <c r="AN493" s="193"/>
    </row>
    <row r="494" spans="1:40">
      <c r="A494" s="16" t="str">
        <f t="shared" si="8"/>
        <v>364195126007OP Psych</v>
      </c>
      <c r="B494" s="8"/>
      <c r="C494" s="8"/>
      <c r="D494" s="9"/>
      <c r="E494" s="9"/>
      <c r="F494" s="8"/>
      <c r="G494" s="8"/>
      <c r="H494" s="8"/>
      <c r="I494" s="8"/>
      <c r="J494" s="8"/>
      <c r="K494" s="244">
        <v>5007</v>
      </c>
      <c r="L494" s="248" t="s">
        <v>1638</v>
      </c>
      <c r="M494" s="246">
        <v>364195126007</v>
      </c>
      <c r="N494" s="247">
        <v>28</v>
      </c>
      <c r="O494" s="247" t="s">
        <v>1376</v>
      </c>
      <c r="P494" s="203"/>
      <c r="Q494" s="188" t="s">
        <v>881</v>
      </c>
      <c r="R494" s="188" t="s">
        <v>1350</v>
      </c>
      <c r="S494" s="188" t="s">
        <v>1367</v>
      </c>
      <c r="T494" s="188" t="s">
        <v>1368</v>
      </c>
      <c r="U494" s="189"/>
      <c r="V494" s="189" t="s">
        <v>625</v>
      </c>
      <c r="W494" s="197">
        <v>201.46</v>
      </c>
      <c r="X494" s="198">
        <v>0.6</v>
      </c>
      <c r="Y494" s="199">
        <v>1.0604</v>
      </c>
      <c r="Z494" s="200" t="s">
        <v>1206</v>
      </c>
      <c r="AA494" s="201">
        <v>208.76</v>
      </c>
      <c r="AB494" s="202">
        <v>0.16800000000000001</v>
      </c>
      <c r="AC494" s="202">
        <v>1.4999999999999999E-2</v>
      </c>
      <c r="AD494" s="202" t="s">
        <v>1378</v>
      </c>
      <c r="AE494" s="202">
        <v>0</v>
      </c>
      <c r="AF494" s="202" t="s">
        <v>949</v>
      </c>
      <c r="AG494" s="202" t="s">
        <v>948</v>
      </c>
      <c r="AH494" s="189">
        <v>1</v>
      </c>
      <c r="AI494" s="188"/>
      <c r="AJ494" s="188"/>
      <c r="AK494" s="187"/>
      <c r="AL494" s="187"/>
      <c r="AM494" s="188"/>
      <c r="AN494" s="193"/>
    </row>
    <row r="495" spans="1:40">
      <c r="A495" s="16" t="str">
        <f t="shared" si="8"/>
        <v>364195126040OP Psych</v>
      </c>
      <c r="B495" s="8"/>
      <c r="C495" s="8"/>
      <c r="D495" s="9"/>
      <c r="E495" s="9"/>
      <c r="F495" s="8"/>
      <c r="G495" s="8"/>
      <c r="H495" s="8"/>
      <c r="I495" s="8"/>
      <c r="J495" s="8"/>
      <c r="K495" s="244">
        <v>5007</v>
      </c>
      <c r="L495" s="248" t="s">
        <v>1638</v>
      </c>
      <c r="M495" s="246">
        <v>364195126040</v>
      </c>
      <c r="N495" s="247">
        <v>28</v>
      </c>
      <c r="O495" s="247" t="s">
        <v>1376</v>
      </c>
      <c r="P495" s="203"/>
      <c r="Q495" s="188" t="s">
        <v>881</v>
      </c>
      <c r="R495" s="188" t="s">
        <v>1350</v>
      </c>
      <c r="S495" s="188" t="s">
        <v>1367</v>
      </c>
      <c r="T495" s="188" t="s">
        <v>1368</v>
      </c>
      <c r="U495" s="189"/>
      <c r="V495" s="189" t="s">
        <v>625</v>
      </c>
      <c r="W495" s="197">
        <v>201.46</v>
      </c>
      <c r="X495" s="198">
        <v>0.6</v>
      </c>
      <c r="Y495" s="199">
        <v>1.0604</v>
      </c>
      <c r="Z495" s="200" t="s">
        <v>1206</v>
      </c>
      <c r="AA495" s="201">
        <v>208.76</v>
      </c>
      <c r="AB495" s="202">
        <v>0.16800000000000001</v>
      </c>
      <c r="AC495" s="202">
        <v>1.4999999999999999E-2</v>
      </c>
      <c r="AD495" s="202" t="s">
        <v>1378</v>
      </c>
      <c r="AE495" s="202">
        <v>0</v>
      </c>
      <c r="AF495" s="202" t="s">
        <v>949</v>
      </c>
      <c r="AG495" s="202" t="s">
        <v>948</v>
      </c>
      <c r="AH495" s="189">
        <v>1</v>
      </c>
      <c r="AI495" s="188"/>
      <c r="AJ495" s="188"/>
      <c r="AK495" s="187"/>
      <c r="AL495" s="187"/>
      <c r="AM495" s="188"/>
      <c r="AN495" s="193"/>
    </row>
    <row r="496" spans="1:40">
      <c r="A496" s="16" t="str">
        <f t="shared" si="8"/>
        <v>364195126046OP Psych</v>
      </c>
      <c r="B496" s="8"/>
      <c r="C496" s="8"/>
      <c r="D496" s="9"/>
      <c r="E496" s="9"/>
      <c r="F496" s="8"/>
      <c r="G496" s="8"/>
      <c r="H496" s="8"/>
      <c r="I496" s="8"/>
      <c r="J496" s="8"/>
      <c r="K496" s="244">
        <v>5007</v>
      </c>
      <c r="L496" s="248" t="s">
        <v>1638</v>
      </c>
      <c r="M496" s="246">
        <v>364195126046</v>
      </c>
      <c r="N496" s="247">
        <v>28</v>
      </c>
      <c r="O496" s="247" t="s">
        <v>1376</v>
      </c>
      <c r="P496" s="203"/>
      <c r="Q496" s="188" t="s">
        <v>881</v>
      </c>
      <c r="R496" s="188" t="s">
        <v>1350</v>
      </c>
      <c r="S496" s="188" t="s">
        <v>1367</v>
      </c>
      <c r="T496" s="188" t="s">
        <v>1368</v>
      </c>
      <c r="U496" s="189"/>
      <c r="V496" s="189" t="s">
        <v>625</v>
      </c>
      <c r="W496" s="197">
        <v>201.46</v>
      </c>
      <c r="X496" s="198">
        <v>0.6</v>
      </c>
      <c r="Y496" s="199">
        <v>1.0604</v>
      </c>
      <c r="Z496" s="200" t="s">
        <v>1206</v>
      </c>
      <c r="AA496" s="201">
        <v>208.76</v>
      </c>
      <c r="AB496" s="202">
        <v>0.16800000000000001</v>
      </c>
      <c r="AC496" s="202">
        <v>1.4999999999999999E-2</v>
      </c>
      <c r="AD496" s="202" t="s">
        <v>1378</v>
      </c>
      <c r="AE496" s="202">
        <v>0</v>
      </c>
      <c r="AF496" s="202" t="s">
        <v>949</v>
      </c>
      <c r="AG496" s="202" t="s">
        <v>948</v>
      </c>
      <c r="AH496" s="189">
        <v>1</v>
      </c>
      <c r="AI496" s="188"/>
      <c r="AJ496" s="188"/>
      <c r="AK496" s="187"/>
      <c r="AL496" s="187"/>
      <c r="AM496" s="188"/>
      <c r="AN496" s="193"/>
    </row>
    <row r="497" spans="1:40">
      <c r="A497" s="16" t="str">
        <f t="shared" si="8"/>
        <v>362167784001IP Acute</v>
      </c>
      <c r="B497" s="8"/>
      <c r="C497" s="8"/>
      <c r="D497" s="9"/>
      <c r="E497" s="9"/>
      <c r="F497" s="8"/>
      <c r="G497" s="8"/>
      <c r="H497" s="8"/>
      <c r="I497" s="8"/>
      <c r="J497" s="8"/>
      <c r="K497" s="244">
        <v>5008</v>
      </c>
      <c r="L497" s="248" t="s">
        <v>1639</v>
      </c>
      <c r="M497" s="246">
        <v>362167784001</v>
      </c>
      <c r="N497" s="247">
        <v>20</v>
      </c>
      <c r="O497" s="247" t="s">
        <v>1366</v>
      </c>
      <c r="P497" s="203"/>
      <c r="Q497" s="188" t="s">
        <v>820</v>
      </c>
      <c r="R497" s="188" t="s">
        <v>1350</v>
      </c>
      <c r="S497" s="188" t="s">
        <v>1367</v>
      </c>
      <c r="T497" s="188" t="s">
        <v>1368</v>
      </c>
      <c r="U497" s="189"/>
      <c r="V497" s="189" t="s">
        <v>617</v>
      </c>
      <c r="W497" s="197">
        <v>3436.26</v>
      </c>
      <c r="X497" s="198">
        <v>0.68300000000000005</v>
      </c>
      <c r="Y497" s="199">
        <v>1.0412999999999999</v>
      </c>
      <c r="Z497" s="200">
        <v>0</v>
      </c>
      <c r="AA497" s="201">
        <v>3528.21</v>
      </c>
      <c r="AB497" s="202">
        <v>0.17</v>
      </c>
      <c r="AC497" s="202">
        <v>2.3E-2</v>
      </c>
      <c r="AD497" s="202" t="s">
        <v>1378</v>
      </c>
      <c r="AE497" s="202" t="s">
        <v>1381</v>
      </c>
      <c r="AF497" s="202" t="s">
        <v>1206</v>
      </c>
      <c r="AG497" s="202" t="s">
        <v>948</v>
      </c>
      <c r="AH497" s="189">
        <v>0.99858999999999998</v>
      </c>
      <c r="AI497" s="188"/>
      <c r="AJ497" s="188"/>
      <c r="AK497" s="187"/>
      <c r="AL497" s="187"/>
      <c r="AM497" s="188"/>
      <c r="AN497" s="193"/>
    </row>
    <row r="498" spans="1:40">
      <c r="A498" s="16" t="str">
        <f t="shared" si="8"/>
        <v>362167784001OP Acute</v>
      </c>
      <c r="B498" s="8"/>
      <c r="C498" s="8"/>
      <c r="D498" s="9"/>
      <c r="E498" s="9"/>
      <c r="F498" s="8"/>
      <c r="G498" s="8"/>
      <c r="H498" s="8"/>
      <c r="I498" s="8"/>
      <c r="J498" s="8"/>
      <c r="K498" s="244">
        <v>5008</v>
      </c>
      <c r="L498" s="248" t="s">
        <v>1639</v>
      </c>
      <c r="M498" s="246">
        <v>362167784001</v>
      </c>
      <c r="N498" s="247">
        <v>24</v>
      </c>
      <c r="O498" s="247" t="s">
        <v>1371</v>
      </c>
      <c r="P498" s="203"/>
      <c r="Q498" s="188" t="s">
        <v>820</v>
      </c>
      <c r="R498" s="188" t="s">
        <v>1350</v>
      </c>
      <c r="S498" s="188" t="s">
        <v>1367</v>
      </c>
      <c r="T498" s="188" t="s">
        <v>1368</v>
      </c>
      <c r="U498" s="189"/>
      <c r="V498" s="189" t="s">
        <v>617</v>
      </c>
      <c r="W498" s="197">
        <v>440.14</v>
      </c>
      <c r="X498" s="198">
        <v>0.6</v>
      </c>
      <c r="Y498" s="199">
        <v>1.0412999999999999</v>
      </c>
      <c r="Z498" s="200" t="s">
        <v>1206</v>
      </c>
      <c r="AA498" s="201">
        <v>443.71</v>
      </c>
      <c r="AB498" s="202">
        <v>0.17</v>
      </c>
      <c r="AC498" s="202">
        <v>2.3E-2</v>
      </c>
      <c r="AD498" s="202" t="s">
        <v>1378</v>
      </c>
      <c r="AE498" s="202" t="s">
        <v>1381</v>
      </c>
      <c r="AF498" s="202" t="s">
        <v>949</v>
      </c>
      <c r="AG498" s="202" t="s">
        <v>948</v>
      </c>
      <c r="AH498" s="189">
        <v>0.98373999999999995</v>
      </c>
      <c r="AI498" s="188"/>
      <c r="AJ498" s="188"/>
      <c r="AK498" s="187"/>
      <c r="AL498" s="187"/>
      <c r="AM498" s="188"/>
      <c r="AN498" s="193"/>
    </row>
    <row r="499" spans="1:40">
      <c r="A499" s="16" t="str">
        <f t="shared" si="8"/>
        <v>362169147061IP Acute</v>
      </c>
      <c r="B499" s="8"/>
      <c r="C499" s="8"/>
      <c r="D499" s="9"/>
      <c r="E499" s="9"/>
      <c r="F499" s="8"/>
      <c r="G499" s="8"/>
      <c r="H499" s="8"/>
      <c r="I499" s="8"/>
      <c r="J499" s="8"/>
      <c r="K499" s="244">
        <v>5009</v>
      </c>
      <c r="L499" s="248" t="s">
        <v>1407</v>
      </c>
      <c r="M499" s="246">
        <v>362169147061</v>
      </c>
      <c r="N499" s="247">
        <v>20</v>
      </c>
      <c r="O499" s="247" t="s">
        <v>1366</v>
      </c>
      <c r="P499" s="203"/>
      <c r="Q499" s="188" t="s">
        <v>743</v>
      </c>
      <c r="R499" s="188" t="s">
        <v>1350</v>
      </c>
      <c r="S499" s="188" t="s">
        <v>945</v>
      </c>
      <c r="T499" s="188" t="s">
        <v>1368</v>
      </c>
      <c r="U499" s="189"/>
      <c r="V499" s="189" t="s">
        <v>660</v>
      </c>
      <c r="W499" s="197">
        <v>3436.26</v>
      </c>
      <c r="X499" s="198">
        <v>0.62</v>
      </c>
      <c r="Y499" s="199">
        <v>0.84860000000000002</v>
      </c>
      <c r="Z499" s="200">
        <v>0</v>
      </c>
      <c r="AA499" s="201">
        <v>3109.31</v>
      </c>
      <c r="AB499" s="202">
        <v>0.29099999999999998</v>
      </c>
      <c r="AC499" s="202">
        <v>2.1000000000000001E-2</v>
      </c>
      <c r="AD499" s="202" t="s">
        <v>1373</v>
      </c>
      <c r="AE499" s="202">
        <v>0</v>
      </c>
      <c r="AF499" s="202" t="s">
        <v>1206</v>
      </c>
      <c r="AG499" s="202" t="s">
        <v>949</v>
      </c>
      <c r="AH499" s="189">
        <v>0.99858999999999998</v>
      </c>
      <c r="AI499" s="188"/>
      <c r="AJ499" s="188"/>
      <c r="AK499" s="187"/>
      <c r="AL499" s="187"/>
      <c r="AM499" s="188"/>
      <c r="AN499" s="193"/>
    </row>
    <row r="500" spans="1:40">
      <c r="A500" s="16" t="str">
        <f t="shared" si="8"/>
        <v>362169147061OP Acute</v>
      </c>
      <c r="B500" s="8"/>
      <c r="C500" s="8"/>
      <c r="D500" s="9"/>
      <c r="E500" s="9"/>
      <c r="F500" s="8"/>
      <c r="G500" s="8"/>
      <c r="H500" s="8"/>
      <c r="I500" s="8"/>
      <c r="J500" s="8"/>
      <c r="K500" s="244">
        <v>5009</v>
      </c>
      <c r="L500" s="248" t="s">
        <v>1407</v>
      </c>
      <c r="M500" s="246">
        <v>362169147061</v>
      </c>
      <c r="N500" s="247">
        <v>24</v>
      </c>
      <c r="O500" s="247" t="s">
        <v>1371</v>
      </c>
      <c r="P500" s="203"/>
      <c r="Q500" s="188" t="s">
        <v>743</v>
      </c>
      <c r="R500" s="188" t="s">
        <v>1350</v>
      </c>
      <c r="S500" s="188" t="s">
        <v>945</v>
      </c>
      <c r="T500" s="188" t="s">
        <v>1368</v>
      </c>
      <c r="U500" s="189"/>
      <c r="V500" s="189" t="s">
        <v>660</v>
      </c>
      <c r="W500" s="197">
        <v>914.86</v>
      </c>
      <c r="X500" s="198">
        <v>0.6</v>
      </c>
      <c r="Y500" s="199">
        <v>1</v>
      </c>
      <c r="Z500" s="200" t="s">
        <v>1206</v>
      </c>
      <c r="AA500" s="201">
        <v>899.98</v>
      </c>
      <c r="AB500" s="202">
        <v>0.29099999999999998</v>
      </c>
      <c r="AC500" s="202">
        <v>2.1000000000000001E-2</v>
      </c>
      <c r="AD500" s="202" t="s">
        <v>1373</v>
      </c>
      <c r="AE500" s="202">
        <v>0</v>
      </c>
      <c r="AF500" s="202" t="s">
        <v>949</v>
      </c>
      <c r="AG500" s="202" t="s">
        <v>949</v>
      </c>
      <c r="AH500" s="189">
        <v>0.98373999999999995</v>
      </c>
      <c r="AI500" s="188"/>
      <c r="AJ500" s="188"/>
      <c r="AK500" s="187"/>
      <c r="AL500" s="187"/>
      <c r="AM500" s="188"/>
      <c r="AN500" s="193"/>
    </row>
    <row r="501" spans="1:40">
      <c r="A501" s="16" t="str">
        <f t="shared" si="8"/>
        <v>362167060001IP Acute</v>
      </c>
      <c r="B501" s="8"/>
      <c r="C501" s="8"/>
      <c r="D501" s="9"/>
      <c r="E501" s="9"/>
      <c r="F501" s="8"/>
      <c r="G501" s="8"/>
      <c r="H501" s="8"/>
      <c r="I501" s="8"/>
      <c r="J501" s="8"/>
      <c r="K501" s="244">
        <v>5011</v>
      </c>
      <c r="L501" s="248" t="s">
        <v>1640</v>
      </c>
      <c r="M501" s="246">
        <v>362167060001</v>
      </c>
      <c r="N501" s="247">
        <v>20</v>
      </c>
      <c r="O501" s="247" t="s">
        <v>1366</v>
      </c>
      <c r="P501" s="203"/>
      <c r="Q501" s="188" t="s">
        <v>28</v>
      </c>
      <c r="R501" s="188" t="s">
        <v>1350</v>
      </c>
      <c r="S501" s="188" t="s">
        <v>1367</v>
      </c>
      <c r="T501" s="188" t="s">
        <v>1368</v>
      </c>
      <c r="U501" s="189"/>
      <c r="V501" s="189" t="s">
        <v>532</v>
      </c>
      <c r="W501" s="197">
        <v>3436.26</v>
      </c>
      <c r="X501" s="198">
        <v>0.68300000000000005</v>
      </c>
      <c r="Y501" s="199">
        <v>1.0427</v>
      </c>
      <c r="Z501" s="200">
        <v>5.8799999999999998E-3</v>
      </c>
      <c r="AA501" s="201">
        <v>3552.25</v>
      </c>
      <c r="AB501" s="202">
        <v>0.24099999999999999</v>
      </c>
      <c r="AC501" s="202">
        <v>0.02</v>
      </c>
      <c r="AD501" s="202" t="s">
        <v>971</v>
      </c>
      <c r="AE501" s="202" t="s">
        <v>1369</v>
      </c>
      <c r="AF501" s="202" t="s">
        <v>1206</v>
      </c>
      <c r="AG501" s="202" t="s">
        <v>948</v>
      </c>
      <c r="AH501" s="189">
        <v>0.99858999999999998</v>
      </c>
      <c r="AI501" s="188"/>
      <c r="AJ501" s="188"/>
      <c r="AK501" s="187"/>
      <c r="AL501" s="187"/>
      <c r="AM501" s="188"/>
      <c r="AN501" s="193"/>
    </row>
    <row r="502" spans="1:40">
      <c r="A502" s="16" t="str">
        <f t="shared" si="8"/>
        <v>362167060013IP Acute</v>
      </c>
      <c r="B502" s="8"/>
      <c r="C502" s="8"/>
      <c r="D502" s="9"/>
      <c r="E502" s="9"/>
      <c r="F502" s="8"/>
      <c r="G502" s="8"/>
      <c r="H502" s="8"/>
      <c r="I502" s="8"/>
      <c r="J502" s="8"/>
      <c r="K502" s="244">
        <v>5011</v>
      </c>
      <c r="L502" s="248" t="s">
        <v>1640</v>
      </c>
      <c r="M502" s="246">
        <v>362167060013</v>
      </c>
      <c r="N502" s="247">
        <v>20</v>
      </c>
      <c r="O502" s="247" t="s">
        <v>1366</v>
      </c>
      <c r="P502" s="203"/>
      <c r="Q502" s="188" t="s">
        <v>28</v>
      </c>
      <c r="R502" s="188" t="s">
        <v>1350</v>
      </c>
      <c r="S502" s="188" t="s">
        <v>1367</v>
      </c>
      <c r="T502" s="188" t="s">
        <v>1368</v>
      </c>
      <c r="U502" s="189"/>
      <c r="V502" s="189" t="s">
        <v>532</v>
      </c>
      <c r="W502" s="197">
        <v>3436.26</v>
      </c>
      <c r="X502" s="198">
        <v>0.68300000000000005</v>
      </c>
      <c r="Y502" s="199">
        <v>1.0427</v>
      </c>
      <c r="Z502" s="200">
        <v>5.8799999999999998E-3</v>
      </c>
      <c r="AA502" s="201">
        <v>3552.25</v>
      </c>
      <c r="AB502" s="202">
        <v>0.24099999999999999</v>
      </c>
      <c r="AC502" s="202">
        <v>0.02</v>
      </c>
      <c r="AD502" s="202" t="s">
        <v>971</v>
      </c>
      <c r="AE502" s="202" t="s">
        <v>1369</v>
      </c>
      <c r="AF502" s="202" t="s">
        <v>1206</v>
      </c>
      <c r="AG502" s="202" t="s">
        <v>948</v>
      </c>
      <c r="AH502" s="189">
        <v>0.99858999999999998</v>
      </c>
      <c r="AI502" s="188"/>
      <c r="AJ502" s="188"/>
      <c r="AK502" s="187"/>
      <c r="AL502" s="187"/>
      <c r="AM502" s="188"/>
      <c r="AN502" s="193"/>
    </row>
    <row r="503" spans="1:40">
      <c r="A503" s="16" t="str">
        <f t="shared" si="8"/>
        <v>362167060014IP Acute</v>
      </c>
      <c r="B503" s="8"/>
      <c r="C503" s="8"/>
      <c r="D503" s="9"/>
      <c r="E503" s="9"/>
      <c r="F503" s="8"/>
      <c r="G503" s="8"/>
      <c r="H503" s="8"/>
      <c r="I503" s="8"/>
      <c r="J503" s="8"/>
      <c r="K503" s="244">
        <v>5011</v>
      </c>
      <c r="L503" s="248" t="s">
        <v>1640</v>
      </c>
      <c r="M503" s="246">
        <v>362167060014</v>
      </c>
      <c r="N503" s="247">
        <v>20</v>
      </c>
      <c r="O503" s="247" t="s">
        <v>1366</v>
      </c>
      <c r="P503" s="203"/>
      <c r="Q503" s="188" t="s">
        <v>28</v>
      </c>
      <c r="R503" s="188" t="s">
        <v>1350</v>
      </c>
      <c r="S503" s="188" t="s">
        <v>1367</v>
      </c>
      <c r="T503" s="188" t="s">
        <v>1368</v>
      </c>
      <c r="U503" s="189"/>
      <c r="V503" s="189" t="s">
        <v>532</v>
      </c>
      <c r="W503" s="197">
        <v>3436.26</v>
      </c>
      <c r="X503" s="198">
        <v>0.68300000000000005</v>
      </c>
      <c r="Y503" s="199">
        <v>1.0427</v>
      </c>
      <c r="Z503" s="200">
        <v>5.8799999999999998E-3</v>
      </c>
      <c r="AA503" s="201">
        <v>3552.25</v>
      </c>
      <c r="AB503" s="202">
        <v>0.24099999999999999</v>
      </c>
      <c r="AC503" s="202">
        <v>0.02</v>
      </c>
      <c r="AD503" s="202" t="s">
        <v>971</v>
      </c>
      <c r="AE503" s="202" t="s">
        <v>1369</v>
      </c>
      <c r="AF503" s="202" t="s">
        <v>1206</v>
      </c>
      <c r="AG503" s="202" t="s">
        <v>948</v>
      </c>
      <c r="AH503" s="189">
        <v>0.99858999999999998</v>
      </c>
      <c r="AI503" s="188"/>
      <c r="AJ503" s="188"/>
      <c r="AK503" s="187"/>
      <c r="AL503" s="187"/>
      <c r="AM503" s="188"/>
      <c r="AN503" s="193"/>
    </row>
    <row r="504" spans="1:40">
      <c r="A504" s="16" t="str">
        <f t="shared" si="8"/>
        <v>362167060016IP Acute</v>
      </c>
      <c r="B504" s="8"/>
      <c r="C504" s="8"/>
      <c r="D504" s="9"/>
      <c r="E504" s="9"/>
      <c r="F504" s="8"/>
      <c r="G504" s="8"/>
      <c r="H504" s="8"/>
      <c r="I504" s="8"/>
      <c r="J504" s="8"/>
      <c r="K504" s="244">
        <v>5011</v>
      </c>
      <c r="L504" s="248" t="s">
        <v>1640</v>
      </c>
      <c r="M504" s="246">
        <v>362167060016</v>
      </c>
      <c r="N504" s="247">
        <v>20</v>
      </c>
      <c r="O504" s="247" t="s">
        <v>1366</v>
      </c>
      <c r="P504" s="203"/>
      <c r="Q504" s="188" t="s">
        <v>28</v>
      </c>
      <c r="R504" s="188" t="s">
        <v>1350</v>
      </c>
      <c r="S504" s="188" t="s">
        <v>1367</v>
      </c>
      <c r="T504" s="188" t="s">
        <v>1368</v>
      </c>
      <c r="U504" s="189"/>
      <c r="V504" s="189" t="s">
        <v>532</v>
      </c>
      <c r="W504" s="197">
        <v>3436.26</v>
      </c>
      <c r="X504" s="198">
        <v>0.68300000000000005</v>
      </c>
      <c r="Y504" s="199">
        <v>1.0427</v>
      </c>
      <c r="Z504" s="200">
        <v>5.8799999999999998E-3</v>
      </c>
      <c r="AA504" s="201">
        <v>3552.25</v>
      </c>
      <c r="AB504" s="202">
        <v>0.24099999999999999</v>
      </c>
      <c r="AC504" s="202">
        <v>0.02</v>
      </c>
      <c r="AD504" s="202" t="s">
        <v>971</v>
      </c>
      <c r="AE504" s="202" t="s">
        <v>1369</v>
      </c>
      <c r="AF504" s="202" t="s">
        <v>1206</v>
      </c>
      <c r="AG504" s="202" t="s">
        <v>948</v>
      </c>
      <c r="AH504" s="189">
        <v>0.99858999999999998</v>
      </c>
      <c r="AI504" s="188"/>
      <c r="AJ504" s="188"/>
      <c r="AK504" s="187"/>
      <c r="AL504" s="187"/>
      <c r="AM504" s="188"/>
      <c r="AN504" s="193"/>
    </row>
    <row r="505" spans="1:40">
      <c r="A505" s="16" t="str">
        <f t="shared" si="8"/>
        <v>362167060001IP Psych</v>
      </c>
      <c r="B505" s="8"/>
      <c r="C505" s="8"/>
      <c r="D505" s="9"/>
      <c r="E505" s="9"/>
      <c r="F505" s="8"/>
      <c r="G505" s="8"/>
      <c r="H505" s="8"/>
      <c r="I505" s="8"/>
      <c r="J505" s="8"/>
      <c r="K505" s="244">
        <v>5011</v>
      </c>
      <c r="L505" s="248" t="s">
        <v>1640</v>
      </c>
      <c r="M505" s="246">
        <v>362167060001</v>
      </c>
      <c r="N505" s="247">
        <v>21</v>
      </c>
      <c r="O505" s="247" t="s">
        <v>1375</v>
      </c>
      <c r="P505" s="203"/>
      <c r="Q505" s="188" t="s">
        <v>28</v>
      </c>
      <c r="R505" s="188" t="s">
        <v>1350</v>
      </c>
      <c r="S505" s="188" t="s">
        <v>1367</v>
      </c>
      <c r="T505" s="188" t="s">
        <v>1368</v>
      </c>
      <c r="U505" s="189"/>
      <c r="V505" s="189" t="s">
        <v>532</v>
      </c>
      <c r="W505" s="197" t="s">
        <v>1206</v>
      </c>
      <c r="X505" s="198" t="s">
        <v>1206</v>
      </c>
      <c r="Y505" s="199" t="s">
        <v>1206</v>
      </c>
      <c r="Z505" s="200" t="s">
        <v>1206</v>
      </c>
      <c r="AA505" s="201">
        <v>467.85</v>
      </c>
      <c r="AB505" s="202" t="s">
        <v>1206</v>
      </c>
      <c r="AC505" s="202" t="s">
        <v>1206</v>
      </c>
      <c r="AD505" s="202" t="s">
        <v>971</v>
      </c>
      <c r="AE505" s="202" t="s">
        <v>1369</v>
      </c>
      <c r="AF505" s="202" t="s">
        <v>1206</v>
      </c>
      <c r="AG505" s="202" t="s">
        <v>948</v>
      </c>
      <c r="AH505" s="189">
        <v>1</v>
      </c>
      <c r="AI505" s="188"/>
      <c r="AJ505" s="188"/>
      <c r="AK505" s="187"/>
      <c r="AL505" s="187"/>
      <c r="AM505" s="188"/>
      <c r="AN505" s="193"/>
    </row>
    <row r="506" spans="1:40">
      <c r="A506" s="16" t="str">
        <f t="shared" si="8"/>
        <v>362167060013IP Psych</v>
      </c>
      <c r="B506" s="8"/>
      <c r="C506" s="8"/>
      <c r="D506" s="9"/>
      <c r="E506" s="9"/>
      <c r="F506" s="8"/>
      <c r="G506" s="8"/>
      <c r="H506" s="8"/>
      <c r="I506" s="8"/>
      <c r="J506" s="8"/>
      <c r="K506" s="244">
        <v>5011</v>
      </c>
      <c r="L506" s="248" t="s">
        <v>1640</v>
      </c>
      <c r="M506" s="246">
        <v>362167060013</v>
      </c>
      <c r="N506" s="247">
        <v>21</v>
      </c>
      <c r="O506" s="247" t="s">
        <v>1375</v>
      </c>
      <c r="P506" s="203"/>
      <c r="Q506" s="188" t="s">
        <v>28</v>
      </c>
      <c r="R506" s="188" t="s">
        <v>1350</v>
      </c>
      <c r="S506" s="188" t="s">
        <v>1367</v>
      </c>
      <c r="T506" s="188" t="s">
        <v>1368</v>
      </c>
      <c r="U506" s="189"/>
      <c r="V506" s="189" t="s">
        <v>532</v>
      </c>
      <c r="W506" s="197" t="s">
        <v>1206</v>
      </c>
      <c r="X506" s="198" t="s">
        <v>1206</v>
      </c>
      <c r="Y506" s="199" t="s">
        <v>1206</v>
      </c>
      <c r="Z506" s="200" t="s">
        <v>1206</v>
      </c>
      <c r="AA506" s="201">
        <v>467.85</v>
      </c>
      <c r="AB506" s="202" t="s">
        <v>1206</v>
      </c>
      <c r="AC506" s="202" t="s">
        <v>1206</v>
      </c>
      <c r="AD506" s="202" t="s">
        <v>971</v>
      </c>
      <c r="AE506" s="202" t="s">
        <v>1369</v>
      </c>
      <c r="AF506" s="202" t="s">
        <v>1206</v>
      </c>
      <c r="AG506" s="202" t="s">
        <v>948</v>
      </c>
      <c r="AH506" s="189">
        <v>1</v>
      </c>
      <c r="AI506" s="188"/>
      <c r="AJ506" s="188"/>
      <c r="AK506" s="187"/>
      <c r="AL506" s="187"/>
      <c r="AM506" s="188"/>
      <c r="AN506" s="193"/>
    </row>
    <row r="507" spans="1:40">
      <c r="A507" s="16" t="str">
        <f t="shared" si="8"/>
        <v>362167060014IP Psych</v>
      </c>
      <c r="B507" s="8"/>
      <c r="C507" s="8"/>
      <c r="D507" s="9"/>
      <c r="E507" s="9"/>
      <c r="F507" s="8"/>
      <c r="G507" s="8"/>
      <c r="H507" s="8"/>
      <c r="I507" s="8"/>
      <c r="J507" s="8"/>
      <c r="K507" s="244">
        <v>5011</v>
      </c>
      <c r="L507" s="248" t="s">
        <v>1640</v>
      </c>
      <c r="M507" s="246">
        <v>362167060014</v>
      </c>
      <c r="N507" s="247">
        <v>21</v>
      </c>
      <c r="O507" s="247" t="s">
        <v>1375</v>
      </c>
      <c r="P507" s="203"/>
      <c r="Q507" s="188" t="s">
        <v>28</v>
      </c>
      <c r="R507" s="188" t="s">
        <v>1350</v>
      </c>
      <c r="S507" s="188" t="s">
        <v>1367</v>
      </c>
      <c r="T507" s="188" t="s">
        <v>1368</v>
      </c>
      <c r="U507" s="189"/>
      <c r="V507" s="189" t="s">
        <v>532</v>
      </c>
      <c r="W507" s="197" t="s">
        <v>1206</v>
      </c>
      <c r="X507" s="198" t="s">
        <v>1206</v>
      </c>
      <c r="Y507" s="199" t="s">
        <v>1206</v>
      </c>
      <c r="Z507" s="200" t="s">
        <v>1206</v>
      </c>
      <c r="AA507" s="201">
        <v>467.85</v>
      </c>
      <c r="AB507" s="202" t="s">
        <v>1206</v>
      </c>
      <c r="AC507" s="202" t="s">
        <v>1206</v>
      </c>
      <c r="AD507" s="202" t="s">
        <v>971</v>
      </c>
      <c r="AE507" s="202" t="s">
        <v>1369</v>
      </c>
      <c r="AF507" s="202" t="s">
        <v>1206</v>
      </c>
      <c r="AG507" s="202" t="s">
        <v>948</v>
      </c>
      <c r="AH507" s="189">
        <v>1</v>
      </c>
      <c r="AI507" s="188"/>
      <c r="AJ507" s="188"/>
      <c r="AK507" s="187"/>
      <c r="AL507" s="187"/>
      <c r="AM507" s="188"/>
      <c r="AN507" s="193"/>
    </row>
    <row r="508" spans="1:40">
      <c r="A508" s="16" t="str">
        <f t="shared" si="8"/>
        <v>362167060017IP Psych</v>
      </c>
      <c r="B508" s="8"/>
      <c r="C508" s="8"/>
      <c r="D508" s="9"/>
      <c r="E508" s="9"/>
      <c r="F508" s="8"/>
      <c r="G508" s="8"/>
      <c r="H508" s="8"/>
      <c r="I508" s="8"/>
      <c r="J508" s="8"/>
      <c r="K508" s="244">
        <v>5011</v>
      </c>
      <c r="L508" s="248" t="s">
        <v>1640</v>
      </c>
      <c r="M508" s="246">
        <v>362167060017</v>
      </c>
      <c r="N508" s="247">
        <v>21</v>
      </c>
      <c r="O508" s="247" t="s">
        <v>1375</v>
      </c>
      <c r="P508" s="203"/>
      <c r="Q508" s="188" t="s">
        <v>28</v>
      </c>
      <c r="R508" s="188" t="s">
        <v>1350</v>
      </c>
      <c r="S508" s="188" t="s">
        <v>1367</v>
      </c>
      <c r="T508" s="188" t="s">
        <v>1368</v>
      </c>
      <c r="U508" s="189"/>
      <c r="V508" s="189" t="s">
        <v>532</v>
      </c>
      <c r="W508" s="197" t="s">
        <v>1206</v>
      </c>
      <c r="X508" s="198" t="s">
        <v>1206</v>
      </c>
      <c r="Y508" s="199" t="s">
        <v>1206</v>
      </c>
      <c r="Z508" s="200" t="s">
        <v>1206</v>
      </c>
      <c r="AA508" s="201">
        <v>467.85</v>
      </c>
      <c r="AB508" s="202" t="s">
        <v>1206</v>
      </c>
      <c r="AC508" s="202" t="s">
        <v>1206</v>
      </c>
      <c r="AD508" s="202" t="s">
        <v>971</v>
      </c>
      <c r="AE508" s="202" t="s">
        <v>1369</v>
      </c>
      <c r="AF508" s="202" t="s">
        <v>1206</v>
      </c>
      <c r="AG508" s="202" t="s">
        <v>948</v>
      </c>
      <c r="AH508" s="189">
        <v>1</v>
      </c>
      <c r="AI508" s="188"/>
      <c r="AJ508" s="188"/>
      <c r="AK508" s="187"/>
      <c r="AL508" s="187"/>
      <c r="AM508" s="188"/>
      <c r="AN508" s="193"/>
    </row>
    <row r="509" spans="1:40">
      <c r="A509" s="16" t="str">
        <f t="shared" si="8"/>
        <v>362167060018IP Psych</v>
      </c>
      <c r="B509" s="8"/>
      <c r="C509" s="8"/>
      <c r="D509" s="9"/>
      <c r="E509" s="9"/>
      <c r="F509" s="8"/>
      <c r="G509" s="8"/>
      <c r="H509" s="8"/>
      <c r="I509" s="8"/>
      <c r="J509" s="8"/>
      <c r="K509" s="244">
        <v>5011</v>
      </c>
      <c r="L509" s="248" t="s">
        <v>1640</v>
      </c>
      <c r="M509" s="246">
        <v>362167060018</v>
      </c>
      <c r="N509" s="247">
        <v>21</v>
      </c>
      <c r="O509" s="247" t="s">
        <v>1375</v>
      </c>
      <c r="P509" s="203"/>
      <c r="Q509" s="188" t="s">
        <v>28</v>
      </c>
      <c r="R509" s="188" t="s">
        <v>1350</v>
      </c>
      <c r="S509" s="188" t="s">
        <v>1367</v>
      </c>
      <c r="T509" s="188" t="s">
        <v>1368</v>
      </c>
      <c r="U509" s="189"/>
      <c r="V509" s="189" t="s">
        <v>532</v>
      </c>
      <c r="W509" s="197" t="s">
        <v>1206</v>
      </c>
      <c r="X509" s="198" t="s">
        <v>1206</v>
      </c>
      <c r="Y509" s="199" t="s">
        <v>1206</v>
      </c>
      <c r="Z509" s="200" t="s">
        <v>1206</v>
      </c>
      <c r="AA509" s="201">
        <v>467.85</v>
      </c>
      <c r="AB509" s="202" t="s">
        <v>1206</v>
      </c>
      <c r="AC509" s="202" t="s">
        <v>1206</v>
      </c>
      <c r="AD509" s="202" t="s">
        <v>971</v>
      </c>
      <c r="AE509" s="202" t="s">
        <v>1369</v>
      </c>
      <c r="AF509" s="202" t="s">
        <v>1206</v>
      </c>
      <c r="AG509" s="202" t="s">
        <v>948</v>
      </c>
      <c r="AH509" s="189">
        <v>1</v>
      </c>
      <c r="AI509" s="188"/>
      <c r="AJ509" s="188"/>
      <c r="AK509" s="187"/>
      <c r="AL509" s="187"/>
      <c r="AM509" s="188"/>
      <c r="AN509" s="193"/>
    </row>
    <row r="510" spans="1:40">
      <c r="A510" s="16" t="str">
        <f t="shared" si="8"/>
        <v>362167060001IP Rehab</v>
      </c>
      <c r="B510" s="8"/>
      <c r="C510" s="8"/>
      <c r="D510" s="9"/>
      <c r="E510" s="9"/>
      <c r="F510" s="8"/>
      <c r="G510" s="8"/>
      <c r="H510" s="8"/>
      <c r="I510" s="8"/>
      <c r="J510" s="8"/>
      <c r="K510" s="244">
        <v>5011</v>
      </c>
      <c r="L510" s="248" t="s">
        <v>1640</v>
      </c>
      <c r="M510" s="246">
        <v>362167060001</v>
      </c>
      <c r="N510" s="247">
        <v>22</v>
      </c>
      <c r="O510" s="247" t="s">
        <v>1370</v>
      </c>
      <c r="P510" s="203"/>
      <c r="Q510" s="188" t="s">
        <v>28</v>
      </c>
      <c r="R510" s="188" t="s">
        <v>1350</v>
      </c>
      <c r="S510" s="188" t="s">
        <v>1367</v>
      </c>
      <c r="T510" s="188" t="s">
        <v>1368</v>
      </c>
      <c r="U510" s="189"/>
      <c r="V510" s="189" t="s">
        <v>532</v>
      </c>
      <c r="W510" s="197" t="s">
        <v>1206</v>
      </c>
      <c r="X510" s="198" t="s">
        <v>1206</v>
      </c>
      <c r="Y510" s="199" t="s">
        <v>1206</v>
      </c>
      <c r="Z510" s="200" t="s">
        <v>1206</v>
      </c>
      <c r="AA510" s="201">
        <v>539.32000000000005</v>
      </c>
      <c r="AB510" s="202" t="s">
        <v>1206</v>
      </c>
      <c r="AC510" s="202" t="s">
        <v>1206</v>
      </c>
      <c r="AD510" s="202" t="s">
        <v>971</v>
      </c>
      <c r="AE510" s="202" t="s">
        <v>1369</v>
      </c>
      <c r="AF510" s="202" t="s">
        <v>1206</v>
      </c>
      <c r="AG510" s="202" t="s">
        <v>948</v>
      </c>
      <c r="AH510" s="189">
        <v>1</v>
      </c>
      <c r="AI510" s="188"/>
      <c r="AJ510" s="188"/>
      <c r="AK510" s="187"/>
      <c r="AL510" s="187"/>
      <c r="AM510" s="188"/>
      <c r="AN510" s="193"/>
    </row>
    <row r="511" spans="1:40">
      <c r="A511" s="16" t="str">
        <f t="shared" si="8"/>
        <v>362167060013IP Rehab</v>
      </c>
      <c r="B511" s="8"/>
      <c r="C511" s="8"/>
      <c r="D511" s="9"/>
      <c r="E511" s="9"/>
      <c r="F511" s="8"/>
      <c r="G511" s="8"/>
      <c r="H511" s="8"/>
      <c r="I511" s="8"/>
      <c r="J511" s="8"/>
      <c r="K511" s="244">
        <v>5011</v>
      </c>
      <c r="L511" s="248" t="s">
        <v>1640</v>
      </c>
      <c r="M511" s="246">
        <v>362167060013</v>
      </c>
      <c r="N511" s="247">
        <v>22</v>
      </c>
      <c r="O511" s="247" t="s">
        <v>1370</v>
      </c>
      <c r="P511" s="203"/>
      <c r="Q511" s="188" t="s">
        <v>28</v>
      </c>
      <c r="R511" s="188" t="s">
        <v>1350</v>
      </c>
      <c r="S511" s="188" t="s">
        <v>1367</v>
      </c>
      <c r="T511" s="188" t="s">
        <v>1368</v>
      </c>
      <c r="U511" s="189"/>
      <c r="V511" s="189" t="s">
        <v>532</v>
      </c>
      <c r="W511" s="197" t="s">
        <v>1206</v>
      </c>
      <c r="X511" s="198" t="s">
        <v>1206</v>
      </c>
      <c r="Y511" s="199" t="s">
        <v>1206</v>
      </c>
      <c r="Z511" s="200" t="s">
        <v>1206</v>
      </c>
      <c r="AA511" s="201">
        <v>539.32000000000005</v>
      </c>
      <c r="AB511" s="202" t="s">
        <v>1206</v>
      </c>
      <c r="AC511" s="202" t="s">
        <v>1206</v>
      </c>
      <c r="AD511" s="202" t="s">
        <v>971</v>
      </c>
      <c r="AE511" s="202" t="s">
        <v>1369</v>
      </c>
      <c r="AF511" s="202" t="s">
        <v>1206</v>
      </c>
      <c r="AG511" s="202" t="s">
        <v>948</v>
      </c>
      <c r="AH511" s="189">
        <v>1</v>
      </c>
      <c r="AI511" s="188"/>
      <c r="AJ511" s="188"/>
      <c r="AK511" s="187"/>
      <c r="AL511" s="187"/>
      <c r="AM511" s="188"/>
      <c r="AN511" s="193"/>
    </row>
    <row r="512" spans="1:40">
      <c r="A512" s="16" t="str">
        <f t="shared" si="8"/>
        <v>362167060014IP Rehab</v>
      </c>
      <c r="B512" s="8"/>
      <c r="C512" s="8"/>
      <c r="D512" s="9"/>
      <c r="E512" s="9"/>
      <c r="F512" s="8"/>
      <c r="G512" s="8"/>
      <c r="H512" s="8"/>
      <c r="I512" s="8"/>
      <c r="J512" s="8"/>
      <c r="K512" s="244">
        <v>5011</v>
      </c>
      <c r="L512" s="248" t="s">
        <v>1640</v>
      </c>
      <c r="M512" s="246">
        <v>362167060014</v>
      </c>
      <c r="N512" s="247">
        <v>22</v>
      </c>
      <c r="O512" s="247" t="s">
        <v>1370</v>
      </c>
      <c r="P512" s="203"/>
      <c r="Q512" s="188" t="s">
        <v>28</v>
      </c>
      <c r="R512" s="188" t="s">
        <v>1350</v>
      </c>
      <c r="S512" s="188" t="s">
        <v>1367</v>
      </c>
      <c r="T512" s="188" t="s">
        <v>1368</v>
      </c>
      <c r="U512" s="189"/>
      <c r="V512" s="189" t="s">
        <v>532</v>
      </c>
      <c r="W512" s="197" t="s">
        <v>1206</v>
      </c>
      <c r="X512" s="198" t="s">
        <v>1206</v>
      </c>
      <c r="Y512" s="199" t="s">
        <v>1206</v>
      </c>
      <c r="Z512" s="200" t="s">
        <v>1206</v>
      </c>
      <c r="AA512" s="201">
        <v>539.32000000000005</v>
      </c>
      <c r="AB512" s="202" t="s">
        <v>1206</v>
      </c>
      <c r="AC512" s="202" t="s">
        <v>1206</v>
      </c>
      <c r="AD512" s="202" t="s">
        <v>971</v>
      </c>
      <c r="AE512" s="202" t="s">
        <v>1369</v>
      </c>
      <c r="AF512" s="202" t="s">
        <v>1206</v>
      </c>
      <c r="AG512" s="202" t="s">
        <v>948</v>
      </c>
      <c r="AH512" s="189">
        <v>1</v>
      </c>
      <c r="AI512" s="188"/>
      <c r="AJ512" s="188"/>
      <c r="AK512" s="187"/>
      <c r="AL512" s="187"/>
      <c r="AM512" s="188"/>
      <c r="AN512" s="193"/>
    </row>
    <row r="513" spans="1:40">
      <c r="A513" s="16" t="str">
        <f t="shared" si="8"/>
        <v>362167060015IP Rehab</v>
      </c>
      <c r="B513" s="8"/>
      <c r="C513" s="8"/>
      <c r="D513" s="9"/>
      <c r="E513" s="9"/>
      <c r="F513" s="8"/>
      <c r="G513" s="8"/>
      <c r="H513" s="8"/>
      <c r="I513" s="8"/>
      <c r="J513" s="8"/>
      <c r="K513" s="244">
        <v>5011</v>
      </c>
      <c r="L513" s="248" t="s">
        <v>1640</v>
      </c>
      <c r="M513" s="246">
        <v>362167060015</v>
      </c>
      <c r="N513" s="247">
        <v>22</v>
      </c>
      <c r="O513" s="247" t="s">
        <v>1370</v>
      </c>
      <c r="P513" s="203"/>
      <c r="Q513" s="188" t="s">
        <v>28</v>
      </c>
      <c r="R513" s="188" t="s">
        <v>1350</v>
      </c>
      <c r="S513" s="188" t="s">
        <v>1367</v>
      </c>
      <c r="T513" s="188" t="s">
        <v>1368</v>
      </c>
      <c r="U513" s="189"/>
      <c r="V513" s="189" t="s">
        <v>532</v>
      </c>
      <c r="W513" s="197" t="s">
        <v>1206</v>
      </c>
      <c r="X513" s="198" t="s">
        <v>1206</v>
      </c>
      <c r="Y513" s="199" t="s">
        <v>1206</v>
      </c>
      <c r="Z513" s="200" t="s">
        <v>1206</v>
      </c>
      <c r="AA513" s="201">
        <v>539.32000000000005</v>
      </c>
      <c r="AB513" s="202" t="s">
        <v>1206</v>
      </c>
      <c r="AC513" s="202" t="s">
        <v>1206</v>
      </c>
      <c r="AD513" s="202" t="s">
        <v>971</v>
      </c>
      <c r="AE513" s="202" t="s">
        <v>1369</v>
      </c>
      <c r="AF513" s="202" t="s">
        <v>1206</v>
      </c>
      <c r="AG513" s="202" t="s">
        <v>948</v>
      </c>
      <c r="AH513" s="189">
        <v>1</v>
      </c>
      <c r="AI513" s="188"/>
      <c r="AJ513" s="188"/>
      <c r="AK513" s="187"/>
      <c r="AL513" s="187"/>
      <c r="AM513" s="188"/>
      <c r="AN513" s="193"/>
    </row>
    <row r="514" spans="1:40">
      <c r="A514" s="16" t="str">
        <f t="shared" si="8"/>
        <v>362167060001OP Acute</v>
      </c>
      <c r="B514" s="8"/>
      <c r="C514" s="8"/>
      <c r="D514" s="9"/>
      <c r="E514" s="9"/>
      <c r="F514" s="8"/>
      <c r="G514" s="8"/>
      <c r="H514" s="8"/>
      <c r="I514" s="8"/>
      <c r="J514" s="8"/>
      <c r="K514" s="244">
        <v>5011</v>
      </c>
      <c r="L514" s="248" t="s">
        <v>1640</v>
      </c>
      <c r="M514" s="246">
        <v>362167060001</v>
      </c>
      <c r="N514" s="247">
        <v>24</v>
      </c>
      <c r="O514" s="247" t="s">
        <v>1371</v>
      </c>
      <c r="P514" s="203"/>
      <c r="Q514" s="188" t="s">
        <v>28</v>
      </c>
      <c r="R514" s="188" t="s">
        <v>1350</v>
      </c>
      <c r="S514" s="188" t="s">
        <v>1367</v>
      </c>
      <c r="T514" s="188" t="s">
        <v>1368</v>
      </c>
      <c r="U514" s="189"/>
      <c r="V514" s="189" t="s">
        <v>532</v>
      </c>
      <c r="W514" s="197">
        <v>440.14</v>
      </c>
      <c r="X514" s="198">
        <v>0.6</v>
      </c>
      <c r="Y514" s="199">
        <v>1.0427</v>
      </c>
      <c r="Z514" s="200" t="s">
        <v>1206</v>
      </c>
      <c r="AA514" s="201">
        <v>643.07000000000005</v>
      </c>
      <c r="AB514" s="202">
        <v>0.24099999999999999</v>
      </c>
      <c r="AC514" s="202">
        <v>0.02</v>
      </c>
      <c r="AD514" s="202" t="s">
        <v>971</v>
      </c>
      <c r="AE514" s="202" t="s">
        <v>1369</v>
      </c>
      <c r="AF514" s="202" t="s">
        <v>948</v>
      </c>
      <c r="AG514" s="202" t="s">
        <v>948</v>
      </c>
      <c r="AH514" s="189">
        <v>0.98373999999999995</v>
      </c>
      <c r="AI514" s="188"/>
      <c r="AJ514" s="188"/>
      <c r="AK514" s="187"/>
      <c r="AL514" s="187"/>
      <c r="AM514" s="188"/>
      <c r="AN514" s="193"/>
    </row>
    <row r="515" spans="1:40">
      <c r="A515" s="16" t="str">
        <f t="shared" si="8"/>
        <v>362167060013OP Acute</v>
      </c>
      <c r="B515" s="8"/>
      <c r="C515" s="8"/>
      <c r="D515" s="9"/>
      <c r="E515" s="9"/>
      <c r="F515" s="8"/>
      <c r="G515" s="8"/>
      <c r="H515" s="8"/>
      <c r="I515" s="8"/>
      <c r="J515" s="8"/>
      <c r="K515" s="244">
        <v>5011</v>
      </c>
      <c r="L515" s="248" t="s">
        <v>1640</v>
      </c>
      <c r="M515" s="246">
        <v>362167060013</v>
      </c>
      <c r="N515" s="247">
        <v>24</v>
      </c>
      <c r="O515" s="247" t="s">
        <v>1371</v>
      </c>
      <c r="P515" s="203"/>
      <c r="Q515" s="188" t="s">
        <v>28</v>
      </c>
      <c r="R515" s="188" t="s">
        <v>1350</v>
      </c>
      <c r="S515" s="188" t="s">
        <v>1367</v>
      </c>
      <c r="T515" s="188" t="s">
        <v>1368</v>
      </c>
      <c r="U515" s="189"/>
      <c r="V515" s="189" t="s">
        <v>532</v>
      </c>
      <c r="W515" s="197">
        <v>440.14</v>
      </c>
      <c r="X515" s="198">
        <v>0.6</v>
      </c>
      <c r="Y515" s="199">
        <v>1.0427</v>
      </c>
      <c r="Z515" s="200" t="s">
        <v>1206</v>
      </c>
      <c r="AA515" s="201">
        <v>643.07000000000005</v>
      </c>
      <c r="AB515" s="202">
        <v>0.24099999999999999</v>
      </c>
      <c r="AC515" s="202">
        <v>0.02</v>
      </c>
      <c r="AD515" s="202" t="s">
        <v>971</v>
      </c>
      <c r="AE515" s="202" t="s">
        <v>1369</v>
      </c>
      <c r="AF515" s="202" t="s">
        <v>948</v>
      </c>
      <c r="AG515" s="202" t="s">
        <v>948</v>
      </c>
      <c r="AH515" s="189">
        <v>0.98373999999999995</v>
      </c>
      <c r="AI515" s="188"/>
      <c r="AJ515" s="188"/>
      <c r="AK515" s="187"/>
      <c r="AL515" s="187"/>
      <c r="AM515" s="188"/>
      <c r="AN515" s="193"/>
    </row>
    <row r="516" spans="1:40">
      <c r="A516" s="16" t="str">
        <f t="shared" si="8"/>
        <v>362167060014OP Acute</v>
      </c>
      <c r="B516" s="8"/>
      <c r="C516" s="8"/>
      <c r="D516" s="9"/>
      <c r="E516" s="9"/>
      <c r="F516" s="8"/>
      <c r="G516" s="8"/>
      <c r="H516" s="8"/>
      <c r="I516" s="8"/>
      <c r="J516" s="8"/>
      <c r="K516" s="244">
        <v>5011</v>
      </c>
      <c r="L516" s="248" t="s">
        <v>1640</v>
      </c>
      <c r="M516" s="246">
        <v>362167060014</v>
      </c>
      <c r="N516" s="247">
        <v>24</v>
      </c>
      <c r="O516" s="247" t="s">
        <v>1371</v>
      </c>
      <c r="P516" s="203"/>
      <c r="Q516" s="188" t="s">
        <v>28</v>
      </c>
      <c r="R516" s="188" t="s">
        <v>1350</v>
      </c>
      <c r="S516" s="188" t="s">
        <v>1367</v>
      </c>
      <c r="T516" s="188" t="s">
        <v>1368</v>
      </c>
      <c r="U516" s="189"/>
      <c r="V516" s="189" t="s">
        <v>532</v>
      </c>
      <c r="W516" s="197">
        <v>440.14</v>
      </c>
      <c r="X516" s="198">
        <v>0.6</v>
      </c>
      <c r="Y516" s="199">
        <v>1.0427</v>
      </c>
      <c r="Z516" s="200" t="s">
        <v>1206</v>
      </c>
      <c r="AA516" s="201">
        <v>643.07000000000005</v>
      </c>
      <c r="AB516" s="202">
        <v>0.24099999999999999</v>
      </c>
      <c r="AC516" s="202">
        <v>0.02</v>
      </c>
      <c r="AD516" s="202" t="s">
        <v>971</v>
      </c>
      <c r="AE516" s="202" t="s">
        <v>1369</v>
      </c>
      <c r="AF516" s="202" t="s">
        <v>948</v>
      </c>
      <c r="AG516" s="202" t="s">
        <v>948</v>
      </c>
      <c r="AH516" s="189">
        <v>0.98373999999999995</v>
      </c>
      <c r="AI516" s="188"/>
      <c r="AJ516" s="188"/>
      <c r="AK516" s="187"/>
      <c r="AL516" s="187"/>
      <c r="AM516" s="188"/>
      <c r="AN516" s="193"/>
    </row>
    <row r="517" spans="1:40">
      <c r="A517" s="16" t="str">
        <f t="shared" si="8"/>
        <v>362167060016OP Acute</v>
      </c>
      <c r="B517" s="8"/>
      <c r="C517" s="8"/>
      <c r="D517" s="9"/>
      <c r="E517" s="9"/>
      <c r="F517" s="8"/>
      <c r="G517" s="8"/>
      <c r="H517" s="8"/>
      <c r="I517" s="8"/>
      <c r="J517" s="8"/>
      <c r="K517" s="244">
        <v>5011</v>
      </c>
      <c r="L517" s="248" t="s">
        <v>1640</v>
      </c>
      <c r="M517" s="246">
        <v>362167060016</v>
      </c>
      <c r="N517" s="247">
        <v>24</v>
      </c>
      <c r="O517" s="247" t="s">
        <v>1371</v>
      </c>
      <c r="P517" s="203"/>
      <c r="Q517" s="188" t="s">
        <v>28</v>
      </c>
      <c r="R517" s="188" t="s">
        <v>1350</v>
      </c>
      <c r="S517" s="188" t="s">
        <v>1367</v>
      </c>
      <c r="T517" s="188" t="s">
        <v>1368</v>
      </c>
      <c r="U517" s="189"/>
      <c r="V517" s="189" t="s">
        <v>532</v>
      </c>
      <c r="W517" s="197">
        <v>440.14</v>
      </c>
      <c r="X517" s="198">
        <v>0.6</v>
      </c>
      <c r="Y517" s="199">
        <v>1.0427</v>
      </c>
      <c r="Z517" s="200" t="s">
        <v>1206</v>
      </c>
      <c r="AA517" s="201">
        <v>643.07000000000005</v>
      </c>
      <c r="AB517" s="202">
        <v>0.24099999999999999</v>
      </c>
      <c r="AC517" s="202">
        <v>0.02</v>
      </c>
      <c r="AD517" s="202" t="s">
        <v>971</v>
      </c>
      <c r="AE517" s="202" t="s">
        <v>1369</v>
      </c>
      <c r="AF517" s="202" t="s">
        <v>948</v>
      </c>
      <c r="AG517" s="202" t="s">
        <v>948</v>
      </c>
      <c r="AH517" s="189">
        <v>0.98373999999999995</v>
      </c>
      <c r="AI517" s="188"/>
      <c r="AJ517" s="188"/>
      <c r="AK517" s="187"/>
      <c r="AL517" s="187"/>
      <c r="AM517" s="188"/>
      <c r="AN517" s="193"/>
    </row>
    <row r="518" spans="1:40">
      <c r="A518" s="16" t="str">
        <f t="shared" si="8"/>
        <v>362167060001OP Psych</v>
      </c>
      <c r="B518" s="8"/>
      <c r="C518" s="8"/>
      <c r="D518" s="9"/>
      <c r="E518" s="9"/>
      <c r="F518" s="8"/>
      <c r="G518" s="8"/>
      <c r="H518" s="8"/>
      <c r="I518" s="8"/>
      <c r="J518" s="8"/>
      <c r="K518" s="244">
        <v>5011</v>
      </c>
      <c r="L518" s="248" t="s">
        <v>1640</v>
      </c>
      <c r="M518" s="246">
        <v>362167060001</v>
      </c>
      <c r="N518" s="247">
        <v>27</v>
      </c>
      <c r="O518" s="247" t="s">
        <v>1376</v>
      </c>
      <c r="P518" s="203"/>
      <c r="Q518" s="188" t="s">
        <v>28</v>
      </c>
      <c r="R518" s="188" t="s">
        <v>1350</v>
      </c>
      <c r="S518" s="188" t="s">
        <v>1367</v>
      </c>
      <c r="T518" s="188" t="s">
        <v>1368</v>
      </c>
      <c r="U518" s="189"/>
      <c r="V518" s="189" t="s">
        <v>532</v>
      </c>
      <c r="W518" s="197">
        <v>201.46</v>
      </c>
      <c r="X518" s="198">
        <v>0.6</v>
      </c>
      <c r="Y518" s="199">
        <v>1.0427</v>
      </c>
      <c r="Z518" s="200" t="s">
        <v>1206</v>
      </c>
      <c r="AA518" s="201">
        <v>273.11</v>
      </c>
      <c r="AB518" s="202">
        <v>0.24099999999999999</v>
      </c>
      <c r="AC518" s="202">
        <v>0.02</v>
      </c>
      <c r="AD518" s="202" t="s">
        <v>971</v>
      </c>
      <c r="AE518" s="202" t="s">
        <v>1369</v>
      </c>
      <c r="AF518" s="202" t="s">
        <v>948</v>
      </c>
      <c r="AG518" s="202" t="s">
        <v>948</v>
      </c>
      <c r="AH518" s="189">
        <v>1</v>
      </c>
      <c r="AI518" s="188"/>
      <c r="AJ518" s="188"/>
      <c r="AK518" s="187"/>
      <c r="AL518" s="187"/>
      <c r="AM518" s="188"/>
      <c r="AN518" s="193"/>
    </row>
    <row r="519" spans="1:40">
      <c r="A519" s="16" t="str">
        <f t="shared" si="8"/>
        <v>362167060013OP Psych</v>
      </c>
      <c r="B519" s="8"/>
      <c r="C519" s="8"/>
      <c r="D519" s="9"/>
      <c r="E519" s="9"/>
      <c r="F519" s="8"/>
      <c r="G519" s="8"/>
      <c r="H519" s="8"/>
      <c r="I519" s="8"/>
      <c r="J519" s="8"/>
      <c r="K519" s="244">
        <v>5011</v>
      </c>
      <c r="L519" s="248" t="s">
        <v>1640</v>
      </c>
      <c r="M519" s="246">
        <v>362167060013</v>
      </c>
      <c r="N519" s="247">
        <v>27</v>
      </c>
      <c r="O519" s="247" t="s">
        <v>1376</v>
      </c>
      <c r="P519" s="203"/>
      <c r="Q519" s="188" t="s">
        <v>28</v>
      </c>
      <c r="R519" s="188" t="s">
        <v>1350</v>
      </c>
      <c r="S519" s="188" t="s">
        <v>1367</v>
      </c>
      <c r="T519" s="188" t="s">
        <v>1368</v>
      </c>
      <c r="U519" s="189"/>
      <c r="V519" s="189" t="s">
        <v>532</v>
      </c>
      <c r="W519" s="197">
        <v>201.46</v>
      </c>
      <c r="X519" s="198">
        <v>0.6</v>
      </c>
      <c r="Y519" s="199">
        <v>1.0427</v>
      </c>
      <c r="Z519" s="200" t="s">
        <v>1206</v>
      </c>
      <c r="AA519" s="201">
        <v>273.11</v>
      </c>
      <c r="AB519" s="202">
        <v>0.24099999999999999</v>
      </c>
      <c r="AC519" s="202">
        <v>0.02</v>
      </c>
      <c r="AD519" s="202" t="s">
        <v>971</v>
      </c>
      <c r="AE519" s="202" t="s">
        <v>1369</v>
      </c>
      <c r="AF519" s="202" t="s">
        <v>948</v>
      </c>
      <c r="AG519" s="202" t="s">
        <v>948</v>
      </c>
      <c r="AH519" s="189">
        <v>1</v>
      </c>
      <c r="AI519" s="188"/>
      <c r="AJ519" s="188"/>
      <c r="AK519" s="187"/>
      <c r="AL519" s="187"/>
      <c r="AM519" s="188"/>
      <c r="AN519" s="193"/>
    </row>
    <row r="520" spans="1:40">
      <c r="A520" s="16" t="str">
        <f t="shared" si="8"/>
        <v>362167060014OP Psych</v>
      </c>
      <c r="B520" s="8"/>
      <c r="C520" s="8"/>
      <c r="D520" s="9"/>
      <c r="E520" s="9"/>
      <c r="F520" s="8"/>
      <c r="G520" s="8"/>
      <c r="H520" s="8"/>
      <c r="I520" s="8"/>
      <c r="J520" s="8"/>
      <c r="K520" s="244">
        <v>5011</v>
      </c>
      <c r="L520" s="248" t="s">
        <v>1640</v>
      </c>
      <c r="M520" s="246">
        <v>362167060014</v>
      </c>
      <c r="N520" s="247">
        <v>27</v>
      </c>
      <c r="O520" s="247" t="s">
        <v>1376</v>
      </c>
      <c r="P520" s="203"/>
      <c r="Q520" s="188" t="s">
        <v>28</v>
      </c>
      <c r="R520" s="188" t="s">
        <v>1350</v>
      </c>
      <c r="S520" s="188" t="s">
        <v>1367</v>
      </c>
      <c r="T520" s="188" t="s">
        <v>1368</v>
      </c>
      <c r="U520" s="189"/>
      <c r="V520" s="189" t="s">
        <v>532</v>
      </c>
      <c r="W520" s="197">
        <v>201.46</v>
      </c>
      <c r="X520" s="198">
        <v>0.6</v>
      </c>
      <c r="Y520" s="199">
        <v>1.0427</v>
      </c>
      <c r="Z520" s="200" t="s">
        <v>1206</v>
      </c>
      <c r="AA520" s="201">
        <v>273.11</v>
      </c>
      <c r="AB520" s="202">
        <v>0.24099999999999999</v>
      </c>
      <c r="AC520" s="202">
        <v>0.02</v>
      </c>
      <c r="AD520" s="202" t="s">
        <v>971</v>
      </c>
      <c r="AE520" s="202" t="s">
        <v>1369</v>
      </c>
      <c r="AF520" s="202" t="s">
        <v>948</v>
      </c>
      <c r="AG520" s="202" t="s">
        <v>948</v>
      </c>
      <c r="AH520" s="189">
        <v>1</v>
      </c>
      <c r="AI520" s="188"/>
      <c r="AJ520" s="188"/>
      <c r="AK520" s="187"/>
      <c r="AL520" s="187"/>
      <c r="AM520" s="188"/>
      <c r="AN520" s="193"/>
    </row>
    <row r="521" spans="1:40">
      <c r="A521" s="16" t="str">
        <f t="shared" si="8"/>
        <v>362167060017OP Psych</v>
      </c>
      <c r="B521" s="8"/>
      <c r="C521" s="8"/>
      <c r="D521" s="9"/>
      <c r="E521" s="9"/>
      <c r="F521" s="8"/>
      <c r="G521" s="8"/>
      <c r="H521" s="8"/>
      <c r="I521" s="8"/>
      <c r="J521" s="8"/>
      <c r="K521" s="244">
        <v>5011</v>
      </c>
      <c r="L521" s="248" t="s">
        <v>1640</v>
      </c>
      <c r="M521" s="246">
        <v>362167060017</v>
      </c>
      <c r="N521" s="247">
        <v>27</v>
      </c>
      <c r="O521" s="247" t="s">
        <v>1376</v>
      </c>
      <c r="P521" s="203"/>
      <c r="Q521" s="188" t="s">
        <v>28</v>
      </c>
      <c r="R521" s="188" t="s">
        <v>1350</v>
      </c>
      <c r="S521" s="188" t="s">
        <v>1367</v>
      </c>
      <c r="T521" s="188" t="s">
        <v>1368</v>
      </c>
      <c r="U521" s="189"/>
      <c r="V521" s="189" t="s">
        <v>532</v>
      </c>
      <c r="W521" s="197">
        <v>201.46</v>
      </c>
      <c r="X521" s="198">
        <v>0.6</v>
      </c>
      <c r="Y521" s="199">
        <v>1.0427</v>
      </c>
      <c r="Z521" s="200" t="s">
        <v>1206</v>
      </c>
      <c r="AA521" s="201">
        <v>273.11</v>
      </c>
      <c r="AB521" s="202">
        <v>0.24099999999999999</v>
      </c>
      <c r="AC521" s="202">
        <v>0.02</v>
      </c>
      <c r="AD521" s="202" t="s">
        <v>971</v>
      </c>
      <c r="AE521" s="202" t="s">
        <v>1369</v>
      </c>
      <c r="AF521" s="202" t="s">
        <v>948</v>
      </c>
      <c r="AG521" s="202" t="s">
        <v>948</v>
      </c>
      <c r="AH521" s="189">
        <v>1</v>
      </c>
      <c r="AI521" s="188"/>
      <c r="AJ521" s="188"/>
      <c r="AK521" s="187"/>
      <c r="AL521" s="187"/>
      <c r="AM521" s="188"/>
      <c r="AN521" s="193"/>
    </row>
    <row r="522" spans="1:40">
      <c r="A522" s="16" t="str">
        <f t="shared" si="8"/>
        <v>362167060018OP Psych</v>
      </c>
      <c r="B522" s="8"/>
      <c r="C522" s="8"/>
      <c r="D522" s="9"/>
      <c r="E522" s="9"/>
      <c r="F522" s="8"/>
      <c r="G522" s="8"/>
      <c r="H522" s="8"/>
      <c r="I522" s="8"/>
      <c r="J522" s="8"/>
      <c r="K522" s="244">
        <v>5011</v>
      </c>
      <c r="L522" s="248" t="s">
        <v>1640</v>
      </c>
      <c r="M522" s="246">
        <v>362167060018</v>
      </c>
      <c r="N522" s="247">
        <v>27</v>
      </c>
      <c r="O522" s="247" t="s">
        <v>1376</v>
      </c>
      <c r="P522" s="203"/>
      <c r="Q522" s="188" t="s">
        <v>28</v>
      </c>
      <c r="R522" s="188" t="s">
        <v>1350</v>
      </c>
      <c r="S522" s="188" t="s">
        <v>1367</v>
      </c>
      <c r="T522" s="188" t="s">
        <v>1368</v>
      </c>
      <c r="U522" s="189"/>
      <c r="V522" s="189" t="s">
        <v>532</v>
      </c>
      <c r="W522" s="197">
        <v>201.46</v>
      </c>
      <c r="X522" s="198">
        <v>0.6</v>
      </c>
      <c r="Y522" s="199">
        <v>1.0427</v>
      </c>
      <c r="Z522" s="200" t="s">
        <v>1206</v>
      </c>
      <c r="AA522" s="201">
        <v>273.11</v>
      </c>
      <c r="AB522" s="202">
        <v>0.24099999999999999</v>
      </c>
      <c r="AC522" s="202">
        <v>0.02</v>
      </c>
      <c r="AD522" s="202" t="s">
        <v>971</v>
      </c>
      <c r="AE522" s="202" t="s">
        <v>1369</v>
      </c>
      <c r="AF522" s="202" t="s">
        <v>948</v>
      </c>
      <c r="AG522" s="202" t="s">
        <v>948</v>
      </c>
      <c r="AH522" s="189">
        <v>1</v>
      </c>
      <c r="AI522" s="188"/>
      <c r="AJ522" s="188"/>
      <c r="AK522" s="187"/>
      <c r="AL522" s="187"/>
      <c r="AM522" s="188"/>
      <c r="AN522" s="193"/>
    </row>
    <row r="523" spans="1:40">
      <c r="A523" s="16" t="str">
        <f t="shared" si="8"/>
        <v>362167060001OP Psych</v>
      </c>
      <c r="B523" s="8"/>
      <c r="C523" s="8"/>
      <c r="D523" s="9"/>
      <c r="E523" s="9"/>
      <c r="F523" s="8"/>
      <c r="G523" s="8"/>
      <c r="H523" s="8"/>
      <c r="I523" s="8"/>
      <c r="J523" s="8"/>
      <c r="K523" s="244">
        <v>5011</v>
      </c>
      <c r="L523" s="248" t="s">
        <v>1640</v>
      </c>
      <c r="M523" s="246">
        <v>362167060001</v>
      </c>
      <c r="N523" s="247">
        <v>28</v>
      </c>
      <c r="O523" s="247" t="s">
        <v>1376</v>
      </c>
      <c r="P523" s="203"/>
      <c r="Q523" s="188" t="s">
        <v>28</v>
      </c>
      <c r="R523" s="188" t="s">
        <v>1350</v>
      </c>
      <c r="S523" s="188" t="s">
        <v>1367</v>
      </c>
      <c r="T523" s="188" t="s">
        <v>1368</v>
      </c>
      <c r="U523" s="189"/>
      <c r="V523" s="189" t="s">
        <v>532</v>
      </c>
      <c r="W523" s="197">
        <v>201.46</v>
      </c>
      <c r="X523" s="198">
        <v>0.6</v>
      </c>
      <c r="Y523" s="199">
        <v>1.0427</v>
      </c>
      <c r="Z523" s="200" t="s">
        <v>1206</v>
      </c>
      <c r="AA523" s="201">
        <v>273.11</v>
      </c>
      <c r="AB523" s="202">
        <v>0.24099999999999999</v>
      </c>
      <c r="AC523" s="202">
        <v>0.02</v>
      </c>
      <c r="AD523" s="202" t="s">
        <v>971</v>
      </c>
      <c r="AE523" s="202" t="s">
        <v>1369</v>
      </c>
      <c r="AF523" s="202" t="s">
        <v>948</v>
      </c>
      <c r="AG523" s="202" t="s">
        <v>948</v>
      </c>
      <c r="AH523" s="189">
        <v>1</v>
      </c>
      <c r="AI523" s="188"/>
      <c r="AJ523" s="188"/>
      <c r="AK523" s="187"/>
      <c r="AL523" s="187"/>
      <c r="AM523" s="188"/>
      <c r="AN523" s="193"/>
    </row>
    <row r="524" spans="1:40">
      <c r="A524" s="16" t="str">
        <f t="shared" si="8"/>
        <v>362167060013OP Psych</v>
      </c>
      <c r="B524" s="8"/>
      <c r="C524" s="8"/>
      <c r="D524" s="9"/>
      <c r="E524" s="9"/>
      <c r="F524" s="8"/>
      <c r="G524" s="8"/>
      <c r="H524" s="8"/>
      <c r="I524" s="8"/>
      <c r="J524" s="8"/>
      <c r="K524" s="244">
        <v>5011</v>
      </c>
      <c r="L524" s="248" t="s">
        <v>1640</v>
      </c>
      <c r="M524" s="246">
        <v>362167060013</v>
      </c>
      <c r="N524" s="247">
        <v>28</v>
      </c>
      <c r="O524" s="247" t="s">
        <v>1376</v>
      </c>
      <c r="P524" s="203"/>
      <c r="Q524" s="188" t="s">
        <v>28</v>
      </c>
      <c r="R524" s="188" t="s">
        <v>1350</v>
      </c>
      <c r="S524" s="188" t="s">
        <v>1367</v>
      </c>
      <c r="T524" s="188" t="s">
        <v>1368</v>
      </c>
      <c r="U524" s="189"/>
      <c r="V524" s="189" t="s">
        <v>532</v>
      </c>
      <c r="W524" s="197">
        <v>201.46</v>
      </c>
      <c r="X524" s="198">
        <v>0.6</v>
      </c>
      <c r="Y524" s="199">
        <v>1.0427</v>
      </c>
      <c r="Z524" s="200" t="s">
        <v>1206</v>
      </c>
      <c r="AA524" s="201">
        <v>273.11</v>
      </c>
      <c r="AB524" s="202">
        <v>0.24099999999999999</v>
      </c>
      <c r="AC524" s="202">
        <v>0.02</v>
      </c>
      <c r="AD524" s="202" t="s">
        <v>971</v>
      </c>
      <c r="AE524" s="202" t="s">
        <v>1369</v>
      </c>
      <c r="AF524" s="202" t="s">
        <v>948</v>
      </c>
      <c r="AG524" s="202" t="s">
        <v>948</v>
      </c>
      <c r="AH524" s="189">
        <v>1</v>
      </c>
      <c r="AI524" s="188"/>
      <c r="AJ524" s="188"/>
      <c r="AK524" s="187"/>
      <c r="AL524" s="187"/>
      <c r="AM524" s="188"/>
      <c r="AN524" s="193"/>
    </row>
    <row r="525" spans="1:40">
      <c r="A525" s="16" t="str">
        <f t="shared" si="8"/>
        <v>362167060014OP Psych</v>
      </c>
      <c r="B525" s="8"/>
      <c r="C525" s="8"/>
      <c r="D525" s="9"/>
      <c r="E525" s="9"/>
      <c r="F525" s="8"/>
      <c r="G525" s="8"/>
      <c r="H525" s="8"/>
      <c r="I525" s="8"/>
      <c r="J525" s="8"/>
      <c r="K525" s="244">
        <v>5011</v>
      </c>
      <c r="L525" s="248" t="s">
        <v>1640</v>
      </c>
      <c r="M525" s="246">
        <v>362167060014</v>
      </c>
      <c r="N525" s="247">
        <v>28</v>
      </c>
      <c r="O525" s="247" t="s">
        <v>1376</v>
      </c>
      <c r="P525" s="203"/>
      <c r="Q525" s="188" t="s">
        <v>28</v>
      </c>
      <c r="R525" s="188" t="s">
        <v>1350</v>
      </c>
      <c r="S525" s="188" t="s">
        <v>1367</v>
      </c>
      <c r="T525" s="188" t="s">
        <v>1368</v>
      </c>
      <c r="U525" s="189"/>
      <c r="V525" s="189" t="s">
        <v>532</v>
      </c>
      <c r="W525" s="197">
        <v>201.46</v>
      </c>
      <c r="X525" s="198">
        <v>0.6</v>
      </c>
      <c r="Y525" s="199">
        <v>1.0427</v>
      </c>
      <c r="Z525" s="200" t="s">
        <v>1206</v>
      </c>
      <c r="AA525" s="201">
        <v>273.11</v>
      </c>
      <c r="AB525" s="202">
        <v>0.24099999999999999</v>
      </c>
      <c r="AC525" s="202">
        <v>0.02</v>
      </c>
      <c r="AD525" s="202" t="s">
        <v>971</v>
      </c>
      <c r="AE525" s="202" t="s">
        <v>1369</v>
      </c>
      <c r="AF525" s="202" t="s">
        <v>948</v>
      </c>
      <c r="AG525" s="202" t="s">
        <v>948</v>
      </c>
      <c r="AH525" s="189">
        <v>1</v>
      </c>
      <c r="AI525" s="188"/>
      <c r="AJ525" s="188"/>
      <c r="AK525" s="187"/>
      <c r="AL525" s="187"/>
      <c r="AM525" s="188"/>
      <c r="AN525" s="193"/>
    </row>
    <row r="526" spans="1:40">
      <c r="A526" s="16" t="str">
        <f t="shared" si="8"/>
        <v>362167060017OP Psych</v>
      </c>
      <c r="B526" s="8"/>
      <c r="C526" s="8"/>
      <c r="D526" s="9"/>
      <c r="E526" s="9"/>
      <c r="F526" s="8"/>
      <c r="G526" s="8"/>
      <c r="H526" s="8"/>
      <c r="I526" s="8"/>
      <c r="J526" s="8"/>
      <c r="K526" s="244">
        <v>5011</v>
      </c>
      <c r="L526" s="248" t="s">
        <v>1640</v>
      </c>
      <c r="M526" s="246">
        <v>362167060017</v>
      </c>
      <c r="N526" s="247">
        <v>28</v>
      </c>
      <c r="O526" s="247" t="s">
        <v>1376</v>
      </c>
      <c r="P526" s="203"/>
      <c r="Q526" s="188" t="s">
        <v>28</v>
      </c>
      <c r="R526" s="188" t="s">
        <v>1350</v>
      </c>
      <c r="S526" s="188" t="s">
        <v>1367</v>
      </c>
      <c r="T526" s="188" t="s">
        <v>1368</v>
      </c>
      <c r="U526" s="189"/>
      <c r="V526" s="189" t="s">
        <v>532</v>
      </c>
      <c r="W526" s="197">
        <v>201.46</v>
      </c>
      <c r="X526" s="198">
        <v>0.6</v>
      </c>
      <c r="Y526" s="199">
        <v>1.0427</v>
      </c>
      <c r="Z526" s="200" t="s">
        <v>1206</v>
      </c>
      <c r="AA526" s="201">
        <v>273.11</v>
      </c>
      <c r="AB526" s="202">
        <v>0.24099999999999999</v>
      </c>
      <c r="AC526" s="202">
        <v>0.02</v>
      </c>
      <c r="AD526" s="202" t="s">
        <v>971</v>
      </c>
      <c r="AE526" s="202" t="s">
        <v>1369</v>
      </c>
      <c r="AF526" s="202" t="s">
        <v>948</v>
      </c>
      <c r="AG526" s="202" t="s">
        <v>948</v>
      </c>
      <c r="AH526" s="189">
        <v>1</v>
      </c>
      <c r="AI526" s="188"/>
      <c r="AJ526" s="188"/>
      <c r="AK526" s="187"/>
      <c r="AL526" s="187"/>
      <c r="AM526" s="188"/>
      <c r="AN526" s="193"/>
    </row>
    <row r="527" spans="1:40">
      <c r="A527" s="16" t="str">
        <f t="shared" si="8"/>
        <v>362167060018OP Psych</v>
      </c>
      <c r="B527" s="8"/>
      <c r="C527" s="8"/>
      <c r="D527" s="9"/>
      <c r="E527" s="9"/>
      <c r="F527" s="8"/>
      <c r="G527" s="8"/>
      <c r="H527" s="8"/>
      <c r="I527" s="8"/>
      <c r="J527" s="8"/>
      <c r="K527" s="244">
        <v>5011</v>
      </c>
      <c r="L527" s="248" t="s">
        <v>1640</v>
      </c>
      <c r="M527" s="246">
        <v>362167060018</v>
      </c>
      <c r="N527" s="247">
        <v>28</v>
      </c>
      <c r="O527" s="247" t="s">
        <v>1376</v>
      </c>
      <c r="P527" s="203"/>
      <c r="Q527" s="188" t="s">
        <v>28</v>
      </c>
      <c r="R527" s="188" t="s">
        <v>1350</v>
      </c>
      <c r="S527" s="188" t="s">
        <v>1367</v>
      </c>
      <c r="T527" s="188" t="s">
        <v>1368</v>
      </c>
      <c r="U527" s="189"/>
      <c r="V527" s="189" t="s">
        <v>532</v>
      </c>
      <c r="W527" s="197">
        <v>201.46</v>
      </c>
      <c r="X527" s="198">
        <v>0.6</v>
      </c>
      <c r="Y527" s="199">
        <v>1.0427</v>
      </c>
      <c r="Z527" s="200" t="s">
        <v>1206</v>
      </c>
      <c r="AA527" s="201">
        <v>273.11</v>
      </c>
      <c r="AB527" s="202">
        <v>0.24099999999999999</v>
      </c>
      <c r="AC527" s="202">
        <v>0.02</v>
      </c>
      <c r="AD527" s="202" t="s">
        <v>971</v>
      </c>
      <c r="AE527" s="202" t="s">
        <v>1369</v>
      </c>
      <c r="AF527" s="202" t="s">
        <v>948</v>
      </c>
      <c r="AG527" s="202" t="s">
        <v>948</v>
      </c>
      <c r="AH527" s="189">
        <v>1</v>
      </c>
      <c r="AI527" s="188"/>
      <c r="AJ527" s="188"/>
      <c r="AK527" s="187"/>
      <c r="AL527" s="187"/>
      <c r="AM527" s="188"/>
      <c r="AN527" s="193"/>
    </row>
    <row r="528" spans="1:40">
      <c r="A528" s="16" t="str">
        <f t="shared" si="8"/>
        <v>362167060001OP Rehab</v>
      </c>
      <c r="B528" s="8"/>
      <c r="C528" s="8"/>
      <c r="D528" s="9"/>
      <c r="E528" s="9"/>
      <c r="F528" s="8"/>
      <c r="G528" s="8"/>
      <c r="H528" s="8"/>
      <c r="I528" s="8"/>
      <c r="J528" s="8"/>
      <c r="K528" s="244">
        <v>5011</v>
      </c>
      <c r="L528" s="248" t="s">
        <v>1640</v>
      </c>
      <c r="M528" s="246">
        <v>362167060001</v>
      </c>
      <c r="N528" s="247">
        <v>29</v>
      </c>
      <c r="O528" s="247" t="s">
        <v>1379</v>
      </c>
      <c r="P528" s="203"/>
      <c r="Q528" s="188" t="s">
        <v>28</v>
      </c>
      <c r="R528" s="188" t="s">
        <v>1350</v>
      </c>
      <c r="S528" s="188" t="s">
        <v>1367</v>
      </c>
      <c r="T528" s="188" t="s">
        <v>1368</v>
      </c>
      <c r="U528" s="189"/>
      <c r="V528" s="189" t="s">
        <v>532</v>
      </c>
      <c r="W528" s="197">
        <v>310.45999999999998</v>
      </c>
      <c r="X528" s="198">
        <v>0.6</v>
      </c>
      <c r="Y528" s="199">
        <v>1.0427</v>
      </c>
      <c r="Z528" s="200" t="s">
        <v>1206</v>
      </c>
      <c r="AA528" s="201">
        <v>420.88</v>
      </c>
      <c r="AB528" s="202">
        <v>0.24099999999999999</v>
      </c>
      <c r="AC528" s="202">
        <v>0.02</v>
      </c>
      <c r="AD528" s="202" t="s">
        <v>971</v>
      </c>
      <c r="AE528" s="202" t="s">
        <v>1369</v>
      </c>
      <c r="AF528" s="202" t="s">
        <v>948</v>
      </c>
      <c r="AG528" s="202" t="s">
        <v>948</v>
      </c>
      <c r="AH528" s="189">
        <v>1</v>
      </c>
      <c r="AI528" s="188"/>
      <c r="AJ528" s="188"/>
      <c r="AK528" s="187"/>
      <c r="AL528" s="187"/>
      <c r="AM528" s="188"/>
      <c r="AN528" s="193"/>
    </row>
    <row r="529" spans="1:40">
      <c r="A529" s="16" t="str">
        <f t="shared" si="8"/>
        <v>362167060013OP Rehab</v>
      </c>
      <c r="B529" s="8"/>
      <c r="C529" s="8"/>
      <c r="D529" s="9"/>
      <c r="E529" s="9"/>
      <c r="F529" s="8"/>
      <c r="G529" s="8"/>
      <c r="H529" s="8"/>
      <c r="I529" s="8"/>
      <c r="J529" s="8"/>
      <c r="K529" s="244">
        <v>5011</v>
      </c>
      <c r="L529" s="248" t="s">
        <v>1640</v>
      </c>
      <c r="M529" s="246">
        <v>362167060013</v>
      </c>
      <c r="N529" s="247">
        <v>29</v>
      </c>
      <c r="O529" s="247" t="s">
        <v>1379</v>
      </c>
      <c r="P529" s="203"/>
      <c r="Q529" s="188" t="s">
        <v>28</v>
      </c>
      <c r="R529" s="188" t="s">
        <v>1350</v>
      </c>
      <c r="S529" s="188" t="s">
        <v>1367</v>
      </c>
      <c r="T529" s="188" t="s">
        <v>1368</v>
      </c>
      <c r="U529" s="189"/>
      <c r="V529" s="189" t="s">
        <v>532</v>
      </c>
      <c r="W529" s="197">
        <v>310.45999999999998</v>
      </c>
      <c r="X529" s="198">
        <v>0.6</v>
      </c>
      <c r="Y529" s="199">
        <v>1.0427</v>
      </c>
      <c r="Z529" s="200" t="s">
        <v>1206</v>
      </c>
      <c r="AA529" s="201">
        <v>420.88</v>
      </c>
      <c r="AB529" s="202">
        <v>0.24099999999999999</v>
      </c>
      <c r="AC529" s="202">
        <v>0.02</v>
      </c>
      <c r="AD529" s="202" t="s">
        <v>971</v>
      </c>
      <c r="AE529" s="202" t="s">
        <v>1369</v>
      </c>
      <c r="AF529" s="202" t="s">
        <v>948</v>
      </c>
      <c r="AG529" s="202" t="s">
        <v>948</v>
      </c>
      <c r="AH529" s="189">
        <v>1</v>
      </c>
      <c r="AI529" s="188"/>
      <c r="AJ529" s="188"/>
      <c r="AK529" s="187"/>
      <c r="AL529" s="187"/>
      <c r="AM529" s="188"/>
      <c r="AN529" s="193"/>
    </row>
    <row r="530" spans="1:40">
      <c r="A530" s="16" t="str">
        <f t="shared" si="8"/>
        <v>362167060014OP Rehab</v>
      </c>
      <c r="B530" s="8"/>
      <c r="C530" s="8"/>
      <c r="D530" s="9"/>
      <c r="E530" s="9"/>
      <c r="F530" s="8"/>
      <c r="G530" s="8"/>
      <c r="H530" s="8"/>
      <c r="I530" s="8"/>
      <c r="J530" s="8"/>
      <c r="K530" s="244">
        <v>5011</v>
      </c>
      <c r="L530" s="248" t="s">
        <v>1640</v>
      </c>
      <c r="M530" s="246">
        <v>362167060014</v>
      </c>
      <c r="N530" s="247">
        <v>29</v>
      </c>
      <c r="O530" s="247" t="s">
        <v>1379</v>
      </c>
      <c r="P530" s="203"/>
      <c r="Q530" s="188" t="s">
        <v>28</v>
      </c>
      <c r="R530" s="188" t="s">
        <v>1350</v>
      </c>
      <c r="S530" s="188" t="s">
        <v>1367</v>
      </c>
      <c r="T530" s="188" t="s">
        <v>1368</v>
      </c>
      <c r="U530" s="189"/>
      <c r="V530" s="189" t="s">
        <v>532</v>
      </c>
      <c r="W530" s="197">
        <v>310.45999999999998</v>
      </c>
      <c r="X530" s="198">
        <v>0.6</v>
      </c>
      <c r="Y530" s="199">
        <v>1.0427</v>
      </c>
      <c r="Z530" s="200" t="s">
        <v>1206</v>
      </c>
      <c r="AA530" s="201">
        <v>420.88</v>
      </c>
      <c r="AB530" s="202">
        <v>0.24099999999999999</v>
      </c>
      <c r="AC530" s="202">
        <v>0.02</v>
      </c>
      <c r="AD530" s="202" t="s">
        <v>971</v>
      </c>
      <c r="AE530" s="202" t="s">
        <v>1369</v>
      </c>
      <c r="AF530" s="202" t="s">
        <v>948</v>
      </c>
      <c r="AG530" s="202" t="s">
        <v>948</v>
      </c>
      <c r="AH530" s="189">
        <v>1</v>
      </c>
      <c r="AI530" s="188"/>
      <c r="AJ530" s="188"/>
      <c r="AK530" s="187"/>
      <c r="AL530" s="187"/>
      <c r="AM530" s="188"/>
      <c r="AN530" s="193"/>
    </row>
    <row r="531" spans="1:40">
      <c r="A531" s="16" t="str">
        <f t="shared" si="8"/>
        <v>362167060015OP Rehab</v>
      </c>
      <c r="B531" s="8"/>
      <c r="C531" s="8"/>
      <c r="D531" s="9"/>
      <c r="E531" s="9"/>
      <c r="F531" s="8"/>
      <c r="G531" s="8"/>
      <c r="H531" s="8"/>
      <c r="I531" s="8"/>
      <c r="J531" s="8"/>
      <c r="K531" s="244">
        <v>5011</v>
      </c>
      <c r="L531" s="248" t="s">
        <v>1640</v>
      </c>
      <c r="M531" s="246">
        <v>362167060015</v>
      </c>
      <c r="N531" s="247">
        <v>29</v>
      </c>
      <c r="O531" s="247" t="s">
        <v>1379</v>
      </c>
      <c r="P531" s="203"/>
      <c r="Q531" s="188" t="s">
        <v>28</v>
      </c>
      <c r="R531" s="188" t="s">
        <v>1350</v>
      </c>
      <c r="S531" s="188" t="s">
        <v>1367</v>
      </c>
      <c r="T531" s="188" t="s">
        <v>1368</v>
      </c>
      <c r="U531" s="189"/>
      <c r="V531" s="189" t="s">
        <v>532</v>
      </c>
      <c r="W531" s="197">
        <v>310.45999999999998</v>
      </c>
      <c r="X531" s="198">
        <v>0.6</v>
      </c>
      <c r="Y531" s="199">
        <v>1.0427</v>
      </c>
      <c r="Z531" s="200" t="s">
        <v>1206</v>
      </c>
      <c r="AA531" s="201">
        <v>420.88</v>
      </c>
      <c r="AB531" s="202">
        <v>0.24099999999999999</v>
      </c>
      <c r="AC531" s="202">
        <v>0.02</v>
      </c>
      <c r="AD531" s="202" t="s">
        <v>971</v>
      </c>
      <c r="AE531" s="202" t="s">
        <v>1369</v>
      </c>
      <c r="AF531" s="202" t="s">
        <v>948</v>
      </c>
      <c r="AG531" s="202" t="s">
        <v>948</v>
      </c>
      <c r="AH531" s="189">
        <v>1</v>
      </c>
      <c r="AI531" s="188"/>
      <c r="AJ531" s="188"/>
      <c r="AK531" s="187"/>
      <c r="AL531" s="187"/>
      <c r="AM531" s="188"/>
      <c r="AN531" s="193"/>
    </row>
    <row r="532" spans="1:40">
      <c r="A532" s="16" t="str">
        <f t="shared" si="8"/>
        <v>362167800001IP Acute</v>
      </c>
      <c r="B532" s="8"/>
      <c r="C532" s="8"/>
      <c r="D532" s="9"/>
      <c r="E532" s="9"/>
      <c r="F532" s="8"/>
      <c r="G532" s="8"/>
      <c r="H532" s="8"/>
      <c r="I532" s="8"/>
      <c r="J532" s="8"/>
      <c r="K532" s="244">
        <v>5012</v>
      </c>
      <c r="L532" s="248" t="s">
        <v>1641</v>
      </c>
      <c r="M532" s="246">
        <v>362167800001</v>
      </c>
      <c r="N532" s="247">
        <v>20</v>
      </c>
      <c r="O532" s="247" t="s">
        <v>1366</v>
      </c>
      <c r="P532" s="203"/>
      <c r="Q532" s="188" t="s">
        <v>29</v>
      </c>
      <c r="R532" s="188" t="s">
        <v>1350</v>
      </c>
      <c r="S532" s="188" t="s">
        <v>1367</v>
      </c>
      <c r="T532" s="188" t="s">
        <v>1368</v>
      </c>
      <c r="U532" s="189"/>
      <c r="V532" s="189" t="s">
        <v>562</v>
      </c>
      <c r="W532" s="197">
        <v>3436.26</v>
      </c>
      <c r="X532" s="198">
        <v>0.68300000000000005</v>
      </c>
      <c r="Y532" s="199">
        <v>1.0427</v>
      </c>
      <c r="Z532" s="200">
        <v>5.8799999999999998E-3</v>
      </c>
      <c r="AA532" s="201">
        <v>3552.25</v>
      </c>
      <c r="AB532" s="202">
        <v>0.16500000000000001</v>
      </c>
      <c r="AC532" s="202">
        <v>1.6E-2</v>
      </c>
      <c r="AD532" s="202" t="s">
        <v>971</v>
      </c>
      <c r="AE532" s="202" t="s">
        <v>1381</v>
      </c>
      <c r="AF532" s="202" t="s">
        <v>1206</v>
      </c>
      <c r="AG532" s="202" t="s">
        <v>948</v>
      </c>
      <c r="AH532" s="189">
        <v>0.99858999999999998</v>
      </c>
      <c r="AI532" s="188"/>
      <c r="AJ532" s="188"/>
      <c r="AK532" s="187"/>
      <c r="AL532" s="187"/>
      <c r="AM532" s="188"/>
      <c r="AN532" s="193"/>
    </row>
    <row r="533" spans="1:40">
      <c r="A533" s="16" t="str">
        <f t="shared" si="8"/>
        <v>362167800011IP Acute</v>
      </c>
      <c r="B533" s="8"/>
      <c r="C533" s="8"/>
      <c r="D533" s="9"/>
      <c r="E533" s="9"/>
      <c r="F533" s="8"/>
      <c r="G533" s="8"/>
      <c r="H533" s="8"/>
      <c r="I533" s="8"/>
      <c r="J533" s="8"/>
      <c r="K533" s="244">
        <v>5012</v>
      </c>
      <c r="L533" s="248" t="s">
        <v>1641</v>
      </c>
      <c r="M533" s="246">
        <v>362167800011</v>
      </c>
      <c r="N533" s="247">
        <v>20</v>
      </c>
      <c r="O533" s="247" t="s">
        <v>1366</v>
      </c>
      <c r="P533" s="203"/>
      <c r="Q533" s="188" t="s">
        <v>29</v>
      </c>
      <c r="R533" s="188" t="s">
        <v>1350</v>
      </c>
      <c r="S533" s="188" t="s">
        <v>1367</v>
      </c>
      <c r="T533" s="188" t="s">
        <v>1368</v>
      </c>
      <c r="U533" s="189"/>
      <c r="V533" s="189" t="s">
        <v>562</v>
      </c>
      <c r="W533" s="197">
        <v>3436.26</v>
      </c>
      <c r="X533" s="198">
        <v>0.68300000000000005</v>
      </c>
      <c r="Y533" s="199">
        <v>1.0427</v>
      </c>
      <c r="Z533" s="200">
        <v>5.8799999999999998E-3</v>
      </c>
      <c r="AA533" s="201">
        <v>3552.25</v>
      </c>
      <c r="AB533" s="202">
        <v>0.16500000000000001</v>
      </c>
      <c r="AC533" s="202">
        <v>1.6E-2</v>
      </c>
      <c r="AD533" s="202" t="s">
        <v>971</v>
      </c>
      <c r="AE533" s="202" t="s">
        <v>1381</v>
      </c>
      <c r="AF533" s="202" t="s">
        <v>1206</v>
      </c>
      <c r="AG533" s="202" t="s">
        <v>948</v>
      </c>
      <c r="AH533" s="189">
        <v>0.99858999999999998</v>
      </c>
      <c r="AI533" s="188"/>
      <c r="AJ533" s="188"/>
      <c r="AK533" s="187"/>
      <c r="AL533" s="187"/>
      <c r="AM533" s="188"/>
      <c r="AN533" s="193"/>
    </row>
    <row r="534" spans="1:40">
      <c r="A534" s="16" t="str">
        <f t="shared" si="8"/>
        <v>362235165014IP Acute</v>
      </c>
      <c r="B534" s="8"/>
      <c r="C534" s="8"/>
      <c r="D534" s="9"/>
      <c r="E534" s="9"/>
      <c r="F534" s="8"/>
      <c r="G534" s="8"/>
      <c r="H534" s="8"/>
      <c r="I534" s="8"/>
      <c r="J534" s="8"/>
      <c r="K534" s="244">
        <v>5012</v>
      </c>
      <c r="L534" s="248" t="s">
        <v>1641</v>
      </c>
      <c r="M534" s="246">
        <v>362235165014</v>
      </c>
      <c r="N534" s="247">
        <v>20</v>
      </c>
      <c r="O534" s="247" t="s">
        <v>1366</v>
      </c>
      <c r="P534" s="203"/>
      <c r="Q534" s="188" t="s">
        <v>29</v>
      </c>
      <c r="R534" s="188" t="s">
        <v>1350</v>
      </c>
      <c r="S534" s="188" t="s">
        <v>1367</v>
      </c>
      <c r="T534" s="188" t="s">
        <v>1368</v>
      </c>
      <c r="U534" s="189"/>
      <c r="V534" s="189" t="s">
        <v>562</v>
      </c>
      <c r="W534" s="197">
        <v>3436.26</v>
      </c>
      <c r="X534" s="198">
        <v>0.68300000000000005</v>
      </c>
      <c r="Y534" s="199">
        <v>1.0427</v>
      </c>
      <c r="Z534" s="200">
        <v>5.8799999999999998E-3</v>
      </c>
      <c r="AA534" s="201">
        <v>3552.25</v>
      </c>
      <c r="AB534" s="202">
        <v>0.16500000000000001</v>
      </c>
      <c r="AC534" s="202">
        <v>1.6E-2</v>
      </c>
      <c r="AD534" s="202" t="s">
        <v>971</v>
      </c>
      <c r="AE534" s="202" t="s">
        <v>1381</v>
      </c>
      <c r="AF534" s="202" t="s">
        <v>1206</v>
      </c>
      <c r="AG534" s="202" t="s">
        <v>948</v>
      </c>
      <c r="AH534" s="189">
        <v>0.99858999999999998</v>
      </c>
      <c r="AI534" s="188"/>
      <c r="AJ534" s="188"/>
      <c r="AK534" s="187"/>
      <c r="AL534" s="187"/>
      <c r="AM534" s="188"/>
      <c r="AN534" s="193"/>
    </row>
    <row r="535" spans="1:40">
      <c r="A535" s="16" t="str">
        <f t="shared" si="8"/>
        <v>362167800001OP Acute</v>
      </c>
      <c r="B535" s="8"/>
      <c r="C535" s="8"/>
      <c r="D535" s="9"/>
      <c r="E535" s="9"/>
      <c r="F535" s="8"/>
      <c r="G535" s="8"/>
      <c r="H535" s="8"/>
      <c r="I535" s="8"/>
      <c r="J535" s="8"/>
      <c r="K535" s="244">
        <v>5012</v>
      </c>
      <c r="L535" s="248" t="s">
        <v>1641</v>
      </c>
      <c r="M535" s="246">
        <v>362167800001</v>
      </c>
      <c r="N535" s="247">
        <v>24</v>
      </c>
      <c r="O535" s="247" t="s">
        <v>1371</v>
      </c>
      <c r="P535" s="203"/>
      <c r="Q535" s="188" t="s">
        <v>29</v>
      </c>
      <c r="R535" s="188" t="s">
        <v>1350</v>
      </c>
      <c r="S535" s="188" t="s">
        <v>1367</v>
      </c>
      <c r="T535" s="188" t="s">
        <v>1368</v>
      </c>
      <c r="U535" s="189"/>
      <c r="V535" s="189" t="s">
        <v>562</v>
      </c>
      <c r="W535" s="197">
        <v>440.14</v>
      </c>
      <c r="X535" s="198">
        <v>0.6</v>
      </c>
      <c r="Y535" s="199">
        <v>1.0427</v>
      </c>
      <c r="Z535" s="200" t="s">
        <v>1206</v>
      </c>
      <c r="AA535" s="201">
        <v>444.08</v>
      </c>
      <c r="AB535" s="202">
        <v>0.16500000000000001</v>
      </c>
      <c r="AC535" s="202">
        <v>1.6E-2</v>
      </c>
      <c r="AD535" s="202" t="s">
        <v>971</v>
      </c>
      <c r="AE535" s="202" t="s">
        <v>1381</v>
      </c>
      <c r="AF535" s="202" t="s">
        <v>949</v>
      </c>
      <c r="AG535" s="202" t="s">
        <v>948</v>
      </c>
      <c r="AH535" s="189">
        <v>0.98373999999999995</v>
      </c>
      <c r="AI535" s="188"/>
      <c r="AJ535" s="188"/>
      <c r="AK535" s="187"/>
      <c r="AL535" s="187"/>
      <c r="AM535" s="188"/>
      <c r="AN535" s="193"/>
    </row>
    <row r="536" spans="1:40">
      <c r="A536" s="16" t="str">
        <f t="shared" si="8"/>
        <v>362167800011OP Acute</v>
      </c>
      <c r="B536" s="8"/>
      <c r="C536" s="8"/>
      <c r="D536" s="9"/>
      <c r="E536" s="9"/>
      <c r="F536" s="8"/>
      <c r="G536" s="8"/>
      <c r="H536" s="8"/>
      <c r="I536" s="8"/>
      <c r="J536" s="8"/>
      <c r="K536" s="244">
        <v>5012</v>
      </c>
      <c r="L536" s="248" t="s">
        <v>1641</v>
      </c>
      <c r="M536" s="246">
        <v>362167800011</v>
      </c>
      <c r="N536" s="247">
        <v>24</v>
      </c>
      <c r="O536" s="247" t="s">
        <v>1371</v>
      </c>
      <c r="P536" s="203"/>
      <c r="Q536" s="188" t="s">
        <v>29</v>
      </c>
      <c r="R536" s="188" t="s">
        <v>1350</v>
      </c>
      <c r="S536" s="188" t="s">
        <v>1367</v>
      </c>
      <c r="T536" s="188" t="s">
        <v>1368</v>
      </c>
      <c r="U536" s="189"/>
      <c r="V536" s="189" t="s">
        <v>562</v>
      </c>
      <c r="W536" s="197">
        <v>440.14</v>
      </c>
      <c r="X536" s="198">
        <v>0.6</v>
      </c>
      <c r="Y536" s="199">
        <v>1.0427</v>
      </c>
      <c r="Z536" s="200" t="s">
        <v>1206</v>
      </c>
      <c r="AA536" s="201">
        <v>444.08</v>
      </c>
      <c r="AB536" s="202">
        <v>0.16500000000000001</v>
      </c>
      <c r="AC536" s="202">
        <v>1.6E-2</v>
      </c>
      <c r="AD536" s="202" t="s">
        <v>971</v>
      </c>
      <c r="AE536" s="202" t="s">
        <v>1381</v>
      </c>
      <c r="AF536" s="202" t="s">
        <v>949</v>
      </c>
      <c r="AG536" s="202" t="s">
        <v>948</v>
      </c>
      <c r="AH536" s="189">
        <v>0.98373999999999995</v>
      </c>
      <c r="AI536" s="188"/>
      <c r="AJ536" s="188"/>
      <c r="AK536" s="187"/>
      <c r="AL536" s="187"/>
      <c r="AM536" s="188"/>
      <c r="AN536" s="193"/>
    </row>
    <row r="537" spans="1:40">
      <c r="A537" s="16" t="str">
        <f t="shared" si="8"/>
        <v>362235165014OP Acute</v>
      </c>
      <c r="B537" s="8"/>
      <c r="C537" s="8"/>
      <c r="D537" s="9"/>
      <c r="E537" s="9"/>
      <c r="F537" s="8"/>
      <c r="G537" s="8"/>
      <c r="H537" s="8"/>
      <c r="I537" s="8"/>
      <c r="J537" s="8"/>
      <c r="K537" s="244">
        <v>5012</v>
      </c>
      <c r="L537" s="248" t="s">
        <v>1641</v>
      </c>
      <c r="M537" s="246">
        <v>362235165014</v>
      </c>
      <c r="N537" s="247">
        <v>24</v>
      </c>
      <c r="O537" s="247" t="s">
        <v>1371</v>
      </c>
      <c r="P537" s="203"/>
      <c r="Q537" s="188" t="s">
        <v>29</v>
      </c>
      <c r="R537" s="188" t="s">
        <v>1350</v>
      </c>
      <c r="S537" s="188" t="s">
        <v>1367</v>
      </c>
      <c r="T537" s="188" t="s">
        <v>1368</v>
      </c>
      <c r="U537" s="189"/>
      <c r="V537" s="189" t="s">
        <v>562</v>
      </c>
      <c r="W537" s="197">
        <v>440.14</v>
      </c>
      <c r="X537" s="198">
        <v>0.6</v>
      </c>
      <c r="Y537" s="199">
        <v>1.0427</v>
      </c>
      <c r="Z537" s="200" t="s">
        <v>1206</v>
      </c>
      <c r="AA537" s="201">
        <v>444.08</v>
      </c>
      <c r="AB537" s="202">
        <v>0.16500000000000001</v>
      </c>
      <c r="AC537" s="202">
        <v>1.6E-2</v>
      </c>
      <c r="AD537" s="202" t="s">
        <v>971</v>
      </c>
      <c r="AE537" s="202" t="s">
        <v>1381</v>
      </c>
      <c r="AF537" s="202" t="s">
        <v>949</v>
      </c>
      <c r="AG537" s="202" t="s">
        <v>948</v>
      </c>
      <c r="AH537" s="189">
        <v>0.98373999999999995</v>
      </c>
      <c r="AI537" s="188"/>
      <c r="AJ537" s="188"/>
      <c r="AK537" s="187"/>
      <c r="AL537" s="187"/>
      <c r="AM537" s="188"/>
      <c r="AN537" s="193"/>
    </row>
    <row r="538" spans="1:40">
      <c r="A538" s="16" t="str">
        <f t="shared" si="8"/>
        <v>371305510001IP Acute</v>
      </c>
      <c r="B538" s="8"/>
      <c r="C538" s="8"/>
      <c r="D538" s="9"/>
      <c r="E538" s="9"/>
      <c r="F538" s="8"/>
      <c r="G538" s="8"/>
      <c r="H538" s="8"/>
      <c r="I538" s="8"/>
      <c r="J538" s="8"/>
      <c r="K538" s="244">
        <v>5013</v>
      </c>
      <c r="L538" s="248" t="s">
        <v>1408</v>
      </c>
      <c r="M538" s="246">
        <v>371305510001</v>
      </c>
      <c r="N538" s="247">
        <v>20</v>
      </c>
      <c r="O538" s="247" t="s">
        <v>1366</v>
      </c>
      <c r="P538" s="203"/>
      <c r="Q538" s="188" t="s">
        <v>30</v>
      </c>
      <c r="R538" s="188" t="s">
        <v>1350</v>
      </c>
      <c r="S538" s="188" t="s">
        <v>1367</v>
      </c>
      <c r="T538" s="188" t="s">
        <v>1368</v>
      </c>
      <c r="U538" s="189"/>
      <c r="V538" s="189" t="s">
        <v>561</v>
      </c>
      <c r="W538" s="197">
        <v>3436.26</v>
      </c>
      <c r="X538" s="198">
        <v>0.62</v>
      </c>
      <c r="Y538" s="199">
        <v>0.91069999999999995</v>
      </c>
      <c r="Z538" s="200">
        <v>0</v>
      </c>
      <c r="AA538" s="201">
        <v>3241.43</v>
      </c>
      <c r="AB538" s="202">
        <v>1.038</v>
      </c>
      <c r="AC538" s="202">
        <v>7.4999999999999997E-2</v>
      </c>
      <c r="AD538" s="202" t="s">
        <v>1373</v>
      </c>
      <c r="AE538" s="202" t="s">
        <v>1387</v>
      </c>
      <c r="AF538" s="202" t="s">
        <v>1206</v>
      </c>
      <c r="AG538" s="202" t="s">
        <v>949</v>
      </c>
      <c r="AH538" s="189">
        <v>0.99858999999999998</v>
      </c>
      <c r="AI538" s="188"/>
      <c r="AJ538" s="188"/>
      <c r="AK538" s="187"/>
      <c r="AL538" s="187"/>
      <c r="AM538" s="188"/>
      <c r="AN538" s="193"/>
    </row>
    <row r="539" spans="1:40">
      <c r="A539" s="16" t="str">
        <f t="shared" si="8"/>
        <v>371305510001IP Psych</v>
      </c>
      <c r="B539" s="8"/>
      <c r="C539" s="8"/>
      <c r="D539" s="9"/>
      <c r="E539" s="9"/>
      <c r="F539" s="8"/>
      <c r="G539" s="8"/>
      <c r="H539" s="8"/>
      <c r="I539" s="8"/>
      <c r="J539" s="8"/>
      <c r="K539" s="244">
        <v>5013</v>
      </c>
      <c r="L539" s="248" t="s">
        <v>1408</v>
      </c>
      <c r="M539" s="246">
        <v>371305510001</v>
      </c>
      <c r="N539" s="247">
        <v>21</v>
      </c>
      <c r="O539" s="247" t="s">
        <v>1375</v>
      </c>
      <c r="P539" s="203"/>
      <c r="Q539" s="188" t="s">
        <v>30</v>
      </c>
      <c r="R539" s="188" t="s">
        <v>1350</v>
      </c>
      <c r="S539" s="188" t="s">
        <v>1367</v>
      </c>
      <c r="T539" s="188" t="s">
        <v>1368</v>
      </c>
      <c r="U539" s="189"/>
      <c r="V539" s="189" t="s">
        <v>561</v>
      </c>
      <c r="W539" s="197" t="s">
        <v>1206</v>
      </c>
      <c r="X539" s="198" t="s">
        <v>1206</v>
      </c>
      <c r="Y539" s="199" t="s">
        <v>1206</v>
      </c>
      <c r="Z539" s="200" t="s">
        <v>1206</v>
      </c>
      <c r="AA539" s="201">
        <v>898.21</v>
      </c>
      <c r="AB539" s="202" t="s">
        <v>1206</v>
      </c>
      <c r="AC539" s="202" t="s">
        <v>1206</v>
      </c>
      <c r="AD539" s="202" t="s">
        <v>1373</v>
      </c>
      <c r="AE539" s="202" t="s">
        <v>1387</v>
      </c>
      <c r="AF539" s="202" t="s">
        <v>1206</v>
      </c>
      <c r="AG539" s="202" t="s">
        <v>949</v>
      </c>
      <c r="AH539" s="189">
        <v>1</v>
      </c>
      <c r="AI539" s="188"/>
      <c r="AJ539" s="188"/>
      <c r="AK539" s="187"/>
      <c r="AL539" s="187"/>
      <c r="AM539" s="188"/>
      <c r="AN539" s="193"/>
    </row>
    <row r="540" spans="1:40">
      <c r="A540" s="16" t="str">
        <f t="shared" si="8"/>
        <v>371305510001OP Acute</v>
      </c>
      <c r="B540" s="8"/>
      <c r="C540" s="8"/>
      <c r="D540" s="9"/>
      <c r="E540" s="9"/>
      <c r="F540" s="8"/>
      <c r="G540" s="8"/>
      <c r="H540" s="8"/>
      <c r="I540" s="8"/>
      <c r="J540" s="8"/>
      <c r="K540" s="244">
        <v>5013</v>
      </c>
      <c r="L540" s="248" t="s">
        <v>1408</v>
      </c>
      <c r="M540" s="246">
        <v>371305510001</v>
      </c>
      <c r="N540" s="247">
        <v>24</v>
      </c>
      <c r="O540" s="247" t="s">
        <v>1371</v>
      </c>
      <c r="P540" s="203"/>
      <c r="Q540" s="188" t="s">
        <v>30</v>
      </c>
      <c r="R540" s="188" t="s">
        <v>1350</v>
      </c>
      <c r="S540" s="188" t="s">
        <v>1367</v>
      </c>
      <c r="T540" s="188" t="s">
        <v>1368</v>
      </c>
      <c r="U540" s="189"/>
      <c r="V540" s="189" t="s">
        <v>561</v>
      </c>
      <c r="W540" s="197">
        <v>440.14</v>
      </c>
      <c r="X540" s="198">
        <v>0.6</v>
      </c>
      <c r="Y540" s="199">
        <v>0.91069999999999995</v>
      </c>
      <c r="Z540" s="200" t="s">
        <v>1206</v>
      </c>
      <c r="AA540" s="201">
        <v>593.41</v>
      </c>
      <c r="AB540" s="202">
        <v>1.038</v>
      </c>
      <c r="AC540" s="202">
        <v>7.4999999999999997E-2</v>
      </c>
      <c r="AD540" s="202" t="s">
        <v>1373</v>
      </c>
      <c r="AE540" s="202" t="s">
        <v>1387</v>
      </c>
      <c r="AF540" s="202" t="s">
        <v>948</v>
      </c>
      <c r="AG540" s="202" t="s">
        <v>949</v>
      </c>
      <c r="AH540" s="189">
        <v>0.98373999999999995</v>
      </c>
      <c r="AI540" s="188"/>
      <c r="AJ540" s="188"/>
      <c r="AK540" s="187"/>
      <c r="AL540" s="187"/>
      <c r="AM540" s="188"/>
      <c r="AN540" s="193"/>
    </row>
    <row r="541" spans="1:40">
      <c r="A541" s="16" t="str">
        <f t="shared" si="8"/>
        <v>371305510001OP Psych</v>
      </c>
      <c r="B541" s="8"/>
      <c r="C541" s="8"/>
      <c r="D541" s="9"/>
      <c r="E541" s="9"/>
      <c r="F541" s="8"/>
      <c r="G541" s="8"/>
      <c r="H541" s="8"/>
      <c r="I541" s="8"/>
      <c r="J541" s="8"/>
      <c r="K541" s="244">
        <v>5013</v>
      </c>
      <c r="L541" s="248" t="s">
        <v>1408</v>
      </c>
      <c r="M541" s="246">
        <v>371305510001</v>
      </c>
      <c r="N541" s="247">
        <v>27</v>
      </c>
      <c r="O541" s="247" t="s">
        <v>1376</v>
      </c>
      <c r="P541" s="203"/>
      <c r="Q541" s="188" t="s">
        <v>30</v>
      </c>
      <c r="R541" s="188" t="s">
        <v>1350</v>
      </c>
      <c r="S541" s="188" t="s">
        <v>1367</v>
      </c>
      <c r="T541" s="188" t="s">
        <v>1368</v>
      </c>
      <c r="U541" s="189"/>
      <c r="V541" s="189" t="s">
        <v>561</v>
      </c>
      <c r="W541" s="197">
        <v>201.46</v>
      </c>
      <c r="X541" s="198">
        <v>0.6</v>
      </c>
      <c r="Y541" s="199">
        <v>0.91069999999999995</v>
      </c>
      <c r="Z541" s="200" t="s">
        <v>1206</v>
      </c>
      <c r="AA541" s="201">
        <v>252.02</v>
      </c>
      <c r="AB541" s="202">
        <v>1.038</v>
      </c>
      <c r="AC541" s="202">
        <v>7.4999999999999997E-2</v>
      </c>
      <c r="AD541" s="202" t="s">
        <v>1373</v>
      </c>
      <c r="AE541" s="202" t="s">
        <v>1387</v>
      </c>
      <c r="AF541" s="202" t="s">
        <v>948</v>
      </c>
      <c r="AG541" s="202" t="s">
        <v>949</v>
      </c>
      <c r="AH541" s="189">
        <v>1</v>
      </c>
      <c r="AI541" s="188"/>
      <c r="AJ541" s="188"/>
      <c r="AK541" s="187"/>
      <c r="AL541" s="187"/>
      <c r="AM541" s="188"/>
      <c r="AN541" s="193"/>
    </row>
    <row r="542" spans="1:40">
      <c r="A542" s="16" t="str">
        <f t="shared" si="8"/>
        <v>371305510001OP Psych</v>
      </c>
      <c r="B542" s="8"/>
      <c r="C542" s="8"/>
      <c r="D542" s="9"/>
      <c r="E542" s="9"/>
      <c r="F542" s="8"/>
      <c r="G542" s="8"/>
      <c r="H542" s="8"/>
      <c r="I542" s="8"/>
      <c r="J542" s="8"/>
      <c r="K542" s="244">
        <v>5013</v>
      </c>
      <c r="L542" s="248" t="s">
        <v>1408</v>
      </c>
      <c r="M542" s="246">
        <v>371305510001</v>
      </c>
      <c r="N542" s="247">
        <v>28</v>
      </c>
      <c r="O542" s="247" t="s">
        <v>1376</v>
      </c>
      <c r="P542" s="203"/>
      <c r="Q542" s="188" t="s">
        <v>30</v>
      </c>
      <c r="R542" s="188" t="s">
        <v>1350</v>
      </c>
      <c r="S542" s="188" t="s">
        <v>1367</v>
      </c>
      <c r="T542" s="188" t="s">
        <v>1368</v>
      </c>
      <c r="U542" s="189"/>
      <c r="V542" s="189" t="s">
        <v>561</v>
      </c>
      <c r="W542" s="197">
        <v>201.46</v>
      </c>
      <c r="X542" s="198">
        <v>0.6</v>
      </c>
      <c r="Y542" s="199">
        <v>0.91069999999999995</v>
      </c>
      <c r="Z542" s="200" t="s">
        <v>1206</v>
      </c>
      <c r="AA542" s="201">
        <v>252.02</v>
      </c>
      <c r="AB542" s="202">
        <v>1.038</v>
      </c>
      <c r="AC542" s="202">
        <v>7.4999999999999997E-2</v>
      </c>
      <c r="AD542" s="202" t="s">
        <v>1373</v>
      </c>
      <c r="AE542" s="202" t="s">
        <v>1387</v>
      </c>
      <c r="AF542" s="202" t="s">
        <v>948</v>
      </c>
      <c r="AG542" s="202" t="s">
        <v>949</v>
      </c>
      <c r="AH542" s="189">
        <v>1</v>
      </c>
      <c r="AI542" s="188"/>
      <c r="AJ542" s="188"/>
      <c r="AK542" s="187"/>
      <c r="AL542" s="187"/>
      <c r="AM542" s="188"/>
      <c r="AN542" s="193"/>
    </row>
    <row r="543" spans="1:40">
      <c r="A543" s="16" t="str">
        <f t="shared" si="8"/>
        <v>362596381001IP Acute</v>
      </c>
      <c r="B543" s="8"/>
      <c r="C543" s="8"/>
      <c r="D543" s="9"/>
      <c r="E543" s="9"/>
      <c r="F543" s="8"/>
      <c r="G543" s="8"/>
      <c r="H543" s="8"/>
      <c r="I543" s="8"/>
      <c r="J543" s="8"/>
      <c r="K543" s="244">
        <v>5014</v>
      </c>
      <c r="L543" s="248" t="s">
        <v>1642</v>
      </c>
      <c r="M543" s="246">
        <v>362596381001</v>
      </c>
      <c r="N543" s="247">
        <v>20</v>
      </c>
      <c r="O543" s="247" t="s">
        <v>1366</v>
      </c>
      <c r="P543" s="203"/>
      <c r="Q543" s="188" t="s">
        <v>31</v>
      </c>
      <c r="R543" s="188" t="s">
        <v>1350</v>
      </c>
      <c r="S543" s="188" t="s">
        <v>1367</v>
      </c>
      <c r="T543" s="188" t="s">
        <v>1368</v>
      </c>
      <c r="U543" s="189"/>
      <c r="V543" s="189" t="s">
        <v>638</v>
      </c>
      <c r="W543" s="197">
        <v>3436.26</v>
      </c>
      <c r="X543" s="198">
        <v>0.68300000000000005</v>
      </c>
      <c r="Y543" s="199">
        <v>1.0427</v>
      </c>
      <c r="Z543" s="200">
        <v>0</v>
      </c>
      <c r="AA543" s="201">
        <v>3531.49</v>
      </c>
      <c r="AB543" s="202">
        <v>0.221</v>
      </c>
      <c r="AC543" s="202">
        <v>1.2999999999999999E-2</v>
      </c>
      <c r="AD543" s="202" t="s">
        <v>1378</v>
      </c>
      <c r="AE543" s="202" t="s">
        <v>1381</v>
      </c>
      <c r="AF543" s="202" t="s">
        <v>1206</v>
      </c>
      <c r="AG543" s="202" t="s">
        <v>948</v>
      </c>
      <c r="AH543" s="189">
        <v>0.99858999999999998</v>
      </c>
      <c r="AI543" s="188"/>
      <c r="AJ543" s="188"/>
      <c r="AK543" s="187"/>
      <c r="AL543" s="187"/>
      <c r="AM543" s="188"/>
      <c r="AN543" s="193"/>
    </row>
    <row r="544" spans="1:40">
      <c r="A544" s="16" t="str">
        <f t="shared" si="8"/>
        <v>362596381005IP Acute</v>
      </c>
      <c r="B544" s="8"/>
      <c r="C544" s="8"/>
      <c r="D544" s="9"/>
      <c r="E544" s="9"/>
      <c r="F544" s="8"/>
      <c r="G544" s="8"/>
      <c r="H544" s="8"/>
      <c r="I544" s="8"/>
      <c r="J544" s="8"/>
      <c r="K544" s="244">
        <v>5014</v>
      </c>
      <c r="L544" s="248" t="s">
        <v>1642</v>
      </c>
      <c r="M544" s="246">
        <v>362596381005</v>
      </c>
      <c r="N544" s="247">
        <v>20</v>
      </c>
      <c r="O544" s="247" t="s">
        <v>1366</v>
      </c>
      <c r="P544" s="203"/>
      <c r="Q544" s="188" t="s">
        <v>31</v>
      </c>
      <c r="R544" s="188" t="s">
        <v>1350</v>
      </c>
      <c r="S544" s="188" t="s">
        <v>1367</v>
      </c>
      <c r="T544" s="188" t="s">
        <v>1368</v>
      </c>
      <c r="U544" s="189"/>
      <c r="V544" s="189" t="s">
        <v>638</v>
      </c>
      <c r="W544" s="197">
        <v>3436.26</v>
      </c>
      <c r="X544" s="198">
        <v>0.68300000000000005</v>
      </c>
      <c r="Y544" s="199">
        <v>1.0427</v>
      </c>
      <c r="Z544" s="200">
        <v>0</v>
      </c>
      <c r="AA544" s="201">
        <v>3531.49</v>
      </c>
      <c r="AB544" s="202">
        <v>0.221</v>
      </c>
      <c r="AC544" s="202">
        <v>1.2999999999999999E-2</v>
      </c>
      <c r="AD544" s="202" t="s">
        <v>1378</v>
      </c>
      <c r="AE544" s="202" t="s">
        <v>1381</v>
      </c>
      <c r="AF544" s="202" t="s">
        <v>1206</v>
      </c>
      <c r="AG544" s="202" t="s">
        <v>948</v>
      </c>
      <c r="AH544" s="189">
        <v>0.99858999999999998</v>
      </c>
      <c r="AI544" s="188"/>
      <c r="AJ544" s="188"/>
      <c r="AK544" s="187"/>
      <c r="AL544" s="187"/>
      <c r="AM544" s="188"/>
      <c r="AN544" s="193"/>
    </row>
    <row r="545" spans="1:40">
      <c r="A545" s="16" t="str">
        <f t="shared" si="8"/>
        <v>362596381006IP Psych</v>
      </c>
      <c r="B545" s="8"/>
      <c r="C545" s="8"/>
      <c r="D545" s="9"/>
      <c r="E545" s="9"/>
      <c r="F545" s="8"/>
      <c r="G545" s="8"/>
      <c r="H545" s="8"/>
      <c r="I545" s="8"/>
      <c r="J545" s="8"/>
      <c r="K545" s="244">
        <v>5014</v>
      </c>
      <c r="L545" s="248" t="s">
        <v>1642</v>
      </c>
      <c r="M545" s="246">
        <v>362596381006</v>
      </c>
      <c r="N545" s="247">
        <v>21</v>
      </c>
      <c r="O545" s="247" t="s">
        <v>1375</v>
      </c>
      <c r="P545" s="203"/>
      <c r="Q545" s="188" t="s">
        <v>31</v>
      </c>
      <c r="R545" s="188" t="s">
        <v>1350</v>
      </c>
      <c r="S545" s="188" t="s">
        <v>1367</v>
      </c>
      <c r="T545" s="188" t="s">
        <v>1368</v>
      </c>
      <c r="U545" s="189"/>
      <c r="V545" s="189" t="s">
        <v>638</v>
      </c>
      <c r="W545" s="197" t="s">
        <v>1206</v>
      </c>
      <c r="X545" s="198" t="s">
        <v>1206</v>
      </c>
      <c r="Y545" s="199" t="s">
        <v>1206</v>
      </c>
      <c r="Z545" s="200" t="s">
        <v>1206</v>
      </c>
      <c r="AA545" s="201">
        <v>377.29</v>
      </c>
      <c r="AB545" s="202" t="s">
        <v>1206</v>
      </c>
      <c r="AC545" s="202" t="s">
        <v>1206</v>
      </c>
      <c r="AD545" s="202" t="s">
        <v>1378</v>
      </c>
      <c r="AE545" s="202" t="s">
        <v>1381</v>
      </c>
      <c r="AF545" s="202" t="s">
        <v>1206</v>
      </c>
      <c r="AG545" s="202" t="s">
        <v>948</v>
      </c>
      <c r="AH545" s="189">
        <v>1</v>
      </c>
      <c r="AI545" s="188"/>
      <c r="AJ545" s="188"/>
      <c r="AK545" s="187"/>
      <c r="AL545" s="187"/>
      <c r="AM545" s="188"/>
      <c r="AN545" s="193"/>
    </row>
    <row r="546" spans="1:40">
      <c r="A546" s="16" t="str">
        <f t="shared" si="8"/>
        <v>362596381005IP Rehab</v>
      </c>
      <c r="B546" s="8"/>
      <c r="C546" s="8"/>
      <c r="D546" s="9"/>
      <c r="E546" s="9"/>
      <c r="F546" s="8"/>
      <c r="G546" s="8"/>
      <c r="H546" s="8"/>
      <c r="I546" s="8"/>
      <c r="J546" s="8"/>
      <c r="K546" s="244">
        <v>5014</v>
      </c>
      <c r="L546" s="248" t="s">
        <v>1642</v>
      </c>
      <c r="M546" s="246">
        <v>362596381005</v>
      </c>
      <c r="N546" s="247">
        <v>22</v>
      </c>
      <c r="O546" s="247" t="s">
        <v>1370</v>
      </c>
      <c r="P546" s="203"/>
      <c r="Q546" s="188" t="s">
        <v>31</v>
      </c>
      <c r="R546" s="188" t="s">
        <v>1350</v>
      </c>
      <c r="S546" s="188" t="s">
        <v>1367</v>
      </c>
      <c r="T546" s="188" t="s">
        <v>1368</v>
      </c>
      <c r="U546" s="189"/>
      <c r="V546" s="189" t="s">
        <v>638</v>
      </c>
      <c r="W546" s="197" t="s">
        <v>1206</v>
      </c>
      <c r="X546" s="198" t="s">
        <v>1206</v>
      </c>
      <c r="Y546" s="199" t="s">
        <v>1206</v>
      </c>
      <c r="Z546" s="200" t="s">
        <v>1206</v>
      </c>
      <c r="AA546" s="201">
        <v>595.13</v>
      </c>
      <c r="AB546" s="202" t="s">
        <v>1206</v>
      </c>
      <c r="AC546" s="202" t="s">
        <v>1206</v>
      </c>
      <c r="AD546" s="202" t="s">
        <v>1378</v>
      </c>
      <c r="AE546" s="202" t="s">
        <v>1381</v>
      </c>
      <c r="AF546" s="202" t="s">
        <v>1206</v>
      </c>
      <c r="AG546" s="202" t="s">
        <v>948</v>
      </c>
      <c r="AH546" s="189">
        <v>1</v>
      </c>
      <c r="AI546" s="188"/>
      <c r="AJ546" s="188"/>
      <c r="AK546" s="187"/>
      <c r="AL546" s="187"/>
      <c r="AM546" s="188"/>
      <c r="AN546" s="193"/>
    </row>
    <row r="547" spans="1:40">
      <c r="A547" s="16" t="str">
        <f t="shared" si="8"/>
        <v>362596381001OP Acute</v>
      </c>
      <c r="B547" s="8"/>
      <c r="C547" s="8"/>
      <c r="D547" s="9"/>
      <c r="E547" s="9"/>
      <c r="F547" s="8"/>
      <c r="G547" s="8"/>
      <c r="H547" s="8"/>
      <c r="I547" s="8"/>
      <c r="J547" s="8"/>
      <c r="K547" s="244">
        <v>5014</v>
      </c>
      <c r="L547" s="248" t="s">
        <v>1642</v>
      </c>
      <c r="M547" s="246">
        <v>362596381001</v>
      </c>
      <c r="N547" s="247">
        <v>24</v>
      </c>
      <c r="O547" s="247" t="s">
        <v>1371</v>
      </c>
      <c r="P547" s="203"/>
      <c r="Q547" s="188" t="s">
        <v>31</v>
      </c>
      <c r="R547" s="188" t="s">
        <v>1350</v>
      </c>
      <c r="S547" s="188" t="s">
        <v>1367</v>
      </c>
      <c r="T547" s="188" t="s">
        <v>1368</v>
      </c>
      <c r="U547" s="189"/>
      <c r="V547" s="189" t="s">
        <v>638</v>
      </c>
      <c r="W547" s="197">
        <v>440.14</v>
      </c>
      <c r="X547" s="198">
        <v>0.6</v>
      </c>
      <c r="Y547" s="199">
        <v>1.0427</v>
      </c>
      <c r="Z547" s="200" t="s">
        <v>1206</v>
      </c>
      <c r="AA547" s="201">
        <v>444.08</v>
      </c>
      <c r="AB547" s="202">
        <v>0.221</v>
      </c>
      <c r="AC547" s="202">
        <v>1.2999999999999999E-2</v>
      </c>
      <c r="AD547" s="202" t="s">
        <v>1378</v>
      </c>
      <c r="AE547" s="202" t="s">
        <v>1381</v>
      </c>
      <c r="AF547" s="202" t="s">
        <v>949</v>
      </c>
      <c r="AG547" s="202" t="s">
        <v>948</v>
      </c>
      <c r="AH547" s="189">
        <v>0.98373999999999995</v>
      </c>
      <c r="AI547" s="188"/>
      <c r="AJ547" s="188"/>
      <c r="AK547" s="187"/>
      <c r="AL547" s="187"/>
      <c r="AM547" s="188"/>
      <c r="AN547" s="193"/>
    </row>
    <row r="548" spans="1:40">
      <c r="A548" s="16" t="str">
        <f t="shared" si="8"/>
        <v>362596381001OP Rehab</v>
      </c>
      <c r="B548" s="8"/>
      <c r="C548" s="8"/>
      <c r="D548" s="9"/>
      <c r="E548" s="9"/>
      <c r="F548" s="8"/>
      <c r="G548" s="8"/>
      <c r="H548" s="8"/>
      <c r="I548" s="8"/>
      <c r="J548" s="8"/>
      <c r="K548" s="244">
        <v>5014</v>
      </c>
      <c r="L548" s="248" t="s">
        <v>1642</v>
      </c>
      <c r="M548" s="246">
        <v>362596381001</v>
      </c>
      <c r="N548" s="247">
        <v>29</v>
      </c>
      <c r="O548" s="247" t="s">
        <v>1379</v>
      </c>
      <c r="P548" s="203"/>
      <c r="Q548" s="188" t="s">
        <v>31</v>
      </c>
      <c r="R548" s="188" t="s">
        <v>1350</v>
      </c>
      <c r="S548" s="188" t="s">
        <v>1367</v>
      </c>
      <c r="T548" s="188" t="s">
        <v>1368</v>
      </c>
      <c r="U548" s="189"/>
      <c r="V548" s="189" t="s">
        <v>638</v>
      </c>
      <c r="W548" s="197">
        <v>310.45999999999998</v>
      </c>
      <c r="X548" s="198">
        <v>0.6</v>
      </c>
      <c r="Y548" s="199">
        <v>1.0427</v>
      </c>
      <c r="Z548" s="200" t="s">
        <v>1206</v>
      </c>
      <c r="AA548" s="201">
        <v>318.41000000000003</v>
      </c>
      <c r="AB548" s="202">
        <v>0.221</v>
      </c>
      <c r="AC548" s="202">
        <v>1.2999999999999999E-2</v>
      </c>
      <c r="AD548" s="202" t="s">
        <v>1378</v>
      </c>
      <c r="AE548" s="202" t="s">
        <v>1381</v>
      </c>
      <c r="AF548" s="202" t="s">
        <v>949</v>
      </c>
      <c r="AG548" s="202" t="s">
        <v>948</v>
      </c>
      <c r="AH548" s="189">
        <v>1</v>
      </c>
      <c r="AI548" s="188"/>
      <c r="AJ548" s="188"/>
      <c r="AK548" s="187"/>
      <c r="AL548" s="187"/>
      <c r="AM548" s="188"/>
      <c r="AN548" s="193"/>
    </row>
    <row r="549" spans="1:40">
      <c r="A549" s="16" t="str">
        <f t="shared" si="8"/>
        <v>362596381005OP Rehab</v>
      </c>
      <c r="B549" s="8"/>
      <c r="C549" s="8"/>
      <c r="D549" s="9"/>
      <c r="E549" s="9"/>
      <c r="F549" s="8"/>
      <c r="G549" s="8"/>
      <c r="H549" s="8"/>
      <c r="I549" s="8"/>
      <c r="J549" s="8"/>
      <c r="K549" s="244">
        <v>5014</v>
      </c>
      <c r="L549" s="248" t="s">
        <v>1642</v>
      </c>
      <c r="M549" s="246">
        <v>362596381005</v>
      </c>
      <c r="N549" s="247">
        <v>29</v>
      </c>
      <c r="O549" s="247" t="s">
        <v>1379</v>
      </c>
      <c r="P549" s="203"/>
      <c r="Q549" s="188" t="s">
        <v>31</v>
      </c>
      <c r="R549" s="188" t="s">
        <v>1350</v>
      </c>
      <c r="S549" s="188" t="s">
        <v>1367</v>
      </c>
      <c r="T549" s="188" t="s">
        <v>1368</v>
      </c>
      <c r="U549" s="189"/>
      <c r="V549" s="189" t="s">
        <v>638</v>
      </c>
      <c r="W549" s="197">
        <v>310.45999999999998</v>
      </c>
      <c r="X549" s="198">
        <v>0.6</v>
      </c>
      <c r="Y549" s="199">
        <v>1.0427</v>
      </c>
      <c r="Z549" s="200" t="s">
        <v>1206</v>
      </c>
      <c r="AA549" s="201">
        <v>318.41000000000003</v>
      </c>
      <c r="AB549" s="202">
        <v>0.221</v>
      </c>
      <c r="AC549" s="202">
        <v>1.2999999999999999E-2</v>
      </c>
      <c r="AD549" s="202" t="s">
        <v>1378</v>
      </c>
      <c r="AE549" s="202" t="s">
        <v>1381</v>
      </c>
      <c r="AF549" s="202" t="s">
        <v>949</v>
      </c>
      <c r="AG549" s="202" t="s">
        <v>948</v>
      </c>
      <c r="AH549" s="189">
        <v>1</v>
      </c>
      <c r="AI549" s="188"/>
      <c r="AJ549" s="188"/>
      <c r="AK549" s="187"/>
      <c r="AL549" s="187"/>
      <c r="AM549" s="188"/>
      <c r="AN549" s="193"/>
    </row>
    <row r="550" spans="1:40">
      <c r="A550" s="16" t="str">
        <f t="shared" si="8"/>
        <v>350593390001IP Acute</v>
      </c>
      <c r="B550" s="8"/>
      <c r="C550" s="8"/>
      <c r="D550" s="9"/>
      <c r="E550" s="9"/>
      <c r="F550" s="8"/>
      <c r="G550" s="8"/>
      <c r="H550" s="8"/>
      <c r="I550" s="8"/>
      <c r="J550" s="8"/>
      <c r="K550" s="244">
        <v>5035</v>
      </c>
      <c r="L550" s="248" t="s">
        <v>1643</v>
      </c>
      <c r="M550" s="246">
        <v>350593390001</v>
      </c>
      <c r="N550" s="247">
        <v>20</v>
      </c>
      <c r="O550" s="247" t="s">
        <v>1366</v>
      </c>
      <c r="P550" s="203"/>
      <c r="Q550" s="188" t="s">
        <v>816</v>
      </c>
      <c r="R550" s="188" t="s">
        <v>1383</v>
      </c>
      <c r="S550" s="188" t="s">
        <v>1367</v>
      </c>
      <c r="T550" s="188" t="s">
        <v>1368</v>
      </c>
      <c r="U550" s="189"/>
      <c r="V550" s="189" t="s">
        <v>708</v>
      </c>
      <c r="W550" s="197">
        <v>3221.03</v>
      </c>
      <c r="X550" s="198">
        <v>0.62</v>
      </c>
      <c r="Y550" s="199">
        <v>0.90890000000000004</v>
      </c>
      <c r="Z550" s="200">
        <v>0</v>
      </c>
      <c r="AA550" s="201">
        <v>3039.1</v>
      </c>
      <c r="AB550" s="202">
        <v>0.25900000000000001</v>
      </c>
      <c r="AC550" s="202">
        <v>2.4E-2</v>
      </c>
      <c r="AD550" s="202" t="s">
        <v>1378</v>
      </c>
      <c r="AE550" s="202">
        <v>0</v>
      </c>
      <c r="AF550" s="202" t="s">
        <v>1206</v>
      </c>
      <c r="AG550" s="202" t="s">
        <v>948</v>
      </c>
      <c r="AH550" s="189">
        <v>1</v>
      </c>
      <c r="AI550" s="188"/>
      <c r="AJ550" s="188"/>
      <c r="AK550" s="187"/>
      <c r="AL550" s="187"/>
      <c r="AM550" s="188"/>
      <c r="AN550" s="193"/>
    </row>
    <row r="551" spans="1:40">
      <c r="A551" s="16" t="str">
        <f t="shared" si="8"/>
        <v>350593390001IP Psych</v>
      </c>
      <c r="B551" s="8"/>
      <c r="C551" s="8"/>
      <c r="D551" s="9"/>
      <c r="E551" s="9"/>
      <c r="F551" s="8"/>
      <c r="G551" s="8"/>
      <c r="H551" s="8"/>
      <c r="I551" s="8"/>
      <c r="J551" s="8"/>
      <c r="K551" s="244">
        <v>5035</v>
      </c>
      <c r="L551" s="248" t="s">
        <v>1643</v>
      </c>
      <c r="M551" s="246">
        <v>350593390001</v>
      </c>
      <c r="N551" s="247">
        <v>21</v>
      </c>
      <c r="O551" s="247" t="s">
        <v>1375</v>
      </c>
      <c r="P551" s="203"/>
      <c r="Q551" s="188" t="s">
        <v>816</v>
      </c>
      <c r="R551" s="188" t="s">
        <v>1383</v>
      </c>
      <c r="S551" s="188" t="s">
        <v>1367</v>
      </c>
      <c r="T551" s="188" t="s">
        <v>1368</v>
      </c>
      <c r="U551" s="189"/>
      <c r="V551" s="189" t="s">
        <v>708</v>
      </c>
      <c r="W551" s="197" t="s">
        <v>1206</v>
      </c>
      <c r="X551" s="198" t="s">
        <v>1206</v>
      </c>
      <c r="Y551" s="199" t="s">
        <v>1206</v>
      </c>
      <c r="Z551" s="200" t="s">
        <v>1206</v>
      </c>
      <c r="AA551" s="201">
        <v>429.33</v>
      </c>
      <c r="AB551" s="202" t="s">
        <v>1206</v>
      </c>
      <c r="AC551" s="202" t="s">
        <v>1206</v>
      </c>
      <c r="AD551" s="202" t="s">
        <v>1378</v>
      </c>
      <c r="AE551" s="202">
        <v>0</v>
      </c>
      <c r="AF551" s="202" t="s">
        <v>1206</v>
      </c>
      <c r="AG551" s="202" t="s">
        <v>948</v>
      </c>
      <c r="AH551" s="189">
        <v>1</v>
      </c>
      <c r="AI551" s="188"/>
      <c r="AJ551" s="188"/>
      <c r="AK551" s="187"/>
      <c r="AL551" s="187"/>
      <c r="AM551" s="188"/>
      <c r="AN551" s="193"/>
    </row>
    <row r="552" spans="1:40">
      <c r="A552" s="16" t="str">
        <f t="shared" si="8"/>
        <v>350593390001IP Rehab</v>
      </c>
      <c r="B552" s="8"/>
      <c r="C552" s="8"/>
      <c r="D552" s="9"/>
      <c r="E552" s="9"/>
      <c r="F552" s="8"/>
      <c r="G552" s="8"/>
      <c r="H552" s="8"/>
      <c r="I552" s="8"/>
      <c r="J552" s="8"/>
      <c r="K552" s="244">
        <v>5035</v>
      </c>
      <c r="L552" s="248" t="s">
        <v>1643</v>
      </c>
      <c r="M552" s="246">
        <v>350593390001</v>
      </c>
      <c r="N552" s="247">
        <v>22</v>
      </c>
      <c r="O552" s="247" t="s">
        <v>1370</v>
      </c>
      <c r="P552" s="203"/>
      <c r="Q552" s="188" t="s">
        <v>816</v>
      </c>
      <c r="R552" s="188" t="s">
        <v>1383</v>
      </c>
      <c r="S552" s="188" t="s">
        <v>1367</v>
      </c>
      <c r="T552" s="188" t="s">
        <v>1368</v>
      </c>
      <c r="U552" s="189"/>
      <c r="V552" s="189" t="s">
        <v>708</v>
      </c>
      <c r="W552" s="197" t="s">
        <v>1206</v>
      </c>
      <c r="X552" s="198" t="s">
        <v>1206</v>
      </c>
      <c r="Y552" s="199" t="s">
        <v>1206</v>
      </c>
      <c r="Z552" s="200" t="s">
        <v>1206</v>
      </c>
      <c r="AA552" s="201">
        <v>518.74</v>
      </c>
      <c r="AB552" s="202" t="s">
        <v>1206</v>
      </c>
      <c r="AC552" s="202" t="s">
        <v>1206</v>
      </c>
      <c r="AD552" s="202" t="s">
        <v>1378</v>
      </c>
      <c r="AE552" s="202">
        <v>0</v>
      </c>
      <c r="AF552" s="202" t="s">
        <v>1206</v>
      </c>
      <c r="AG552" s="202" t="s">
        <v>948</v>
      </c>
      <c r="AH552" s="189">
        <v>1</v>
      </c>
      <c r="AI552" s="188"/>
      <c r="AJ552" s="188"/>
      <c r="AK552" s="187"/>
      <c r="AL552" s="187"/>
      <c r="AM552" s="188"/>
      <c r="AN552" s="193"/>
    </row>
    <row r="553" spans="1:40">
      <c r="A553" s="16" t="str">
        <f t="shared" si="8"/>
        <v>350593390001OP Acute</v>
      </c>
      <c r="B553" s="8"/>
      <c r="C553" s="8"/>
      <c r="D553" s="9"/>
      <c r="E553" s="9"/>
      <c r="F553" s="8"/>
      <c r="G553" s="8"/>
      <c r="H553" s="8"/>
      <c r="I553" s="8"/>
      <c r="J553" s="8"/>
      <c r="K553" s="244">
        <v>5035</v>
      </c>
      <c r="L553" s="248" t="s">
        <v>1643</v>
      </c>
      <c r="M553" s="246">
        <v>350593390001</v>
      </c>
      <c r="N553" s="247">
        <v>24</v>
      </c>
      <c r="O553" s="247" t="s">
        <v>1371</v>
      </c>
      <c r="P553" s="203"/>
      <c r="Q553" s="188" t="s">
        <v>816</v>
      </c>
      <c r="R553" s="188" t="s">
        <v>1383</v>
      </c>
      <c r="S553" s="188" t="s">
        <v>1367</v>
      </c>
      <c r="T553" s="188" t="s">
        <v>1368</v>
      </c>
      <c r="U553" s="189"/>
      <c r="V553" s="189" t="s">
        <v>708</v>
      </c>
      <c r="W553" s="197">
        <v>353.01</v>
      </c>
      <c r="X553" s="198">
        <v>0.6</v>
      </c>
      <c r="Y553" s="199">
        <v>0.90890000000000004</v>
      </c>
      <c r="Z553" s="200" t="s">
        <v>1206</v>
      </c>
      <c r="AA553" s="201">
        <v>330.08</v>
      </c>
      <c r="AB553" s="202" t="s">
        <v>1206</v>
      </c>
      <c r="AC553" s="202" t="s">
        <v>1206</v>
      </c>
      <c r="AD553" s="202" t="s">
        <v>1378</v>
      </c>
      <c r="AE553" s="202">
        <v>0</v>
      </c>
      <c r="AF553" s="202" t="s">
        <v>949</v>
      </c>
      <c r="AG553" s="202" t="s">
        <v>948</v>
      </c>
      <c r="AH553" s="189">
        <v>0.98912</v>
      </c>
      <c r="AI553" s="188"/>
      <c r="AJ553" s="188"/>
      <c r="AK553" s="187"/>
      <c r="AL553" s="187"/>
      <c r="AM553" s="188"/>
      <c r="AN553" s="193"/>
    </row>
    <row r="554" spans="1:40">
      <c r="A554" s="16" t="str">
        <f t="shared" si="8"/>
        <v>350593390001OP Psych</v>
      </c>
      <c r="B554" s="8"/>
      <c r="C554" s="8"/>
      <c r="D554" s="9"/>
      <c r="E554" s="9"/>
      <c r="F554" s="8"/>
      <c r="G554" s="8"/>
      <c r="H554" s="8"/>
      <c r="I554" s="8"/>
      <c r="J554" s="8"/>
      <c r="K554" s="244">
        <v>5035</v>
      </c>
      <c r="L554" s="248" t="s">
        <v>1643</v>
      </c>
      <c r="M554" s="246">
        <v>350593390001</v>
      </c>
      <c r="N554" s="247">
        <v>27</v>
      </c>
      <c r="O554" s="247" t="s">
        <v>1376</v>
      </c>
      <c r="P554" s="203"/>
      <c r="Q554" s="188" t="s">
        <v>816</v>
      </c>
      <c r="R554" s="188" t="s">
        <v>1383</v>
      </c>
      <c r="S554" s="188" t="s">
        <v>1367</v>
      </c>
      <c r="T554" s="188" t="s">
        <v>1368</v>
      </c>
      <c r="U554" s="189"/>
      <c r="V554" s="189" t="s">
        <v>708</v>
      </c>
      <c r="W554" s="197">
        <v>155.99</v>
      </c>
      <c r="X554" s="198">
        <v>0.6</v>
      </c>
      <c r="Y554" s="199">
        <v>0.90890000000000004</v>
      </c>
      <c r="Z554" s="200" t="s">
        <v>1206</v>
      </c>
      <c r="AA554" s="201">
        <v>147.46</v>
      </c>
      <c r="AB554" s="202" t="s">
        <v>1206</v>
      </c>
      <c r="AC554" s="202" t="s">
        <v>1206</v>
      </c>
      <c r="AD554" s="202" t="s">
        <v>1378</v>
      </c>
      <c r="AE554" s="202">
        <v>0</v>
      </c>
      <c r="AF554" s="202" t="s">
        <v>949</v>
      </c>
      <c r="AG554" s="202" t="s">
        <v>948</v>
      </c>
      <c r="AH554" s="189">
        <v>1</v>
      </c>
      <c r="AI554" s="188"/>
      <c r="AJ554" s="188"/>
      <c r="AK554" s="187"/>
      <c r="AL554" s="187"/>
      <c r="AM554" s="188"/>
      <c r="AN554" s="193"/>
    </row>
    <row r="555" spans="1:40">
      <c r="A555" s="16" t="str">
        <f t="shared" si="8"/>
        <v>350593390001OP Psych</v>
      </c>
      <c r="B555" s="8"/>
      <c r="C555" s="8"/>
      <c r="D555" s="9"/>
      <c r="E555" s="9"/>
      <c r="F555" s="8"/>
      <c r="G555" s="8"/>
      <c r="H555" s="8"/>
      <c r="I555" s="8"/>
      <c r="J555" s="8"/>
      <c r="K555" s="244">
        <v>5035</v>
      </c>
      <c r="L555" s="248" t="s">
        <v>1643</v>
      </c>
      <c r="M555" s="246">
        <v>350593390001</v>
      </c>
      <c r="N555" s="247">
        <v>28</v>
      </c>
      <c r="O555" s="247" t="s">
        <v>1376</v>
      </c>
      <c r="P555" s="203"/>
      <c r="Q555" s="188" t="s">
        <v>816</v>
      </c>
      <c r="R555" s="188" t="s">
        <v>1383</v>
      </c>
      <c r="S555" s="188" t="s">
        <v>1367</v>
      </c>
      <c r="T555" s="188" t="s">
        <v>1368</v>
      </c>
      <c r="U555" s="189"/>
      <c r="V555" s="189" t="s">
        <v>708</v>
      </c>
      <c r="W555" s="197">
        <v>155.99</v>
      </c>
      <c r="X555" s="198">
        <v>0.6</v>
      </c>
      <c r="Y555" s="199">
        <v>0.90890000000000004</v>
      </c>
      <c r="Z555" s="200" t="s">
        <v>1206</v>
      </c>
      <c r="AA555" s="201">
        <v>147.46</v>
      </c>
      <c r="AB555" s="202" t="s">
        <v>1206</v>
      </c>
      <c r="AC555" s="202" t="s">
        <v>1206</v>
      </c>
      <c r="AD555" s="202" t="s">
        <v>1378</v>
      </c>
      <c r="AE555" s="202">
        <v>0</v>
      </c>
      <c r="AF555" s="202" t="s">
        <v>949</v>
      </c>
      <c r="AG555" s="202" t="s">
        <v>948</v>
      </c>
      <c r="AH555" s="189">
        <v>1</v>
      </c>
      <c r="AI555" s="188"/>
      <c r="AJ555" s="188"/>
      <c r="AK555" s="187"/>
      <c r="AL555" s="187"/>
      <c r="AM555" s="188"/>
      <c r="AN555" s="193"/>
    </row>
    <row r="556" spans="1:40">
      <c r="A556" s="16" t="str">
        <f t="shared" si="8"/>
        <v>350593390001OP Rehab</v>
      </c>
      <c r="B556" s="8"/>
      <c r="C556" s="8"/>
      <c r="D556" s="9"/>
      <c r="E556" s="9"/>
      <c r="F556" s="8"/>
      <c r="G556" s="8"/>
      <c r="H556" s="8"/>
      <c r="I556" s="8"/>
      <c r="J556" s="8"/>
      <c r="K556" s="244">
        <v>5035</v>
      </c>
      <c r="L556" s="248" t="s">
        <v>1643</v>
      </c>
      <c r="M556" s="246">
        <v>350593390001</v>
      </c>
      <c r="N556" s="247">
        <v>29</v>
      </c>
      <c r="O556" s="247" t="s">
        <v>1379</v>
      </c>
      <c r="P556" s="203"/>
      <c r="Q556" s="188" t="s">
        <v>816</v>
      </c>
      <c r="R556" s="188" t="s">
        <v>1383</v>
      </c>
      <c r="S556" s="188" t="s">
        <v>1367</v>
      </c>
      <c r="T556" s="188" t="s">
        <v>1368</v>
      </c>
      <c r="U556" s="189"/>
      <c r="V556" s="189" t="s">
        <v>708</v>
      </c>
      <c r="W556" s="197">
        <v>71.400000000000006</v>
      </c>
      <c r="X556" s="198">
        <v>0.6</v>
      </c>
      <c r="Y556" s="199">
        <v>0.90890000000000004</v>
      </c>
      <c r="Z556" s="200" t="s">
        <v>1206</v>
      </c>
      <c r="AA556" s="201">
        <v>67.5</v>
      </c>
      <c r="AB556" s="202" t="s">
        <v>1206</v>
      </c>
      <c r="AC556" s="202" t="s">
        <v>1206</v>
      </c>
      <c r="AD556" s="202" t="s">
        <v>1378</v>
      </c>
      <c r="AE556" s="202">
        <v>0</v>
      </c>
      <c r="AF556" s="202" t="s">
        <v>949</v>
      </c>
      <c r="AG556" s="202" t="s">
        <v>948</v>
      </c>
      <c r="AH556" s="189">
        <v>1</v>
      </c>
      <c r="AI556" s="188"/>
      <c r="AJ556" s="188"/>
      <c r="AK556" s="187"/>
      <c r="AL556" s="187"/>
      <c r="AM556" s="188"/>
      <c r="AN556" s="193"/>
    </row>
    <row r="557" spans="1:40">
      <c r="A557" s="16" t="str">
        <f t="shared" ref="A557:A620" si="9">M557&amp;O557</f>
        <v>350869065001IP Acute</v>
      </c>
      <c r="B557" s="8"/>
      <c r="C557" s="8"/>
      <c r="D557" s="9"/>
      <c r="E557" s="9"/>
      <c r="F557" s="8"/>
      <c r="G557" s="8"/>
      <c r="H557" s="8"/>
      <c r="I557" s="8"/>
      <c r="J557" s="8"/>
      <c r="K557" s="244">
        <v>5038</v>
      </c>
      <c r="L557" s="248" t="s">
        <v>1644</v>
      </c>
      <c r="M557" s="246">
        <v>350869065001</v>
      </c>
      <c r="N557" s="247">
        <v>20</v>
      </c>
      <c r="O557" s="247" t="s">
        <v>1366</v>
      </c>
      <c r="P557" s="203"/>
      <c r="Q557" s="188" t="s">
        <v>920</v>
      </c>
      <c r="R557" s="188" t="s">
        <v>1383</v>
      </c>
      <c r="S557" s="188" t="s">
        <v>1367</v>
      </c>
      <c r="T557" s="188" t="s">
        <v>1368</v>
      </c>
      <c r="U557" s="189"/>
      <c r="V557" s="189" t="s">
        <v>710</v>
      </c>
      <c r="W557" s="197">
        <v>3221.03</v>
      </c>
      <c r="X557" s="198">
        <v>0.62</v>
      </c>
      <c r="Y557" s="199">
        <v>0.90890000000000004</v>
      </c>
      <c r="Z557" s="200">
        <v>0</v>
      </c>
      <c r="AA557" s="201">
        <v>3039.1</v>
      </c>
      <c r="AB557" s="202">
        <v>0.23200000000000001</v>
      </c>
      <c r="AC557" s="202">
        <v>1.0999999999999999E-2</v>
      </c>
      <c r="AD557" s="202" t="s">
        <v>1378</v>
      </c>
      <c r="AE557" s="202">
        <v>0</v>
      </c>
      <c r="AF557" s="202" t="s">
        <v>1206</v>
      </c>
      <c r="AG557" s="202" t="s">
        <v>948</v>
      </c>
      <c r="AH557" s="189">
        <v>1</v>
      </c>
      <c r="AI557" s="188"/>
      <c r="AJ557" s="188"/>
      <c r="AK557" s="187"/>
      <c r="AL557" s="187"/>
      <c r="AM557" s="188"/>
      <c r="AN557" s="193"/>
    </row>
    <row r="558" spans="1:40">
      <c r="A558" s="16" t="str">
        <f t="shared" si="9"/>
        <v>350869065001IP Psych</v>
      </c>
      <c r="B558" s="8"/>
      <c r="C558" s="8"/>
      <c r="D558" s="9"/>
      <c r="E558" s="9"/>
      <c r="F558" s="8"/>
      <c r="G558" s="8"/>
      <c r="H558" s="8"/>
      <c r="I558" s="8"/>
      <c r="J558" s="8"/>
      <c r="K558" s="244">
        <v>5038</v>
      </c>
      <c r="L558" s="248" t="s">
        <v>1644</v>
      </c>
      <c r="M558" s="246">
        <v>350869065001</v>
      </c>
      <c r="N558" s="247">
        <v>21</v>
      </c>
      <c r="O558" s="247" t="s">
        <v>1375</v>
      </c>
      <c r="P558" s="203"/>
      <c r="Q558" s="188" t="s">
        <v>920</v>
      </c>
      <c r="R558" s="188" t="s">
        <v>1383</v>
      </c>
      <c r="S558" s="188" t="s">
        <v>1367</v>
      </c>
      <c r="T558" s="188" t="s">
        <v>1368</v>
      </c>
      <c r="U558" s="189"/>
      <c r="V558" s="189" t="s">
        <v>710</v>
      </c>
      <c r="W558" s="197" t="s">
        <v>1206</v>
      </c>
      <c r="X558" s="198" t="s">
        <v>1206</v>
      </c>
      <c r="Y558" s="199" t="s">
        <v>1206</v>
      </c>
      <c r="Z558" s="200" t="s">
        <v>1206</v>
      </c>
      <c r="AA558" s="201">
        <v>459.04</v>
      </c>
      <c r="AB558" s="202" t="s">
        <v>1206</v>
      </c>
      <c r="AC558" s="202" t="s">
        <v>1206</v>
      </c>
      <c r="AD558" s="202" t="s">
        <v>1378</v>
      </c>
      <c r="AE558" s="202">
        <v>0</v>
      </c>
      <c r="AF558" s="202" t="s">
        <v>1206</v>
      </c>
      <c r="AG558" s="202" t="s">
        <v>948</v>
      </c>
      <c r="AH558" s="189">
        <v>1</v>
      </c>
      <c r="AI558" s="188"/>
      <c r="AJ558" s="188"/>
      <c r="AK558" s="187"/>
      <c r="AL558" s="187"/>
      <c r="AM558" s="188"/>
      <c r="AN558" s="193"/>
    </row>
    <row r="559" spans="1:40">
      <c r="A559" s="16" t="str">
        <f t="shared" si="9"/>
        <v>350869065001IP Rehab</v>
      </c>
      <c r="B559" s="8"/>
      <c r="C559" s="8"/>
      <c r="D559" s="9"/>
      <c r="E559" s="9"/>
      <c r="F559" s="8"/>
      <c r="G559" s="8"/>
      <c r="H559" s="8"/>
      <c r="I559" s="8"/>
      <c r="J559" s="8"/>
      <c r="K559" s="244">
        <v>5038</v>
      </c>
      <c r="L559" s="248" t="s">
        <v>1644</v>
      </c>
      <c r="M559" s="246">
        <v>350869065001</v>
      </c>
      <c r="N559" s="247">
        <v>22</v>
      </c>
      <c r="O559" s="247" t="s">
        <v>1370</v>
      </c>
      <c r="P559" s="203"/>
      <c r="Q559" s="188" t="s">
        <v>920</v>
      </c>
      <c r="R559" s="188" t="s">
        <v>1383</v>
      </c>
      <c r="S559" s="188" t="s">
        <v>1367</v>
      </c>
      <c r="T559" s="188" t="s">
        <v>1368</v>
      </c>
      <c r="U559" s="189"/>
      <c r="V559" s="189" t="s">
        <v>710</v>
      </c>
      <c r="W559" s="197" t="s">
        <v>1206</v>
      </c>
      <c r="X559" s="198" t="s">
        <v>1206</v>
      </c>
      <c r="Y559" s="199" t="s">
        <v>1206</v>
      </c>
      <c r="Z559" s="200" t="s">
        <v>1206</v>
      </c>
      <c r="AA559" s="201">
        <v>518.74</v>
      </c>
      <c r="AB559" s="202" t="s">
        <v>1206</v>
      </c>
      <c r="AC559" s="202" t="s">
        <v>1206</v>
      </c>
      <c r="AD559" s="202" t="s">
        <v>1378</v>
      </c>
      <c r="AE559" s="202">
        <v>0</v>
      </c>
      <c r="AF559" s="202" t="s">
        <v>1206</v>
      </c>
      <c r="AG559" s="202" t="s">
        <v>948</v>
      </c>
      <c r="AH559" s="189">
        <v>1</v>
      </c>
      <c r="AI559" s="188"/>
      <c r="AJ559" s="188"/>
      <c r="AK559" s="187"/>
      <c r="AL559" s="187"/>
      <c r="AM559" s="188"/>
      <c r="AN559" s="193"/>
    </row>
    <row r="560" spans="1:40">
      <c r="A560" s="16" t="str">
        <f t="shared" si="9"/>
        <v>350869065001OP Acute</v>
      </c>
      <c r="B560" s="8"/>
      <c r="C560" s="8"/>
      <c r="D560" s="9"/>
      <c r="E560" s="9"/>
      <c r="F560" s="8"/>
      <c r="G560" s="8"/>
      <c r="H560" s="8"/>
      <c r="I560" s="8"/>
      <c r="J560" s="8"/>
      <c r="K560" s="244">
        <v>5038</v>
      </c>
      <c r="L560" s="248" t="s">
        <v>1644</v>
      </c>
      <c r="M560" s="246">
        <v>350869065001</v>
      </c>
      <c r="N560" s="247">
        <v>24</v>
      </c>
      <c r="O560" s="247" t="s">
        <v>1371</v>
      </c>
      <c r="P560" s="203"/>
      <c r="Q560" s="188" t="s">
        <v>920</v>
      </c>
      <c r="R560" s="188" t="s">
        <v>1383</v>
      </c>
      <c r="S560" s="188" t="s">
        <v>1367</v>
      </c>
      <c r="T560" s="188" t="s">
        <v>1368</v>
      </c>
      <c r="U560" s="189"/>
      <c r="V560" s="189" t="s">
        <v>710</v>
      </c>
      <c r="W560" s="197">
        <v>353.01</v>
      </c>
      <c r="X560" s="198">
        <v>0.6</v>
      </c>
      <c r="Y560" s="199">
        <v>0.90890000000000004</v>
      </c>
      <c r="Z560" s="200" t="s">
        <v>1206</v>
      </c>
      <c r="AA560" s="201">
        <v>330.08</v>
      </c>
      <c r="AB560" s="202" t="s">
        <v>1206</v>
      </c>
      <c r="AC560" s="202" t="s">
        <v>1206</v>
      </c>
      <c r="AD560" s="202" t="s">
        <v>1378</v>
      </c>
      <c r="AE560" s="202">
        <v>0</v>
      </c>
      <c r="AF560" s="202" t="s">
        <v>949</v>
      </c>
      <c r="AG560" s="202" t="s">
        <v>948</v>
      </c>
      <c r="AH560" s="189">
        <v>0.98912</v>
      </c>
      <c r="AI560" s="188"/>
      <c r="AJ560" s="188"/>
      <c r="AK560" s="187"/>
      <c r="AL560" s="187"/>
      <c r="AM560" s="188"/>
      <c r="AN560" s="193"/>
    </row>
    <row r="561" spans="1:40">
      <c r="A561" s="16" t="str">
        <f t="shared" si="9"/>
        <v>351738708002IP Acute</v>
      </c>
      <c r="B561" s="8"/>
      <c r="C561" s="8"/>
      <c r="D561" s="9"/>
      <c r="E561" s="9"/>
      <c r="F561" s="8"/>
      <c r="G561" s="8"/>
      <c r="H561" s="8"/>
      <c r="I561" s="8"/>
      <c r="J561" s="8"/>
      <c r="K561" s="244">
        <v>5058</v>
      </c>
      <c r="L561" s="248" t="s">
        <v>1409</v>
      </c>
      <c r="M561" s="246">
        <v>351738708002</v>
      </c>
      <c r="N561" s="247">
        <v>20</v>
      </c>
      <c r="O561" s="247" t="s">
        <v>1366</v>
      </c>
      <c r="P561" s="203"/>
      <c r="Q561" s="188" t="s">
        <v>922</v>
      </c>
      <c r="R561" s="188" t="s">
        <v>1383</v>
      </c>
      <c r="S561" s="188" t="s">
        <v>1367</v>
      </c>
      <c r="T561" s="188" t="s">
        <v>1368</v>
      </c>
      <c r="U561" s="189"/>
      <c r="V561" s="189" t="s">
        <v>706</v>
      </c>
      <c r="W561" s="197">
        <v>3221.03</v>
      </c>
      <c r="X561" s="198">
        <v>0.68300000000000005</v>
      </c>
      <c r="Y561" s="199">
        <v>1.0263</v>
      </c>
      <c r="Z561" s="200">
        <v>0</v>
      </c>
      <c r="AA561" s="201">
        <v>3278.89</v>
      </c>
      <c r="AB561" s="202">
        <v>0.28499999999999998</v>
      </c>
      <c r="AC561" s="202">
        <v>1.4999999999999999E-2</v>
      </c>
      <c r="AD561" s="202" t="s">
        <v>1373</v>
      </c>
      <c r="AE561" s="202">
        <v>0</v>
      </c>
      <c r="AF561" s="202" t="s">
        <v>1206</v>
      </c>
      <c r="AG561" s="202" t="s">
        <v>948</v>
      </c>
      <c r="AH561" s="189">
        <v>1</v>
      </c>
      <c r="AI561" s="188"/>
      <c r="AJ561" s="188"/>
      <c r="AK561" s="187"/>
      <c r="AL561" s="187"/>
      <c r="AM561" s="188"/>
      <c r="AN561" s="193"/>
    </row>
    <row r="562" spans="1:40">
      <c r="A562" s="16" t="str">
        <f t="shared" si="9"/>
        <v>351738708002IP Psych</v>
      </c>
      <c r="B562" s="8"/>
      <c r="C562" s="8"/>
      <c r="D562" s="9"/>
      <c r="E562" s="9"/>
      <c r="F562" s="8"/>
      <c r="G562" s="8"/>
      <c r="H562" s="8"/>
      <c r="I562" s="8"/>
      <c r="J562" s="8"/>
      <c r="K562" s="244">
        <v>5058</v>
      </c>
      <c r="L562" s="248" t="s">
        <v>1409</v>
      </c>
      <c r="M562" s="246">
        <v>351738708002</v>
      </c>
      <c r="N562" s="247">
        <v>21</v>
      </c>
      <c r="O562" s="247" t="s">
        <v>1375</v>
      </c>
      <c r="P562" s="203"/>
      <c r="Q562" s="188" t="s">
        <v>922</v>
      </c>
      <c r="R562" s="188" t="s">
        <v>1383</v>
      </c>
      <c r="S562" s="188" t="s">
        <v>1367</v>
      </c>
      <c r="T562" s="188" t="s">
        <v>1368</v>
      </c>
      <c r="U562" s="189"/>
      <c r="V562" s="189" t="s">
        <v>706</v>
      </c>
      <c r="W562" s="197" t="s">
        <v>1206</v>
      </c>
      <c r="X562" s="198" t="s">
        <v>1206</v>
      </c>
      <c r="Y562" s="199" t="s">
        <v>1206</v>
      </c>
      <c r="Z562" s="200" t="s">
        <v>1206</v>
      </c>
      <c r="AA562" s="201">
        <v>371.82</v>
      </c>
      <c r="AB562" s="202" t="s">
        <v>1206</v>
      </c>
      <c r="AC562" s="202" t="s">
        <v>1206</v>
      </c>
      <c r="AD562" s="202" t="s">
        <v>1373</v>
      </c>
      <c r="AE562" s="202">
        <v>0</v>
      </c>
      <c r="AF562" s="202" t="s">
        <v>1206</v>
      </c>
      <c r="AG562" s="202" t="s">
        <v>948</v>
      </c>
      <c r="AH562" s="189">
        <v>1</v>
      </c>
      <c r="AI562" s="188"/>
      <c r="AJ562" s="188"/>
      <c r="AK562" s="187"/>
      <c r="AL562" s="187"/>
      <c r="AM562" s="188"/>
      <c r="AN562" s="193"/>
    </row>
    <row r="563" spans="1:40">
      <c r="A563" s="16" t="str">
        <f t="shared" si="9"/>
        <v>351738708004IP Psych</v>
      </c>
      <c r="B563" s="8"/>
      <c r="C563" s="8"/>
      <c r="D563" s="9"/>
      <c r="E563" s="9"/>
      <c r="F563" s="8"/>
      <c r="G563" s="8"/>
      <c r="H563" s="8"/>
      <c r="I563" s="8"/>
      <c r="J563" s="8"/>
      <c r="K563" s="244">
        <v>5058</v>
      </c>
      <c r="L563" s="248" t="s">
        <v>1409</v>
      </c>
      <c r="M563" s="246">
        <v>351738708004</v>
      </c>
      <c r="N563" s="247">
        <v>21</v>
      </c>
      <c r="O563" s="247" t="s">
        <v>1375</v>
      </c>
      <c r="P563" s="203"/>
      <c r="Q563" s="188" t="s">
        <v>922</v>
      </c>
      <c r="R563" s="188" t="s">
        <v>1383</v>
      </c>
      <c r="S563" s="188" t="s">
        <v>1367</v>
      </c>
      <c r="T563" s="188" t="s">
        <v>1368</v>
      </c>
      <c r="U563" s="189"/>
      <c r="V563" s="189" t="s">
        <v>706</v>
      </c>
      <c r="W563" s="197" t="s">
        <v>1206</v>
      </c>
      <c r="X563" s="198" t="s">
        <v>1206</v>
      </c>
      <c r="Y563" s="199" t="s">
        <v>1206</v>
      </c>
      <c r="Z563" s="200" t="s">
        <v>1206</v>
      </c>
      <c r="AA563" s="201">
        <v>371.82</v>
      </c>
      <c r="AB563" s="202" t="s">
        <v>1206</v>
      </c>
      <c r="AC563" s="202" t="s">
        <v>1206</v>
      </c>
      <c r="AD563" s="202" t="s">
        <v>1373</v>
      </c>
      <c r="AE563" s="202">
        <v>0</v>
      </c>
      <c r="AF563" s="202" t="s">
        <v>1206</v>
      </c>
      <c r="AG563" s="202" t="s">
        <v>948</v>
      </c>
      <c r="AH563" s="189">
        <v>1</v>
      </c>
      <c r="AI563" s="188"/>
      <c r="AJ563" s="188"/>
      <c r="AK563" s="187"/>
      <c r="AL563" s="187"/>
      <c r="AM563" s="188"/>
      <c r="AN563" s="193"/>
    </row>
    <row r="564" spans="1:40">
      <c r="A564" s="16" t="str">
        <f t="shared" si="9"/>
        <v>351738708002IP Rehab</v>
      </c>
      <c r="B564" s="8"/>
      <c r="C564" s="8"/>
      <c r="D564" s="9"/>
      <c r="E564" s="9"/>
      <c r="F564" s="8"/>
      <c r="G564" s="8"/>
      <c r="H564" s="8"/>
      <c r="I564" s="8"/>
      <c r="J564" s="8"/>
      <c r="K564" s="244">
        <v>5058</v>
      </c>
      <c r="L564" s="248" t="s">
        <v>1409</v>
      </c>
      <c r="M564" s="246">
        <v>351738708002</v>
      </c>
      <c r="N564" s="247">
        <v>22</v>
      </c>
      <c r="O564" s="247" t="s">
        <v>1370</v>
      </c>
      <c r="P564" s="203"/>
      <c r="Q564" s="188" t="s">
        <v>922</v>
      </c>
      <c r="R564" s="188" t="s">
        <v>1383</v>
      </c>
      <c r="S564" s="188" t="s">
        <v>1367</v>
      </c>
      <c r="T564" s="188" t="s">
        <v>1368</v>
      </c>
      <c r="U564" s="189"/>
      <c r="V564" s="189" t="s">
        <v>706</v>
      </c>
      <c r="W564" s="197" t="s">
        <v>1206</v>
      </c>
      <c r="X564" s="198" t="s">
        <v>1206</v>
      </c>
      <c r="Y564" s="199" t="s">
        <v>1206</v>
      </c>
      <c r="Z564" s="200" t="s">
        <v>1206</v>
      </c>
      <c r="AA564" s="201">
        <v>518.74</v>
      </c>
      <c r="AB564" s="202" t="s">
        <v>1206</v>
      </c>
      <c r="AC564" s="202" t="s">
        <v>1206</v>
      </c>
      <c r="AD564" s="202" t="s">
        <v>1373</v>
      </c>
      <c r="AE564" s="202">
        <v>0</v>
      </c>
      <c r="AF564" s="202" t="s">
        <v>1206</v>
      </c>
      <c r="AG564" s="202" t="s">
        <v>948</v>
      </c>
      <c r="AH564" s="189">
        <v>1</v>
      </c>
      <c r="AI564" s="188"/>
      <c r="AJ564" s="188"/>
      <c r="AK564" s="187"/>
      <c r="AL564" s="187"/>
      <c r="AM564" s="188"/>
      <c r="AN564" s="193"/>
    </row>
    <row r="565" spans="1:40">
      <c r="A565" s="16" t="str">
        <f t="shared" si="9"/>
        <v>351738708003IP Rehab</v>
      </c>
      <c r="B565" s="8"/>
      <c r="C565" s="8"/>
      <c r="D565" s="9"/>
      <c r="E565" s="9"/>
      <c r="F565" s="8"/>
      <c r="G565" s="8"/>
      <c r="H565" s="8"/>
      <c r="I565" s="8"/>
      <c r="J565" s="8"/>
      <c r="K565" s="244">
        <v>5058</v>
      </c>
      <c r="L565" s="248" t="s">
        <v>1409</v>
      </c>
      <c r="M565" s="246">
        <v>351738708003</v>
      </c>
      <c r="N565" s="247">
        <v>22</v>
      </c>
      <c r="O565" s="247" t="s">
        <v>1370</v>
      </c>
      <c r="P565" s="203"/>
      <c r="Q565" s="188" t="s">
        <v>922</v>
      </c>
      <c r="R565" s="188" t="s">
        <v>1383</v>
      </c>
      <c r="S565" s="188" t="s">
        <v>1367</v>
      </c>
      <c r="T565" s="188" t="s">
        <v>1368</v>
      </c>
      <c r="U565" s="189"/>
      <c r="V565" s="189" t="s">
        <v>706</v>
      </c>
      <c r="W565" s="197" t="s">
        <v>1206</v>
      </c>
      <c r="X565" s="198" t="s">
        <v>1206</v>
      </c>
      <c r="Y565" s="199" t="s">
        <v>1206</v>
      </c>
      <c r="Z565" s="200" t="s">
        <v>1206</v>
      </c>
      <c r="AA565" s="201">
        <v>518.74</v>
      </c>
      <c r="AB565" s="202" t="s">
        <v>1206</v>
      </c>
      <c r="AC565" s="202" t="s">
        <v>1206</v>
      </c>
      <c r="AD565" s="202" t="s">
        <v>1373</v>
      </c>
      <c r="AE565" s="202">
        <v>0</v>
      </c>
      <c r="AF565" s="202" t="s">
        <v>1206</v>
      </c>
      <c r="AG565" s="202" t="s">
        <v>948</v>
      </c>
      <c r="AH565" s="189">
        <v>1</v>
      </c>
      <c r="AI565" s="188"/>
      <c r="AJ565" s="188"/>
      <c r="AK565" s="187"/>
      <c r="AL565" s="187"/>
      <c r="AM565" s="188"/>
      <c r="AN565" s="193"/>
    </row>
    <row r="566" spans="1:40">
      <c r="A566" s="16" t="str">
        <f t="shared" si="9"/>
        <v>351738708002OP Acute</v>
      </c>
      <c r="B566" s="8"/>
      <c r="C566" s="8"/>
      <c r="D566" s="9"/>
      <c r="E566" s="9"/>
      <c r="F566" s="8"/>
      <c r="G566" s="8"/>
      <c r="H566" s="8"/>
      <c r="I566" s="8"/>
      <c r="J566" s="8"/>
      <c r="K566" s="244">
        <v>5058</v>
      </c>
      <c r="L566" s="248" t="s">
        <v>1409</v>
      </c>
      <c r="M566" s="246">
        <v>351738708002</v>
      </c>
      <c r="N566" s="247">
        <v>24</v>
      </c>
      <c r="O566" s="247" t="s">
        <v>1371</v>
      </c>
      <c r="P566" s="203"/>
      <c r="Q566" s="188" t="s">
        <v>922</v>
      </c>
      <c r="R566" s="188" t="s">
        <v>1383</v>
      </c>
      <c r="S566" s="188" t="s">
        <v>1367</v>
      </c>
      <c r="T566" s="188" t="s">
        <v>1368</v>
      </c>
      <c r="U566" s="189"/>
      <c r="V566" s="189" t="s">
        <v>706</v>
      </c>
      <c r="W566" s="197">
        <v>353.01</v>
      </c>
      <c r="X566" s="198">
        <v>0.6</v>
      </c>
      <c r="Y566" s="199">
        <v>1.0263</v>
      </c>
      <c r="Z566" s="200" t="s">
        <v>1206</v>
      </c>
      <c r="AA566" s="201">
        <v>354.68</v>
      </c>
      <c r="AB566" s="202" t="s">
        <v>1206</v>
      </c>
      <c r="AC566" s="202" t="s">
        <v>1206</v>
      </c>
      <c r="AD566" s="202" t="s">
        <v>1373</v>
      </c>
      <c r="AE566" s="202">
        <v>0</v>
      </c>
      <c r="AF566" s="202" t="s">
        <v>949</v>
      </c>
      <c r="AG566" s="202" t="s">
        <v>948</v>
      </c>
      <c r="AH566" s="189">
        <v>0.98912</v>
      </c>
      <c r="AI566" s="188"/>
      <c r="AJ566" s="188"/>
      <c r="AK566" s="187"/>
      <c r="AL566" s="187"/>
      <c r="AM566" s="188"/>
      <c r="AN566" s="193"/>
    </row>
    <row r="567" spans="1:40">
      <c r="A567" s="16" t="str">
        <f t="shared" si="9"/>
        <v>721375246002IP Rehab</v>
      </c>
      <c r="B567" s="8"/>
      <c r="C567" s="8"/>
      <c r="D567" s="9"/>
      <c r="E567" s="9"/>
      <c r="F567" s="8"/>
      <c r="G567" s="8"/>
      <c r="H567" s="8"/>
      <c r="I567" s="8"/>
      <c r="J567" s="8"/>
      <c r="K567" s="244">
        <v>5109</v>
      </c>
      <c r="L567" s="248" t="s">
        <v>1645</v>
      </c>
      <c r="M567" s="246">
        <v>721375246002</v>
      </c>
      <c r="N567" s="247">
        <v>22</v>
      </c>
      <c r="O567" s="247" t="s">
        <v>1370</v>
      </c>
      <c r="P567" s="203"/>
      <c r="Q567" s="188" t="s">
        <v>1219</v>
      </c>
      <c r="R567" s="188" t="s">
        <v>1383</v>
      </c>
      <c r="S567" s="188" t="s">
        <v>1396</v>
      </c>
      <c r="T567" s="188" t="s">
        <v>1368</v>
      </c>
      <c r="U567" s="189"/>
      <c r="V567" s="189" t="s">
        <v>1220</v>
      </c>
      <c r="W567" s="197" t="s">
        <v>1206</v>
      </c>
      <c r="X567" s="198" t="s">
        <v>1206</v>
      </c>
      <c r="Y567" s="199" t="s">
        <v>1206</v>
      </c>
      <c r="Z567" s="200" t="s">
        <v>1206</v>
      </c>
      <c r="AA567" s="201">
        <v>909.7</v>
      </c>
      <c r="AB567" s="202" t="s">
        <v>1206</v>
      </c>
      <c r="AC567" s="202" t="s">
        <v>1206</v>
      </c>
      <c r="AD567" s="202" t="s">
        <v>1373</v>
      </c>
      <c r="AE567" s="202">
        <v>0</v>
      </c>
      <c r="AF567" s="202" t="s">
        <v>1206</v>
      </c>
      <c r="AG567" s="202" t="s">
        <v>948</v>
      </c>
      <c r="AH567" s="189">
        <v>1</v>
      </c>
      <c r="AI567" s="188"/>
      <c r="AJ567" s="188"/>
      <c r="AK567" s="187"/>
      <c r="AL567" s="187"/>
      <c r="AM567" s="188"/>
      <c r="AN567" s="193"/>
    </row>
    <row r="568" spans="1:40">
      <c r="A568" s="16" t="str">
        <f t="shared" si="9"/>
        <v>721375246002OP Rehab</v>
      </c>
      <c r="B568" s="8"/>
      <c r="C568" s="8"/>
      <c r="D568" s="9"/>
      <c r="E568" s="9"/>
      <c r="F568" s="8"/>
      <c r="G568" s="8"/>
      <c r="H568" s="8"/>
      <c r="I568" s="8"/>
      <c r="J568" s="8"/>
      <c r="K568" s="244">
        <v>5109</v>
      </c>
      <c r="L568" s="248" t="s">
        <v>1645</v>
      </c>
      <c r="M568" s="246">
        <v>721375246002</v>
      </c>
      <c r="N568" s="247">
        <v>29</v>
      </c>
      <c r="O568" s="247" t="s">
        <v>1379</v>
      </c>
      <c r="P568" s="203"/>
      <c r="Q568" s="188" t="s">
        <v>1219</v>
      </c>
      <c r="R568" s="188" t="s">
        <v>1383</v>
      </c>
      <c r="S568" s="188" t="s">
        <v>1396</v>
      </c>
      <c r="T568" s="188" t="s">
        <v>1368</v>
      </c>
      <c r="U568" s="189"/>
      <c r="V568" s="189" t="s">
        <v>1220</v>
      </c>
      <c r="W568" s="197">
        <v>71.400000000000006</v>
      </c>
      <c r="X568" s="198">
        <v>0.6</v>
      </c>
      <c r="Y568" s="199">
        <v>0.8821</v>
      </c>
      <c r="Z568" s="200" t="s">
        <v>1206</v>
      </c>
      <c r="AA568" s="201">
        <v>66.349999999999994</v>
      </c>
      <c r="AB568" s="202" t="s">
        <v>1206</v>
      </c>
      <c r="AC568" s="202" t="s">
        <v>1206</v>
      </c>
      <c r="AD568" s="202" t="s">
        <v>1373</v>
      </c>
      <c r="AE568" s="202">
        <v>0</v>
      </c>
      <c r="AF568" s="202" t="s">
        <v>949</v>
      </c>
      <c r="AG568" s="202" t="s">
        <v>948</v>
      </c>
      <c r="AH568" s="189">
        <v>1</v>
      </c>
      <c r="AI568" s="188"/>
      <c r="AJ568" s="188"/>
      <c r="AK568" s="187"/>
      <c r="AL568" s="187"/>
      <c r="AM568" s="188"/>
      <c r="AN568" s="193"/>
    </row>
    <row r="569" spans="1:40">
      <c r="A569" s="16" t="str">
        <f t="shared" si="9"/>
        <v>370661202001IP Acute</v>
      </c>
      <c r="B569" s="8"/>
      <c r="C569" s="8"/>
      <c r="D569" s="9"/>
      <c r="E569" s="9"/>
      <c r="F569" s="8"/>
      <c r="G569" s="8"/>
      <c r="H569" s="8"/>
      <c r="I569" s="8"/>
      <c r="J569" s="8"/>
      <c r="K569" s="244">
        <v>6002</v>
      </c>
      <c r="L569" s="248" t="s">
        <v>1646</v>
      </c>
      <c r="M569" s="246">
        <v>370661202001</v>
      </c>
      <c r="N569" s="247">
        <v>20</v>
      </c>
      <c r="O569" s="247" t="s">
        <v>1366</v>
      </c>
      <c r="P569" s="203"/>
      <c r="Q569" s="188" t="s">
        <v>745</v>
      </c>
      <c r="R569" s="188" t="s">
        <v>1350</v>
      </c>
      <c r="S569" s="188" t="s">
        <v>945</v>
      </c>
      <c r="T569" s="188" t="s">
        <v>1368</v>
      </c>
      <c r="U569" s="189"/>
      <c r="V569" s="189" t="s">
        <v>662</v>
      </c>
      <c r="W569" s="197">
        <v>3436.26</v>
      </c>
      <c r="X569" s="198">
        <v>0.62</v>
      </c>
      <c r="Y569" s="199">
        <v>0.84860000000000002</v>
      </c>
      <c r="Z569" s="200">
        <v>0</v>
      </c>
      <c r="AA569" s="201">
        <v>3109.31</v>
      </c>
      <c r="AB569" s="202">
        <v>0.29099999999999998</v>
      </c>
      <c r="AC569" s="202">
        <v>2.1000000000000001E-2</v>
      </c>
      <c r="AD569" s="202" t="s">
        <v>1373</v>
      </c>
      <c r="AE569" s="202">
        <v>0</v>
      </c>
      <c r="AF569" s="202" t="s">
        <v>1206</v>
      </c>
      <c r="AG569" s="202" t="s">
        <v>949</v>
      </c>
      <c r="AH569" s="189">
        <v>0.99858999999999998</v>
      </c>
      <c r="AI569" s="188"/>
      <c r="AJ569" s="188"/>
      <c r="AK569" s="187"/>
      <c r="AL569" s="187"/>
      <c r="AM569" s="188"/>
      <c r="AN569" s="193"/>
    </row>
    <row r="570" spans="1:40">
      <c r="A570" s="16" t="str">
        <f t="shared" si="9"/>
        <v>370661202001OP Acute</v>
      </c>
      <c r="B570" s="8"/>
      <c r="C570" s="8"/>
      <c r="D570" s="9"/>
      <c r="E570" s="9"/>
      <c r="F570" s="8"/>
      <c r="G570" s="8"/>
      <c r="H570" s="8"/>
      <c r="I570" s="8"/>
      <c r="J570" s="8"/>
      <c r="K570" s="244">
        <v>6002</v>
      </c>
      <c r="L570" s="248" t="s">
        <v>1646</v>
      </c>
      <c r="M570" s="246">
        <v>370661202001</v>
      </c>
      <c r="N570" s="247">
        <v>24</v>
      </c>
      <c r="O570" s="247" t="s">
        <v>1371</v>
      </c>
      <c r="P570" s="203"/>
      <c r="Q570" s="188" t="s">
        <v>745</v>
      </c>
      <c r="R570" s="188" t="s">
        <v>1350</v>
      </c>
      <c r="S570" s="188" t="s">
        <v>945</v>
      </c>
      <c r="T570" s="188" t="s">
        <v>1368</v>
      </c>
      <c r="U570" s="189"/>
      <c r="V570" s="189" t="s">
        <v>662</v>
      </c>
      <c r="W570" s="197">
        <v>424.17</v>
      </c>
      <c r="X570" s="198">
        <v>0.6</v>
      </c>
      <c r="Y570" s="199">
        <v>1</v>
      </c>
      <c r="Z570" s="200" t="s">
        <v>1206</v>
      </c>
      <c r="AA570" s="201">
        <v>417.27</v>
      </c>
      <c r="AB570" s="202">
        <v>0.29099999999999998</v>
      </c>
      <c r="AC570" s="202">
        <v>2.1000000000000001E-2</v>
      </c>
      <c r="AD570" s="202" t="s">
        <v>1373</v>
      </c>
      <c r="AE570" s="202">
        <v>0</v>
      </c>
      <c r="AF570" s="202" t="s">
        <v>949</v>
      </c>
      <c r="AG570" s="202" t="s">
        <v>949</v>
      </c>
      <c r="AH570" s="189">
        <v>0.98373999999999995</v>
      </c>
      <c r="AI570" s="188"/>
      <c r="AJ570" s="188"/>
      <c r="AK570" s="187"/>
      <c r="AL570" s="187"/>
      <c r="AM570" s="188"/>
      <c r="AN570" s="193"/>
    </row>
    <row r="571" spans="1:40">
      <c r="A571" s="16" t="str">
        <f t="shared" si="9"/>
        <v>376000605001IP Acute</v>
      </c>
      <c r="B571" s="8"/>
      <c r="C571" s="8"/>
      <c r="D571" s="9"/>
      <c r="E571" s="9"/>
      <c r="F571" s="8"/>
      <c r="G571" s="8"/>
      <c r="H571" s="8"/>
      <c r="I571" s="8"/>
      <c r="J571" s="8"/>
      <c r="K571" s="244">
        <v>6003</v>
      </c>
      <c r="L571" s="248" t="s">
        <v>1647</v>
      </c>
      <c r="M571" s="246">
        <v>376000605001</v>
      </c>
      <c r="N571" s="247">
        <v>20</v>
      </c>
      <c r="O571" s="247" t="s">
        <v>1366</v>
      </c>
      <c r="P571" s="203"/>
      <c r="Q571" s="188" t="s">
        <v>781</v>
      </c>
      <c r="R571" s="188" t="s">
        <v>1350</v>
      </c>
      <c r="S571" s="188" t="s">
        <v>945</v>
      </c>
      <c r="T571" s="188" t="s">
        <v>1368</v>
      </c>
      <c r="U571" s="189"/>
      <c r="V571" s="189" t="s">
        <v>701</v>
      </c>
      <c r="W571" s="197">
        <v>3436.26</v>
      </c>
      <c r="X571" s="198">
        <v>0.62</v>
      </c>
      <c r="Y571" s="199">
        <v>0.84860000000000002</v>
      </c>
      <c r="Z571" s="200">
        <v>0</v>
      </c>
      <c r="AA571" s="201">
        <v>3109.31</v>
      </c>
      <c r="AB571" s="202">
        <v>0.29099999999999998</v>
      </c>
      <c r="AC571" s="202">
        <v>2.1000000000000001E-2</v>
      </c>
      <c r="AD571" s="202" t="s">
        <v>1373</v>
      </c>
      <c r="AE571" s="202">
        <v>0</v>
      </c>
      <c r="AF571" s="202" t="s">
        <v>1206</v>
      </c>
      <c r="AG571" s="202" t="s">
        <v>949</v>
      </c>
      <c r="AH571" s="189">
        <v>0.99858999999999998</v>
      </c>
      <c r="AI571" s="188"/>
      <c r="AJ571" s="188"/>
      <c r="AK571" s="187"/>
      <c r="AL571" s="187"/>
      <c r="AM571" s="188"/>
      <c r="AN571" s="193"/>
    </row>
    <row r="572" spans="1:40">
      <c r="A572" s="16" t="str">
        <f t="shared" si="9"/>
        <v>376000605001OP Acute</v>
      </c>
      <c r="B572" s="8"/>
      <c r="C572" s="8"/>
      <c r="D572" s="9"/>
      <c r="E572" s="9"/>
      <c r="F572" s="8"/>
      <c r="G572" s="8"/>
      <c r="H572" s="8"/>
      <c r="I572" s="8"/>
      <c r="J572" s="8"/>
      <c r="K572" s="244">
        <v>6003</v>
      </c>
      <c r="L572" s="248" t="s">
        <v>1647</v>
      </c>
      <c r="M572" s="246">
        <v>376000605001</v>
      </c>
      <c r="N572" s="247">
        <v>24</v>
      </c>
      <c r="O572" s="247" t="s">
        <v>1371</v>
      </c>
      <c r="P572" s="203"/>
      <c r="Q572" s="188" t="s">
        <v>781</v>
      </c>
      <c r="R572" s="188" t="s">
        <v>1350</v>
      </c>
      <c r="S572" s="188" t="s">
        <v>945</v>
      </c>
      <c r="T572" s="188" t="s">
        <v>1368</v>
      </c>
      <c r="U572" s="189"/>
      <c r="V572" s="189" t="s">
        <v>701</v>
      </c>
      <c r="W572" s="197">
        <v>783.52</v>
      </c>
      <c r="X572" s="198">
        <v>0.6</v>
      </c>
      <c r="Y572" s="199">
        <v>1</v>
      </c>
      <c r="Z572" s="200" t="s">
        <v>1206</v>
      </c>
      <c r="AA572" s="201">
        <v>1116.17</v>
      </c>
      <c r="AB572" s="202">
        <v>0.29099999999999998</v>
      </c>
      <c r="AC572" s="202">
        <v>2.1000000000000001E-2</v>
      </c>
      <c r="AD572" s="202" t="s">
        <v>1373</v>
      </c>
      <c r="AE572" s="202">
        <v>0</v>
      </c>
      <c r="AF572" s="202" t="s">
        <v>948</v>
      </c>
      <c r="AG572" s="202" t="s">
        <v>949</v>
      </c>
      <c r="AH572" s="189">
        <v>0.98373999999999995</v>
      </c>
      <c r="AI572" s="188"/>
      <c r="AJ572" s="188"/>
      <c r="AK572" s="187"/>
      <c r="AL572" s="187"/>
      <c r="AM572" s="188"/>
      <c r="AN572" s="193"/>
    </row>
    <row r="573" spans="1:40">
      <c r="A573" s="16" t="str">
        <f t="shared" si="9"/>
        <v>362181997001IP Acute</v>
      </c>
      <c r="B573" s="8"/>
      <c r="C573" s="8"/>
      <c r="D573" s="9"/>
      <c r="E573" s="9"/>
      <c r="F573" s="8"/>
      <c r="G573" s="8"/>
      <c r="H573" s="8"/>
      <c r="I573" s="8"/>
      <c r="J573" s="8"/>
      <c r="K573" s="244">
        <v>6005</v>
      </c>
      <c r="L573" s="248" t="s">
        <v>1648</v>
      </c>
      <c r="M573" s="246">
        <v>362181997001</v>
      </c>
      <c r="N573" s="247">
        <v>20</v>
      </c>
      <c r="O573" s="247" t="s">
        <v>1366</v>
      </c>
      <c r="P573" s="203"/>
      <c r="Q573" s="188" t="s">
        <v>821</v>
      </c>
      <c r="R573" s="188" t="s">
        <v>1350</v>
      </c>
      <c r="S573" s="188" t="s">
        <v>1367</v>
      </c>
      <c r="T573" s="188" t="s">
        <v>1368</v>
      </c>
      <c r="U573" s="189"/>
      <c r="V573" s="189" t="s">
        <v>596</v>
      </c>
      <c r="W573" s="197">
        <v>3436.26</v>
      </c>
      <c r="X573" s="198">
        <v>0.62</v>
      </c>
      <c r="Y573" s="199">
        <v>0.96360000000000001</v>
      </c>
      <c r="Z573" s="200">
        <v>0</v>
      </c>
      <c r="AA573" s="201">
        <v>3353.97</v>
      </c>
      <c r="AB573" s="202">
        <v>0.308</v>
      </c>
      <c r="AC573" s="202">
        <v>1.0999999999999999E-2</v>
      </c>
      <c r="AD573" s="202" t="s">
        <v>1373</v>
      </c>
      <c r="AE573" s="202" t="s">
        <v>1374</v>
      </c>
      <c r="AF573" s="202" t="s">
        <v>1206</v>
      </c>
      <c r="AG573" s="202" t="s">
        <v>948</v>
      </c>
      <c r="AH573" s="189">
        <v>0.99858999999999998</v>
      </c>
      <c r="AI573" s="188"/>
      <c r="AJ573" s="188"/>
      <c r="AK573" s="187"/>
      <c r="AL573" s="187"/>
      <c r="AM573" s="188"/>
      <c r="AN573" s="193"/>
    </row>
    <row r="574" spans="1:40">
      <c r="A574" s="16" t="str">
        <f t="shared" si="9"/>
        <v>362181997001OP Acute</v>
      </c>
      <c r="B574" s="8"/>
      <c r="C574" s="8"/>
      <c r="D574" s="9"/>
      <c r="E574" s="9"/>
      <c r="F574" s="8"/>
      <c r="G574" s="8"/>
      <c r="H574" s="8"/>
      <c r="I574" s="8"/>
      <c r="J574" s="8"/>
      <c r="K574" s="244">
        <v>6005</v>
      </c>
      <c r="L574" s="248" t="s">
        <v>1648</v>
      </c>
      <c r="M574" s="246">
        <v>362181997001</v>
      </c>
      <c r="N574" s="247">
        <v>24</v>
      </c>
      <c r="O574" s="247" t="s">
        <v>1371</v>
      </c>
      <c r="P574" s="203"/>
      <c r="Q574" s="188" t="s">
        <v>821</v>
      </c>
      <c r="R574" s="188" t="s">
        <v>1350</v>
      </c>
      <c r="S574" s="188" t="s">
        <v>1367</v>
      </c>
      <c r="T574" s="188" t="s">
        <v>1368</v>
      </c>
      <c r="U574" s="189"/>
      <c r="V574" s="189" t="s">
        <v>596</v>
      </c>
      <c r="W574" s="197">
        <v>440.14</v>
      </c>
      <c r="X574" s="198">
        <v>0.6</v>
      </c>
      <c r="Y574" s="199">
        <v>0.96360000000000001</v>
      </c>
      <c r="Z574" s="200" t="s">
        <v>1206</v>
      </c>
      <c r="AA574" s="201">
        <v>423.53</v>
      </c>
      <c r="AB574" s="202">
        <v>0.308</v>
      </c>
      <c r="AC574" s="202">
        <v>1.0999999999999999E-2</v>
      </c>
      <c r="AD574" s="202" t="s">
        <v>1373</v>
      </c>
      <c r="AE574" s="202" t="s">
        <v>1374</v>
      </c>
      <c r="AF574" s="202" t="s">
        <v>949</v>
      </c>
      <c r="AG574" s="202" t="s">
        <v>948</v>
      </c>
      <c r="AH574" s="189">
        <v>0.98373999999999995</v>
      </c>
      <c r="AI574" s="188"/>
      <c r="AJ574" s="188"/>
      <c r="AK574" s="187"/>
      <c r="AL574" s="187"/>
      <c r="AM574" s="188"/>
      <c r="AN574" s="193"/>
    </row>
    <row r="575" spans="1:40">
      <c r="A575" s="16" t="str">
        <f t="shared" si="9"/>
        <v>223682760001IP Psych</v>
      </c>
      <c r="B575" s="8"/>
      <c r="C575" s="8"/>
      <c r="D575" s="9"/>
      <c r="E575" s="9"/>
      <c r="F575" s="8"/>
      <c r="G575" s="8"/>
      <c r="H575" s="8"/>
      <c r="I575" s="8"/>
      <c r="J575" s="8"/>
      <c r="K575" s="244">
        <v>6036</v>
      </c>
      <c r="L575" s="248" t="s">
        <v>1410</v>
      </c>
      <c r="M575" s="246">
        <v>223682760001</v>
      </c>
      <c r="N575" s="247">
        <v>21</v>
      </c>
      <c r="O575" s="247" t="s">
        <v>1375</v>
      </c>
      <c r="P575" s="203"/>
      <c r="Q575" s="188" t="s">
        <v>890</v>
      </c>
      <c r="R575" s="188" t="s">
        <v>1350</v>
      </c>
      <c r="S575" s="188" t="s">
        <v>1385</v>
      </c>
      <c r="T575" s="188" t="s">
        <v>1368</v>
      </c>
      <c r="U575" s="189"/>
      <c r="V575" s="189" t="s">
        <v>889</v>
      </c>
      <c r="W575" s="197" t="s">
        <v>1206</v>
      </c>
      <c r="X575" s="198" t="s">
        <v>1206</v>
      </c>
      <c r="Y575" s="199" t="s">
        <v>1206</v>
      </c>
      <c r="Z575" s="200" t="s">
        <v>1206</v>
      </c>
      <c r="AA575" s="201">
        <v>462.37</v>
      </c>
      <c r="AB575" s="202" t="s">
        <v>1206</v>
      </c>
      <c r="AC575" s="202" t="s">
        <v>1206</v>
      </c>
      <c r="AD575" s="202" t="s">
        <v>1373</v>
      </c>
      <c r="AE575" s="202">
        <v>0</v>
      </c>
      <c r="AF575" s="202" t="s">
        <v>1206</v>
      </c>
      <c r="AG575" s="202" t="s">
        <v>948</v>
      </c>
      <c r="AH575" s="189">
        <v>1</v>
      </c>
      <c r="AI575" s="188"/>
      <c r="AJ575" s="188"/>
      <c r="AK575" s="187"/>
      <c r="AL575" s="187"/>
      <c r="AM575" s="188"/>
      <c r="AN575" s="193"/>
    </row>
    <row r="576" spans="1:40">
      <c r="A576" s="16" t="str">
        <f t="shared" si="9"/>
        <v>223682760001OP Psych</v>
      </c>
      <c r="B576" s="8"/>
      <c r="C576" s="8"/>
      <c r="D576" s="9"/>
      <c r="E576" s="9"/>
      <c r="F576" s="8"/>
      <c r="G576" s="8"/>
      <c r="H576" s="8"/>
      <c r="I576" s="8"/>
      <c r="J576" s="8"/>
      <c r="K576" s="244">
        <v>6036</v>
      </c>
      <c r="L576" s="248" t="s">
        <v>1410</v>
      </c>
      <c r="M576" s="246">
        <v>223682760001</v>
      </c>
      <c r="N576" s="247">
        <v>27</v>
      </c>
      <c r="O576" s="247" t="s">
        <v>1376</v>
      </c>
      <c r="P576" s="203"/>
      <c r="Q576" s="188" t="s">
        <v>890</v>
      </c>
      <c r="R576" s="188" t="s">
        <v>1350</v>
      </c>
      <c r="S576" s="188" t="s">
        <v>1385</v>
      </c>
      <c r="T576" s="188" t="s">
        <v>1368</v>
      </c>
      <c r="U576" s="189"/>
      <c r="V576" s="189" t="s">
        <v>889</v>
      </c>
      <c r="W576" s="197">
        <v>201.46</v>
      </c>
      <c r="X576" s="198">
        <v>0.6</v>
      </c>
      <c r="Y576" s="199">
        <v>1.0427</v>
      </c>
      <c r="Z576" s="200" t="s">
        <v>1206</v>
      </c>
      <c r="AA576" s="201">
        <v>206.62</v>
      </c>
      <c r="AB576" s="202">
        <v>0.23599999999999996</v>
      </c>
      <c r="AC576" s="202">
        <v>2.1000000000000001E-2</v>
      </c>
      <c r="AD576" s="202" t="s">
        <v>1373</v>
      </c>
      <c r="AE576" s="202">
        <v>0</v>
      </c>
      <c r="AF576" s="202" t="s">
        <v>949</v>
      </c>
      <c r="AG576" s="202" t="s">
        <v>948</v>
      </c>
      <c r="AH576" s="189">
        <v>1</v>
      </c>
      <c r="AI576" s="188"/>
      <c r="AJ576" s="188"/>
      <c r="AK576" s="187"/>
      <c r="AL576" s="187"/>
      <c r="AM576" s="188"/>
      <c r="AN576" s="193"/>
    </row>
    <row r="577" spans="1:40">
      <c r="A577" s="16" t="str">
        <f t="shared" si="9"/>
        <v>223682760001OP Psych</v>
      </c>
      <c r="B577" s="8"/>
      <c r="C577" s="8"/>
      <c r="D577" s="9"/>
      <c r="E577" s="9"/>
      <c r="F577" s="8"/>
      <c r="G577" s="8"/>
      <c r="H577" s="8"/>
      <c r="I577" s="8"/>
      <c r="J577" s="8"/>
      <c r="K577" s="244">
        <v>6036</v>
      </c>
      <c r="L577" s="248" t="s">
        <v>1410</v>
      </c>
      <c r="M577" s="246">
        <v>223682760001</v>
      </c>
      <c r="N577" s="247">
        <v>28</v>
      </c>
      <c r="O577" s="247" t="s">
        <v>1376</v>
      </c>
      <c r="P577" s="203"/>
      <c r="Q577" s="188" t="s">
        <v>890</v>
      </c>
      <c r="R577" s="188" t="s">
        <v>1350</v>
      </c>
      <c r="S577" s="188" t="s">
        <v>1385</v>
      </c>
      <c r="T577" s="188" t="s">
        <v>1368</v>
      </c>
      <c r="U577" s="189"/>
      <c r="V577" s="189" t="s">
        <v>889</v>
      </c>
      <c r="W577" s="197">
        <v>201.46</v>
      </c>
      <c r="X577" s="198">
        <v>0.6</v>
      </c>
      <c r="Y577" s="199">
        <v>1.0427</v>
      </c>
      <c r="Z577" s="200" t="s">
        <v>1206</v>
      </c>
      <c r="AA577" s="201">
        <v>206.62</v>
      </c>
      <c r="AB577" s="202">
        <v>0.23599999999999996</v>
      </c>
      <c r="AC577" s="202">
        <v>2.1000000000000001E-2</v>
      </c>
      <c r="AD577" s="202" t="s">
        <v>1373</v>
      </c>
      <c r="AE577" s="202">
        <v>0</v>
      </c>
      <c r="AF577" s="202" t="s">
        <v>949</v>
      </c>
      <c r="AG577" s="202" t="s">
        <v>948</v>
      </c>
      <c r="AH577" s="189">
        <v>1</v>
      </c>
      <c r="AI577" s="188"/>
      <c r="AJ577" s="188"/>
      <c r="AK577" s="187"/>
      <c r="AL577" s="187"/>
      <c r="AM577" s="188"/>
      <c r="AN577" s="193"/>
    </row>
    <row r="578" spans="1:40">
      <c r="A578" s="16" t="str">
        <f t="shared" si="9"/>
        <v>371485782001IP Acute</v>
      </c>
      <c r="B578" s="8"/>
      <c r="C578" s="8"/>
      <c r="D578" s="9"/>
      <c r="E578" s="9"/>
      <c r="F578" s="8"/>
      <c r="G578" s="8"/>
      <c r="H578" s="8"/>
      <c r="I578" s="8"/>
      <c r="J578" s="8"/>
      <c r="K578" s="244">
        <v>7001</v>
      </c>
      <c r="L578" s="248" t="s">
        <v>1649</v>
      </c>
      <c r="M578" s="246">
        <v>371485782001</v>
      </c>
      <c r="N578" s="247">
        <v>20</v>
      </c>
      <c r="O578" s="247" t="s">
        <v>1366</v>
      </c>
      <c r="P578" s="203"/>
      <c r="Q578" s="188" t="s">
        <v>823</v>
      </c>
      <c r="R578" s="188" t="s">
        <v>1350</v>
      </c>
      <c r="S578" s="188" t="s">
        <v>1367</v>
      </c>
      <c r="T578" s="188" t="s">
        <v>1368</v>
      </c>
      <c r="U578" s="189"/>
      <c r="V578" s="189" t="s">
        <v>544</v>
      </c>
      <c r="W578" s="197">
        <v>3436.26</v>
      </c>
      <c r="X578" s="198">
        <v>0.62</v>
      </c>
      <c r="Y578" s="199">
        <v>0.9194</v>
      </c>
      <c r="Z578" s="200">
        <v>0</v>
      </c>
      <c r="AA578" s="201">
        <v>3259.94</v>
      </c>
      <c r="AB578" s="202">
        <v>0.157</v>
      </c>
      <c r="AC578" s="202">
        <v>1.7000000000000001E-2</v>
      </c>
      <c r="AD578" s="202" t="s">
        <v>1373</v>
      </c>
      <c r="AE578" s="202" t="s">
        <v>1374</v>
      </c>
      <c r="AF578" s="202" t="s">
        <v>1206</v>
      </c>
      <c r="AG578" s="202" t="s">
        <v>948</v>
      </c>
      <c r="AH578" s="189">
        <v>0.99858999999999998</v>
      </c>
      <c r="AI578" s="188"/>
      <c r="AJ578" s="188"/>
      <c r="AK578" s="187"/>
      <c r="AL578" s="187"/>
      <c r="AM578" s="188"/>
      <c r="AN578" s="193"/>
    </row>
    <row r="579" spans="1:40">
      <c r="A579" s="16" t="str">
        <f t="shared" si="9"/>
        <v>371485782001IP Psych</v>
      </c>
      <c r="B579" s="8"/>
      <c r="C579" s="8"/>
      <c r="D579" s="9"/>
      <c r="E579" s="9"/>
      <c r="F579" s="8"/>
      <c r="G579" s="8"/>
      <c r="H579" s="8"/>
      <c r="I579" s="8"/>
      <c r="J579" s="8"/>
      <c r="K579" s="244">
        <v>7001</v>
      </c>
      <c r="L579" s="248" t="s">
        <v>1649</v>
      </c>
      <c r="M579" s="246">
        <v>371485782001</v>
      </c>
      <c r="N579" s="247">
        <v>21</v>
      </c>
      <c r="O579" s="247" t="s">
        <v>1375</v>
      </c>
      <c r="P579" s="203"/>
      <c r="Q579" s="188" t="s">
        <v>823</v>
      </c>
      <c r="R579" s="188" t="s">
        <v>1350</v>
      </c>
      <c r="S579" s="188" t="s">
        <v>1367</v>
      </c>
      <c r="T579" s="188" t="s">
        <v>1368</v>
      </c>
      <c r="U579" s="189"/>
      <c r="V579" s="189" t="s">
        <v>544</v>
      </c>
      <c r="W579" s="197" t="s">
        <v>1206</v>
      </c>
      <c r="X579" s="198" t="s">
        <v>1206</v>
      </c>
      <c r="Y579" s="199" t="s">
        <v>1206</v>
      </c>
      <c r="Z579" s="200" t="s">
        <v>1206</v>
      </c>
      <c r="AA579" s="201">
        <v>465.51</v>
      </c>
      <c r="AB579" s="202" t="s">
        <v>1206</v>
      </c>
      <c r="AC579" s="202" t="s">
        <v>1206</v>
      </c>
      <c r="AD579" s="202" t="s">
        <v>1373</v>
      </c>
      <c r="AE579" s="202" t="s">
        <v>1374</v>
      </c>
      <c r="AF579" s="202" t="s">
        <v>1206</v>
      </c>
      <c r="AG579" s="202" t="s">
        <v>948</v>
      </c>
      <c r="AH579" s="189">
        <v>1</v>
      </c>
      <c r="AI579" s="188"/>
      <c r="AJ579" s="188"/>
      <c r="AK579" s="187"/>
      <c r="AL579" s="187"/>
      <c r="AM579" s="188"/>
      <c r="AN579" s="193"/>
    </row>
    <row r="580" spans="1:40">
      <c r="A580" s="16" t="str">
        <f t="shared" si="9"/>
        <v>371485782002IP Psych</v>
      </c>
      <c r="B580" s="8"/>
      <c r="C580" s="8"/>
      <c r="D580" s="9"/>
      <c r="E580" s="9"/>
      <c r="F580" s="8"/>
      <c r="G580" s="8"/>
      <c r="H580" s="8"/>
      <c r="I580" s="8"/>
      <c r="J580" s="8"/>
      <c r="K580" s="244">
        <v>7001</v>
      </c>
      <c r="L580" s="248" t="s">
        <v>1649</v>
      </c>
      <c r="M580" s="246">
        <v>371485782002</v>
      </c>
      <c r="N580" s="247">
        <v>21</v>
      </c>
      <c r="O580" s="247" t="s">
        <v>1375</v>
      </c>
      <c r="P580" s="203"/>
      <c r="Q580" s="188" t="s">
        <v>823</v>
      </c>
      <c r="R580" s="188" t="s">
        <v>1350</v>
      </c>
      <c r="S580" s="188" t="s">
        <v>1367</v>
      </c>
      <c r="T580" s="188" t="s">
        <v>1368</v>
      </c>
      <c r="U580" s="189"/>
      <c r="V580" s="189" t="s">
        <v>544</v>
      </c>
      <c r="W580" s="197" t="s">
        <v>1206</v>
      </c>
      <c r="X580" s="198" t="s">
        <v>1206</v>
      </c>
      <c r="Y580" s="199" t="s">
        <v>1206</v>
      </c>
      <c r="Z580" s="200" t="s">
        <v>1206</v>
      </c>
      <c r="AA580" s="201">
        <v>465.51</v>
      </c>
      <c r="AB580" s="202" t="s">
        <v>1206</v>
      </c>
      <c r="AC580" s="202" t="s">
        <v>1206</v>
      </c>
      <c r="AD580" s="202" t="s">
        <v>1373</v>
      </c>
      <c r="AE580" s="202" t="s">
        <v>1374</v>
      </c>
      <c r="AF580" s="202" t="s">
        <v>1206</v>
      </c>
      <c r="AG580" s="202" t="s">
        <v>948</v>
      </c>
      <c r="AH580" s="189">
        <v>1</v>
      </c>
      <c r="AI580" s="188"/>
      <c r="AJ580" s="188"/>
      <c r="AK580" s="187"/>
      <c r="AL580" s="187"/>
      <c r="AM580" s="188"/>
      <c r="AN580" s="193"/>
    </row>
    <row r="581" spans="1:40">
      <c r="A581" s="16" t="str">
        <f t="shared" si="9"/>
        <v>371485782001OP Acute</v>
      </c>
      <c r="B581" s="8"/>
      <c r="C581" s="8"/>
      <c r="D581" s="9"/>
      <c r="E581" s="9"/>
      <c r="F581" s="8"/>
      <c r="G581" s="8"/>
      <c r="H581" s="8"/>
      <c r="I581" s="8"/>
      <c r="J581" s="8"/>
      <c r="K581" s="244">
        <v>7001</v>
      </c>
      <c r="L581" s="248" t="s">
        <v>1649</v>
      </c>
      <c r="M581" s="246">
        <v>371485782001</v>
      </c>
      <c r="N581" s="247">
        <v>24</v>
      </c>
      <c r="O581" s="247" t="s">
        <v>1371</v>
      </c>
      <c r="P581" s="203"/>
      <c r="Q581" s="188" t="s">
        <v>823</v>
      </c>
      <c r="R581" s="188" t="s">
        <v>1350</v>
      </c>
      <c r="S581" s="188" t="s">
        <v>1367</v>
      </c>
      <c r="T581" s="188" t="s">
        <v>1368</v>
      </c>
      <c r="U581" s="189"/>
      <c r="V581" s="189" t="s">
        <v>544</v>
      </c>
      <c r="W581" s="197">
        <v>440.14</v>
      </c>
      <c r="X581" s="198">
        <v>0.6</v>
      </c>
      <c r="Y581" s="199">
        <v>0.9194</v>
      </c>
      <c r="Z581" s="200" t="s">
        <v>1206</v>
      </c>
      <c r="AA581" s="201">
        <v>412.04</v>
      </c>
      <c r="AB581" s="202">
        <v>0.157</v>
      </c>
      <c r="AC581" s="202">
        <v>1.7000000000000001E-2</v>
      </c>
      <c r="AD581" s="202" t="s">
        <v>1373</v>
      </c>
      <c r="AE581" s="202" t="s">
        <v>1374</v>
      </c>
      <c r="AF581" s="202" t="s">
        <v>949</v>
      </c>
      <c r="AG581" s="202" t="s">
        <v>948</v>
      </c>
      <c r="AH581" s="189">
        <v>0.98373999999999995</v>
      </c>
      <c r="AI581" s="188"/>
      <c r="AJ581" s="188"/>
      <c r="AK581" s="187"/>
      <c r="AL581" s="187"/>
      <c r="AM581" s="188"/>
      <c r="AN581" s="193"/>
    </row>
    <row r="582" spans="1:40">
      <c r="A582" s="16" t="str">
        <f t="shared" si="9"/>
        <v>370662581001IP Acute</v>
      </c>
      <c r="B582" s="8"/>
      <c r="C582" s="8"/>
      <c r="D582" s="9"/>
      <c r="E582" s="9"/>
      <c r="F582" s="8"/>
      <c r="G582" s="8"/>
      <c r="H582" s="8"/>
      <c r="I582" s="8"/>
      <c r="J582" s="8"/>
      <c r="K582" s="244">
        <v>7002</v>
      </c>
      <c r="L582" s="248" t="s">
        <v>1650</v>
      </c>
      <c r="M582" s="246">
        <v>370662581001</v>
      </c>
      <c r="N582" s="247">
        <v>20</v>
      </c>
      <c r="O582" s="247" t="s">
        <v>1366</v>
      </c>
      <c r="P582" s="203"/>
      <c r="Q582" s="188" t="s">
        <v>873</v>
      </c>
      <c r="R582" s="188" t="s">
        <v>1350</v>
      </c>
      <c r="S582" s="188" t="s">
        <v>1367</v>
      </c>
      <c r="T582" s="188" t="s">
        <v>1368</v>
      </c>
      <c r="U582" s="189"/>
      <c r="V582" s="189" t="s">
        <v>557</v>
      </c>
      <c r="W582" s="197">
        <v>3436.26</v>
      </c>
      <c r="X582" s="198">
        <v>0.62</v>
      </c>
      <c r="Y582" s="199">
        <v>0.9194</v>
      </c>
      <c r="Z582" s="200">
        <v>0</v>
      </c>
      <c r="AA582" s="201">
        <v>3259.94</v>
      </c>
      <c r="AB582" s="202">
        <v>0.21299999999999999</v>
      </c>
      <c r="AC582" s="202">
        <v>1.7000000000000001E-2</v>
      </c>
      <c r="AD582" s="202" t="s">
        <v>1373</v>
      </c>
      <c r="AE582" s="202" t="s">
        <v>1374</v>
      </c>
      <c r="AF582" s="202" t="s">
        <v>1206</v>
      </c>
      <c r="AG582" s="202" t="s">
        <v>948</v>
      </c>
      <c r="AH582" s="189">
        <v>0.99858999999999998</v>
      </c>
      <c r="AI582" s="188"/>
      <c r="AJ582" s="188"/>
      <c r="AK582" s="187"/>
      <c r="AL582" s="187"/>
      <c r="AM582" s="188"/>
      <c r="AN582" s="193"/>
    </row>
    <row r="583" spans="1:40">
      <c r="A583" s="16" t="str">
        <f t="shared" si="9"/>
        <v>370662581001OP Acute</v>
      </c>
      <c r="B583" s="8"/>
      <c r="C583" s="8"/>
      <c r="D583" s="9"/>
      <c r="E583" s="9"/>
      <c r="F583" s="8"/>
      <c r="G583" s="8"/>
      <c r="H583" s="8"/>
      <c r="I583" s="8"/>
      <c r="J583" s="8"/>
      <c r="K583" s="244">
        <v>7002</v>
      </c>
      <c r="L583" s="248" t="s">
        <v>1650</v>
      </c>
      <c r="M583" s="246">
        <v>370662581001</v>
      </c>
      <c r="N583" s="247">
        <v>24</v>
      </c>
      <c r="O583" s="247" t="s">
        <v>1371</v>
      </c>
      <c r="P583" s="203"/>
      <c r="Q583" s="188" t="s">
        <v>873</v>
      </c>
      <c r="R583" s="188" t="s">
        <v>1350</v>
      </c>
      <c r="S583" s="188" t="s">
        <v>1367</v>
      </c>
      <c r="T583" s="188" t="s">
        <v>1368</v>
      </c>
      <c r="U583" s="189"/>
      <c r="V583" s="189" t="s">
        <v>557</v>
      </c>
      <c r="W583" s="197">
        <v>440.14</v>
      </c>
      <c r="X583" s="198">
        <v>0.6</v>
      </c>
      <c r="Y583" s="199">
        <v>0.9194</v>
      </c>
      <c r="Z583" s="200" t="s">
        <v>1206</v>
      </c>
      <c r="AA583" s="201">
        <v>412.04</v>
      </c>
      <c r="AB583" s="202">
        <v>0.21299999999999999</v>
      </c>
      <c r="AC583" s="202">
        <v>1.7000000000000001E-2</v>
      </c>
      <c r="AD583" s="202" t="s">
        <v>1373</v>
      </c>
      <c r="AE583" s="202" t="s">
        <v>1374</v>
      </c>
      <c r="AF583" s="202" t="s">
        <v>949</v>
      </c>
      <c r="AG583" s="202" t="s">
        <v>948</v>
      </c>
      <c r="AH583" s="189">
        <v>0.98373999999999995</v>
      </c>
      <c r="AI583" s="188"/>
      <c r="AJ583" s="188"/>
      <c r="AK583" s="187"/>
      <c r="AL583" s="187"/>
      <c r="AM583" s="188"/>
      <c r="AN583" s="193"/>
    </row>
    <row r="584" spans="1:40">
      <c r="A584" s="16" t="str">
        <f t="shared" si="9"/>
        <v>366008003001IP Acute</v>
      </c>
      <c r="B584" s="8"/>
      <c r="C584" s="8"/>
      <c r="D584" s="9"/>
      <c r="E584" s="9"/>
      <c r="F584" s="8"/>
      <c r="G584" s="8"/>
      <c r="H584" s="8"/>
      <c r="I584" s="8"/>
      <c r="J584" s="8"/>
      <c r="K584" s="244">
        <v>7004</v>
      </c>
      <c r="L584" s="248" t="s">
        <v>1651</v>
      </c>
      <c r="M584" s="246">
        <v>366008003001</v>
      </c>
      <c r="N584" s="247">
        <v>20</v>
      </c>
      <c r="O584" s="247" t="s">
        <v>1366</v>
      </c>
      <c r="P584" s="203"/>
      <c r="Q584" s="188" t="s">
        <v>752</v>
      </c>
      <c r="R584" s="188" t="s">
        <v>1350</v>
      </c>
      <c r="S584" s="188" t="s">
        <v>945</v>
      </c>
      <c r="T584" s="188" t="s">
        <v>1368</v>
      </c>
      <c r="U584" s="189"/>
      <c r="V584" s="189" t="s">
        <v>669</v>
      </c>
      <c r="W584" s="197">
        <v>3436.26</v>
      </c>
      <c r="X584" s="198">
        <v>0.62</v>
      </c>
      <c r="Y584" s="199">
        <v>0.84860000000000002</v>
      </c>
      <c r="Z584" s="200">
        <v>0</v>
      </c>
      <c r="AA584" s="201">
        <v>3109.31</v>
      </c>
      <c r="AB584" s="202">
        <v>0.29099999999999998</v>
      </c>
      <c r="AC584" s="202">
        <v>2.1000000000000001E-2</v>
      </c>
      <c r="AD584" s="202" t="s">
        <v>1373</v>
      </c>
      <c r="AE584" s="202">
        <v>0</v>
      </c>
      <c r="AF584" s="202" t="s">
        <v>1206</v>
      </c>
      <c r="AG584" s="202" t="s">
        <v>949</v>
      </c>
      <c r="AH584" s="189">
        <v>0.99858999999999998</v>
      </c>
      <c r="AI584" s="188"/>
      <c r="AJ584" s="188"/>
      <c r="AK584" s="187"/>
      <c r="AL584" s="187"/>
      <c r="AM584" s="188"/>
      <c r="AN584" s="193"/>
    </row>
    <row r="585" spans="1:40">
      <c r="A585" s="16" t="str">
        <f t="shared" si="9"/>
        <v>366008003001OP Acute</v>
      </c>
      <c r="B585" s="8"/>
      <c r="C585" s="8"/>
      <c r="D585" s="9"/>
      <c r="E585" s="9"/>
      <c r="F585" s="8"/>
      <c r="G585" s="8"/>
      <c r="H585" s="8"/>
      <c r="I585" s="8"/>
      <c r="J585" s="8"/>
      <c r="K585" s="244">
        <v>7004</v>
      </c>
      <c r="L585" s="248" t="s">
        <v>1651</v>
      </c>
      <c r="M585" s="246">
        <v>366008003001</v>
      </c>
      <c r="N585" s="247">
        <v>24</v>
      </c>
      <c r="O585" s="247" t="s">
        <v>1371</v>
      </c>
      <c r="P585" s="203"/>
      <c r="Q585" s="188" t="s">
        <v>752</v>
      </c>
      <c r="R585" s="188" t="s">
        <v>1350</v>
      </c>
      <c r="S585" s="188" t="s">
        <v>945</v>
      </c>
      <c r="T585" s="188" t="s">
        <v>1368</v>
      </c>
      <c r="U585" s="189"/>
      <c r="V585" s="189" t="s">
        <v>669</v>
      </c>
      <c r="W585" s="197">
        <v>753.55</v>
      </c>
      <c r="X585" s="198">
        <v>0.6</v>
      </c>
      <c r="Y585" s="199">
        <v>1</v>
      </c>
      <c r="Z585" s="200" t="s">
        <v>1206</v>
      </c>
      <c r="AA585" s="201">
        <v>1073.47</v>
      </c>
      <c r="AB585" s="202">
        <v>0.29099999999999998</v>
      </c>
      <c r="AC585" s="202">
        <v>2.1000000000000001E-2</v>
      </c>
      <c r="AD585" s="202" t="s">
        <v>1373</v>
      </c>
      <c r="AE585" s="202">
        <v>0</v>
      </c>
      <c r="AF585" s="202" t="s">
        <v>948</v>
      </c>
      <c r="AG585" s="202" t="s">
        <v>949</v>
      </c>
      <c r="AH585" s="189">
        <v>0.98373999999999995</v>
      </c>
      <c r="AI585" s="188"/>
      <c r="AJ585" s="188"/>
      <c r="AK585" s="187"/>
      <c r="AL585" s="187"/>
      <c r="AM585" s="188"/>
      <c r="AN585" s="193"/>
    </row>
    <row r="586" spans="1:40">
      <c r="A586" s="16" t="str">
        <f t="shared" si="9"/>
        <v>366008003001OP Rehab</v>
      </c>
      <c r="B586" s="8"/>
      <c r="C586" s="8"/>
      <c r="D586" s="9"/>
      <c r="E586" s="9"/>
      <c r="F586" s="8"/>
      <c r="G586" s="8"/>
      <c r="H586" s="8"/>
      <c r="I586" s="8"/>
      <c r="J586" s="8"/>
      <c r="K586" s="244">
        <v>7004</v>
      </c>
      <c r="L586" s="248" t="s">
        <v>1651</v>
      </c>
      <c r="M586" s="246">
        <v>366008003001</v>
      </c>
      <c r="N586" s="247">
        <v>29</v>
      </c>
      <c r="O586" s="247" t="s">
        <v>1379</v>
      </c>
      <c r="P586" s="203"/>
      <c r="Q586" s="188" t="s">
        <v>752</v>
      </c>
      <c r="R586" s="188" t="s">
        <v>1350</v>
      </c>
      <c r="S586" s="188" t="s">
        <v>945</v>
      </c>
      <c r="T586" s="188" t="s">
        <v>1368</v>
      </c>
      <c r="U586" s="189"/>
      <c r="V586" s="189" t="s">
        <v>669</v>
      </c>
      <c r="W586" s="197">
        <v>753.55</v>
      </c>
      <c r="X586" s="198">
        <v>0.6</v>
      </c>
      <c r="Y586" s="199">
        <v>1</v>
      </c>
      <c r="Z586" s="200" t="s">
        <v>1206</v>
      </c>
      <c r="AA586" s="201">
        <v>996.04</v>
      </c>
      <c r="AB586" s="202">
        <v>0.29099999999999998</v>
      </c>
      <c r="AC586" s="202">
        <v>2.1000000000000001E-2</v>
      </c>
      <c r="AD586" s="202" t="s">
        <v>1373</v>
      </c>
      <c r="AE586" s="202">
        <v>0</v>
      </c>
      <c r="AF586" s="202" t="s">
        <v>948</v>
      </c>
      <c r="AG586" s="202" t="s">
        <v>949</v>
      </c>
      <c r="AH586" s="189">
        <v>1</v>
      </c>
      <c r="AI586" s="188"/>
      <c r="AJ586" s="188"/>
      <c r="AK586" s="187"/>
      <c r="AL586" s="187"/>
      <c r="AM586" s="188"/>
      <c r="AN586" s="193"/>
    </row>
    <row r="587" spans="1:40">
      <c r="A587" s="16" t="str">
        <f t="shared" si="9"/>
        <v>363484281003IP Acute</v>
      </c>
      <c r="B587" s="8"/>
      <c r="C587" s="8"/>
      <c r="D587" s="9"/>
      <c r="E587" s="9"/>
      <c r="F587" s="8"/>
      <c r="G587" s="8"/>
      <c r="H587" s="8"/>
      <c r="I587" s="8"/>
      <c r="J587" s="8"/>
      <c r="K587" s="244">
        <v>7005</v>
      </c>
      <c r="L587" s="248" t="s">
        <v>1652</v>
      </c>
      <c r="M587" s="246">
        <v>363484281003</v>
      </c>
      <c r="N587" s="247">
        <v>20</v>
      </c>
      <c r="O587" s="247" t="s">
        <v>1366</v>
      </c>
      <c r="P587" s="203"/>
      <c r="Q587" s="188" t="s">
        <v>818</v>
      </c>
      <c r="R587" s="188" t="s">
        <v>1350</v>
      </c>
      <c r="S587" s="188" t="s">
        <v>1367</v>
      </c>
      <c r="T587" s="188" t="s">
        <v>1368</v>
      </c>
      <c r="U587" s="189"/>
      <c r="V587" s="189" t="s">
        <v>623</v>
      </c>
      <c r="W587" s="197">
        <v>3436.26</v>
      </c>
      <c r="X587" s="198">
        <v>0.68300000000000005</v>
      </c>
      <c r="Y587" s="199">
        <v>1.0604</v>
      </c>
      <c r="Z587" s="200">
        <v>0</v>
      </c>
      <c r="AA587" s="201">
        <v>3572.97</v>
      </c>
      <c r="AB587" s="202">
        <v>0.189</v>
      </c>
      <c r="AC587" s="202">
        <v>3.1E-2</v>
      </c>
      <c r="AD587" s="202" t="s">
        <v>1378</v>
      </c>
      <c r="AE587" s="202" t="s">
        <v>1381</v>
      </c>
      <c r="AF587" s="202" t="s">
        <v>1206</v>
      </c>
      <c r="AG587" s="202" t="s">
        <v>948</v>
      </c>
      <c r="AH587" s="189">
        <v>0.99858999999999998</v>
      </c>
      <c r="AI587" s="188"/>
      <c r="AJ587" s="188"/>
      <c r="AK587" s="187"/>
      <c r="AL587" s="187"/>
      <c r="AM587" s="188"/>
      <c r="AN587" s="193"/>
    </row>
    <row r="588" spans="1:40">
      <c r="A588" s="16" t="str">
        <f t="shared" si="9"/>
        <v>363484281003OP Acute</v>
      </c>
      <c r="B588" s="8"/>
      <c r="C588" s="8"/>
      <c r="D588" s="9"/>
      <c r="E588" s="9"/>
      <c r="F588" s="8"/>
      <c r="G588" s="8"/>
      <c r="H588" s="8"/>
      <c r="I588" s="8"/>
      <c r="J588" s="8"/>
      <c r="K588" s="244">
        <v>7005</v>
      </c>
      <c r="L588" s="248" t="s">
        <v>1652</v>
      </c>
      <c r="M588" s="246">
        <v>363484281003</v>
      </c>
      <c r="N588" s="247">
        <v>24</v>
      </c>
      <c r="O588" s="247" t="s">
        <v>1371</v>
      </c>
      <c r="P588" s="203"/>
      <c r="Q588" s="188" t="s">
        <v>818</v>
      </c>
      <c r="R588" s="188" t="s">
        <v>1350</v>
      </c>
      <c r="S588" s="188" t="s">
        <v>1367</v>
      </c>
      <c r="T588" s="188" t="s">
        <v>1368</v>
      </c>
      <c r="U588" s="189"/>
      <c r="V588" s="189" t="s">
        <v>623</v>
      </c>
      <c r="W588" s="197">
        <v>440.14</v>
      </c>
      <c r="X588" s="198">
        <v>0.6</v>
      </c>
      <c r="Y588" s="199">
        <v>1.0604</v>
      </c>
      <c r="Z588" s="200" t="s">
        <v>1206</v>
      </c>
      <c r="AA588" s="201">
        <v>448.67</v>
      </c>
      <c r="AB588" s="202">
        <v>0.189</v>
      </c>
      <c r="AC588" s="202">
        <v>3.1E-2</v>
      </c>
      <c r="AD588" s="202" t="s">
        <v>1378</v>
      </c>
      <c r="AE588" s="202" t="s">
        <v>1381</v>
      </c>
      <c r="AF588" s="202" t="s">
        <v>949</v>
      </c>
      <c r="AG588" s="202" t="s">
        <v>948</v>
      </c>
      <c r="AH588" s="189">
        <v>0.98373999999999995</v>
      </c>
      <c r="AI588" s="188"/>
      <c r="AJ588" s="188"/>
      <c r="AK588" s="187"/>
      <c r="AL588" s="187"/>
      <c r="AM588" s="188"/>
      <c r="AN588" s="193"/>
    </row>
    <row r="589" spans="1:40">
      <c r="A589" s="16" t="str">
        <f t="shared" si="9"/>
        <v>370647938001IP Acute</v>
      </c>
      <c r="B589" s="8"/>
      <c r="C589" s="8"/>
      <c r="D589" s="9"/>
      <c r="E589" s="9"/>
      <c r="F589" s="8"/>
      <c r="G589" s="8"/>
      <c r="H589" s="8"/>
      <c r="I589" s="8"/>
      <c r="J589" s="8"/>
      <c r="K589" s="244">
        <v>7006</v>
      </c>
      <c r="L589" s="248" t="s">
        <v>1653</v>
      </c>
      <c r="M589" s="246">
        <v>370647938001</v>
      </c>
      <c r="N589" s="247">
        <v>20</v>
      </c>
      <c r="O589" s="247" t="s">
        <v>1366</v>
      </c>
      <c r="P589" s="203"/>
      <c r="Q589" s="188" t="s">
        <v>750</v>
      </c>
      <c r="R589" s="188" t="s">
        <v>1350</v>
      </c>
      <c r="S589" s="188" t="s">
        <v>945</v>
      </c>
      <c r="T589" s="188" t="s">
        <v>1368</v>
      </c>
      <c r="U589" s="189"/>
      <c r="V589" s="189" t="s">
        <v>667</v>
      </c>
      <c r="W589" s="197">
        <v>3436.26</v>
      </c>
      <c r="X589" s="198">
        <v>0.62</v>
      </c>
      <c r="Y589" s="199">
        <v>0.84860000000000002</v>
      </c>
      <c r="Z589" s="200">
        <v>0</v>
      </c>
      <c r="AA589" s="201">
        <v>3109.31</v>
      </c>
      <c r="AB589" s="202">
        <v>0.29099999999999998</v>
      </c>
      <c r="AC589" s="202">
        <v>2.1000000000000001E-2</v>
      </c>
      <c r="AD589" s="202" t="s">
        <v>1373</v>
      </c>
      <c r="AE589" s="202" t="s">
        <v>1387</v>
      </c>
      <c r="AF589" s="202" t="s">
        <v>1206</v>
      </c>
      <c r="AG589" s="202" t="s">
        <v>949</v>
      </c>
      <c r="AH589" s="189">
        <v>0.99858999999999998</v>
      </c>
      <c r="AI589" s="188"/>
      <c r="AJ589" s="188"/>
      <c r="AK589" s="187"/>
      <c r="AL589" s="187"/>
      <c r="AM589" s="188"/>
      <c r="AN589" s="193"/>
    </row>
    <row r="590" spans="1:40">
      <c r="A590" s="16" t="str">
        <f t="shared" si="9"/>
        <v>370647938001OP Acute</v>
      </c>
      <c r="B590" s="8"/>
      <c r="C590" s="8"/>
      <c r="D590" s="9"/>
      <c r="E590" s="9"/>
      <c r="F590" s="8"/>
      <c r="G590" s="8"/>
      <c r="H590" s="8"/>
      <c r="I590" s="8"/>
      <c r="J590" s="8"/>
      <c r="K590" s="244">
        <v>7006</v>
      </c>
      <c r="L590" s="248" t="s">
        <v>1653</v>
      </c>
      <c r="M590" s="246">
        <v>370647938001</v>
      </c>
      <c r="N590" s="247">
        <v>24</v>
      </c>
      <c r="O590" s="247" t="s">
        <v>1371</v>
      </c>
      <c r="P590" s="203"/>
      <c r="Q590" s="188" t="s">
        <v>750</v>
      </c>
      <c r="R590" s="188" t="s">
        <v>1350</v>
      </c>
      <c r="S590" s="188" t="s">
        <v>945</v>
      </c>
      <c r="T590" s="188" t="s">
        <v>1368</v>
      </c>
      <c r="U590" s="189"/>
      <c r="V590" s="189" t="s">
        <v>667</v>
      </c>
      <c r="W590" s="197">
        <v>1346.99</v>
      </c>
      <c r="X590" s="198">
        <v>0.6</v>
      </c>
      <c r="Y590" s="199">
        <v>1</v>
      </c>
      <c r="Z590" s="200" t="s">
        <v>1206</v>
      </c>
      <c r="AA590" s="201">
        <v>1325.09</v>
      </c>
      <c r="AB590" s="202">
        <v>0.29099999999999998</v>
      </c>
      <c r="AC590" s="202">
        <v>2.1000000000000001E-2</v>
      </c>
      <c r="AD590" s="202" t="s">
        <v>1373</v>
      </c>
      <c r="AE590" s="202" t="s">
        <v>1387</v>
      </c>
      <c r="AF590" s="202" t="s">
        <v>949</v>
      </c>
      <c r="AG590" s="202" t="s">
        <v>949</v>
      </c>
      <c r="AH590" s="189">
        <v>0.98373999999999995</v>
      </c>
      <c r="AI590" s="188"/>
      <c r="AJ590" s="188"/>
      <c r="AK590" s="187"/>
      <c r="AL590" s="187"/>
      <c r="AM590" s="188"/>
      <c r="AN590" s="193"/>
    </row>
    <row r="591" spans="1:40">
      <c r="A591" s="16" t="str">
        <f t="shared" si="9"/>
        <v>364460628001IP Acute</v>
      </c>
      <c r="B591" s="8"/>
      <c r="C591" s="8"/>
      <c r="D591" s="9"/>
      <c r="E591" s="9"/>
      <c r="F591" s="8"/>
      <c r="G591" s="8"/>
      <c r="H591" s="8"/>
      <c r="I591" s="8"/>
      <c r="J591" s="8"/>
      <c r="K591" s="244">
        <v>7007</v>
      </c>
      <c r="L591" s="248" t="s">
        <v>1411</v>
      </c>
      <c r="M591" s="246">
        <v>364460628001</v>
      </c>
      <c r="N591" s="247">
        <v>20</v>
      </c>
      <c r="O591" s="247" t="s">
        <v>1366</v>
      </c>
      <c r="P591" s="203"/>
      <c r="Q591" s="188" t="s">
        <v>824</v>
      </c>
      <c r="R591" s="188" t="s">
        <v>1350</v>
      </c>
      <c r="S591" s="188" t="s">
        <v>1367</v>
      </c>
      <c r="T591" s="188" t="s">
        <v>1368</v>
      </c>
      <c r="U591" s="189"/>
      <c r="V591" s="189" t="s">
        <v>584</v>
      </c>
      <c r="W591" s="197">
        <v>3436.26</v>
      </c>
      <c r="X591" s="198">
        <v>0.62</v>
      </c>
      <c r="Y591" s="199">
        <v>0.91069999999999995</v>
      </c>
      <c r="Z591" s="200">
        <v>0</v>
      </c>
      <c r="AA591" s="201">
        <v>3241.43</v>
      </c>
      <c r="AB591" s="202">
        <v>8.8999999999999996E-2</v>
      </c>
      <c r="AC591" s="202">
        <v>8.9999999999999993E-3</v>
      </c>
      <c r="AD591" s="202" t="s">
        <v>1373</v>
      </c>
      <c r="AE591" s="202" t="s">
        <v>1374</v>
      </c>
      <c r="AF591" s="202" t="s">
        <v>1206</v>
      </c>
      <c r="AG591" s="202" t="s">
        <v>949</v>
      </c>
      <c r="AH591" s="189">
        <v>0.99858999999999998</v>
      </c>
      <c r="AI591" s="188"/>
      <c r="AJ591" s="188"/>
      <c r="AK591" s="187"/>
      <c r="AL591" s="187"/>
      <c r="AM591" s="188"/>
      <c r="AN591" s="193"/>
    </row>
    <row r="592" spans="1:40">
      <c r="A592" s="16" t="str">
        <f t="shared" si="9"/>
        <v>364460628005IP Acute</v>
      </c>
      <c r="B592" s="8"/>
      <c r="C592" s="8"/>
      <c r="D592" s="9"/>
      <c r="E592" s="9"/>
      <c r="F592" s="8"/>
      <c r="G592" s="8"/>
      <c r="H592" s="8"/>
      <c r="I592" s="8"/>
      <c r="J592" s="8"/>
      <c r="K592" s="244">
        <v>7007</v>
      </c>
      <c r="L592" s="248" t="s">
        <v>1411</v>
      </c>
      <c r="M592" s="246">
        <v>364460628005</v>
      </c>
      <c r="N592" s="247">
        <v>20</v>
      </c>
      <c r="O592" s="247" t="s">
        <v>1366</v>
      </c>
      <c r="P592" s="203"/>
      <c r="Q592" s="188" t="s">
        <v>824</v>
      </c>
      <c r="R592" s="188" t="s">
        <v>1350</v>
      </c>
      <c r="S592" s="188" t="s">
        <v>1367</v>
      </c>
      <c r="T592" s="188" t="s">
        <v>1368</v>
      </c>
      <c r="U592" s="189"/>
      <c r="V592" s="189" t="s">
        <v>584</v>
      </c>
      <c r="W592" s="197">
        <v>3436.26</v>
      </c>
      <c r="X592" s="198">
        <v>0.62</v>
      </c>
      <c r="Y592" s="199">
        <v>0.91069999999999995</v>
      </c>
      <c r="Z592" s="200">
        <v>0</v>
      </c>
      <c r="AA592" s="201">
        <v>3241.43</v>
      </c>
      <c r="AB592" s="202">
        <v>8.8999999999999996E-2</v>
      </c>
      <c r="AC592" s="202">
        <v>8.9999999999999993E-3</v>
      </c>
      <c r="AD592" s="202" t="s">
        <v>1373</v>
      </c>
      <c r="AE592" s="202" t="s">
        <v>1374</v>
      </c>
      <c r="AF592" s="202" t="s">
        <v>1206</v>
      </c>
      <c r="AG592" s="202" t="s">
        <v>949</v>
      </c>
      <c r="AH592" s="189">
        <v>0.99858999999999998</v>
      </c>
      <c r="AI592" s="188"/>
      <c r="AJ592" s="188"/>
      <c r="AK592" s="187"/>
      <c r="AL592" s="187"/>
      <c r="AM592" s="188"/>
      <c r="AN592" s="193"/>
    </row>
    <row r="593" spans="1:40">
      <c r="A593" s="16" t="str">
        <f t="shared" si="9"/>
        <v>364460628001IP Psych</v>
      </c>
      <c r="B593" s="8"/>
      <c r="C593" s="8"/>
      <c r="D593" s="9"/>
      <c r="E593" s="9"/>
      <c r="F593" s="8"/>
      <c r="G593" s="8"/>
      <c r="H593" s="8"/>
      <c r="I593" s="8"/>
      <c r="J593" s="8"/>
      <c r="K593" s="244">
        <v>7007</v>
      </c>
      <c r="L593" s="248" t="s">
        <v>1411</v>
      </c>
      <c r="M593" s="246">
        <v>364460628001</v>
      </c>
      <c r="N593" s="247">
        <v>21</v>
      </c>
      <c r="O593" s="247" t="s">
        <v>1375</v>
      </c>
      <c r="P593" s="203"/>
      <c r="Q593" s="188" t="s">
        <v>824</v>
      </c>
      <c r="R593" s="188" t="s">
        <v>1350</v>
      </c>
      <c r="S593" s="188" t="s">
        <v>1367</v>
      </c>
      <c r="T593" s="188" t="s">
        <v>1368</v>
      </c>
      <c r="U593" s="189"/>
      <c r="V593" s="189" t="s">
        <v>584</v>
      </c>
      <c r="W593" s="197" t="s">
        <v>1206</v>
      </c>
      <c r="X593" s="198" t="s">
        <v>1206</v>
      </c>
      <c r="Y593" s="199" t="s">
        <v>1206</v>
      </c>
      <c r="Z593" s="200" t="s">
        <v>1206</v>
      </c>
      <c r="AA593" s="201">
        <v>433.69</v>
      </c>
      <c r="AB593" s="202" t="s">
        <v>1206</v>
      </c>
      <c r="AC593" s="202" t="s">
        <v>1206</v>
      </c>
      <c r="AD593" s="202" t="s">
        <v>1373</v>
      </c>
      <c r="AE593" s="202" t="s">
        <v>1374</v>
      </c>
      <c r="AF593" s="202" t="s">
        <v>1206</v>
      </c>
      <c r="AG593" s="202" t="s">
        <v>949</v>
      </c>
      <c r="AH593" s="189">
        <v>1</v>
      </c>
      <c r="AI593" s="188"/>
      <c r="AJ593" s="188"/>
      <c r="AK593" s="187"/>
      <c r="AL593" s="187"/>
      <c r="AM593" s="188"/>
      <c r="AN593" s="193"/>
    </row>
    <row r="594" spans="1:40">
      <c r="A594" s="16" t="str">
        <f t="shared" si="9"/>
        <v>364460628005IP Psych</v>
      </c>
      <c r="B594" s="8"/>
      <c r="C594" s="8"/>
      <c r="D594" s="9"/>
      <c r="E594" s="9"/>
      <c r="F594" s="8"/>
      <c r="G594" s="8"/>
      <c r="H594" s="8"/>
      <c r="I594" s="8"/>
      <c r="J594" s="8"/>
      <c r="K594" s="244">
        <v>7007</v>
      </c>
      <c r="L594" s="248" t="s">
        <v>1411</v>
      </c>
      <c r="M594" s="246">
        <v>364460628005</v>
      </c>
      <c r="N594" s="247">
        <v>21</v>
      </c>
      <c r="O594" s="247" t="s">
        <v>1375</v>
      </c>
      <c r="P594" s="203"/>
      <c r="Q594" s="188" t="s">
        <v>824</v>
      </c>
      <c r="R594" s="188" t="s">
        <v>1350</v>
      </c>
      <c r="S594" s="188" t="s">
        <v>1367</v>
      </c>
      <c r="T594" s="188" t="s">
        <v>1368</v>
      </c>
      <c r="U594" s="189"/>
      <c r="V594" s="189" t="s">
        <v>584</v>
      </c>
      <c r="W594" s="197" t="s">
        <v>1206</v>
      </c>
      <c r="X594" s="198" t="s">
        <v>1206</v>
      </c>
      <c r="Y594" s="199" t="s">
        <v>1206</v>
      </c>
      <c r="Z594" s="200" t="s">
        <v>1206</v>
      </c>
      <c r="AA594" s="201">
        <v>433.69</v>
      </c>
      <c r="AB594" s="202" t="s">
        <v>1206</v>
      </c>
      <c r="AC594" s="202" t="s">
        <v>1206</v>
      </c>
      <c r="AD594" s="202" t="s">
        <v>1373</v>
      </c>
      <c r="AE594" s="202" t="s">
        <v>1374</v>
      </c>
      <c r="AF594" s="202" t="s">
        <v>1206</v>
      </c>
      <c r="AG594" s="202" t="s">
        <v>949</v>
      </c>
      <c r="AH594" s="189">
        <v>1</v>
      </c>
      <c r="AI594" s="188"/>
      <c r="AJ594" s="188"/>
      <c r="AK594" s="187"/>
      <c r="AL594" s="187"/>
      <c r="AM594" s="188"/>
      <c r="AN594" s="193"/>
    </row>
    <row r="595" spans="1:40">
      <c r="A595" s="16" t="str">
        <f t="shared" si="9"/>
        <v>364460628006IP Psych</v>
      </c>
      <c r="B595" s="8"/>
      <c r="C595" s="8"/>
      <c r="D595" s="9"/>
      <c r="E595" s="9"/>
      <c r="F595" s="8"/>
      <c r="G595" s="8"/>
      <c r="H595" s="8"/>
      <c r="I595" s="8"/>
      <c r="J595" s="8"/>
      <c r="K595" s="244">
        <v>7007</v>
      </c>
      <c r="L595" s="248" t="s">
        <v>1411</v>
      </c>
      <c r="M595" s="246">
        <v>364460628006</v>
      </c>
      <c r="N595" s="247">
        <v>21</v>
      </c>
      <c r="O595" s="247" t="s">
        <v>1375</v>
      </c>
      <c r="P595" s="203"/>
      <c r="Q595" s="188" t="s">
        <v>824</v>
      </c>
      <c r="R595" s="188" t="s">
        <v>1350</v>
      </c>
      <c r="S595" s="188" t="s">
        <v>1367</v>
      </c>
      <c r="T595" s="188" t="s">
        <v>1368</v>
      </c>
      <c r="U595" s="189"/>
      <c r="V595" s="189" t="s">
        <v>584</v>
      </c>
      <c r="W595" s="197" t="s">
        <v>1206</v>
      </c>
      <c r="X595" s="198" t="s">
        <v>1206</v>
      </c>
      <c r="Y595" s="199" t="s">
        <v>1206</v>
      </c>
      <c r="Z595" s="200" t="s">
        <v>1206</v>
      </c>
      <c r="AA595" s="201">
        <v>433.69</v>
      </c>
      <c r="AB595" s="202" t="s">
        <v>1206</v>
      </c>
      <c r="AC595" s="202" t="s">
        <v>1206</v>
      </c>
      <c r="AD595" s="202" t="s">
        <v>1373</v>
      </c>
      <c r="AE595" s="202" t="s">
        <v>1374</v>
      </c>
      <c r="AF595" s="202" t="s">
        <v>1206</v>
      </c>
      <c r="AG595" s="202" t="s">
        <v>949</v>
      </c>
      <c r="AH595" s="189">
        <v>1</v>
      </c>
      <c r="AI595" s="188"/>
      <c r="AJ595" s="188"/>
      <c r="AK595" s="187"/>
      <c r="AL595" s="187"/>
      <c r="AM595" s="188"/>
      <c r="AN595" s="193"/>
    </row>
    <row r="596" spans="1:40">
      <c r="A596" s="16" t="str">
        <f t="shared" si="9"/>
        <v>364460628001IP Rehab</v>
      </c>
      <c r="B596" s="8"/>
      <c r="C596" s="8"/>
      <c r="D596" s="9"/>
      <c r="E596" s="9"/>
      <c r="F596" s="8"/>
      <c r="G596" s="8"/>
      <c r="H596" s="8"/>
      <c r="I596" s="8"/>
      <c r="J596" s="8"/>
      <c r="K596" s="244">
        <v>7007</v>
      </c>
      <c r="L596" s="248" t="s">
        <v>1411</v>
      </c>
      <c r="M596" s="246">
        <v>364460628001</v>
      </c>
      <c r="N596" s="247">
        <v>22</v>
      </c>
      <c r="O596" s="247" t="s">
        <v>1370</v>
      </c>
      <c r="P596" s="203"/>
      <c r="Q596" s="188" t="s">
        <v>824</v>
      </c>
      <c r="R596" s="188" t="s">
        <v>1350</v>
      </c>
      <c r="S596" s="188" t="s">
        <v>1367</v>
      </c>
      <c r="T596" s="188" t="s">
        <v>1368</v>
      </c>
      <c r="U596" s="189"/>
      <c r="V596" s="189" t="s">
        <v>584</v>
      </c>
      <c r="W596" s="197" t="s">
        <v>1206</v>
      </c>
      <c r="X596" s="198" t="s">
        <v>1206</v>
      </c>
      <c r="Y596" s="199" t="s">
        <v>1206</v>
      </c>
      <c r="Z596" s="200" t="s">
        <v>1206</v>
      </c>
      <c r="AA596" s="201">
        <v>711.22</v>
      </c>
      <c r="AB596" s="202" t="s">
        <v>1206</v>
      </c>
      <c r="AC596" s="202" t="s">
        <v>1206</v>
      </c>
      <c r="AD596" s="202" t="s">
        <v>1373</v>
      </c>
      <c r="AE596" s="202" t="s">
        <v>1374</v>
      </c>
      <c r="AF596" s="202" t="s">
        <v>1206</v>
      </c>
      <c r="AG596" s="202" t="s">
        <v>949</v>
      </c>
      <c r="AH596" s="189">
        <v>1</v>
      </c>
      <c r="AI596" s="188"/>
      <c r="AJ596" s="188"/>
      <c r="AK596" s="187"/>
      <c r="AL596" s="187"/>
      <c r="AM596" s="188"/>
      <c r="AN596" s="193"/>
    </row>
    <row r="597" spans="1:40">
      <c r="A597" s="16" t="str">
        <f t="shared" si="9"/>
        <v>364460628005IP Rehab</v>
      </c>
      <c r="B597" s="8"/>
      <c r="C597" s="8"/>
      <c r="D597" s="9"/>
      <c r="E597" s="9"/>
      <c r="F597" s="8"/>
      <c r="G597" s="8"/>
      <c r="H597" s="8"/>
      <c r="I597" s="8"/>
      <c r="J597" s="8"/>
      <c r="K597" s="244">
        <v>7007</v>
      </c>
      <c r="L597" s="248" t="s">
        <v>1411</v>
      </c>
      <c r="M597" s="246">
        <v>364460628005</v>
      </c>
      <c r="N597" s="247">
        <v>22</v>
      </c>
      <c r="O597" s="247" t="s">
        <v>1370</v>
      </c>
      <c r="P597" s="203"/>
      <c r="Q597" s="188" t="s">
        <v>824</v>
      </c>
      <c r="R597" s="188" t="s">
        <v>1350</v>
      </c>
      <c r="S597" s="188" t="s">
        <v>1367</v>
      </c>
      <c r="T597" s="188" t="s">
        <v>1368</v>
      </c>
      <c r="U597" s="189"/>
      <c r="V597" s="189" t="s">
        <v>584</v>
      </c>
      <c r="W597" s="197" t="s">
        <v>1206</v>
      </c>
      <c r="X597" s="198" t="s">
        <v>1206</v>
      </c>
      <c r="Y597" s="199" t="s">
        <v>1206</v>
      </c>
      <c r="Z597" s="200" t="s">
        <v>1206</v>
      </c>
      <c r="AA597" s="201">
        <v>711.22</v>
      </c>
      <c r="AB597" s="202" t="s">
        <v>1206</v>
      </c>
      <c r="AC597" s="202" t="s">
        <v>1206</v>
      </c>
      <c r="AD597" s="202" t="s">
        <v>1373</v>
      </c>
      <c r="AE597" s="202" t="s">
        <v>1374</v>
      </c>
      <c r="AF597" s="202" t="s">
        <v>1206</v>
      </c>
      <c r="AG597" s="202" t="s">
        <v>949</v>
      </c>
      <c r="AH597" s="189">
        <v>1</v>
      </c>
      <c r="AI597" s="188"/>
      <c r="AJ597" s="188"/>
      <c r="AK597" s="187"/>
      <c r="AL597" s="187"/>
      <c r="AM597" s="188"/>
      <c r="AN597" s="193"/>
    </row>
    <row r="598" spans="1:40">
      <c r="A598" s="16" t="str">
        <f t="shared" si="9"/>
        <v>364460628001OP Acute</v>
      </c>
      <c r="B598" s="8"/>
      <c r="C598" s="8"/>
      <c r="D598" s="9"/>
      <c r="E598" s="9"/>
      <c r="F598" s="8"/>
      <c r="G598" s="8"/>
      <c r="H598" s="8"/>
      <c r="I598" s="8"/>
      <c r="J598" s="8"/>
      <c r="K598" s="244">
        <v>7007</v>
      </c>
      <c r="L598" s="248" t="s">
        <v>1411</v>
      </c>
      <c r="M598" s="246">
        <v>364460628001</v>
      </c>
      <c r="N598" s="247">
        <v>24</v>
      </c>
      <c r="O598" s="247" t="s">
        <v>1371</v>
      </c>
      <c r="P598" s="203"/>
      <c r="Q598" s="188" t="s">
        <v>824</v>
      </c>
      <c r="R598" s="188" t="s">
        <v>1350</v>
      </c>
      <c r="S598" s="188" t="s">
        <v>1367</v>
      </c>
      <c r="T598" s="188" t="s">
        <v>1368</v>
      </c>
      <c r="U598" s="189"/>
      <c r="V598" s="189" t="s">
        <v>584</v>
      </c>
      <c r="W598" s="197">
        <v>440.14</v>
      </c>
      <c r="X598" s="198">
        <v>0.6</v>
      </c>
      <c r="Y598" s="199">
        <v>0.91069999999999995</v>
      </c>
      <c r="Z598" s="200" t="s">
        <v>1206</v>
      </c>
      <c r="AA598" s="201">
        <v>593.41</v>
      </c>
      <c r="AB598" s="202">
        <v>8.8999999999999996E-2</v>
      </c>
      <c r="AC598" s="202">
        <v>8.9999999999999993E-3</v>
      </c>
      <c r="AD598" s="202" t="s">
        <v>1373</v>
      </c>
      <c r="AE598" s="202" t="s">
        <v>1374</v>
      </c>
      <c r="AF598" s="202" t="s">
        <v>948</v>
      </c>
      <c r="AG598" s="202" t="s">
        <v>949</v>
      </c>
      <c r="AH598" s="189">
        <v>0.98373999999999995</v>
      </c>
      <c r="AI598" s="188"/>
      <c r="AJ598" s="188"/>
      <c r="AK598" s="187"/>
      <c r="AL598" s="187"/>
      <c r="AM598" s="188"/>
      <c r="AN598" s="193"/>
    </row>
    <row r="599" spans="1:40">
      <c r="A599" s="16" t="str">
        <f t="shared" si="9"/>
        <v>364460628005OP Acute</v>
      </c>
      <c r="B599" s="8"/>
      <c r="C599" s="8"/>
      <c r="D599" s="9"/>
      <c r="E599" s="9"/>
      <c r="F599" s="8"/>
      <c r="G599" s="8"/>
      <c r="H599" s="8"/>
      <c r="I599" s="8"/>
      <c r="J599" s="8"/>
      <c r="K599" s="244">
        <v>7007</v>
      </c>
      <c r="L599" s="248" t="s">
        <v>1411</v>
      </c>
      <c r="M599" s="246">
        <v>364460628005</v>
      </c>
      <c r="N599" s="247">
        <v>24</v>
      </c>
      <c r="O599" s="247" t="s">
        <v>1371</v>
      </c>
      <c r="P599" s="203"/>
      <c r="Q599" s="188" t="s">
        <v>824</v>
      </c>
      <c r="R599" s="188" t="s">
        <v>1350</v>
      </c>
      <c r="S599" s="188" t="s">
        <v>1367</v>
      </c>
      <c r="T599" s="188" t="s">
        <v>1368</v>
      </c>
      <c r="U599" s="189"/>
      <c r="V599" s="189" t="s">
        <v>584</v>
      </c>
      <c r="W599" s="197">
        <v>440.14</v>
      </c>
      <c r="X599" s="198">
        <v>0.6</v>
      </c>
      <c r="Y599" s="199">
        <v>0.91069999999999995</v>
      </c>
      <c r="Z599" s="200" t="s">
        <v>1206</v>
      </c>
      <c r="AA599" s="201">
        <v>593.41</v>
      </c>
      <c r="AB599" s="202">
        <v>8.8999999999999996E-2</v>
      </c>
      <c r="AC599" s="202">
        <v>8.9999999999999993E-3</v>
      </c>
      <c r="AD599" s="202" t="s">
        <v>1373</v>
      </c>
      <c r="AE599" s="202" t="s">
        <v>1374</v>
      </c>
      <c r="AF599" s="202" t="s">
        <v>948</v>
      </c>
      <c r="AG599" s="202" t="s">
        <v>949</v>
      </c>
      <c r="AH599" s="189">
        <v>0.98373999999999995</v>
      </c>
      <c r="AI599" s="188"/>
      <c r="AJ599" s="188"/>
      <c r="AK599" s="187"/>
      <c r="AL599" s="187"/>
      <c r="AM599" s="188"/>
      <c r="AN599" s="193"/>
    </row>
    <row r="600" spans="1:40">
      <c r="A600" s="16" t="str">
        <f t="shared" si="9"/>
        <v>364460628001OP Psych</v>
      </c>
      <c r="B600" s="8"/>
      <c r="C600" s="8"/>
      <c r="D600" s="9"/>
      <c r="E600" s="9"/>
      <c r="F600" s="8"/>
      <c r="G600" s="8"/>
      <c r="H600" s="8"/>
      <c r="I600" s="8"/>
      <c r="J600" s="8"/>
      <c r="K600" s="244">
        <v>7007</v>
      </c>
      <c r="L600" s="248" t="s">
        <v>1411</v>
      </c>
      <c r="M600" s="246">
        <v>364460628001</v>
      </c>
      <c r="N600" s="247">
        <v>27</v>
      </c>
      <c r="O600" s="247" t="s">
        <v>1376</v>
      </c>
      <c r="P600" s="203"/>
      <c r="Q600" s="188" t="s">
        <v>824</v>
      </c>
      <c r="R600" s="188" t="s">
        <v>1350</v>
      </c>
      <c r="S600" s="188" t="s">
        <v>1367</v>
      </c>
      <c r="T600" s="188" t="s">
        <v>1368</v>
      </c>
      <c r="U600" s="189"/>
      <c r="V600" s="189" t="s">
        <v>584</v>
      </c>
      <c r="W600" s="197">
        <v>201.46</v>
      </c>
      <c r="X600" s="198">
        <v>0.6</v>
      </c>
      <c r="Y600" s="199">
        <v>0.91069999999999995</v>
      </c>
      <c r="Z600" s="200" t="s">
        <v>1206</v>
      </c>
      <c r="AA600" s="201">
        <v>252.02</v>
      </c>
      <c r="AB600" s="202">
        <v>8.8999999999999996E-2</v>
      </c>
      <c r="AC600" s="202">
        <v>8.9999999999999993E-3</v>
      </c>
      <c r="AD600" s="202" t="s">
        <v>1373</v>
      </c>
      <c r="AE600" s="202" t="s">
        <v>1374</v>
      </c>
      <c r="AF600" s="202" t="s">
        <v>948</v>
      </c>
      <c r="AG600" s="202" t="s">
        <v>949</v>
      </c>
      <c r="AH600" s="189">
        <v>1</v>
      </c>
      <c r="AI600" s="188"/>
      <c r="AJ600" s="188"/>
      <c r="AK600" s="187"/>
      <c r="AL600" s="187"/>
      <c r="AM600" s="188"/>
      <c r="AN600" s="193"/>
    </row>
    <row r="601" spans="1:40">
      <c r="A601" s="16" t="str">
        <f t="shared" si="9"/>
        <v>364460628005OP Psych</v>
      </c>
      <c r="B601" s="8"/>
      <c r="C601" s="8"/>
      <c r="D601" s="9"/>
      <c r="E601" s="9"/>
      <c r="F601" s="8"/>
      <c r="G601" s="8"/>
      <c r="H601" s="8"/>
      <c r="I601" s="8"/>
      <c r="J601" s="8"/>
      <c r="K601" s="244">
        <v>7007</v>
      </c>
      <c r="L601" s="248" t="s">
        <v>1411</v>
      </c>
      <c r="M601" s="246">
        <v>364460628005</v>
      </c>
      <c r="N601" s="247">
        <v>27</v>
      </c>
      <c r="O601" s="247" t="s">
        <v>1376</v>
      </c>
      <c r="P601" s="203"/>
      <c r="Q601" s="188" t="s">
        <v>824</v>
      </c>
      <c r="R601" s="188" t="s">
        <v>1350</v>
      </c>
      <c r="S601" s="188" t="s">
        <v>1367</v>
      </c>
      <c r="T601" s="188" t="s">
        <v>1368</v>
      </c>
      <c r="U601" s="189"/>
      <c r="V601" s="189" t="s">
        <v>584</v>
      </c>
      <c r="W601" s="197">
        <v>201.46</v>
      </c>
      <c r="X601" s="198">
        <v>0.6</v>
      </c>
      <c r="Y601" s="199">
        <v>0.91069999999999995</v>
      </c>
      <c r="Z601" s="200" t="s">
        <v>1206</v>
      </c>
      <c r="AA601" s="201">
        <v>252.02</v>
      </c>
      <c r="AB601" s="202">
        <v>8.8999999999999996E-2</v>
      </c>
      <c r="AC601" s="202">
        <v>8.9999999999999993E-3</v>
      </c>
      <c r="AD601" s="202" t="s">
        <v>1373</v>
      </c>
      <c r="AE601" s="202" t="s">
        <v>1374</v>
      </c>
      <c r="AF601" s="202" t="s">
        <v>948</v>
      </c>
      <c r="AG601" s="202" t="s">
        <v>949</v>
      </c>
      <c r="AH601" s="189">
        <v>1</v>
      </c>
      <c r="AI601" s="188"/>
      <c r="AJ601" s="188"/>
      <c r="AK601" s="187"/>
      <c r="AL601" s="187"/>
      <c r="AM601" s="188"/>
      <c r="AN601" s="193"/>
    </row>
    <row r="602" spans="1:40">
      <c r="A602" s="16" t="str">
        <f t="shared" si="9"/>
        <v>364460628006OP Psych</v>
      </c>
      <c r="B602" s="8"/>
      <c r="C602" s="8"/>
      <c r="D602" s="9"/>
      <c r="E602" s="9"/>
      <c r="F602" s="8"/>
      <c r="G602" s="8"/>
      <c r="H602" s="8"/>
      <c r="I602" s="8"/>
      <c r="J602" s="8"/>
      <c r="K602" s="244">
        <v>7007</v>
      </c>
      <c r="L602" s="248" t="s">
        <v>1411</v>
      </c>
      <c r="M602" s="246">
        <v>364460628006</v>
      </c>
      <c r="N602" s="247">
        <v>27</v>
      </c>
      <c r="O602" s="247" t="s">
        <v>1376</v>
      </c>
      <c r="P602" s="203"/>
      <c r="Q602" s="188" t="s">
        <v>824</v>
      </c>
      <c r="R602" s="188" t="s">
        <v>1350</v>
      </c>
      <c r="S602" s="188" t="s">
        <v>1367</v>
      </c>
      <c r="T602" s="188" t="s">
        <v>1368</v>
      </c>
      <c r="U602" s="189"/>
      <c r="V602" s="189" t="s">
        <v>584</v>
      </c>
      <c r="W602" s="197">
        <v>201.46</v>
      </c>
      <c r="X602" s="198">
        <v>0.6</v>
      </c>
      <c r="Y602" s="199">
        <v>0.91069999999999995</v>
      </c>
      <c r="Z602" s="200" t="s">
        <v>1206</v>
      </c>
      <c r="AA602" s="201">
        <v>252.02</v>
      </c>
      <c r="AB602" s="202">
        <v>8.8999999999999996E-2</v>
      </c>
      <c r="AC602" s="202">
        <v>8.9999999999999993E-3</v>
      </c>
      <c r="AD602" s="202" t="s">
        <v>1373</v>
      </c>
      <c r="AE602" s="202" t="s">
        <v>1374</v>
      </c>
      <c r="AF602" s="202" t="s">
        <v>948</v>
      </c>
      <c r="AG602" s="202" t="s">
        <v>949</v>
      </c>
      <c r="AH602" s="189">
        <v>1</v>
      </c>
      <c r="AI602" s="188"/>
      <c r="AJ602" s="188"/>
      <c r="AK602" s="187"/>
      <c r="AL602" s="187"/>
      <c r="AM602" s="188"/>
      <c r="AN602" s="193"/>
    </row>
    <row r="603" spans="1:40">
      <c r="A603" s="16" t="str">
        <f t="shared" si="9"/>
        <v>364460628001OP Psych</v>
      </c>
      <c r="B603" s="8"/>
      <c r="C603" s="8"/>
      <c r="D603" s="9"/>
      <c r="E603" s="9"/>
      <c r="F603" s="8"/>
      <c r="G603" s="8"/>
      <c r="H603" s="8"/>
      <c r="I603" s="8"/>
      <c r="J603" s="8"/>
      <c r="K603" s="244">
        <v>7007</v>
      </c>
      <c r="L603" s="248" t="s">
        <v>1411</v>
      </c>
      <c r="M603" s="246">
        <v>364460628001</v>
      </c>
      <c r="N603" s="247">
        <v>28</v>
      </c>
      <c r="O603" s="247" t="s">
        <v>1376</v>
      </c>
      <c r="P603" s="203"/>
      <c r="Q603" s="188" t="s">
        <v>824</v>
      </c>
      <c r="R603" s="188" t="s">
        <v>1350</v>
      </c>
      <c r="S603" s="188" t="s">
        <v>1367</v>
      </c>
      <c r="T603" s="188" t="s">
        <v>1368</v>
      </c>
      <c r="U603" s="189"/>
      <c r="V603" s="189" t="s">
        <v>584</v>
      </c>
      <c r="W603" s="197">
        <v>201.46</v>
      </c>
      <c r="X603" s="198">
        <v>0.6</v>
      </c>
      <c r="Y603" s="199">
        <v>0.91069999999999995</v>
      </c>
      <c r="Z603" s="200" t="s">
        <v>1206</v>
      </c>
      <c r="AA603" s="201">
        <v>252.02</v>
      </c>
      <c r="AB603" s="202">
        <v>8.8999999999999996E-2</v>
      </c>
      <c r="AC603" s="202">
        <v>8.9999999999999993E-3</v>
      </c>
      <c r="AD603" s="202" t="s">
        <v>1373</v>
      </c>
      <c r="AE603" s="202" t="s">
        <v>1374</v>
      </c>
      <c r="AF603" s="202" t="s">
        <v>948</v>
      </c>
      <c r="AG603" s="202" t="s">
        <v>949</v>
      </c>
      <c r="AH603" s="189">
        <v>1</v>
      </c>
      <c r="AI603" s="188"/>
      <c r="AJ603" s="188"/>
      <c r="AK603" s="187"/>
      <c r="AL603" s="187"/>
      <c r="AM603" s="188"/>
      <c r="AN603" s="193"/>
    </row>
    <row r="604" spans="1:40">
      <c r="A604" s="16" t="str">
        <f t="shared" si="9"/>
        <v>364460628005OP Psych</v>
      </c>
      <c r="B604" s="8"/>
      <c r="C604" s="8"/>
      <c r="D604" s="9"/>
      <c r="E604" s="9"/>
      <c r="F604" s="8"/>
      <c r="G604" s="8"/>
      <c r="H604" s="8"/>
      <c r="I604" s="8"/>
      <c r="J604" s="8"/>
      <c r="K604" s="244">
        <v>7007</v>
      </c>
      <c r="L604" s="248" t="s">
        <v>1411</v>
      </c>
      <c r="M604" s="246">
        <v>364460628005</v>
      </c>
      <c r="N604" s="247">
        <v>28</v>
      </c>
      <c r="O604" s="247" t="s">
        <v>1376</v>
      </c>
      <c r="P604" s="203"/>
      <c r="Q604" s="188" t="s">
        <v>824</v>
      </c>
      <c r="R604" s="188" t="s">
        <v>1350</v>
      </c>
      <c r="S604" s="188" t="s">
        <v>1367</v>
      </c>
      <c r="T604" s="188" t="s">
        <v>1368</v>
      </c>
      <c r="U604" s="189"/>
      <c r="V604" s="189" t="s">
        <v>584</v>
      </c>
      <c r="W604" s="197">
        <v>201.46</v>
      </c>
      <c r="X604" s="198">
        <v>0.6</v>
      </c>
      <c r="Y604" s="199">
        <v>0.91069999999999995</v>
      </c>
      <c r="Z604" s="200" t="s">
        <v>1206</v>
      </c>
      <c r="AA604" s="201">
        <v>252.02</v>
      </c>
      <c r="AB604" s="202">
        <v>8.8999999999999996E-2</v>
      </c>
      <c r="AC604" s="202">
        <v>8.9999999999999993E-3</v>
      </c>
      <c r="AD604" s="202" t="s">
        <v>1373</v>
      </c>
      <c r="AE604" s="202" t="s">
        <v>1374</v>
      </c>
      <c r="AF604" s="202" t="s">
        <v>948</v>
      </c>
      <c r="AG604" s="202" t="s">
        <v>949</v>
      </c>
      <c r="AH604" s="189">
        <v>1</v>
      </c>
      <c r="AI604" s="188"/>
      <c r="AJ604" s="188"/>
      <c r="AK604" s="187"/>
      <c r="AL604" s="187"/>
      <c r="AM604" s="188"/>
      <c r="AN604" s="193"/>
    </row>
    <row r="605" spans="1:40">
      <c r="A605" s="16" t="str">
        <f t="shared" si="9"/>
        <v>364460628006OP Psych</v>
      </c>
      <c r="B605" s="8"/>
      <c r="C605" s="8"/>
      <c r="D605" s="9"/>
      <c r="E605" s="9"/>
      <c r="F605" s="8"/>
      <c r="G605" s="8"/>
      <c r="H605" s="8"/>
      <c r="I605" s="8"/>
      <c r="J605" s="8"/>
      <c r="K605" s="244">
        <v>7007</v>
      </c>
      <c r="L605" s="248" t="s">
        <v>1411</v>
      </c>
      <c r="M605" s="246">
        <v>364460628006</v>
      </c>
      <c r="N605" s="247">
        <v>28</v>
      </c>
      <c r="O605" s="247" t="s">
        <v>1376</v>
      </c>
      <c r="P605" s="203"/>
      <c r="Q605" s="188" t="s">
        <v>824</v>
      </c>
      <c r="R605" s="188" t="s">
        <v>1350</v>
      </c>
      <c r="S605" s="188" t="s">
        <v>1367</v>
      </c>
      <c r="T605" s="188" t="s">
        <v>1368</v>
      </c>
      <c r="U605" s="189"/>
      <c r="V605" s="189" t="s">
        <v>584</v>
      </c>
      <c r="W605" s="197">
        <v>201.46</v>
      </c>
      <c r="X605" s="198">
        <v>0.6</v>
      </c>
      <c r="Y605" s="199">
        <v>0.91069999999999995</v>
      </c>
      <c r="Z605" s="200" t="s">
        <v>1206</v>
      </c>
      <c r="AA605" s="201">
        <v>252.02</v>
      </c>
      <c r="AB605" s="202">
        <v>8.8999999999999996E-2</v>
      </c>
      <c r="AC605" s="202">
        <v>8.9999999999999993E-3</v>
      </c>
      <c r="AD605" s="202" t="s">
        <v>1373</v>
      </c>
      <c r="AE605" s="202" t="s">
        <v>1374</v>
      </c>
      <c r="AF605" s="202" t="s">
        <v>948</v>
      </c>
      <c r="AG605" s="202" t="s">
        <v>949</v>
      </c>
      <c r="AH605" s="189">
        <v>1</v>
      </c>
      <c r="AI605" s="188"/>
      <c r="AJ605" s="188"/>
      <c r="AK605" s="187"/>
      <c r="AL605" s="187"/>
      <c r="AM605" s="188"/>
      <c r="AN605" s="193"/>
    </row>
    <row r="606" spans="1:40">
      <c r="A606" s="16" t="str">
        <f t="shared" si="9"/>
        <v>364460628001OP Rehab</v>
      </c>
      <c r="B606" s="8"/>
      <c r="C606" s="8"/>
      <c r="D606" s="9"/>
      <c r="E606" s="9"/>
      <c r="F606" s="8"/>
      <c r="G606" s="8"/>
      <c r="H606" s="8"/>
      <c r="I606" s="8"/>
      <c r="J606" s="8"/>
      <c r="K606" s="244">
        <v>7007</v>
      </c>
      <c r="L606" s="248" t="s">
        <v>1411</v>
      </c>
      <c r="M606" s="246">
        <v>364460628001</v>
      </c>
      <c r="N606" s="247">
        <v>29</v>
      </c>
      <c r="O606" s="247" t="s">
        <v>1379</v>
      </c>
      <c r="P606" s="203"/>
      <c r="Q606" s="188" t="s">
        <v>824</v>
      </c>
      <c r="R606" s="188" t="s">
        <v>1350</v>
      </c>
      <c r="S606" s="188" t="s">
        <v>1367</v>
      </c>
      <c r="T606" s="188" t="s">
        <v>1368</v>
      </c>
      <c r="U606" s="189"/>
      <c r="V606" s="189" t="s">
        <v>584</v>
      </c>
      <c r="W606" s="197">
        <v>310.45999999999998</v>
      </c>
      <c r="X606" s="198">
        <v>0.6</v>
      </c>
      <c r="Y606" s="199">
        <v>0.91069999999999995</v>
      </c>
      <c r="Z606" s="200" t="s">
        <v>1206</v>
      </c>
      <c r="AA606" s="201">
        <v>388.38</v>
      </c>
      <c r="AB606" s="202">
        <v>8.8999999999999996E-2</v>
      </c>
      <c r="AC606" s="202">
        <v>8.9999999999999993E-3</v>
      </c>
      <c r="AD606" s="202" t="s">
        <v>1373</v>
      </c>
      <c r="AE606" s="202" t="s">
        <v>1374</v>
      </c>
      <c r="AF606" s="202" t="s">
        <v>948</v>
      </c>
      <c r="AG606" s="202" t="s">
        <v>949</v>
      </c>
      <c r="AH606" s="189">
        <v>1</v>
      </c>
      <c r="AI606" s="188"/>
      <c r="AJ606" s="188"/>
      <c r="AK606" s="187"/>
      <c r="AL606" s="187"/>
      <c r="AM606" s="188"/>
      <c r="AN606" s="193"/>
    </row>
    <row r="607" spans="1:40">
      <c r="A607" s="16" t="str">
        <f t="shared" si="9"/>
        <v>364460628005OP Rehab</v>
      </c>
      <c r="B607" s="8"/>
      <c r="C607" s="8"/>
      <c r="D607" s="9"/>
      <c r="E607" s="9"/>
      <c r="F607" s="8"/>
      <c r="G607" s="8"/>
      <c r="H607" s="8"/>
      <c r="I607" s="8"/>
      <c r="J607" s="8"/>
      <c r="K607" s="244">
        <v>7007</v>
      </c>
      <c r="L607" s="248" t="s">
        <v>1411</v>
      </c>
      <c r="M607" s="246">
        <v>364460628005</v>
      </c>
      <c r="N607" s="247">
        <v>29</v>
      </c>
      <c r="O607" s="247" t="s">
        <v>1379</v>
      </c>
      <c r="P607" s="203"/>
      <c r="Q607" s="188" t="s">
        <v>824</v>
      </c>
      <c r="R607" s="188" t="s">
        <v>1350</v>
      </c>
      <c r="S607" s="188" t="s">
        <v>1367</v>
      </c>
      <c r="T607" s="188" t="s">
        <v>1368</v>
      </c>
      <c r="U607" s="189"/>
      <c r="V607" s="189" t="s">
        <v>584</v>
      </c>
      <c r="W607" s="197">
        <v>310.45999999999998</v>
      </c>
      <c r="X607" s="198">
        <v>0.6</v>
      </c>
      <c r="Y607" s="199">
        <v>0.91069999999999995</v>
      </c>
      <c r="Z607" s="200" t="s">
        <v>1206</v>
      </c>
      <c r="AA607" s="201">
        <v>388.38</v>
      </c>
      <c r="AB607" s="202">
        <v>8.8999999999999996E-2</v>
      </c>
      <c r="AC607" s="202">
        <v>8.9999999999999993E-3</v>
      </c>
      <c r="AD607" s="202" t="s">
        <v>1373</v>
      </c>
      <c r="AE607" s="202" t="s">
        <v>1374</v>
      </c>
      <c r="AF607" s="202" t="s">
        <v>948</v>
      </c>
      <c r="AG607" s="202" t="s">
        <v>949</v>
      </c>
      <c r="AH607" s="189">
        <v>1</v>
      </c>
      <c r="AI607" s="188"/>
      <c r="AJ607" s="188"/>
      <c r="AK607" s="187"/>
      <c r="AL607" s="187"/>
      <c r="AM607" s="188"/>
      <c r="AN607" s="193"/>
    </row>
    <row r="608" spans="1:40">
      <c r="A608" s="16" t="str">
        <f t="shared" si="9"/>
        <v>370792770007IP Acute</v>
      </c>
      <c r="B608" s="8"/>
      <c r="C608" s="8"/>
      <c r="D608" s="9"/>
      <c r="E608" s="9"/>
      <c r="F608" s="8"/>
      <c r="G608" s="8"/>
      <c r="H608" s="8"/>
      <c r="I608" s="8"/>
      <c r="J608" s="8"/>
      <c r="K608" s="244">
        <v>7008</v>
      </c>
      <c r="L608" s="248" t="s">
        <v>1654</v>
      </c>
      <c r="M608" s="246">
        <v>370792770007</v>
      </c>
      <c r="N608" s="247">
        <v>20</v>
      </c>
      <c r="O608" s="247" t="s">
        <v>1366</v>
      </c>
      <c r="P608" s="203"/>
      <c r="Q608" s="188" t="s">
        <v>829</v>
      </c>
      <c r="R608" s="188" t="s">
        <v>1350</v>
      </c>
      <c r="S608" s="188" t="s">
        <v>1367</v>
      </c>
      <c r="T608" s="188" t="s">
        <v>1368</v>
      </c>
      <c r="U608" s="189"/>
      <c r="V608" s="189" t="s">
        <v>589</v>
      </c>
      <c r="W608" s="197">
        <v>3436.26</v>
      </c>
      <c r="X608" s="198">
        <v>0.62</v>
      </c>
      <c r="Y608" s="199">
        <v>0.91069999999999995</v>
      </c>
      <c r="Z608" s="200">
        <v>0</v>
      </c>
      <c r="AA608" s="201">
        <v>3241.43</v>
      </c>
      <c r="AB608" s="202">
        <v>0.43</v>
      </c>
      <c r="AC608" s="202">
        <v>4.1000000000000002E-2</v>
      </c>
      <c r="AD608" s="202" t="s">
        <v>1373</v>
      </c>
      <c r="AE608" s="202" t="s">
        <v>1387</v>
      </c>
      <c r="AF608" s="202" t="s">
        <v>1206</v>
      </c>
      <c r="AG608" s="202" t="s">
        <v>948</v>
      </c>
      <c r="AH608" s="189">
        <v>0.99858999999999998</v>
      </c>
      <c r="AI608" s="188"/>
      <c r="AJ608" s="188"/>
      <c r="AK608" s="187"/>
      <c r="AL608" s="187"/>
      <c r="AM608" s="188"/>
      <c r="AN608" s="193"/>
    </row>
    <row r="609" spans="1:40">
      <c r="A609" s="16" t="str">
        <f t="shared" si="9"/>
        <v>370792770015IP Psych</v>
      </c>
      <c r="B609" s="8"/>
      <c r="C609" s="8"/>
      <c r="D609" s="9"/>
      <c r="E609" s="9"/>
      <c r="F609" s="8"/>
      <c r="G609" s="8"/>
      <c r="H609" s="8"/>
      <c r="I609" s="8"/>
      <c r="J609" s="8"/>
      <c r="K609" s="244">
        <v>7008</v>
      </c>
      <c r="L609" s="248" t="s">
        <v>1654</v>
      </c>
      <c r="M609" s="246">
        <v>370792770015</v>
      </c>
      <c r="N609" s="247">
        <v>21</v>
      </c>
      <c r="O609" s="247" t="s">
        <v>1375</v>
      </c>
      <c r="P609" s="203"/>
      <c r="Q609" s="188" t="s">
        <v>829</v>
      </c>
      <c r="R609" s="188" t="s">
        <v>1350</v>
      </c>
      <c r="S609" s="188" t="s">
        <v>1367</v>
      </c>
      <c r="T609" s="188" t="s">
        <v>1368</v>
      </c>
      <c r="U609" s="189"/>
      <c r="V609" s="189" t="s">
        <v>589</v>
      </c>
      <c r="W609" s="197" t="s">
        <v>1206</v>
      </c>
      <c r="X609" s="198" t="s">
        <v>1206</v>
      </c>
      <c r="Y609" s="199" t="s">
        <v>1206</v>
      </c>
      <c r="Z609" s="200" t="s">
        <v>1206</v>
      </c>
      <c r="AA609" s="201">
        <v>0</v>
      </c>
      <c r="AB609" s="202" t="s">
        <v>1206</v>
      </c>
      <c r="AC609" s="202" t="s">
        <v>1206</v>
      </c>
      <c r="AD609" s="202" t="s">
        <v>1373</v>
      </c>
      <c r="AE609" s="202" t="s">
        <v>1387</v>
      </c>
      <c r="AF609" s="202" t="s">
        <v>1206</v>
      </c>
      <c r="AG609" s="202" t="s">
        <v>948</v>
      </c>
      <c r="AH609" s="189">
        <v>1</v>
      </c>
      <c r="AI609" s="188"/>
      <c r="AJ609" s="188"/>
      <c r="AK609" s="187"/>
      <c r="AL609" s="187"/>
      <c r="AM609" s="188"/>
      <c r="AN609" s="193"/>
    </row>
    <row r="610" spans="1:40">
      <c r="A610" s="16" t="str">
        <f t="shared" si="9"/>
        <v>370792770007OP Acute</v>
      </c>
      <c r="B610" s="8"/>
      <c r="C610" s="8"/>
      <c r="D610" s="9"/>
      <c r="E610" s="9"/>
      <c r="F610" s="8"/>
      <c r="G610" s="8"/>
      <c r="H610" s="8"/>
      <c r="I610" s="8"/>
      <c r="J610" s="8"/>
      <c r="K610" s="244">
        <v>7008</v>
      </c>
      <c r="L610" s="248" t="s">
        <v>1654</v>
      </c>
      <c r="M610" s="246">
        <v>370792770007</v>
      </c>
      <c r="N610" s="247">
        <v>24</v>
      </c>
      <c r="O610" s="247" t="s">
        <v>1371</v>
      </c>
      <c r="P610" s="203"/>
      <c r="Q610" s="188" t="s">
        <v>829</v>
      </c>
      <c r="R610" s="188" t="s">
        <v>1350</v>
      </c>
      <c r="S610" s="188" t="s">
        <v>1367</v>
      </c>
      <c r="T610" s="188" t="s">
        <v>1368</v>
      </c>
      <c r="U610" s="189"/>
      <c r="V610" s="189" t="s">
        <v>589</v>
      </c>
      <c r="W610" s="197">
        <v>440.14</v>
      </c>
      <c r="X610" s="198">
        <v>0.6</v>
      </c>
      <c r="Y610" s="199">
        <v>0.91069999999999995</v>
      </c>
      <c r="Z610" s="200" t="s">
        <v>1206</v>
      </c>
      <c r="AA610" s="201">
        <v>409.78</v>
      </c>
      <c r="AB610" s="202">
        <v>0.43</v>
      </c>
      <c r="AC610" s="202">
        <v>4.1000000000000002E-2</v>
      </c>
      <c r="AD610" s="202" t="s">
        <v>1373</v>
      </c>
      <c r="AE610" s="202" t="s">
        <v>1387</v>
      </c>
      <c r="AF610" s="202" t="s">
        <v>949</v>
      </c>
      <c r="AG610" s="202" t="s">
        <v>948</v>
      </c>
      <c r="AH610" s="189">
        <v>0.98373999999999995</v>
      </c>
      <c r="AI610" s="188"/>
      <c r="AJ610" s="188"/>
      <c r="AK610" s="187"/>
      <c r="AL610" s="187"/>
      <c r="AM610" s="188"/>
      <c r="AN610" s="193"/>
    </row>
    <row r="611" spans="1:40">
      <c r="A611" s="16" t="str">
        <f t="shared" si="9"/>
        <v>204560540002IP Acute</v>
      </c>
      <c r="B611" s="8"/>
      <c r="C611" s="8"/>
      <c r="D611" s="9"/>
      <c r="E611" s="9"/>
      <c r="F611" s="8"/>
      <c r="G611" s="8"/>
      <c r="H611" s="8"/>
      <c r="I611" s="8"/>
      <c r="J611" s="8"/>
      <c r="K611" s="244">
        <v>7009</v>
      </c>
      <c r="L611" s="248" t="s">
        <v>1412</v>
      </c>
      <c r="M611" s="246">
        <v>204560540002</v>
      </c>
      <c r="N611" s="247">
        <v>20</v>
      </c>
      <c r="O611" s="247" t="s">
        <v>1366</v>
      </c>
      <c r="P611" s="203"/>
      <c r="Q611" s="188" t="s">
        <v>736</v>
      </c>
      <c r="R611" s="188" t="s">
        <v>1350</v>
      </c>
      <c r="S611" s="188" t="s">
        <v>945</v>
      </c>
      <c r="T611" s="188" t="s">
        <v>1368</v>
      </c>
      <c r="U611" s="189"/>
      <c r="V611" s="189" t="s">
        <v>653</v>
      </c>
      <c r="W611" s="197">
        <v>3436.26</v>
      </c>
      <c r="X611" s="198">
        <v>0.62</v>
      </c>
      <c r="Y611" s="199">
        <v>0.84860000000000002</v>
      </c>
      <c r="Z611" s="200">
        <v>0</v>
      </c>
      <c r="AA611" s="201">
        <v>3109.31</v>
      </c>
      <c r="AB611" s="202">
        <v>0.29099999999999998</v>
      </c>
      <c r="AC611" s="202">
        <v>2.1000000000000001E-2</v>
      </c>
      <c r="AD611" s="202" t="s">
        <v>1373</v>
      </c>
      <c r="AE611" s="202">
        <v>0</v>
      </c>
      <c r="AF611" s="202" t="s">
        <v>1206</v>
      </c>
      <c r="AG611" s="202" t="s">
        <v>949</v>
      </c>
      <c r="AH611" s="189">
        <v>0.99858999999999998</v>
      </c>
      <c r="AI611" s="188"/>
      <c r="AJ611" s="188"/>
      <c r="AK611" s="187"/>
      <c r="AL611" s="187"/>
      <c r="AM611" s="188"/>
      <c r="AN611" s="193"/>
    </row>
    <row r="612" spans="1:40">
      <c r="A612" s="16" t="str">
        <f t="shared" si="9"/>
        <v>204560540002OP Acute</v>
      </c>
      <c r="B612" s="8"/>
      <c r="C612" s="8"/>
      <c r="D612" s="9"/>
      <c r="E612" s="9"/>
      <c r="F612" s="8"/>
      <c r="G612" s="8"/>
      <c r="H612" s="8"/>
      <c r="I612" s="8"/>
      <c r="J612" s="8"/>
      <c r="K612" s="244">
        <v>7009</v>
      </c>
      <c r="L612" s="248" t="s">
        <v>1412</v>
      </c>
      <c r="M612" s="246">
        <v>204560540002</v>
      </c>
      <c r="N612" s="247">
        <v>24</v>
      </c>
      <c r="O612" s="247" t="s">
        <v>1371</v>
      </c>
      <c r="P612" s="203"/>
      <c r="Q612" s="188" t="s">
        <v>736</v>
      </c>
      <c r="R612" s="188" t="s">
        <v>1350</v>
      </c>
      <c r="S612" s="188" t="s">
        <v>945</v>
      </c>
      <c r="T612" s="188" t="s">
        <v>1368</v>
      </c>
      <c r="U612" s="189"/>
      <c r="V612" s="189" t="s">
        <v>653</v>
      </c>
      <c r="W612" s="197">
        <v>2081.33</v>
      </c>
      <c r="X612" s="198">
        <v>0.6</v>
      </c>
      <c r="Y612" s="199">
        <v>1</v>
      </c>
      <c r="Z612" s="200" t="s">
        <v>1206</v>
      </c>
      <c r="AA612" s="201">
        <v>2047.49</v>
      </c>
      <c r="AB612" s="202">
        <v>0.29099999999999998</v>
      </c>
      <c r="AC612" s="202">
        <v>2.1000000000000001E-2</v>
      </c>
      <c r="AD612" s="202" t="s">
        <v>1373</v>
      </c>
      <c r="AE612" s="202">
        <v>0</v>
      </c>
      <c r="AF612" s="202" t="s">
        <v>949</v>
      </c>
      <c r="AG612" s="202" t="s">
        <v>949</v>
      </c>
      <c r="AH612" s="189">
        <v>0.98373999999999995</v>
      </c>
      <c r="AI612" s="188"/>
      <c r="AJ612" s="188"/>
      <c r="AK612" s="187"/>
      <c r="AL612" s="187"/>
      <c r="AM612" s="188"/>
      <c r="AN612" s="193"/>
    </row>
    <row r="613" spans="1:40">
      <c r="A613" s="16" t="str">
        <f t="shared" si="9"/>
        <v>350868133002IP Acute</v>
      </c>
      <c r="B613" s="8"/>
      <c r="C613" s="8"/>
      <c r="D613" s="9"/>
      <c r="E613" s="9"/>
      <c r="F613" s="8"/>
      <c r="G613" s="8"/>
      <c r="H613" s="8"/>
      <c r="I613" s="8"/>
      <c r="J613" s="8"/>
      <c r="K613" s="244">
        <v>7031</v>
      </c>
      <c r="L613" s="248" t="s">
        <v>1260</v>
      </c>
      <c r="M613" s="246">
        <v>350868133002</v>
      </c>
      <c r="N613" s="247">
        <v>20</v>
      </c>
      <c r="O613" s="247" t="s">
        <v>1366</v>
      </c>
      <c r="P613" s="203"/>
      <c r="Q613" s="188" t="s">
        <v>1259</v>
      </c>
      <c r="R613" s="188" t="s">
        <v>1383</v>
      </c>
      <c r="S613" s="188" t="s">
        <v>1367</v>
      </c>
      <c r="T613" s="188" t="s">
        <v>1368</v>
      </c>
      <c r="U613" s="189"/>
      <c r="V613" s="189" t="s">
        <v>1261</v>
      </c>
      <c r="W613" s="197">
        <v>3221.03</v>
      </c>
      <c r="X613" s="198">
        <v>0.68300000000000005</v>
      </c>
      <c r="Y613" s="199">
        <v>1.0263</v>
      </c>
      <c r="Z613" s="200">
        <v>0</v>
      </c>
      <c r="AA613" s="201">
        <v>3278.89</v>
      </c>
      <c r="AB613" s="202">
        <v>0.24399999999999999</v>
      </c>
      <c r="AC613" s="202">
        <v>1.7000000000000001E-2</v>
      </c>
      <c r="AD613" s="202" t="s">
        <v>1373</v>
      </c>
      <c r="AE613" s="202">
        <v>0</v>
      </c>
      <c r="AF613" s="202" t="s">
        <v>1206</v>
      </c>
      <c r="AG613" s="202" t="s">
        <v>948</v>
      </c>
      <c r="AH613" s="189">
        <v>1</v>
      </c>
      <c r="AI613" s="188"/>
      <c r="AJ613" s="188"/>
      <c r="AK613" s="187"/>
      <c r="AL613" s="187"/>
      <c r="AM613" s="188"/>
      <c r="AN613" s="193"/>
    </row>
    <row r="614" spans="1:40">
      <c r="A614" s="16" t="str">
        <f t="shared" si="9"/>
        <v>350868133002IP Psych</v>
      </c>
      <c r="B614" s="8"/>
      <c r="C614" s="8"/>
      <c r="D614" s="9"/>
      <c r="E614" s="9"/>
      <c r="F614" s="8"/>
      <c r="G614" s="8"/>
      <c r="H614" s="8"/>
      <c r="I614" s="8"/>
      <c r="J614" s="8"/>
      <c r="K614" s="244">
        <v>7031</v>
      </c>
      <c r="L614" s="248" t="s">
        <v>1260</v>
      </c>
      <c r="M614" s="246">
        <v>350868133002</v>
      </c>
      <c r="N614" s="247">
        <v>21</v>
      </c>
      <c r="O614" s="247" t="s">
        <v>1375</v>
      </c>
      <c r="P614" s="203"/>
      <c r="Q614" s="188" t="s">
        <v>1259</v>
      </c>
      <c r="R614" s="188" t="s">
        <v>1383</v>
      </c>
      <c r="S614" s="188" t="s">
        <v>1367</v>
      </c>
      <c r="T614" s="188" t="s">
        <v>1368</v>
      </c>
      <c r="U614" s="189"/>
      <c r="V614" s="189" t="s">
        <v>1261</v>
      </c>
      <c r="W614" s="197" t="s">
        <v>1206</v>
      </c>
      <c r="X614" s="198" t="s">
        <v>1206</v>
      </c>
      <c r="Y614" s="199" t="s">
        <v>1206</v>
      </c>
      <c r="Z614" s="200" t="s">
        <v>1206</v>
      </c>
      <c r="AA614" s="201">
        <v>371.82</v>
      </c>
      <c r="AB614" s="202" t="s">
        <v>1206</v>
      </c>
      <c r="AC614" s="202" t="s">
        <v>1206</v>
      </c>
      <c r="AD614" s="202" t="s">
        <v>1373</v>
      </c>
      <c r="AE614" s="202">
        <v>0</v>
      </c>
      <c r="AF614" s="202" t="s">
        <v>1206</v>
      </c>
      <c r="AG614" s="202" t="s">
        <v>948</v>
      </c>
      <c r="AH614" s="189">
        <v>1</v>
      </c>
      <c r="AI614" s="188"/>
      <c r="AJ614" s="188"/>
      <c r="AK614" s="187"/>
      <c r="AL614" s="187"/>
      <c r="AM614" s="188"/>
      <c r="AN614" s="193"/>
    </row>
    <row r="615" spans="1:40">
      <c r="A615" s="16" t="str">
        <f t="shared" si="9"/>
        <v>350868133002IP Rehab</v>
      </c>
      <c r="B615" s="8"/>
      <c r="C615" s="8"/>
      <c r="D615" s="9"/>
      <c r="E615" s="9"/>
      <c r="F615" s="8"/>
      <c r="G615" s="8"/>
      <c r="H615" s="8"/>
      <c r="I615" s="8"/>
      <c r="J615" s="8"/>
      <c r="K615" s="244">
        <v>7031</v>
      </c>
      <c r="L615" s="248" t="s">
        <v>1260</v>
      </c>
      <c r="M615" s="246">
        <v>350868133002</v>
      </c>
      <c r="N615" s="247">
        <v>22</v>
      </c>
      <c r="O615" s="247" t="s">
        <v>1370</v>
      </c>
      <c r="P615" s="203"/>
      <c r="Q615" s="188" t="s">
        <v>1259</v>
      </c>
      <c r="R615" s="188" t="s">
        <v>1383</v>
      </c>
      <c r="S615" s="188" t="s">
        <v>1367</v>
      </c>
      <c r="T615" s="188" t="s">
        <v>1368</v>
      </c>
      <c r="U615" s="189"/>
      <c r="V615" s="189" t="s">
        <v>1261</v>
      </c>
      <c r="W615" s="197" t="s">
        <v>1206</v>
      </c>
      <c r="X615" s="198" t="s">
        <v>1206</v>
      </c>
      <c r="Y615" s="199" t="s">
        <v>1206</v>
      </c>
      <c r="Z615" s="200" t="s">
        <v>1206</v>
      </c>
      <c r="AA615" s="201">
        <v>518.74</v>
      </c>
      <c r="AB615" s="202" t="s">
        <v>1206</v>
      </c>
      <c r="AC615" s="202" t="s">
        <v>1206</v>
      </c>
      <c r="AD615" s="202" t="s">
        <v>1373</v>
      </c>
      <c r="AE615" s="202">
        <v>0</v>
      </c>
      <c r="AF615" s="202" t="s">
        <v>1206</v>
      </c>
      <c r="AG615" s="202" t="s">
        <v>948</v>
      </c>
      <c r="AH615" s="189">
        <v>1</v>
      </c>
      <c r="AI615" s="188"/>
      <c r="AJ615" s="188"/>
      <c r="AK615" s="187"/>
      <c r="AL615" s="187"/>
      <c r="AM615" s="188"/>
      <c r="AN615" s="193"/>
    </row>
    <row r="616" spans="1:40">
      <c r="A616" s="16" t="str">
        <f t="shared" si="9"/>
        <v>350868133002OP Acute</v>
      </c>
      <c r="B616" s="8"/>
      <c r="C616" s="8"/>
      <c r="D616" s="9"/>
      <c r="E616" s="9"/>
      <c r="F616" s="8"/>
      <c r="G616" s="8"/>
      <c r="H616" s="8"/>
      <c r="I616" s="8"/>
      <c r="J616" s="8"/>
      <c r="K616" s="244">
        <v>7031</v>
      </c>
      <c r="L616" s="248" t="s">
        <v>1260</v>
      </c>
      <c r="M616" s="246">
        <v>350868133002</v>
      </c>
      <c r="N616" s="247">
        <v>24</v>
      </c>
      <c r="O616" s="247" t="s">
        <v>1371</v>
      </c>
      <c r="P616" s="203"/>
      <c r="Q616" s="188" t="s">
        <v>1259</v>
      </c>
      <c r="R616" s="188" t="s">
        <v>1383</v>
      </c>
      <c r="S616" s="188" t="s">
        <v>1367</v>
      </c>
      <c r="T616" s="188" t="s">
        <v>1368</v>
      </c>
      <c r="U616" s="189"/>
      <c r="V616" s="189" t="s">
        <v>1261</v>
      </c>
      <c r="W616" s="197">
        <v>353.01</v>
      </c>
      <c r="X616" s="198">
        <v>0.6</v>
      </c>
      <c r="Y616" s="199">
        <v>1.0263</v>
      </c>
      <c r="Z616" s="200" t="s">
        <v>1206</v>
      </c>
      <c r="AA616" s="201">
        <v>354.68</v>
      </c>
      <c r="AB616" s="202" t="s">
        <v>1206</v>
      </c>
      <c r="AC616" s="202" t="s">
        <v>1206</v>
      </c>
      <c r="AD616" s="202" t="s">
        <v>1373</v>
      </c>
      <c r="AE616" s="202">
        <v>0</v>
      </c>
      <c r="AF616" s="202" t="s">
        <v>949</v>
      </c>
      <c r="AG616" s="202" t="s">
        <v>948</v>
      </c>
      <c r="AH616" s="189">
        <v>0.98912</v>
      </c>
      <c r="AI616" s="188"/>
      <c r="AJ616" s="188"/>
      <c r="AK616" s="187"/>
      <c r="AL616" s="187"/>
      <c r="AM616" s="188"/>
      <c r="AN616" s="193"/>
    </row>
    <row r="617" spans="1:40">
      <c r="A617" s="16" t="str">
        <f t="shared" si="9"/>
        <v>363208390001IP Acute</v>
      </c>
      <c r="B617" s="8"/>
      <c r="C617" s="8"/>
      <c r="D617" s="9"/>
      <c r="E617" s="9"/>
      <c r="F617" s="8"/>
      <c r="G617" s="8"/>
      <c r="H617" s="8"/>
      <c r="I617" s="8"/>
      <c r="J617" s="8"/>
      <c r="K617" s="244">
        <v>7074</v>
      </c>
      <c r="L617" s="248" t="s">
        <v>1655</v>
      </c>
      <c r="M617" s="246">
        <v>363208390001</v>
      </c>
      <c r="N617" s="247">
        <v>20</v>
      </c>
      <c r="O617" s="247" t="s">
        <v>1366</v>
      </c>
      <c r="P617" s="203"/>
      <c r="Q617" s="188" t="s">
        <v>784</v>
      </c>
      <c r="R617" s="188" t="s">
        <v>1350</v>
      </c>
      <c r="S617" s="188" t="s">
        <v>1367</v>
      </c>
      <c r="T617" s="188" t="s">
        <v>1368</v>
      </c>
      <c r="U617" s="189"/>
      <c r="V617" s="189" t="s">
        <v>648</v>
      </c>
      <c r="W617" s="197">
        <v>3436.26</v>
      </c>
      <c r="X617" s="198">
        <v>0.68300000000000005</v>
      </c>
      <c r="Y617" s="199">
        <v>1.0412999999999999</v>
      </c>
      <c r="Z617" s="200">
        <v>0</v>
      </c>
      <c r="AA617" s="201">
        <v>3528.21</v>
      </c>
      <c r="AB617" s="202">
        <v>0.30599999999999999</v>
      </c>
      <c r="AC617" s="202">
        <v>1.4E-2</v>
      </c>
      <c r="AD617" s="202" t="s">
        <v>1378</v>
      </c>
      <c r="AE617" s="202" t="s">
        <v>1374</v>
      </c>
      <c r="AF617" s="202" t="s">
        <v>1206</v>
      </c>
      <c r="AG617" s="202" t="s">
        <v>949</v>
      </c>
      <c r="AH617" s="189">
        <v>0.99858999999999998</v>
      </c>
      <c r="AI617" s="188"/>
      <c r="AJ617" s="188"/>
      <c r="AK617" s="187"/>
      <c r="AL617" s="187"/>
      <c r="AM617" s="188"/>
      <c r="AN617" s="193"/>
    </row>
    <row r="618" spans="1:40">
      <c r="A618" s="16" t="str">
        <f t="shared" si="9"/>
        <v>363208390001IP Psych</v>
      </c>
      <c r="B618" s="8"/>
      <c r="C618" s="8"/>
      <c r="D618" s="9"/>
      <c r="E618" s="9"/>
      <c r="F618" s="8"/>
      <c r="G618" s="8"/>
      <c r="H618" s="8"/>
      <c r="I618" s="8"/>
      <c r="J618" s="8"/>
      <c r="K618" s="244">
        <v>7074</v>
      </c>
      <c r="L618" s="248" t="s">
        <v>1655</v>
      </c>
      <c r="M618" s="246">
        <v>363208390001</v>
      </c>
      <c r="N618" s="247">
        <v>21</v>
      </c>
      <c r="O618" s="247" t="s">
        <v>1375</v>
      </c>
      <c r="P618" s="203"/>
      <c r="Q618" s="188" t="s">
        <v>784</v>
      </c>
      <c r="R618" s="188" t="s">
        <v>1350</v>
      </c>
      <c r="S618" s="188" t="s">
        <v>1367</v>
      </c>
      <c r="T618" s="188" t="s">
        <v>1368</v>
      </c>
      <c r="U618" s="189"/>
      <c r="V618" s="189" t="s">
        <v>648</v>
      </c>
      <c r="W618" s="197" t="s">
        <v>1206</v>
      </c>
      <c r="X618" s="198" t="s">
        <v>1206</v>
      </c>
      <c r="Y618" s="199" t="s">
        <v>1206</v>
      </c>
      <c r="Z618" s="200" t="s">
        <v>1206</v>
      </c>
      <c r="AA618" s="201">
        <v>606.86</v>
      </c>
      <c r="AB618" s="202" t="s">
        <v>1206</v>
      </c>
      <c r="AC618" s="202" t="s">
        <v>1206</v>
      </c>
      <c r="AD618" s="202" t="s">
        <v>1378</v>
      </c>
      <c r="AE618" s="202" t="s">
        <v>1374</v>
      </c>
      <c r="AF618" s="202" t="s">
        <v>1206</v>
      </c>
      <c r="AG618" s="202" t="s">
        <v>949</v>
      </c>
      <c r="AH618" s="189">
        <v>1</v>
      </c>
      <c r="AI618" s="188"/>
      <c r="AJ618" s="188"/>
      <c r="AK618" s="187"/>
      <c r="AL618" s="187"/>
      <c r="AM618" s="188"/>
      <c r="AN618" s="193"/>
    </row>
    <row r="619" spans="1:40">
      <c r="A619" s="16" t="str">
        <f t="shared" si="9"/>
        <v>363208390004IP Psych</v>
      </c>
      <c r="B619" s="8"/>
      <c r="C619" s="8"/>
      <c r="D619" s="9"/>
      <c r="E619" s="9"/>
      <c r="F619" s="8"/>
      <c r="G619" s="8"/>
      <c r="H619" s="8"/>
      <c r="I619" s="8"/>
      <c r="J619" s="8"/>
      <c r="K619" s="244">
        <v>7074</v>
      </c>
      <c r="L619" s="248" t="s">
        <v>1655</v>
      </c>
      <c r="M619" s="246">
        <v>363208390004</v>
      </c>
      <c r="N619" s="247">
        <v>21</v>
      </c>
      <c r="O619" s="247" t="s">
        <v>1375</v>
      </c>
      <c r="P619" s="203"/>
      <c r="Q619" s="188" t="s">
        <v>784</v>
      </c>
      <c r="R619" s="188" t="s">
        <v>1350</v>
      </c>
      <c r="S619" s="188" t="s">
        <v>1367</v>
      </c>
      <c r="T619" s="188" t="s">
        <v>1368</v>
      </c>
      <c r="U619" s="189"/>
      <c r="V619" s="189" t="s">
        <v>648</v>
      </c>
      <c r="W619" s="197" t="s">
        <v>1206</v>
      </c>
      <c r="X619" s="198" t="s">
        <v>1206</v>
      </c>
      <c r="Y619" s="199" t="s">
        <v>1206</v>
      </c>
      <c r="Z619" s="200" t="s">
        <v>1206</v>
      </c>
      <c r="AA619" s="201">
        <v>606.86</v>
      </c>
      <c r="AB619" s="202" t="s">
        <v>1206</v>
      </c>
      <c r="AC619" s="202" t="s">
        <v>1206</v>
      </c>
      <c r="AD619" s="202" t="s">
        <v>1378</v>
      </c>
      <c r="AE619" s="202" t="s">
        <v>1374</v>
      </c>
      <c r="AF619" s="202" t="s">
        <v>1206</v>
      </c>
      <c r="AG619" s="202" t="s">
        <v>949</v>
      </c>
      <c r="AH619" s="189">
        <v>1</v>
      </c>
      <c r="AI619" s="188"/>
      <c r="AJ619" s="188"/>
      <c r="AK619" s="187"/>
      <c r="AL619" s="187"/>
      <c r="AM619" s="188"/>
      <c r="AN619" s="193"/>
    </row>
    <row r="620" spans="1:40">
      <c r="A620" s="16" t="str">
        <f t="shared" si="9"/>
        <v>363208390001OP Acute</v>
      </c>
      <c r="B620" s="8"/>
      <c r="C620" s="8"/>
      <c r="D620" s="9"/>
      <c r="E620" s="9"/>
      <c r="F620" s="8"/>
      <c r="G620" s="8"/>
      <c r="H620" s="8"/>
      <c r="I620" s="8"/>
      <c r="J620" s="8"/>
      <c r="K620" s="244">
        <v>7074</v>
      </c>
      <c r="L620" s="248" t="s">
        <v>1655</v>
      </c>
      <c r="M620" s="246">
        <v>363208390001</v>
      </c>
      <c r="N620" s="247">
        <v>24</v>
      </c>
      <c r="O620" s="247" t="s">
        <v>1371</v>
      </c>
      <c r="P620" s="203"/>
      <c r="Q620" s="188" t="s">
        <v>784</v>
      </c>
      <c r="R620" s="188" t="s">
        <v>1350</v>
      </c>
      <c r="S620" s="188" t="s">
        <v>1367</v>
      </c>
      <c r="T620" s="188" t="s">
        <v>1368</v>
      </c>
      <c r="U620" s="189"/>
      <c r="V620" s="189" t="s">
        <v>648</v>
      </c>
      <c r="W620" s="197">
        <v>440.14</v>
      </c>
      <c r="X620" s="198">
        <v>0.6</v>
      </c>
      <c r="Y620" s="199">
        <v>1.0412999999999999</v>
      </c>
      <c r="Z620" s="200" t="s">
        <v>1206</v>
      </c>
      <c r="AA620" s="201">
        <v>642.54</v>
      </c>
      <c r="AB620" s="202">
        <v>0.30599999999999999</v>
      </c>
      <c r="AC620" s="202">
        <v>1.4E-2</v>
      </c>
      <c r="AD620" s="202" t="s">
        <v>1378</v>
      </c>
      <c r="AE620" s="202" t="s">
        <v>1374</v>
      </c>
      <c r="AF620" s="202" t="s">
        <v>948</v>
      </c>
      <c r="AG620" s="202" t="s">
        <v>949</v>
      </c>
      <c r="AH620" s="189">
        <v>0.98373999999999995</v>
      </c>
      <c r="AI620" s="188"/>
      <c r="AJ620" s="188"/>
      <c r="AK620" s="187"/>
      <c r="AL620" s="187"/>
      <c r="AM620" s="188"/>
      <c r="AN620" s="193"/>
    </row>
    <row r="621" spans="1:40">
      <c r="A621" s="16" t="str">
        <f t="shared" ref="A621:A684" si="10">M621&amp;O621</f>
        <v>363208390001OP Psych</v>
      </c>
      <c r="B621" s="8"/>
      <c r="C621" s="8"/>
      <c r="D621" s="9"/>
      <c r="E621" s="9"/>
      <c r="F621" s="8"/>
      <c r="G621" s="8"/>
      <c r="H621" s="8"/>
      <c r="I621" s="8"/>
      <c r="J621" s="8"/>
      <c r="K621" s="244">
        <v>7074</v>
      </c>
      <c r="L621" s="248" t="s">
        <v>1655</v>
      </c>
      <c r="M621" s="246">
        <v>363208390001</v>
      </c>
      <c r="N621" s="247">
        <v>27</v>
      </c>
      <c r="O621" s="247" t="s">
        <v>1376</v>
      </c>
      <c r="P621" s="203"/>
      <c r="Q621" s="188" t="s">
        <v>784</v>
      </c>
      <c r="R621" s="188" t="s">
        <v>1350</v>
      </c>
      <c r="S621" s="188" t="s">
        <v>1367</v>
      </c>
      <c r="T621" s="188" t="s">
        <v>1368</v>
      </c>
      <c r="U621" s="189"/>
      <c r="V621" s="189" t="s">
        <v>648</v>
      </c>
      <c r="W621" s="197">
        <v>201.46</v>
      </c>
      <c r="X621" s="198">
        <v>0.6</v>
      </c>
      <c r="Y621" s="199">
        <v>1.0412999999999999</v>
      </c>
      <c r="Z621" s="200" t="s">
        <v>1206</v>
      </c>
      <c r="AA621" s="201">
        <v>272.89</v>
      </c>
      <c r="AB621" s="202">
        <v>0.30599999999999999</v>
      </c>
      <c r="AC621" s="202">
        <v>1.4E-2</v>
      </c>
      <c r="AD621" s="202" t="s">
        <v>1378</v>
      </c>
      <c r="AE621" s="202" t="s">
        <v>1374</v>
      </c>
      <c r="AF621" s="202" t="s">
        <v>948</v>
      </c>
      <c r="AG621" s="202" t="s">
        <v>949</v>
      </c>
      <c r="AH621" s="189">
        <v>1</v>
      </c>
      <c r="AI621" s="188"/>
      <c r="AJ621" s="188"/>
      <c r="AK621" s="187"/>
      <c r="AL621" s="187"/>
      <c r="AM621" s="188"/>
      <c r="AN621" s="193"/>
    </row>
    <row r="622" spans="1:40">
      <c r="A622" s="16" t="str">
        <f t="shared" si="10"/>
        <v>363208390004OP Psych</v>
      </c>
      <c r="B622" s="8"/>
      <c r="C622" s="8"/>
      <c r="D622" s="9"/>
      <c r="E622" s="9"/>
      <c r="F622" s="8"/>
      <c r="G622" s="8"/>
      <c r="H622" s="8"/>
      <c r="I622" s="8"/>
      <c r="J622" s="8"/>
      <c r="K622" s="244">
        <v>7074</v>
      </c>
      <c r="L622" s="248" t="s">
        <v>1655</v>
      </c>
      <c r="M622" s="246">
        <v>363208390004</v>
      </c>
      <c r="N622" s="247">
        <v>27</v>
      </c>
      <c r="O622" s="247" t="s">
        <v>1376</v>
      </c>
      <c r="P622" s="203"/>
      <c r="Q622" s="188" t="s">
        <v>784</v>
      </c>
      <c r="R622" s="188" t="s">
        <v>1350</v>
      </c>
      <c r="S622" s="188" t="s">
        <v>1367</v>
      </c>
      <c r="T622" s="188" t="s">
        <v>1368</v>
      </c>
      <c r="U622" s="189"/>
      <c r="V622" s="189" t="s">
        <v>648</v>
      </c>
      <c r="W622" s="197">
        <v>201.46</v>
      </c>
      <c r="X622" s="198">
        <v>0.6</v>
      </c>
      <c r="Y622" s="199">
        <v>1.0412999999999999</v>
      </c>
      <c r="Z622" s="200" t="s">
        <v>1206</v>
      </c>
      <c r="AA622" s="201">
        <v>272.89</v>
      </c>
      <c r="AB622" s="202">
        <v>0.30599999999999999</v>
      </c>
      <c r="AC622" s="202">
        <v>1.4E-2</v>
      </c>
      <c r="AD622" s="202" t="s">
        <v>1378</v>
      </c>
      <c r="AE622" s="202" t="s">
        <v>1374</v>
      </c>
      <c r="AF622" s="202" t="s">
        <v>948</v>
      </c>
      <c r="AG622" s="202" t="s">
        <v>949</v>
      </c>
      <c r="AH622" s="189">
        <v>1</v>
      </c>
      <c r="AI622" s="188"/>
      <c r="AJ622" s="188"/>
      <c r="AK622" s="187"/>
      <c r="AL622" s="187"/>
      <c r="AM622" s="188"/>
      <c r="AN622" s="193"/>
    </row>
    <row r="623" spans="1:40">
      <c r="A623" s="16" t="str">
        <f t="shared" si="10"/>
        <v>363208390001OP Psych</v>
      </c>
      <c r="B623" s="8"/>
      <c r="C623" s="8"/>
      <c r="D623" s="9"/>
      <c r="E623" s="9"/>
      <c r="F623" s="8"/>
      <c r="G623" s="8"/>
      <c r="H623" s="8"/>
      <c r="I623" s="8"/>
      <c r="J623" s="8"/>
      <c r="K623" s="244">
        <v>7074</v>
      </c>
      <c r="L623" s="248" t="s">
        <v>1655</v>
      </c>
      <c r="M623" s="246">
        <v>363208390001</v>
      </c>
      <c r="N623" s="247">
        <v>28</v>
      </c>
      <c r="O623" s="247" t="s">
        <v>1376</v>
      </c>
      <c r="P623" s="203"/>
      <c r="Q623" s="188" t="s">
        <v>784</v>
      </c>
      <c r="R623" s="188" t="s">
        <v>1350</v>
      </c>
      <c r="S623" s="188" t="s">
        <v>1367</v>
      </c>
      <c r="T623" s="188" t="s">
        <v>1368</v>
      </c>
      <c r="U623" s="189"/>
      <c r="V623" s="189" t="s">
        <v>648</v>
      </c>
      <c r="W623" s="197">
        <v>201.46</v>
      </c>
      <c r="X623" s="198">
        <v>0.6</v>
      </c>
      <c r="Y623" s="199">
        <v>1.0412999999999999</v>
      </c>
      <c r="Z623" s="200" t="s">
        <v>1206</v>
      </c>
      <c r="AA623" s="201">
        <v>272.89</v>
      </c>
      <c r="AB623" s="202">
        <v>0.30599999999999999</v>
      </c>
      <c r="AC623" s="202">
        <v>1.4E-2</v>
      </c>
      <c r="AD623" s="202" t="s">
        <v>1378</v>
      </c>
      <c r="AE623" s="202" t="s">
        <v>1374</v>
      </c>
      <c r="AF623" s="202" t="s">
        <v>948</v>
      </c>
      <c r="AG623" s="202" t="s">
        <v>949</v>
      </c>
      <c r="AH623" s="189">
        <v>1</v>
      </c>
      <c r="AI623" s="188"/>
      <c r="AJ623" s="188"/>
      <c r="AK623" s="187"/>
      <c r="AL623" s="187"/>
      <c r="AM623" s="188"/>
      <c r="AN623" s="193"/>
    </row>
    <row r="624" spans="1:40">
      <c r="A624" s="16" t="str">
        <f t="shared" si="10"/>
        <v>363208390004OP Psych</v>
      </c>
      <c r="B624" s="8"/>
      <c r="C624" s="8"/>
      <c r="D624" s="9"/>
      <c r="E624" s="9"/>
      <c r="F624" s="8"/>
      <c r="G624" s="8"/>
      <c r="H624" s="8"/>
      <c r="I624" s="8"/>
      <c r="J624" s="8"/>
      <c r="K624" s="244">
        <v>7074</v>
      </c>
      <c r="L624" s="248" t="s">
        <v>1655</v>
      </c>
      <c r="M624" s="246">
        <v>363208390004</v>
      </c>
      <c r="N624" s="247">
        <v>28</v>
      </c>
      <c r="O624" s="247" t="s">
        <v>1376</v>
      </c>
      <c r="P624" s="203"/>
      <c r="Q624" s="188" t="s">
        <v>784</v>
      </c>
      <c r="R624" s="188" t="s">
        <v>1350</v>
      </c>
      <c r="S624" s="188" t="s">
        <v>1367</v>
      </c>
      <c r="T624" s="188" t="s">
        <v>1368</v>
      </c>
      <c r="U624" s="189"/>
      <c r="V624" s="189" t="s">
        <v>648</v>
      </c>
      <c r="W624" s="197">
        <v>201.46</v>
      </c>
      <c r="X624" s="198">
        <v>0.6</v>
      </c>
      <c r="Y624" s="199">
        <v>1.0412999999999999</v>
      </c>
      <c r="Z624" s="200" t="s">
        <v>1206</v>
      </c>
      <c r="AA624" s="201">
        <v>272.89</v>
      </c>
      <c r="AB624" s="202">
        <v>0.30599999999999999</v>
      </c>
      <c r="AC624" s="202">
        <v>1.4E-2</v>
      </c>
      <c r="AD624" s="202" t="s">
        <v>1378</v>
      </c>
      <c r="AE624" s="202" t="s">
        <v>1374</v>
      </c>
      <c r="AF624" s="202" t="s">
        <v>948</v>
      </c>
      <c r="AG624" s="202" t="s">
        <v>949</v>
      </c>
      <c r="AH624" s="189">
        <v>1</v>
      </c>
      <c r="AI624" s="188"/>
      <c r="AJ624" s="188"/>
      <c r="AK624" s="187"/>
      <c r="AL624" s="187"/>
      <c r="AM624" s="188"/>
      <c r="AN624" s="193"/>
    </row>
    <row r="625" spans="1:40">
      <c r="A625" s="16" t="str">
        <f t="shared" si="10"/>
        <v>311551871003IP Acute</v>
      </c>
      <c r="B625" s="8"/>
      <c r="C625" s="8"/>
      <c r="D625" s="9"/>
      <c r="E625" s="9"/>
      <c r="F625" s="8"/>
      <c r="G625" s="8"/>
      <c r="H625" s="8"/>
      <c r="I625" s="8"/>
      <c r="J625" s="8"/>
      <c r="K625" s="244">
        <v>8005</v>
      </c>
      <c r="L625" s="248" t="s">
        <v>1656</v>
      </c>
      <c r="M625" s="246">
        <v>311551871003</v>
      </c>
      <c r="N625" s="247">
        <v>20</v>
      </c>
      <c r="O625" s="247" t="s">
        <v>1366</v>
      </c>
      <c r="P625" s="203"/>
      <c r="Q625" s="188" t="s">
        <v>766</v>
      </c>
      <c r="R625" s="188" t="s">
        <v>1350</v>
      </c>
      <c r="S625" s="188" t="s">
        <v>945</v>
      </c>
      <c r="T625" s="188" t="s">
        <v>1368</v>
      </c>
      <c r="U625" s="189"/>
      <c r="V625" s="189" t="s">
        <v>685</v>
      </c>
      <c r="W625" s="197">
        <v>3436.26</v>
      </c>
      <c r="X625" s="198">
        <v>0.62</v>
      </c>
      <c r="Y625" s="199">
        <v>0.84860000000000002</v>
      </c>
      <c r="Z625" s="200">
        <v>0</v>
      </c>
      <c r="AA625" s="201">
        <v>3109.31</v>
      </c>
      <c r="AB625" s="202">
        <v>0.29099999999999998</v>
      </c>
      <c r="AC625" s="202">
        <v>2.1000000000000001E-2</v>
      </c>
      <c r="AD625" s="202" t="s">
        <v>1373</v>
      </c>
      <c r="AE625" s="202">
        <v>0</v>
      </c>
      <c r="AF625" s="202" t="s">
        <v>1206</v>
      </c>
      <c r="AG625" s="202" t="s">
        <v>949</v>
      </c>
      <c r="AH625" s="189">
        <v>0.99858999999999998</v>
      </c>
      <c r="AI625" s="188"/>
      <c r="AJ625" s="188"/>
      <c r="AK625" s="187"/>
      <c r="AL625" s="187"/>
      <c r="AM625" s="188"/>
      <c r="AN625" s="193"/>
    </row>
    <row r="626" spans="1:40">
      <c r="A626" s="16" t="str">
        <f t="shared" si="10"/>
        <v>311551871003OP Acute</v>
      </c>
      <c r="B626" s="8"/>
      <c r="C626" s="8"/>
      <c r="D626" s="9"/>
      <c r="E626" s="9"/>
      <c r="F626" s="8"/>
      <c r="G626" s="8"/>
      <c r="H626" s="8"/>
      <c r="I626" s="8"/>
      <c r="J626" s="8"/>
      <c r="K626" s="244">
        <v>8005</v>
      </c>
      <c r="L626" s="248" t="s">
        <v>1656</v>
      </c>
      <c r="M626" s="246">
        <v>311551871003</v>
      </c>
      <c r="N626" s="247">
        <v>24</v>
      </c>
      <c r="O626" s="247" t="s">
        <v>1371</v>
      </c>
      <c r="P626" s="203"/>
      <c r="Q626" s="188" t="s">
        <v>766</v>
      </c>
      <c r="R626" s="188" t="s">
        <v>1350</v>
      </c>
      <c r="S626" s="188" t="s">
        <v>945</v>
      </c>
      <c r="T626" s="188" t="s">
        <v>1368</v>
      </c>
      <c r="U626" s="189"/>
      <c r="V626" s="189" t="s">
        <v>685</v>
      </c>
      <c r="W626" s="197">
        <v>1153.54</v>
      </c>
      <c r="X626" s="198">
        <v>0.6</v>
      </c>
      <c r="Y626" s="199">
        <v>1</v>
      </c>
      <c r="Z626" s="200" t="s">
        <v>1206</v>
      </c>
      <c r="AA626" s="201">
        <v>1134.78</v>
      </c>
      <c r="AB626" s="202">
        <v>0.29099999999999998</v>
      </c>
      <c r="AC626" s="202">
        <v>2.1000000000000001E-2</v>
      </c>
      <c r="AD626" s="202" t="s">
        <v>1373</v>
      </c>
      <c r="AE626" s="202">
        <v>0</v>
      </c>
      <c r="AF626" s="202" t="s">
        <v>949</v>
      </c>
      <c r="AG626" s="202" t="s">
        <v>949</v>
      </c>
      <c r="AH626" s="189">
        <v>0.98373999999999995</v>
      </c>
      <c r="AI626" s="188"/>
      <c r="AJ626" s="188"/>
      <c r="AK626" s="187"/>
      <c r="AL626" s="187"/>
      <c r="AM626" s="188"/>
      <c r="AN626" s="193"/>
    </row>
    <row r="627" spans="1:40">
      <c r="A627" s="16" t="str">
        <f t="shared" si="10"/>
        <v>362170866001IP Acute</v>
      </c>
      <c r="B627" s="8"/>
      <c r="C627" s="8"/>
      <c r="D627" s="9"/>
      <c r="E627" s="9"/>
      <c r="F627" s="8"/>
      <c r="G627" s="8"/>
      <c r="H627" s="8"/>
      <c r="I627" s="8"/>
      <c r="J627" s="8"/>
      <c r="K627" s="244">
        <v>8006</v>
      </c>
      <c r="L627" s="248" t="s">
        <v>1657</v>
      </c>
      <c r="M627" s="246">
        <v>362170866001</v>
      </c>
      <c r="N627" s="247">
        <v>20</v>
      </c>
      <c r="O627" s="247" t="s">
        <v>1366</v>
      </c>
      <c r="P627" s="203"/>
      <c r="Q627" s="188" t="s">
        <v>837</v>
      </c>
      <c r="R627" s="188" t="s">
        <v>1350</v>
      </c>
      <c r="S627" s="188" t="s">
        <v>1367</v>
      </c>
      <c r="T627" s="188" t="s">
        <v>1368</v>
      </c>
      <c r="U627" s="189"/>
      <c r="V627" s="189" t="s">
        <v>615</v>
      </c>
      <c r="W627" s="197">
        <v>3436.26</v>
      </c>
      <c r="X627" s="198">
        <v>0.68300000000000005</v>
      </c>
      <c r="Y627" s="199">
        <v>1.0427</v>
      </c>
      <c r="Z627" s="200">
        <v>0</v>
      </c>
      <c r="AA627" s="201">
        <v>3531.49</v>
      </c>
      <c r="AB627" s="202">
        <v>0.247</v>
      </c>
      <c r="AC627" s="202">
        <v>2.1999999999999999E-2</v>
      </c>
      <c r="AD627" s="202" t="s">
        <v>1373</v>
      </c>
      <c r="AE627" s="202" t="s">
        <v>1381</v>
      </c>
      <c r="AF627" s="202" t="s">
        <v>1206</v>
      </c>
      <c r="AG627" s="202" t="s">
        <v>948</v>
      </c>
      <c r="AH627" s="189">
        <v>0.99858999999999998</v>
      </c>
      <c r="AI627" s="188"/>
      <c r="AJ627" s="188"/>
      <c r="AK627" s="187"/>
      <c r="AL627" s="187"/>
      <c r="AM627" s="188"/>
      <c r="AN627" s="193"/>
    </row>
    <row r="628" spans="1:40">
      <c r="A628" s="16" t="str">
        <f t="shared" si="10"/>
        <v>362170866001IP Psych</v>
      </c>
      <c r="B628" s="8"/>
      <c r="C628" s="8"/>
      <c r="D628" s="9"/>
      <c r="E628" s="9"/>
      <c r="F628" s="8"/>
      <c r="G628" s="8"/>
      <c r="H628" s="8"/>
      <c r="I628" s="8"/>
      <c r="J628" s="8"/>
      <c r="K628" s="244">
        <v>8006</v>
      </c>
      <c r="L628" s="248" t="s">
        <v>1657</v>
      </c>
      <c r="M628" s="246">
        <v>362170866001</v>
      </c>
      <c r="N628" s="247">
        <v>21</v>
      </c>
      <c r="O628" s="247" t="s">
        <v>1375</v>
      </c>
      <c r="P628" s="203"/>
      <c r="Q628" s="188" t="s">
        <v>837</v>
      </c>
      <c r="R628" s="188" t="s">
        <v>1350</v>
      </c>
      <c r="S628" s="188" t="s">
        <v>1367</v>
      </c>
      <c r="T628" s="188" t="s">
        <v>1368</v>
      </c>
      <c r="U628" s="189"/>
      <c r="V628" s="189" t="s">
        <v>615</v>
      </c>
      <c r="W628" s="197" t="s">
        <v>1206</v>
      </c>
      <c r="X628" s="198" t="s">
        <v>1206</v>
      </c>
      <c r="Y628" s="199" t="s">
        <v>1206</v>
      </c>
      <c r="Z628" s="200" t="s">
        <v>1206</v>
      </c>
      <c r="AA628" s="201">
        <v>492.72</v>
      </c>
      <c r="AB628" s="202" t="s">
        <v>1206</v>
      </c>
      <c r="AC628" s="202" t="s">
        <v>1206</v>
      </c>
      <c r="AD628" s="202" t="s">
        <v>1373</v>
      </c>
      <c r="AE628" s="202" t="s">
        <v>1381</v>
      </c>
      <c r="AF628" s="202" t="s">
        <v>1206</v>
      </c>
      <c r="AG628" s="202" t="s">
        <v>948</v>
      </c>
      <c r="AH628" s="189">
        <v>1</v>
      </c>
      <c r="AI628" s="188"/>
      <c r="AJ628" s="188"/>
      <c r="AK628" s="187"/>
      <c r="AL628" s="187"/>
      <c r="AM628" s="188"/>
      <c r="AN628" s="193"/>
    </row>
    <row r="629" spans="1:40">
      <c r="A629" s="16" t="str">
        <f t="shared" si="10"/>
        <v>362170866001IP Rehab</v>
      </c>
      <c r="B629" s="8"/>
      <c r="C629" s="8"/>
      <c r="D629" s="9"/>
      <c r="E629" s="9"/>
      <c r="F629" s="8"/>
      <c r="G629" s="8"/>
      <c r="H629" s="8"/>
      <c r="I629" s="8"/>
      <c r="J629" s="8"/>
      <c r="K629" s="244">
        <v>8006</v>
      </c>
      <c r="L629" s="248" t="s">
        <v>1657</v>
      </c>
      <c r="M629" s="246">
        <v>362170866001</v>
      </c>
      <c r="N629" s="247">
        <v>22</v>
      </c>
      <c r="O629" s="247" t="s">
        <v>1370</v>
      </c>
      <c r="P629" s="203"/>
      <c r="Q629" s="188" t="s">
        <v>837</v>
      </c>
      <c r="R629" s="188" t="s">
        <v>1350</v>
      </c>
      <c r="S629" s="188" t="s">
        <v>1367</v>
      </c>
      <c r="T629" s="188" t="s">
        <v>1368</v>
      </c>
      <c r="U629" s="189"/>
      <c r="V629" s="189" t="s">
        <v>615</v>
      </c>
      <c r="W629" s="197" t="s">
        <v>1206</v>
      </c>
      <c r="X629" s="198" t="s">
        <v>1206</v>
      </c>
      <c r="Y629" s="199" t="s">
        <v>1206</v>
      </c>
      <c r="Z629" s="200" t="s">
        <v>1206</v>
      </c>
      <c r="AA629" s="201">
        <v>619.41999999999996</v>
      </c>
      <c r="AB629" s="202" t="s">
        <v>1206</v>
      </c>
      <c r="AC629" s="202" t="s">
        <v>1206</v>
      </c>
      <c r="AD629" s="202" t="s">
        <v>1373</v>
      </c>
      <c r="AE629" s="202" t="s">
        <v>1381</v>
      </c>
      <c r="AF629" s="202" t="s">
        <v>1206</v>
      </c>
      <c r="AG629" s="202" t="s">
        <v>948</v>
      </c>
      <c r="AH629" s="189">
        <v>1</v>
      </c>
      <c r="AI629" s="188"/>
      <c r="AJ629" s="188"/>
      <c r="AK629" s="187"/>
      <c r="AL629" s="187"/>
      <c r="AM629" s="188"/>
      <c r="AN629" s="193"/>
    </row>
    <row r="630" spans="1:40">
      <c r="A630" s="16" t="str">
        <f t="shared" si="10"/>
        <v>362170866001OP Acute</v>
      </c>
      <c r="B630" s="8"/>
      <c r="C630" s="8"/>
      <c r="D630" s="9"/>
      <c r="E630" s="9"/>
      <c r="F630" s="8"/>
      <c r="G630" s="8"/>
      <c r="H630" s="8"/>
      <c r="I630" s="8"/>
      <c r="J630" s="8"/>
      <c r="K630" s="244">
        <v>8006</v>
      </c>
      <c r="L630" s="248" t="s">
        <v>1657</v>
      </c>
      <c r="M630" s="246">
        <v>362170866001</v>
      </c>
      <c r="N630" s="247">
        <v>24</v>
      </c>
      <c r="O630" s="247" t="s">
        <v>1371</v>
      </c>
      <c r="P630" s="203"/>
      <c r="Q630" s="188" t="s">
        <v>837</v>
      </c>
      <c r="R630" s="188" t="s">
        <v>1350</v>
      </c>
      <c r="S630" s="188" t="s">
        <v>1367</v>
      </c>
      <c r="T630" s="188" t="s">
        <v>1368</v>
      </c>
      <c r="U630" s="189"/>
      <c r="V630" s="189" t="s">
        <v>615</v>
      </c>
      <c r="W630" s="197">
        <v>440.14</v>
      </c>
      <c r="X630" s="198">
        <v>0.6</v>
      </c>
      <c r="Y630" s="199">
        <v>1.0427</v>
      </c>
      <c r="Z630" s="200" t="s">
        <v>1206</v>
      </c>
      <c r="AA630" s="201">
        <v>643.07000000000005</v>
      </c>
      <c r="AB630" s="202">
        <v>0.247</v>
      </c>
      <c r="AC630" s="202">
        <v>2.1999999999999999E-2</v>
      </c>
      <c r="AD630" s="202" t="s">
        <v>1373</v>
      </c>
      <c r="AE630" s="202" t="s">
        <v>1381</v>
      </c>
      <c r="AF630" s="202" t="s">
        <v>948</v>
      </c>
      <c r="AG630" s="202" t="s">
        <v>948</v>
      </c>
      <c r="AH630" s="189">
        <v>0.98373999999999995</v>
      </c>
      <c r="AI630" s="188"/>
      <c r="AJ630" s="188"/>
      <c r="AK630" s="187"/>
      <c r="AL630" s="187"/>
      <c r="AM630" s="188"/>
      <c r="AN630" s="193"/>
    </row>
    <row r="631" spans="1:40">
      <c r="A631" s="16" t="str">
        <f t="shared" si="10"/>
        <v>362170866001OP Psych</v>
      </c>
      <c r="B631" s="8"/>
      <c r="C631" s="8"/>
      <c r="D631" s="9"/>
      <c r="E631" s="9"/>
      <c r="F631" s="8"/>
      <c r="G631" s="8"/>
      <c r="H631" s="8"/>
      <c r="I631" s="8"/>
      <c r="J631" s="8"/>
      <c r="K631" s="244">
        <v>8006</v>
      </c>
      <c r="L631" s="248" t="s">
        <v>1657</v>
      </c>
      <c r="M631" s="246">
        <v>362170866001</v>
      </c>
      <c r="N631" s="247">
        <v>27</v>
      </c>
      <c r="O631" s="247" t="s">
        <v>1376</v>
      </c>
      <c r="P631" s="203"/>
      <c r="Q631" s="188" t="s">
        <v>837</v>
      </c>
      <c r="R631" s="188" t="s">
        <v>1350</v>
      </c>
      <c r="S631" s="188" t="s">
        <v>1367</v>
      </c>
      <c r="T631" s="188" t="s">
        <v>1368</v>
      </c>
      <c r="U631" s="189"/>
      <c r="V631" s="189" t="s">
        <v>615</v>
      </c>
      <c r="W631" s="197">
        <v>201.46</v>
      </c>
      <c r="X631" s="198">
        <v>0.6</v>
      </c>
      <c r="Y631" s="199">
        <v>1.0427</v>
      </c>
      <c r="Z631" s="200" t="s">
        <v>1206</v>
      </c>
      <c r="AA631" s="201">
        <v>273.11</v>
      </c>
      <c r="AB631" s="202">
        <v>0.247</v>
      </c>
      <c r="AC631" s="202">
        <v>2.1999999999999999E-2</v>
      </c>
      <c r="AD631" s="202" t="s">
        <v>1373</v>
      </c>
      <c r="AE631" s="202" t="s">
        <v>1381</v>
      </c>
      <c r="AF631" s="202" t="s">
        <v>948</v>
      </c>
      <c r="AG631" s="202" t="s">
        <v>948</v>
      </c>
      <c r="AH631" s="189">
        <v>1</v>
      </c>
      <c r="AI631" s="188"/>
      <c r="AJ631" s="188"/>
      <c r="AK631" s="187"/>
      <c r="AL631" s="187"/>
      <c r="AM631" s="188"/>
      <c r="AN631" s="193"/>
    </row>
    <row r="632" spans="1:40">
      <c r="A632" s="16" t="str">
        <f t="shared" si="10"/>
        <v>362170866001OP Psych</v>
      </c>
      <c r="B632" s="8"/>
      <c r="C632" s="8"/>
      <c r="D632" s="9"/>
      <c r="E632" s="9"/>
      <c r="F632" s="8"/>
      <c r="G632" s="8"/>
      <c r="H632" s="8"/>
      <c r="I632" s="8"/>
      <c r="J632" s="8"/>
      <c r="K632" s="244">
        <v>8006</v>
      </c>
      <c r="L632" s="248" t="s">
        <v>1657</v>
      </c>
      <c r="M632" s="246">
        <v>362170866001</v>
      </c>
      <c r="N632" s="247">
        <v>28</v>
      </c>
      <c r="O632" s="247" t="s">
        <v>1376</v>
      </c>
      <c r="P632" s="203"/>
      <c r="Q632" s="188" t="s">
        <v>837</v>
      </c>
      <c r="R632" s="188" t="s">
        <v>1350</v>
      </c>
      <c r="S632" s="188" t="s">
        <v>1367</v>
      </c>
      <c r="T632" s="188" t="s">
        <v>1368</v>
      </c>
      <c r="U632" s="189"/>
      <c r="V632" s="189" t="s">
        <v>615</v>
      </c>
      <c r="W632" s="197">
        <v>201.46</v>
      </c>
      <c r="X632" s="198">
        <v>0.6</v>
      </c>
      <c r="Y632" s="199">
        <v>1.0427</v>
      </c>
      <c r="Z632" s="200" t="s">
        <v>1206</v>
      </c>
      <c r="AA632" s="201">
        <v>273.11</v>
      </c>
      <c r="AB632" s="202">
        <v>0.247</v>
      </c>
      <c r="AC632" s="202">
        <v>2.1999999999999999E-2</v>
      </c>
      <c r="AD632" s="202" t="s">
        <v>1373</v>
      </c>
      <c r="AE632" s="202" t="s">
        <v>1381</v>
      </c>
      <c r="AF632" s="202" t="s">
        <v>948</v>
      </c>
      <c r="AG632" s="202" t="s">
        <v>948</v>
      </c>
      <c r="AH632" s="189">
        <v>1</v>
      </c>
      <c r="AI632" s="188"/>
      <c r="AJ632" s="188"/>
      <c r="AK632" s="187"/>
      <c r="AL632" s="187"/>
      <c r="AM632" s="188"/>
      <c r="AN632" s="193"/>
    </row>
    <row r="633" spans="1:40">
      <c r="A633" s="16" t="str">
        <f t="shared" si="10"/>
        <v>362170866001OP Rehab</v>
      </c>
      <c r="B633" s="8"/>
      <c r="C633" s="8"/>
      <c r="D633" s="9"/>
      <c r="E633" s="9"/>
      <c r="F633" s="8"/>
      <c r="G633" s="8"/>
      <c r="H633" s="8"/>
      <c r="I633" s="8"/>
      <c r="J633" s="8"/>
      <c r="K633" s="244">
        <v>8006</v>
      </c>
      <c r="L633" s="248" t="s">
        <v>1657</v>
      </c>
      <c r="M633" s="246">
        <v>362170866001</v>
      </c>
      <c r="N633" s="247">
        <v>29</v>
      </c>
      <c r="O633" s="247" t="s">
        <v>1379</v>
      </c>
      <c r="P633" s="203"/>
      <c r="Q633" s="188" t="s">
        <v>837</v>
      </c>
      <c r="R633" s="188" t="s">
        <v>1350</v>
      </c>
      <c r="S633" s="188" t="s">
        <v>1367</v>
      </c>
      <c r="T633" s="188" t="s">
        <v>1368</v>
      </c>
      <c r="U633" s="189"/>
      <c r="V633" s="189" t="s">
        <v>615</v>
      </c>
      <c r="W633" s="197">
        <v>310.45999999999998</v>
      </c>
      <c r="X633" s="198">
        <v>0.6</v>
      </c>
      <c r="Y633" s="199">
        <v>1.0427</v>
      </c>
      <c r="Z633" s="200" t="s">
        <v>1206</v>
      </c>
      <c r="AA633" s="201">
        <v>420.88</v>
      </c>
      <c r="AB633" s="202">
        <v>0.247</v>
      </c>
      <c r="AC633" s="202">
        <v>2.1999999999999999E-2</v>
      </c>
      <c r="AD633" s="202" t="s">
        <v>1373</v>
      </c>
      <c r="AE633" s="202" t="s">
        <v>1381</v>
      </c>
      <c r="AF633" s="202" t="s">
        <v>948</v>
      </c>
      <c r="AG633" s="202" t="s">
        <v>948</v>
      </c>
      <c r="AH633" s="189">
        <v>1</v>
      </c>
      <c r="AI633" s="188"/>
      <c r="AJ633" s="188"/>
      <c r="AK633" s="187"/>
      <c r="AL633" s="187"/>
      <c r="AM633" s="188"/>
      <c r="AN633" s="193"/>
    </row>
    <row r="634" spans="1:40">
      <c r="A634" s="16" t="str">
        <f t="shared" si="10"/>
        <v>362170866002IP Acute</v>
      </c>
      <c r="B634" s="8"/>
      <c r="C634" s="8"/>
      <c r="D634" s="9"/>
      <c r="E634" s="9"/>
      <c r="F634" s="8"/>
      <c r="G634" s="8"/>
      <c r="H634" s="8"/>
      <c r="I634" s="8"/>
      <c r="J634" s="8"/>
      <c r="K634" s="244">
        <v>8007</v>
      </c>
      <c r="L634" s="248" t="s">
        <v>1413</v>
      </c>
      <c r="M634" s="246">
        <v>362170866002</v>
      </c>
      <c r="N634" s="247">
        <v>20</v>
      </c>
      <c r="O634" s="247" t="s">
        <v>1366</v>
      </c>
      <c r="P634" s="203"/>
      <c r="Q634" s="188" t="s">
        <v>837</v>
      </c>
      <c r="R634" s="188" t="s">
        <v>1350</v>
      </c>
      <c r="S634" s="188" t="s">
        <v>1367</v>
      </c>
      <c r="T634" s="188" t="s">
        <v>1368</v>
      </c>
      <c r="U634" s="189"/>
      <c r="V634" s="189" t="s">
        <v>615</v>
      </c>
      <c r="W634" s="197">
        <v>3436.26</v>
      </c>
      <c r="X634" s="198">
        <v>0.68300000000000005</v>
      </c>
      <c r="Y634" s="199">
        <v>1.0427</v>
      </c>
      <c r="Z634" s="200">
        <v>0</v>
      </c>
      <c r="AA634" s="201">
        <v>3531.49</v>
      </c>
      <c r="AB634" s="202">
        <v>0.247</v>
      </c>
      <c r="AC634" s="202">
        <v>2.1999999999999999E-2</v>
      </c>
      <c r="AD634" s="202" t="s">
        <v>1373</v>
      </c>
      <c r="AE634" s="202" t="s">
        <v>1381</v>
      </c>
      <c r="AF634" s="202" t="s">
        <v>1206</v>
      </c>
      <c r="AG634" s="202" t="s">
        <v>948</v>
      </c>
      <c r="AH634" s="189">
        <v>0.99858999999999998</v>
      </c>
      <c r="AI634" s="188"/>
      <c r="AJ634" s="188"/>
      <c r="AK634" s="187"/>
      <c r="AL634" s="187"/>
      <c r="AM634" s="188"/>
      <c r="AN634" s="193"/>
    </row>
    <row r="635" spans="1:40">
      <c r="A635" s="16" t="str">
        <f t="shared" si="10"/>
        <v>362170866002OP Acute</v>
      </c>
      <c r="B635" s="8"/>
      <c r="C635" s="8"/>
      <c r="D635" s="9"/>
      <c r="E635" s="9"/>
      <c r="F635" s="8"/>
      <c r="G635" s="8"/>
      <c r="H635" s="8"/>
      <c r="I635" s="8"/>
      <c r="J635" s="8"/>
      <c r="K635" s="244">
        <v>8007</v>
      </c>
      <c r="L635" s="248" t="s">
        <v>1413</v>
      </c>
      <c r="M635" s="246">
        <v>362170866002</v>
      </c>
      <c r="N635" s="247">
        <v>24</v>
      </c>
      <c r="O635" s="247" t="s">
        <v>1371</v>
      </c>
      <c r="P635" s="203"/>
      <c r="Q635" s="188" t="s">
        <v>837</v>
      </c>
      <c r="R635" s="188" t="s">
        <v>1350</v>
      </c>
      <c r="S635" s="188" t="s">
        <v>1367</v>
      </c>
      <c r="T635" s="188" t="s">
        <v>1368</v>
      </c>
      <c r="U635" s="189"/>
      <c r="V635" s="189" t="s">
        <v>615</v>
      </c>
      <c r="W635" s="197">
        <v>440.14</v>
      </c>
      <c r="X635" s="198">
        <v>0.6</v>
      </c>
      <c r="Y635" s="199">
        <v>1.0427</v>
      </c>
      <c r="Z635" s="200" t="s">
        <v>1206</v>
      </c>
      <c r="AA635" s="201">
        <v>643.07000000000005</v>
      </c>
      <c r="AB635" s="202">
        <v>0.247</v>
      </c>
      <c r="AC635" s="202">
        <v>2.1999999999999999E-2</v>
      </c>
      <c r="AD635" s="202" t="s">
        <v>1373</v>
      </c>
      <c r="AE635" s="202" t="s">
        <v>1381</v>
      </c>
      <c r="AF635" s="202" t="s">
        <v>948</v>
      </c>
      <c r="AG635" s="202" t="s">
        <v>948</v>
      </c>
      <c r="AH635" s="189">
        <v>0.98373999999999995</v>
      </c>
      <c r="AI635" s="188"/>
      <c r="AJ635" s="188"/>
      <c r="AK635" s="187"/>
      <c r="AL635" s="187"/>
      <c r="AM635" s="188"/>
      <c r="AN635" s="193"/>
    </row>
    <row r="636" spans="1:40">
      <c r="A636" s="16" t="str">
        <f t="shared" si="10"/>
        <v>370618939002IP Acute</v>
      </c>
      <c r="B636" s="8"/>
      <c r="C636" s="8"/>
      <c r="D636" s="9"/>
      <c r="E636" s="9"/>
      <c r="F636" s="8"/>
      <c r="G636" s="8"/>
      <c r="H636" s="8"/>
      <c r="I636" s="8"/>
      <c r="J636" s="8"/>
      <c r="K636" s="244">
        <v>8008</v>
      </c>
      <c r="L636" s="248" t="s">
        <v>1414</v>
      </c>
      <c r="M636" s="246">
        <v>370618939002</v>
      </c>
      <c r="N636" s="247">
        <v>20</v>
      </c>
      <c r="O636" s="247" t="s">
        <v>1366</v>
      </c>
      <c r="P636" s="203"/>
      <c r="Q636" s="188" t="s">
        <v>835</v>
      </c>
      <c r="R636" s="188" t="s">
        <v>1350</v>
      </c>
      <c r="S636" s="188" t="s">
        <v>1367</v>
      </c>
      <c r="T636" s="188" t="s">
        <v>1368</v>
      </c>
      <c r="U636" s="189"/>
      <c r="V636" s="189" t="s">
        <v>533</v>
      </c>
      <c r="W636" s="197">
        <v>3436.26</v>
      </c>
      <c r="X636" s="198">
        <v>0.62</v>
      </c>
      <c r="Y636" s="199">
        <v>0.84860000000000002</v>
      </c>
      <c r="Z636" s="200">
        <v>0</v>
      </c>
      <c r="AA636" s="201">
        <v>3109.31</v>
      </c>
      <c r="AB636" s="202">
        <v>0.29499999999999998</v>
      </c>
      <c r="AC636" s="202">
        <v>2.1000000000000001E-2</v>
      </c>
      <c r="AD636" s="202" t="s">
        <v>1373</v>
      </c>
      <c r="AE636" s="202">
        <v>0</v>
      </c>
      <c r="AF636" s="202" t="s">
        <v>1206</v>
      </c>
      <c r="AG636" s="202" t="s">
        <v>948</v>
      </c>
      <c r="AH636" s="189">
        <v>0.99858999999999998</v>
      </c>
      <c r="AI636" s="188"/>
      <c r="AJ636" s="188"/>
      <c r="AK636" s="187"/>
      <c r="AL636" s="187"/>
      <c r="AM636" s="188"/>
      <c r="AN636" s="193"/>
    </row>
    <row r="637" spans="1:40">
      <c r="A637" s="16" t="str">
        <f t="shared" si="10"/>
        <v>370618939002IP Psych</v>
      </c>
      <c r="B637" s="8"/>
      <c r="C637" s="8"/>
      <c r="D637" s="9"/>
      <c r="E637" s="9"/>
      <c r="F637" s="8"/>
      <c r="G637" s="8"/>
      <c r="H637" s="8"/>
      <c r="I637" s="8"/>
      <c r="J637" s="8"/>
      <c r="K637" s="244">
        <v>8008</v>
      </c>
      <c r="L637" s="248" t="s">
        <v>1414</v>
      </c>
      <c r="M637" s="246">
        <v>370618939002</v>
      </c>
      <c r="N637" s="247">
        <v>21</v>
      </c>
      <c r="O637" s="247" t="s">
        <v>1375</v>
      </c>
      <c r="P637" s="203"/>
      <c r="Q637" s="188" t="s">
        <v>835</v>
      </c>
      <c r="R637" s="188" t="s">
        <v>1350</v>
      </c>
      <c r="S637" s="188" t="s">
        <v>1367</v>
      </c>
      <c r="T637" s="188" t="s">
        <v>1368</v>
      </c>
      <c r="U637" s="189"/>
      <c r="V637" s="189" t="s">
        <v>533</v>
      </c>
      <c r="W637" s="197" t="s">
        <v>1206</v>
      </c>
      <c r="X637" s="198" t="s">
        <v>1206</v>
      </c>
      <c r="Y637" s="199" t="s">
        <v>1206</v>
      </c>
      <c r="Z637" s="200" t="s">
        <v>1206</v>
      </c>
      <c r="AA637" s="201">
        <v>374.15</v>
      </c>
      <c r="AB637" s="202" t="s">
        <v>1206</v>
      </c>
      <c r="AC637" s="202" t="s">
        <v>1206</v>
      </c>
      <c r="AD637" s="202" t="s">
        <v>1373</v>
      </c>
      <c r="AE637" s="202">
        <v>0</v>
      </c>
      <c r="AF637" s="202" t="s">
        <v>1206</v>
      </c>
      <c r="AG637" s="202" t="s">
        <v>948</v>
      </c>
      <c r="AH637" s="189">
        <v>1</v>
      </c>
      <c r="AI637" s="188"/>
      <c r="AJ637" s="188"/>
      <c r="AK637" s="187"/>
      <c r="AL637" s="187"/>
      <c r="AM637" s="188"/>
      <c r="AN637" s="193"/>
    </row>
    <row r="638" spans="1:40">
      <c r="A638" s="16" t="str">
        <f t="shared" si="10"/>
        <v>370618939002IP Rehab</v>
      </c>
      <c r="B638" s="8"/>
      <c r="C638" s="8"/>
      <c r="D638" s="9"/>
      <c r="E638" s="9"/>
      <c r="F638" s="8"/>
      <c r="G638" s="8"/>
      <c r="H638" s="8"/>
      <c r="I638" s="8"/>
      <c r="J638" s="8"/>
      <c r="K638" s="244">
        <v>8008</v>
      </c>
      <c r="L638" s="248" t="s">
        <v>1414</v>
      </c>
      <c r="M638" s="246">
        <v>370618939002</v>
      </c>
      <c r="N638" s="247">
        <v>22</v>
      </c>
      <c r="O638" s="247" t="s">
        <v>1370</v>
      </c>
      <c r="P638" s="203"/>
      <c r="Q638" s="188" t="s">
        <v>835</v>
      </c>
      <c r="R638" s="188" t="s">
        <v>1350</v>
      </c>
      <c r="S638" s="188" t="s">
        <v>1367</v>
      </c>
      <c r="T638" s="188" t="s">
        <v>1368</v>
      </c>
      <c r="U638" s="189"/>
      <c r="V638" s="189" t="s">
        <v>533</v>
      </c>
      <c r="W638" s="197" t="s">
        <v>1206</v>
      </c>
      <c r="X638" s="198" t="s">
        <v>1206</v>
      </c>
      <c r="Y638" s="199" t="s">
        <v>1206</v>
      </c>
      <c r="Z638" s="200" t="s">
        <v>1206</v>
      </c>
      <c r="AA638" s="201">
        <v>629.33000000000004</v>
      </c>
      <c r="AB638" s="202" t="s">
        <v>1206</v>
      </c>
      <c r="AC638" s="202" t="s">
        <v>1206</v>
      </c>
      <c r="AD638" s="202" t="s">
        <v>1373</v>
      </c>
      <c r="AE638" s="202">
        <v>0</v>
      </c>
      <c r="AF638" s="202" t="s">
        <v>1206</v>
      </c>
      <c r="AG638" s="202" t="s">
        <v>948</v>
      </c>
      <c r="AH638" s="189">
        <v>1</v>
      </c>
      <c r="AI638" s="188"/>
      <c r="AJ638" s="188"/>
      <c r="AK638" s="187"/>
      <c r="AL638" s="187"/>
      <c r="AM638" s="188"/>
      <c r="AN638" s="193"/>
    </row>
    <row r="639" spans="1:40">
      <c r="A639" s="16" t="str">
        <f t="shared" si="10"/>
        <v>370618939014IP Rehab</v>
      </c>
      <c r="B639" s="8"/>
      <c r="C639" s="8"/>
      <c r="D639" s="9"/>
      <c r="E639" s="9"/>
      <c r="F639" s="8"/>
      <c r="G639" s="8"/>
      <c r="H639" s="8"/>
      <c r="I639" s="8"/>
      <c r="J639" s="8"/>
      <c r="K639" s="244">
        <v>8008</v>
      </c>
      <c r="L639" s="248" t="s">
        <v>1414</v>
      </c>
      <c r="M639" s="246">
        <v>370618939014</v>
      </c>
      <c r="N639" s="247">
        <v>22</v>
      </c>
      <c r="O639" s="247" t="s">
        <v>1370</v>
      </c>
      <c r="P639" s="203"/>
      <c r="Q639" s="188" t="s">
        <v>835</v>
      </c>
      <c r="R639" s="188" t="s">
        <v>1350</v>
      </c>
      <c r="S639" s="188" t="s">
        <v>1367</v>
      </c>
      <c r="T639" s="188" t="s">
        <v>1368</v>
      </c>
      <c r="U639" s="189"/>
      <c r="V639" s="189" t="s">
        <v>533</v>
      </c>
      <c r="W639" s="197" t="s">
        <v>1206</v>
      </c>
      <c r="X639" s="198" t="s">
        <v>1206</v>
      </c>
      <c r="Y639" s="199" t="s">
        <v>1206</v>
      </c>
      <c r="Z639" s="200" t="s">
        <v>1206</v>
      </c>
      <c r="AA639" s="201">
        <v>629.33000000000004</v>
      </c>
      <c r="AB639" s="202" t="s">
        <v>1206</v>
      </c>
      <c r="AC639" s="202" t="s">
        <v>1206</v>
      </c>
      <c r="AD639" s="202" t="s">
        <v>1373</v>
      </c>
      <c r="AE639" s="202">
        <v>0</v>
      </c>
      <c r="AF639" s="202" t="s">
        <v>1206</v>
      </c>
      <c r="AG639" s="202" t="s">
        <v>948</v>
      </c>
      <c r="AH639" s="189">
        <v>1</v>
      </c>
      <c r="AI639" s="188"/>
      <c r="AJ639" s="188"/>
      <c r="AK639" s="187"/>
      <c r="AL639" s="187"/>
      <c r="AM639" s="188"/>
      <c r="AN639" s="193"/>
    </row>
    <row r="640" spans="1:40">
      <c r="A640" s="16" t="str">
        <f t="shared" si="10"/>
        <v>370618939002OP Acute</v>
      </c>
      <c r="B640" s="8"/>
      <c r="C640" s="8"/>
      <c r="D640" s="9"/>
      <c r="E640" s="9"/>
      <c r="F640" s="8"/>
      <c r="G640" s="8"/>
      <c r="H640" s="8"/>
      <c r="I640" s="8"/>
      <c r="J640" s="8"/>
      <c r="K640" s="244">
        <v>8008</v>
      </c>
      <c r="L640" s="248" t="s">
        <v>1414</v>
      </c>
      <c r="M640" s="246">
        <v>370618939002</v>
      </c>
      <c r="N640" s="247">
        <v>24</v>
      </c>
      <c r="O640" s="247" t="s">
        <v>1371</v>
      </c>
      <c r="P640" s="203"/>
      <c r="Q640" s="188" t="s">
        <v>835</v>
      </c>
      <c r="R640" s="188" t="s">
        <v>1350</v>
      </c>
      <c r="S640" s="188" t="s">
        <v>1367</v>
      </c>
      <c r="T640" s="188" t="s">
        <v>1368</v>
      </c>
      <c r="U640" s="189"/>
      <c r="V640" s="189" t="s">
        <v>533</v>
      </c>
      <c r="W640" s="197">
        <v>440.14</v>
      </c>
      <c r="X640" s="198">
        <v>0.6</v>
      </c>
      <c r="Y640" s="199">
        <v>0.84860000000000002</v>
      </c>
      <c r="Z640" s="200" t="s">
        <v>1206</v>
      </c>
      <c r="AA640" s="201">
        <v>570.04999999999995</v>
      </c>
      <c r="AB640" s="202">
        <v>0.29499999999999998</v>
      </c>
      <c r="AC640" s="202">
        <v>2.1000000000000001E-2</v>
      </c>
      <c r="AD640" s="202" t="s">
        <v>1373</v>
      </c>
      <c r="AE640" s="202">
        <v>0</v>
      </c>
      <c r="AF640" s="202" t="s">
        <v>948</v>
      </c>
      <c r="AG640" s="202" t="s">
        <v>948</v>
      </c>
      <c r="AH640" s="189">
        <v>0.98373999999999995</v>
      </c>
      <c r="AI640" s="188"/>
      <c r="AJ640" s="188"/>
      <c r="AK640" s="187"/>
      <c r="AL640" s="187"/>
      <c r="AM640" s="188"/>
      <c r="AN640" s="193"/>
    </row>
    <row r="641" spans="1:40">
      <c r="A641" s="16" t="str">
        <f t="shared" si="10"/>
        <v>370618939002OP Rehab</v>
      </c>
      <c r="B641" s="8"/>
      <c r="C641" s="8"/>
      <c r="D641" s="9"/>
      <c r="E641" s="9"/>
      <c r="F641" s="8"/>
      <c r="G641" s="8"/>
      <c r="H641" s="8"/>
      <c r="I641" s="8"/>
      <c r="J641" s="8"/>
      <c r="K641" s="244">
        <v>8008</v>
      </c>
      <c r="L641" s="248" t="s">
        <v>1414</v>
      </c>
      <c r="M641" s="246">
        <v>370618939002</v>
      </c>
      <c r="N641" s="247">
        <v>29</v>
      </c>
      <c r="O641" s="247" t="s">
        <v>1379</v>
      </c>
      <c r="P641" s="203"/>
      <c r="Q641" s="188" t="s">
        <v>835</v>
      </c>
      <c r="R641" s="188" t="s">
        <v>1350</v>
      </c>
      <c r="S641" s="188" t="s">
        <v>1367</v>
      </c>
      <c r="T641" s="188" t="s">
        <v>1368</v>
      </c>
      <c r="U641" s="189"/>
      <c r="V641" s="189" t="s">
        <v>533</v>
      </c>
      <c r="W641" s="197">
        <v>310.45999999999998</v>
      </c>
      <c r="X641" s="198">
        <v>0.6</v>
      </c>
      <c r="Y641" s="199">
        <v>0.84860000000000002</v>
      </c>
      <c r="Z641" s="200" t="s">
        <v>1206</v>
      </c>
      <c r="AA641" s="201">
        <v>373.09</v>
      </c>
      <c r="AB641" s="202">
        <v>0.29499999999999998</v>
      </c>
      <c r="AC641" s="202">
        <v>2.1000000000000001E-2</v>
      </c>
      <c r="AD641" s="202" t="s">
        <v>1373</v>
      </c>
      <c r="AE641" s="202">
        <v>0</v>
      </c>
      <c r="AF641" s="202" t="s">
        <v>948</v>
      </c>
      <c r="AG641" s="202" t="s">
        <v>948</v>
      </c>
      <c r="AH641" s="189">
        <v>1</v>
      </c>
      <c r="AI641" s="188"/>
      <c r="AJ641" s="188"/>
      <c r="AK641" s="187"/>
      <c r="AL641" s="187"/>
      <c r="AM641" s="188"/>
      <c r="AN641" s="193"/>
    </row>
    <row r="642" spans="1:40">
      <c r="A642" s="16" t="str">
        <f t="shared" si="10"/>
        <v>370618939014OP Rehab</v>
      </c>
      <c r="B642" s="8"/>
      <c r="C642" s="8"/>
      <c r="D642" s="9"/>
      <c r="E642" s="9"/>
      <c r="F642" s="8"/>
      <c r="G642" s="8"/>
      <c r="H642" s="8"/>
      <c r="I642" s="8"/>
      <c r="J642" s="8"/>
      <c r="K642" s="244">
        <v>8008</v>
      </c>
      <c r="L642" s="248" t="s">
        <v>1414</v>
      </c>
      <c r="M642" s="246">
        <v>370618939014</v>
      </c>
      <c r="N642" s="247">
        <v>29</v>
      </c>
      <c r="O642" s="247" t="s">
        <v>1379</v>
      </c>
      <c r="P642" s="203"/>
      <c r="Q642" s="188" t="s">
        <v>835</v>
      </c>
      <c r="R642" s="188" t="s">
        <v>1350</v>
      </c>
      <c r="S642" s="188" t="s">
        <v>1367</v>
      </c>
      <c r="T642" s="188" t="s">
        <v>1368</v>
      </c>
      <c r="U642" s="189"/>
      <c r="V642" s="189" t="s">
        <v>533</v>
      </c>
      <c r="W642" s="197">
        <v>310.45999999999998</v>
      </c>
      <c r="X642" s="198">
        <v>0.6</v>
      </c>
      <c r="Y642" s="199">
        <v>0.84860000000000002</v>
      </c>
      <c r="Z642" s="200" t="s">
        <v>1206</v>
      </c>
      <c r="AA642" s="201">
        <v>373.09</v>
      </c>
      <c r="AB642" s="202">
        <v>0.29499999999999998</v>
      </c>
      <c r="AC642" s="202">
        <v>2.1000000000000001E-2</v>
      </c>
      <c r="AD642" s="202" t="s">
        <v>1373</v>
      </c>
      <c r="AE642" s="202">
        <v>0</v>
      </c>
      <c r="AF642" s="202" t="s">
        <v>948</v>
      </c>
      <c r="AG642" s="202" t="s">
        <v>948</v>
      </c>
      <c r="AH642" s="189">
        <v>1</v>
      </c>
      <c r="AI642" s="188"/>
      <c r="AJ642" s="188"/>
      <c r="AK642" s="187"/>
      <c r="AL642" s="187"/>
      <c r="AM642" s="188"/>
      <c r="AN642" s="193"/>
    </row>
    <row r="643" spans="1:40">
      <c r="A643" s="16" t="str">
        <f t="shared" si="10"/>
        <v>370663568001IP Acute</v>
      </c>
      <c r="B643" s="8"/>
      <c r="C643" s="8"/>
      <c r="D643" s="9"/>
      <c r="E643" s="9"/>
      <c r="F643" s="8"/>
      <c r="G643" s="8"/>
      <c r="H643" s="8"/>
      <c r="I643" s="8"/>
      <c r="J643" s="8"/>
      <c r="K643" s="244">
        <v>8009</v>
      </c>
      <c r="L643" s="248" t="s">
        <v>1658</v>
      </c>
      <c r="M643" s="246">
        <v>370663568001</v>
      </c>
      <c r="N643" s="247">
        <v>20</v>
      </c>
      <c r="O643" s="247" t="s">
        <v>1366</v>
      </c>
      <c r="P643" s="203"/>
      <c r="Q643" s="188" t="s">
        <v>767</v>
      </c>
      <c r="R643" s="188" t="s">
        <v>1350</v>
      </c>
      <c r="S643" s="188" t="s">
        <v>945</v>
      </c>
      <c r="T643" s="188" t="s">
        <v>1368</v>
      </c>
      <c r="U643" s="189"/>
      <c r="V643" s="189" t="s">
        <v>686</v>
      </c>
      <c r="W643" s="197">
        <v>3436.26</v>
      </c>
      <c r="X643" s="198">
        <v>0.62</v>
      </c>
      <c r="Y643" s="199">
        <v>0.84860000000000002</v>
      </c>
      <c r="Z643" s="200">
        <v>0</v>
      </c>
      <c r="AA643" s="201">
        <v>3109.31</v>
      </c>
      <c r="AB643" s="202">
        <v>0.29099999999999998</v>
      </c>
      <c r="AC643" s="202">
        <v>2.1000000000000001E-2</v>
      </c>
      <c r="AD643" s="202" t="s">
        <v>1373</v>
      </c>
      <c r="AE643" s="202">
        <v>0</v>
      </c>
      <c r="AF643" s="202" t="s">
        <v>1206</v>
      </c>
      <c r="AG643" s="202" t="s">
        <v>949</v>
      </c>
      <c r="AH643" s="189">
        <v>0.99858999999999998</v>
      </c>
      <c r="AI643" s="188"/>
      <c r="AJ643" s="188"/>
      <c r="AK643" s="187"/>
      <c r="AL643" s="187"/>
      <c r="AM643" s="188"/>
      <c r="AN643" s="193"/>
    </row>
    <row r="644" spans="1:40">
      <c r="A644" s="16" t="str">
        <f t="shared" si="10"/>
        <v>370663568001IP Rehab</v>
      </c>
      <c r="B644" s="8"/>
      <c r="C644" s="8"/>
      <c r="D644" s="9"/>
      <c r="E644" s="9"/>
      <c r="F644" s="8"/>
      <c r="G644" s="8"/>
      <c r="H644" s="8"/>
      <c r="I644" s="8"/>
      <c r="J644" s="8"/>
      <c r="K644" s="244">
        <v>8009</v>
      </c>
      <c r="L644" s="248" t="s">
        <v>1658</v>
      </c>
      <c r="M644" s="246">
        <v>370663568001</v>
      </c>
      <c r="N644" s="247">
        <v>22</v>
      </c>
      <c r="O644" s="247" t="s">
        <v>1370</v>
      </c>
      <c r="P644" s="203"/>
      <c r="Q644" s="188" t="s">
        <v>767</v>
      </c>
      <c r="R644" s="188" t="s">
        <v>1350</v>
      </c>
      <c r="S644" s="188" t="s">
        <v>945</v>
      </c>
      <c r="T644" s="188" t="s">
        <v>1368</v>
      </c>
      <c r="U644" s="189"/>
      <c r="V644" s="189" t="s">
        <v>686</v>
      </c>
      <c r="W644" s="197" t="s">
        <v>1206</v>
      </c>
      <c r="X644" s="198" t="s">
        <v>1206</v>
      </c>
      <c r="Y644" s="199" t="s">
        <v>1206</v>
      </c>
      <c r="Z644" s="200" t="s">
        <v>1206</v>
      </c>
      <c r="AA644" s="201">
        <v>614.74</v>
      </c>
      <c r="AB644" s="202" t="s">
        <v>1206</v>
      </c>
      <c r="AC644" s="202" t="s">
        <v>1206</v>
      </c>
      <c r="AD644" s="202" t="s">
        <v>1373</v>
      </c>
      <c r="AE644" s="202">
        <v>0</v>
      </c>
      <c r="AF644" s="202" t="s">
        <v>1206</v>
      </c>
      <c r="AG644" s="202" t="s">
        <v>949</v>
      </c>
      <c r="AH644" s="189">
        <v>1</v>
      </c>
      <c r="AI644" s="188"/>
      <c r="AJ644" s="188"/>
      <c r="AK644" s="187"/>
      <c r="AL644" s="187"/>
      <c r="AM644" s="188"/>
      <c r="AN644" s="193"/>
    </row>
    <row r="645" spans="1:40">
      <c r="A645" s="16" t="str">
        <f t="shared" si="10"/>
        <v>370663568001OP Acute</v>
      </c>
      <c r="B645" s="8"/>
      <c r="C645" s="8"/>
      <c r="D645" s="9"/>
      <c r="E645" s="9"/>
      <c r="F645" s="8"/>
      <c r="G645" s="8"/>
      <c r="H645" s="8"/>
      <c r="I645" s="8"/>
      <c r="J645" s="8"/>
      <c r="K645" s="244">
        <v>8009</v>
      </c>
      <c r="L645" s="248" t="s">
        <v>1658</v>
      </c>
      <c r="M645" s="246">
        <v>370663568001</v>
      </c>
      <c r="N645" s="247">
        <v>24</v>
      </c>
      <c r="O645" s="247" t="s">
        <v>1371</v>
      </c>
      <c r="P645" s="203"/>
      <c r="Q645" s="188" t="s">
        <v>767</v>
      </c>
      <c r="R645" s="188" t="s">
        <v>1350</v>
      </c>
      <c r="S645" s="188" t="s">
        <v>945</v>
      </c>
      <c r="T645" s="188" t="s">
        <v>1368</v>
      </c>
      <c r="U645" s="189"/>
      <c r="V645" s="189" t="s">
        <v>686</v>
      </c>
      <c r="W645" s="197">
        <v>971.32</v>
      </c>
      <c r="X645" s="198">
        <v>0.6</v>
      </c>
      <c r="Y645" s="199">
        <v>1</v>
      </c>
      <c r="Z645" s="200" t="s">
        <v>1206</v>
      </c>
      <c r="AA645" s="201">
        <v>955.53</v>
      </c>
      <c r="AB645" s="202">
        <v>0.29099999999999998</v>
      </c>
      <c r="AC645" s="202">
        <v>2.1000000000000001E-2</v>
      </c>
      <c r="AD645" s="202" t="s">
        <v>1373</v>
      </c>
      <c r="AE645" s="202">
        <v>0</v>
      </c>
      <c r="AF645" s="202" t="s">
        <v>949</v>
      </c>
      <c r="AG645" s="202" t="s">
        <v>949</v>
      </c>
      <c r="AH645" s="189">
        <v>0.98373999999999995</v>
      </c>
      <c r="AI645" s="188"/>
      <c r="AJ645" s="188"/>
      <c r="AK645" s="187"/>
      <c r="AL645" s="187"/>
      <c r="AM645" s="188"/>
      <c r="AN645" s="193"/>
    </row>
    <row r="646" spans="1:40">
      <c r="A646" s="16" t="str">
        <f t="shared" si="10"/>
        <v>370661208001IP Acute</v>
      </c>
      <c r="B646" s="8"/>
      <c r="C646" s="8"/>
      <c r="D646" s="9"/>
      <c r="E646" s="9"/>
      <c r="F646" s="8"/>
      <c r="G646" s="8"/>
      <c r="H646" s="8"/>
      <c r="I646" s="8"/>
      <c r="J646" s="8"/>
      <c r="K646" s="244">
        <v>8011</v>
      </c>
      <c r="L646" s="248" t="s">
        <v>1659</v>
      </c>
      <c r="M646" s="246">
        <v>370661208001</v>
      </c>
      <c r="N646" s="247">
        <v>20</v>
      </c>
      <c r="O646" s="247" t="s">
        <v>1366</v>
      </c>
      <c r="P646" s="203"/>
      <c r="Q646" s="188" t="s">
        <v>763</v>
      </c>
      <c r="R646" s="188" t="s">
        <v>1350</v>
      </c>
      <c r="S646" s="188" t="s">
        <v>945</v>
      </c>
      <c r="T646" s="188" t="s">
        <v>1368</v>
      </c>
      <c r="U646" s="189"/>
      <c r="V646" s="189" t="s">
        <v>682</v>
      </c>
      <c r="W646" s="197">
        <v>3436.26</v>
      </c>
      <c r="X646" s="198">
        <v>0.62</v>
      </c>
      <c r="Y646" s="199">
        <v>0.84860000000000002</v>
      </c>
      <c r="Z646" s="200">
        <v>0</v>
      </c>
      <c r="AA646" s="201">
        <v>3109.31</v>
      </c>
      <c r="AB646" s="202">
        <v>0.29099999999999998</v>
      </c>
      <c r="AC646" s="202">
        <v>2.1000000000000001E-2</v>
      </c>
      <c r="AD646" s="202" t="s">
        <v>1373</v>
      </c>
      <c r="AE646" s="202">
        <v>0</v>
      </c>
      <c r="AF646" s="202" t="s">
        <v>1206</v>
      </c>
      <c r="AG646" s="202" t="s">
        <v>949</v>
      </c>
      <c r="AH646" s="189">
        <v>0.99858999999999998</v>
      </c>
      <c r="AI646" s="188"/>
      <c r="AJ646" s="188"/>
      <c r="AK646" s="187"/>
      <c r="AL646" s="187"/>
      <c r="AM646" s="188"/>
      <c r="AN646" s="193"/>
    </row>
    <row r="647" spans="1:40">
      <c r="A647" s="16" t="str">
        <f t="shared" si="10"/>
        <v>370661208001OP Acute</v>
      </c>
      <c r="B647" s="8"/>
      <c r="C647" s="8"/>
      <c r="D647" s="9"/>
      <c r="E647" s="9"/>
      <c r="F647" s="8"/>
      <c r="G647" s="8"/>
      <c r="H647" s="8"/>
      <c r="I647" s="8"/>
      <c r="J647" s="8"/>
      <c r="K647" s="244">
        <v>8011</v>
      </c>
      <c r="L647" s="248" t="s">
        <v>1659</v>
      </c>
      <c r="M647" s="246">
        <v>370661208001</v>
      </c>
      <c r="N647" s="247">
        <v>24</v>
      </c>
      <c r="O647" s="247" t="s">
        <v>1371</v>
      </c>
      <c r="P647" s="203"/>
      <c r="Q647" s="188" t="s">
        <v>763</v>
      </c>
      <c r="R647" s="188" t="s">
        <v>1350</v>
      </c>
      <c r="S647" s="188" t="s">
        <v>945</v>
      </c>
      <c r="T647" s="188" t="s">
        <v>1368</v>
      </c>
      <c r="U647" s="189"/>
      <c r="V647" s="189" t="s">
        <v>682</v>
      </c>
      <c r="W647" s="197">
        <v>1106.55</v>
      </c>
      <c r="X647" s="198">
        <v>0.6</v>
      </c>
      <c r="Y647" s="199">
        <v>1</v>
      </c>
      <c r="Z647" s="200" t="s">
        <v>1206</v>
      </c>
      <c r="AA647" s="201">
        <v>1088.56</v>
      </c>
      <c r="AB647" s="202">
        <v>0.29099999999999998</v>
      </c>
      <c r="AC647" s="202">
        <v>2.1000000000000001E-2</v>
      </c>
      <c r="AD647" s="202" t="s">
        <v>1373</v>
      </c>
      <c r="AE647" s="202">
        <v>0</v>
      </c>
      <c r="AF647" s="202" t="s">
        <v>949</v>
      </c>
      <c r="AG647" s="202" t="s">
        <v>949</v>
      </c>
      <c r="AH647" s="189">
        <v>0.98373999999999995</v>
      </c>
      <c r="AI647" s="188"/>
      <c r="AJ647" s="188"/>
      <c r="AK647" s="187"/>
      <c r="AL647" s="187"/>
      <c r="AM647" s="188"/>
      <c r="AN647" s="193"/>
    </row>
    <row r="648" spans="1:40">
      <c r="A648" s="16" t="str">
        <f t="shared" si="10"/>
        <v>362276984001IP Acute</v>
      </c>
      <c r="B648" s="8"/>
      <c r="C648" s="8"/>
      <c r="D648" s="9"/>
      <c r="E648" s="9"/>
      <c r="F648" s="8"/>
      <c r="G648" s="8"/>
      <c r="H648" s="8"/>
      <c r="I648" s="8"/>
      <c r="J648" s="8"/>
      <c r="K648" s="244">
        <v>8012</v>
      </c>
      <c r="L648" s="248" t="s">
        <v>1415</v>
      </c>
      <c r="M648" s="246">
        <v>362276984001</v>
      </c>
      <c r="N648" s="247">
        <v>20</v>
      </c>
      <c r="O648" s="247" t="s">
        <v>1366</v>
      </c>
      <c r="P648" s="203"/>
      <c r="Q648" s="188" t="s">
        <v>785</v>
      </c>
      <c r="R648" s="188" t="s">
        <v>1350</v>
      </c>
      <c r="S648" s="188" t="s">
        <v>1367</v>
      </c>
      <c r="T648" s="188" t="s">
        <v>1368</v>
      </c>
      <c r="U648" s="189"/>
      <c r="V648" s="189" t="s">
        <v>583</v>
      </c>
      <c r="W648" s="197">
        <v>3436.26</v>
      </c>
      <c r="X648" s="198">
        <v>0.68300000000000005</v>
      </c>
      <c r="Y648" s="199">
        <v>1.0412999999999999</v>
      </c>
      <c r="Z648" s="200">
        <v>0</v>
      </c>
      <c r="AA648" s="201">
        <v>3528.21</v>
      </c>
      <c r="AB648" s="202">
        <v>0.26100000000000001</v>
      </c>
      <c r="AC648" s="202">
        <v>2.7E-2</v>
      </c>
      <c r="AD648" s="202" t="s">
        <v>1378</v>
      </c>
      <c r="AE648" s="202" t="s">
        <v>1369</v>
      </c>
      <c r="AF648" s="202" t="s">
        <v>1206</v>
      </c>
      <c r="AG648" s="202" t="s">
        <v>948</v>
      </c>
      <c r="AH648" s="189">
        <v>0.99858999999999998</v>
      </c>
      <c r="AI648" s="188"/>
      <c r="AJ648" s="188"/>
      <c r="AK648" s="187"/>
      <c r="AL648" s="187"/>
      <c r="AM648" s="188"/>
      <c r="AN648" s="193"/>
    </row>
    <row r="649" spans="1:40">
      <c r="A649" s="16" t="str">
        <f t="shared" si="10"/>
        <v>362276984001IP Psych</v>
      </c>
      <c r="B649" s="8"/>
      <c r="C649" s="8"/>
      <c r="D649" s="9"/>
      <c r="E649" s="9"/>
      <c r="F649" s="8"/>
      <c r="G649" s="8"/>
      <c r="H649" s="8"/>
      <c r="I649" s="8"/>
      <c r="J649" s="8"/>
      <c r="K649" s="244">
        <v>8012</v>
      </c>
      <c r="L649" s="248" t="s">
        <v>1415</v>
      </c>
      <c r="M649" s="246">
        <v>362276984001</v>
      </c>
      <c r="N649" s="247">
        <v>21</v>
      </c>
      <c r="O649" s="247" t="s">
        <v>1375</v>
      </c>
      <c r="P649" s="203"/>
      <c r="Q649" s="188" t="s">
        <v>785</v>
      </c>
      <c r="R649" s="188" t="s">
        <v>1350</v>
      </c>
      <c r="S649" s="188" t="s">
        <v>1367</v>
      </c>
      <c r="T649" s="188" t="s">
        <v>1368</v>
      </c>
      <c r="U649" s="189"/>
      <c r="V649" s="189" t="s">
        <v>583</v>
      </c>
      <c r="W649" s="197" t="s">
        <v>1206</v>
      </c>
      <c r="X649" s="198" t="s">
        <v>1206</v>
      </c>
      <c r="Y649" s="199" t="s">
        <v>1206</v>
      </c>
      <c r="Z649" s="200" t="s">
        <v>1206</v>
      </c>
      <c r="AA649" s="201">
        <v>371.82</v>
      </c>
      <c r="AB649" s="202" t="s">
        <v>1206</v>
      </c>
      <c r="AC649" s="202" t="s">
        <v>1206</v>
      </c>
      <c r="AD649" s="202" t="s">
        <v>1378</v>
      </c>
      <c r="AE649" s="202" t="s">
        <v>1369</v>
      </c>
      <c r="AF649" s="202" t="s">
        <v>1206</v>
      </c>
      <c r="AG649" s="202" t="s">
        <v>948</v>
      </c>
      <c r="AH649" s="189">
        <v>1</v>
      </c>
      <c r="AI649" s="188"/>
      <c r="AJ649" s="188"/>
      <c r="AK649" s="187"/>
      <c r="AL649" s="187"/>
      <c r="AM649" s="188"/>
      <c r="AN649" s="193"/>
    </row>
    <row r="650" spans="1:40">
      <c r="A650" s="16" t="str">
        <f t="shared" si="10"/>
        <v>362276984007IP Psych</v>
      </c>
      <c r="B650" s="8"/>
      <c r="C650" s="8"/>
      <c r="D650" s="9"/>
      <c r="E650" s="9"/>
      <c r="F650" s="8"/>
      <c r="G650" s="8"/>
      <c r="H650" s="8"/>
      <c r="I650" s="8"/>
      <c r="J650" s="8"/>
      <c r="K650" s="244">
        <v>8012</v>
      </c>
      <c r="L650" s="248" t="s">
        <v>1415</v>
      </c>
      <c r="M650" s="246">
        <v>362276984007</v>
      </c>
      <c r="N650" s="247">
        <v>21</v>
      </c>
      <c r="O650" s="247" t="s">
        <v>1375</v>
      </c>
      <c r="P650" s="203"/>
      <c r="Q650" s="188" t="s">
        <v>785</v>
      </c>
      <c r="R650" s="188" t="s">
        <v>1350</v>
      </c>
      <c r="S650" s="188" t="s">
        <v>1367</v>
      </c>
      <c r="T650" s="188" t="s">
        <v>1368</v>
      </c>
      <c r="U650" s="189"/>
      <c r="V650" s="189" t="s">
        <v>583</v>
      </c>
      <c r="W650" s="197" t="s">
        <v>1206</v>
      </c>
      <c r="X650" s="198" t="s">
        <v>1206</v>
      </c>
      <c r="Y650" s="199" t="s">
        <v>1206</v>
      </c>
      <c r="Z650" s="200" t="s">
        <v>1206</v>
      </c>
      <c r="AA650" s="201">
        <v>371.82</v>
      </c>
      <c r="AB650" s="202" t="s">
        <v>1206</v>
      </c>
      <c r="AC650" s="202" t="s">
        <v>1206</v>
      </c>
      <c r="AD650" s="202" t="s">
        <v>1378</v>
      </c>
      <c r="AE650" s="202" t="s">
        <v>1369</v>
      </c>
      <c r="AF650" s="202" t="s">
        <v>1206</v>
      </c>
      <c r="AG650" s="202" t="s">
        <v>948</v>
      </c>
      <c r="AH650" s="189">
        <v>1</v>
      </c>
      <c r="AI650" s="188"/>
      <c r="AJ650" s="188"/>
      <c r="AK650" s="187"/>
      <c r="AL650" s="187"/>
      <c r="AM650" s="188"/>
      <c r="AN650" s="193"/>
    </row>
    <row r="651" spans="1:40">
      <c r="A651" s="16" t="str">
        <f t="shared" si="10"/>
        <v>362276984001IP Rehab</v>
      </c>
      <c r="B651" s="8"/>
      <c r="C651" s="8"/>
      <c r="D651" s="9"/>
      <c r="E651" s="9"/>
      <c r="F651" s="8"/>
      <c r="G651" s="8"/>
      <c r="H651" s="8"/>
      <c r="I651" s="8"/>
      <c r="J651" s="8"/>
      <c r="K651" s="244">
        <v>8012</v>
      </c>
      <c r="L651" s="248" t="s">
        <v>1415</v>
      </c>
      <c r="M651" s="246">
        <v>362276984001</v>
      </c>
      <c r="N651" s="247">
        <v>22</v>
      </c>
      <c r="O651" s="247" t="s">
        <v>1370</v>
      </c>
      <c r="P651" s="203"/>
      <c r="Q651" s="188" t="s">
        <v>785</v>
      </c>
      <c r="R651" s="188" t="s">
        <v>1350</v>
      </c>
      <c r="S651" s="188" t="s">
        <v>1367</v>
      </c>
      <c r="T651" s="188" t="s">
        <v>1368</v>
      </c>
      <c r="U651" s="189"/>
      <c r="V651" s="189" t="s">
        <v>583</v>
      </c>
      <c r="W651" s="197" t="s">
        <v>1206</v>
      </c>
      <c r="X651" s="198" t="s">
        <v>1206</v>
      </c>
      <c r="Y651" s="199" t="s">
        <v>1206</v>
      </c>
      <c r="Z651" s="200" t="s">
        <v>1206</v>
      </c>
      <c r="AA651" s="201">
        <v>620.39</v>
      </c>
      <c r="AB651" s="202" t="s">
        <v>1206</v>
      </c>
      <c r="AC651" s="202" t="s">
        <v>1206</v>
      </c>
      <c r="AD651" s="202" t="s">
        <v>1378</v>
      </c>
      <c r="AE651" s="202" t="s">
        <v>1369</v>
      </c>
      <c r="AF651" s="202" t="s">
        <v>1206</v>
      </c>
      <c r="AG651" s="202" t="s">
        <v>948</v>
      </c>
      <c r="AH651" s="189">
        <v>1</v>
      </c>
      <c r="AI651" s="188"/>
      <c r="AJ651" s="188"/>
      <c r="AK651" s="187"/>
      <c r="AL651" s="187"/>
      <c r="AM651" s="188"/>
      <c r="AN651" s="193"/>
    </row>
    <row r="652" spans="1:40">
      <c r="A652" s="16" t="str">
        <f t="shared" si="10"/>
        <v>362276984001OP Acute</v>
      </c>
      <c r="B652" s="8"/>
      <c r="C652" s="8"/>
      <c r="D652" s="9"/>
      <c r="E652" s="9"/>
      <c r="F652" s="8"/>
      <c r="G652" s="8"/>
      <c r="H652" s="8"/>
      <c r="I652" s="8"/>
      <c r="J652" s="8"/>
      <c r="K652" s="244">
        <v>8012</v>
      </c>
      <c r="L652" s="248" t="s">
        <v>1415</v>
      </c>
      <c r="M652" s="246">
        <v>362276984001</v>
      </c>
      <c r="N652" s="247">
        <v>24</v>
      </c>
      <c r="O652" s="247" t="s">
        <v>1371</v>
      </c>
      <c r="P652" s="203"/>
      <c r="Q652" s="188" t="s">
        <v>785</v>
      </c>
      <c r="R652" s="188" t="s">
        <v>1350</v>
      </c>
      <c r="S652" s="188" t="s">
        <v>1367</v>
      </c>
      <c r="T652" s="188" t="s">
        <v>1368</v>
      </c>
      <c r="U652" s="189"/>
      <c r="V652" s="189" t="s">
        <v>583</v>
      </c>
      <c r="W652" s="197">
        <v>440.14</v>
      </c>
      <c r="X652" s="198">
        <v>0.6</v>
      </c>
      <c r="Y652" s="199">
        <v>1.0412999999999999</v>
      </c>
      <c r="Z652" s="200" t="s">
        <v>1206</v>
      </c>
      <c r="AA652" s="201">
        <v>443.71</v>
      </c>
      <c r="AB652" s="202">
        <v>0.26100000000000001</v>
      </c>
      <c r="AC652" s="202">
        <v>2.7E-2</v>
      </c>
      <c r="AD652" s="202" t="s">
        <v>1378</v>
      </c>
      <c r="AE652" s="202" t="s">
        <v>1369</v>
      </c>
      <c r="AF652" s="202" t="s">
        <v>949</v>
      </c>
      <c r="AG652" s="202" t="s">
        <v>948</v>
      </c>
      <c r="AH652" s="189">
        <v>0.98373999999999995</v>
      </c>
      <c r="AI652" s="188"/>
      <c r="AJ652" s="188"/>
      <c r="AK652" s="187"/>
      <c r="AL652" s="187"/>
      <c r="AM652" s="188"/>
      <c r="AN652" s="193"/>
    </row>
    <row r="653" spans="1:40">
      <c r="A653" s="16" t="str">
        <f t="shared" si="10"/>
        <v>362276984001OP Psych</v>
      </c>
      <c r="B653" s="8"/>
      <c r="C653" s="8"/>
      <c r="D653" s="9"/>
      <c r="E653" s="9"/>
      <c r="F653" s="8"/>
      <c r="G653" s="8"/>
      <c r="H653" s="8"/>
      <c r="I653" s="8"/>
      <c r="J653" s="8"/>
      <c r="K653" s="244">
        <v>8012</v>
      </c>
      <c r="L653" s="248" t="s">
        <v>1415</v>
      </c>
      <c r="M653" s="246">
        <v>362276984001</v>
      </c>
      <c r="N653" s="247">
        <v>27</v>
      </c>
      <c r="O653" s="247" t="s">
        <v>1376</v>
      </c>
      <c r="P653" s="203"/>
      <c r="Q653" s="188" t="s">
        <v>785</v>
      </c>
      <c r="R653" s="188" t="s">
        <v>1350</v>
      </c>
      <c r="S653" s="188" t="s">
        <v>1367</v>
      </c>
      <c r="T653" s="188" t="s">
        <v>1368</v>
      </c>
      <c r="U653" s="189"/>
      <c r="V653" s="189" t="s">
        <v>583</v>
      </c>
      <c r="W653" s="197">
        <v>201.46</v>
      </c>
      <c r="X653" s="198">
        <v>0.6</v>
      </c>
      <c r="Y653" s="199">
        <v>1.0412999999999999</v>
      </c>
      <c r="Z653" s="200" t="s">
        <v>1206</v>
      </c>
      <c r="AA653" s="201">
        <v>206.45</v>
      </c>
      <c r="AB653" s="202">
        <v>0.26100000000000001</v>
      </c>
      <c r="AC653" s="202">
        <v>2.7E-2</v>
      </c>
      <c r="AD653" s="202" t="s">
        <v>1378</v>
      </c>
      <c r="AE653" s="202" t="s">
        <v>1369</v>
      </c>
      <c r="AF653" s="202" t="s">
        <v>949</v>
      </c>
      <c r="AG653" s="202" t="s">
        <v>948</v>
      </c>
      <c r="AH653" s="189">
        <v>1</v>
      </c>
      <c r="AI653" s="188"/>
      <c r="AJ653" s="188"/>
      <c r="AK653" s="187"/>
      <c r="AL653" s="187"/>
      <c r="AM653" s="188"/>
      <c r="AN653" s="193"/>
    </row>
    <row r="654" spans="1:40">
      <c r="A654" s="16" t="str">
        <f t="shared" si="10"/>
        <v>362276984007OP Psych</v>
      </c>
      <c r="B654" s="8"/>
      <c r="C654" s="8"/>
      <c r="D654" s="9"/>
      <c r="E654" s="9"/>
      <c r="F654" s="8"/>
      <c r="G654" s="8"/>
      <c r="H654" s="8"/>
      <c r="I654" s="8"/>
      <c r="J654" s="8"/>
      <c r="K654" s="244">
        <v>8012</v>
      </c>
      <c r="L654" s="248" t="s">
        <v>1415</v>
      </c>
      <c r="M654" s="246">
        <v>362276984007</v>
      </c>
      <c r="N654" s="247">
        <v>27</v>
      </c>
      <c r="O654" s="247" t="s">
        <v>1376</v>
      </c>
      <c r="P654" s="203"/>
      <c r="Q654" s="188" t="s">
        <v>785</v>
      </c>
      <c r="R654" s="188" t="s">
        <v>1350</v>
      </c>
      <c r="S654" s="188" t="s">
        <v>1367</v>
      </c>
      <c r="T654" s="188" t="s">
        <v>1368</v>
      </c>
      <c r="U654" s="189"/>
      <c r="V654" s="189" t="s">
        <v>583</v>
      </c>
      <c r="W654" s="197">
        <v>201.46</v>
      </c>
      <c r="X654" s="198">
        <v>0.6</v>
      </c>
      <c r="Y654" s="199">
        <v>1.0412999999999999</v>
      </c>
      <c r="Z654" s="200" t="s">
        <v>1206</v>
      </c>
      <c r="AA654" s="201">
        <v>206.45</v>
      </c>
      <c r="AB654" s="202">
        <v>0.26100000000000001</v>
      </c>
      <c r="AC654" s="202">
        <v>2.7E-2</v>
      </c>
      <c r="AD654" s="202" t="s">
        <v>1378</v>
      </c>
      <c r="AE654" s="202" t="s">
        <v>1369</v>
      </c>
      <c r="AF654" s="202" t="s">
        <v>949</v>
      </c>
      <c r="AG654" s="202" t="s">
        <v>948</v>
      </c>
      <c r="AH654" s="189">
        <v>1</v>
      </c>
      <c r="AI654" s="188"/>
      <c r="AJ654" s="188"/>
      <c r="AK654" s="187"/>
      <c r="AL654" s="187"/>
      <c r="AM654" s="188"/>
      <c r="AN654" s="193"/>
    </row>
    <row r="655" spans="1:40">
      <c r="A655" s="16" t="str">
        <f t="shared" si="10"/>
        <v>362276984001OP Psych</v>
      </c>
      <c r="B655" s="8"/>
      <c r="C655" s="8"/>
      <c r="D655" s="9"/>
      <c r="E655" s="9"/>
      <c r="F655" s="8"/>
      <c r="G655" s="8"/>
      <c r="H655" s="8"/>
      <c r="I655" s="8"/>
      <c r="J655" s="8"/>
      <c r="K655" s="244">
        <v>8012</v>
      </c>
      <c r="L655" s="248" t="s">
        <v>1415</v>
      </c>
      <c r="M655" s="246">
        <v>362276984001</v>
      </c>
      <c r="N655" s="247">
        <v>28</v>
      </c>
      <c r="O655" s="247" t="s">
        <v>1376</v>
      </c>
      <c r="P655" s="203"/>
      <c r="Q655" s="188" t="s">
        <v>785</v>
      </c>
      <c r="R655" s="188" t="s">
        <v>1350</v>
      </c>
      <c r="S655" s="188" t="s">
        <v>1367</v>
      </c>
      <c r="T655" s="188" t="s">
        <v>1368</v>
      </c>
      <c r="U655" s="189"/>
      <c r="V655" s="189" t="s">
        <v>583</v>
      </c>
      <c r="W655" s="197">
        <v>201.46</v>
      </c>
      <c r="X655" s="198">
        <v>0.6</v>
      </c>
      <c r="Y655" s="199">
        <v>1.0412999999999999</v>
      </c>
      <c r="Z655" s="200" t="s">
        <v>1206</v>
      </c>
      <c r="AA655" s="201">
        <v>206.45</v>
      </c>
      <c r="AB655" s="202">
        <v>0.26100000000000001</v>
      </c>
      <c r="AC655" s="202">
        <v>2.7E-2</v>
      </c>
      <c r="AD655" s="202" t="s">
        <v>1378</v>
      </c>
      <c r="AE655" s="202" t="s">
        <v>1369</v>
      </c>
      <c r="AF655" s="202" t="s">
        <v>949</v>
      </c>
      <c r="AG655" s="202" t="s">
        <v>948</v>
      </c>
      <c r="AH655" s="189">
        <v>1</v>
      </c>
      <c r="AI655" s="188"/>
      <c r="AJ655" s="188"/>
      <c r="AK655" s="187"/>
      <c r="AL655" s="187"/>
      <c r="AM655" s="188"/>
      <c r="AN655" s="193"/>
    </row>
    <row r="656" spans="1:40">
      <c r="A656" s="16" t="str">
        <f t="shared" si="10"/>
        <v>362276984007OP Psych</v>
      </c>
      <c r="B656" s="8"/>
      <c r="C656" s="8"/>
      <c r="D656" s="9"/>
      <c r="E656" s="9"/>
      <c r="F656" s="8"/>
      <c r="G656" s="8"/>
      <c r="H656" s="8"/>
      <c r="I656" s="8"/>
      <c r="J656" s="8"/>
      <c r="K656" s="244">
        <v>8012</v>
      </c>
      <c r="L656" s="248" t="s">
        <v>1415</v>
      </c>
      <c r="M656" s="246">
        <v>362276984007</v>
      </c>
      <c r="N656" s="247">
        <v>28</v>
      </c>
      <c r="O656" s="247" t="s">
        <v>1376</v>
      </c>
      <c r="P656" s="203"/>
      <c r="Q656" s="188" t="s">
        <v>785</v>
      </c>
      <c r="R656" s="188" t="s">
        <v>1350</v>
      </c>
      <c r="S656" s="188" t="s">
        <v>1367</v>
      </c>
      <c r="T656" s="188" t="s">
        <v>1368</v>
      </c>
      <c r="U656" s="189"/>
      <c r="V656" s="189" t="s">
        <v>583</v>
      </c>
      <c r="W656" s="197">
        <v>201.46</v>
      </c>
      <c r="X656" s="198">
        <v>0.6</v>
      </c>
      <c r="Y656" s="199">
        <v>1.0412999999999999</v>
      </c>
      <c r="Z656" s="200" t="s">
        <v>1206</v>
      </c>
      <c r="AA656" s="201">
        <v>206.45</v>
      </c>
      <c r="AB656" s="202">
        <v>0.26100000000000001</v>
      </c>
      <c r="AC656" s="202">
        <v>2.7E-2</v>
      </c>
      <c r="AD656" s="202" t="s">
        <v>1378</v>
      </c>
      <c r="AE656" s="202" t="s">
        <v>1369</v>
      </c>
      <c r="AF656" s="202" t="s">
        <v>949</v>
      </c>
      <c r="AG656" s="202" t="s">
        <v>948</v>
      </c>
      <c r="AH656" s="189">
        <v>1</v>
      </c>
      <c r="AI656" s="188"/>
      <c r="AJ656" s="188"/>
      <c r="AK656" s="187"/>
      <c r="AL656" s="187"/>
      <c r="AM656" s="188"/>
      <c r="AN656" s="193"/>
    </row>
    <row r="657" spans="1:40">
      <c r="A657" s="16" t="str">
        <f t="shared" si="10"/>
        <v>362276984001OP Rehab</v>
      </c>
      <c r="B657" s="8"/>
      <c r="C657" s="8"/>
      <c r="D657" s="9"/>
      <c r="E657" s="9"/>
      <c r="F657" s="8"/>
      <c r="G657" s="8"/>
      <c r="H657" s="8"/>
      <c r="I657" s="8"/>
      <c r="J657" s="8"/>
      <c r="K657" s="244">
        <v>8012</v>
      </c>
      <c r="L657" s="248" t="s">
        <v>1415</v>
      </c>
      <c r="M657" s="246">
        <v>362276984001</v>
      </c>
      <c r="N657" s="247">
        <v>29</v>
      </c>
      <c r="O657" s="247" t="s">
        <v>1379</v>
      </c>
      <c r="P657" s="203"/>
      <c r="Q657" s="188" t="s">
        <v>785</v>
      </c>
      <c r="R657" s="188" t="s">
        <v>1350</v>
      </c>
      <c r="S657" s="188" t="s">
        <v>1367</v>
      </c>
      <c r="T657" s="188" t="s">
        <v>1368</v>
      </c>
      <c r="U657" s="189"/>
      <c r="V657" s="189" t="s">
        <v>583</v>
      </c>
      <c r="W657" s="197">
        <v>310.45999999999998</v>
      </c>
      <c r="X657" s="198">
        <v>0.6</v>
      </c>
      <c r="Y657" s="199">
        <v>1.0412999999999999</v>
      </c>
      <c r="Z657" s="200" t="s">
        <v>1206</v>
      </c>
      <c r="AA657" s="201">
        <v>318.14999999999998</v>
      </c>
      <c r="AB657" s="202">
        <v>0.26100000000000001</v>
      </c>
      <c r="AC657" s="202">
        <v>2.7E-2</v>
      </c>
      <c r="AD657" s="202" t="s">
        <v>1378</v>
      </c>
      <c r="AE657" s="202" t="s">
        <v>1369</v>
      </c>
      <c r="AF657" s="202" t="s">
        <v>949</v>
      </c>
      <c r="AG657" s="202" t="s">
        <v>948</v>
      </c>
      <c r="AH657" s="189">
        <v>1</v>
      </c>
      <c r="AI657" s="188"/>
      <c r="AJ657" s="188"/>
      <c r="AK657" s="187"/>
      <c r="AL657" s="187"/>
      <c r="AM657" s="188"/>
      <c r="AN657" s="193"/>
    </row>
    <row r="658" spans="1:40">
      <c r="A658" s="16" t="str">
        <f t="shared" si="10"/>
        <v>370808925001IP Acute</v>
      </c>
      <c r="B658" s="8"/>
      <c r="C658" s="8"/>
      <c r="D658" s="9"/>
      <c r="E658" s="9"/>
      <c r="F658" s="8"/>
      <c r="G658" s="8"/>
      <c r="H658" s="8"/>
      <c r="I658" s="8"/>
      <c r="J658" s="8"/>
      <c r="K658" s="244">
        <v>8014</v>
      </c>
      <c r="L658" s="248" t="s">
        <v>1416</v>
      </c>
      <c r="M658" s="246">
        <v>370808925001</v>
      </c>
      <c r="N658" s="247">
        <v>20</v>
      </c>
      <c r="O658" s="247" t="s">
        <v>1366</v>
      </c>
      <c r="P658" s="203"/>
      <c r="Q658" s="188" t="s">
        <v>761</v>
      </c>
      <c r="R658" s="188" t="s">
        <v>1350</v>
      </c>
      <c r="S658" s="188" t="s">
        <v>945</v>
      </c>
      <c r="T658" s="188" t="s">
        <v>1368</v>
      </c>
      <c r="U658" s="189"/>
      <c r="V658" s="189" t="s">
        <v>680</v>
      </c>
      <c r="W658" s="197">
        <v>3436.26</v>
      </c>
      <c r="X658" s="198">
        <v>0.62</v>
      </c>
      <c r="Y658" s="199">
        <v>0.84860000000000002</v>
      </c>
      <c r="Z658" s="200">
        <v>0</v>
      </c>
      <c r="AA658" s="201">
        <v>3109.31</v>
      </c>
      <c r="AB658" s="202">
        <v>0.29099999999999998</v>
      </c>
      <c r="AC658" s="202">
        <v>2.1000000000000001E-2</v>
      </c>
      <c r="AD658" s="202" t="s">
        <v>1373</v>
      </c>
      <c r="AE658" s="202">
        <v>0</v>
      </c>
      <c r="AF658" s="202" t="s">
        <v>1206</v>
      </c>
      <c r="AG658" s="202" t="s">
        <v>949</v>
      </c>
      <c r="AH658" s="189">
        <v>0.99858999999999998</v>
      </c>
      <c r="AI658" s="188"/>
      <c r="AJ658" s="188"/>
      <c r="AK658" s="187"/>
      <c r="AL658" s="187"/>
      <c r="AM658" s="188"/>
      <c r="AN658" s="193"/>
    </row>
    <row r="659" spans="1:40">
      <c r="A659" s="16" t="str">
        <f t="shared" si="10"/>
        <v>370808925001OP Acute</v>
      </c>
      <c r="B659" s="8"/>
      <c r="C659" s="8"/>
      <c r="D659" s="9"/>
      <c r="E659" s="9"/>
      <c r="F659" s="8"/>
      <c r="G659" s="8"/>
      <c r="H659" s="8"/>
      <c r="I659" s="8"/>
      <c r="J659" s="8"/>
      <c r="K659" s="244">
        <v>8014</v>
      </c>
      <c r="L659" s="248" t="s">
        <v>1416</v>
      </c>
      <c r="M659" s="246">
        <v>370808925001</v>
      </c>
      <c r="N659" s="247">
        <v>24</v>
      </c>
      <c r="O659" s="247" t="s">
        <v>1371</v>
      </c>
      <c r="P659" s="203"/>
      <c r="Q659" s="188" t="s">
        <v>761</v>
      </c>
      <c r="R659" s="188" t="s">
        <v>1350</v>
      </c>
      <c r="S659" s="188" t="s">
        <v>945</v>
      </c>
      <c r="T659" s="188" t="s">
        <v>1368</v>
      </c>
      <c r="U659" s="189"/>
      <c r="V659" s="189" t="s">
        <v>680</v>
      </c>
      <c r="W659" s="197">
        <v>434.45</v>
      </c>
      <c r="X659" s="198">
        <v>0.6</v>
      </c>
      <c r="Y659" s="199">
        <v>1</v>
      </c>
      <c r="Z659" s="200" t="s">
        <v>1206</v>
      </c>
      <c r="AA659" s="201">
        <v>427.39</v>
      </c>
      <c r="AB659" s="202">
        <v>0.29099999999999998</v>
      </c>
      <c r="AC659" s="202">
        <v>2.1000000000000001E-2</v>
      </c>
      <c r="AD659" s="202" t="s">
        <v>1373</v>
      </c>
      <c r="AE659" s="202">
        <v>0</v>
      </c>
      <c r="AF659" s="202" t="s">
        <v>949</v>
      </c>
      <c r="AG659" s="202" t="s">
        <v>949</v>
      </c>
      <c r="AH659" s="189">
        <v>0.98373999999999995</v>
      </c>
      <c r="AI659" s="188"/>
      <c r="AJ659" s="188"/>
      <c r="AK659" s="187"/>
      <c r="AL659" s="187"/>
      <c r="AM659" s="188"/>
      <c r="AN659" s="193"/>
    </row>
    <row r="660" spans="1:40">
      <c r="A660" s="16" t="str">
        <f t="shared" si="10"/>
        <v>376017857001IP Acute</v>
      </c>
      <c r="B660" s="8"/>
      <c r="C660" s="8"/>
      <c r="D660" s="9"/>
      <c r="E660" s="9"/>
      <c r="F660" s="8"/>
      <c r="G660" s="8"/>
      <c r="H660" s="8"/>
      <c r="I660" s="8"/>
      <c r="J660" s="8"/>
      <c r="K660" s="244">
        <v>8015</v>
      </c>
      <c r="L660" s="248" t="s">
        <v>1660</v>
      </c>
      <c r="M660" s="246">
        <v>376017857001</v>
      </c>
      <c r="N660" s="247">
        <v>20</v>
      </c>
      <c r="O660" s="247" t="s">
        <v>1366</v>
      </c>
      <c r="P660" s="203"/>
      <c r="Q660" s="188" t="s">
        <v>747</v>
      </c>
      <c r="R660" s="188" t="s">
        <v>1350</v>
      </c>
      <c r="S660" s="188" t="s">
        <v>945</v>
      </c>
      <c r="T660" s="188" t="s">
        <v>1368</v>
      </c>
      <c r="U660" s="189"/>
      <c r="V660" s="189" t="s">
        <v>664</v>
      </c>
      <c r="W660" s="197">
        <v>3436.26</v>
      </c>
      <c r="X660" s="198">
        <v>0.62</v>
      </c>
      <c r="Y660" s="199">
        <v>0.84860000000000002</v>
      </c>
      <c r="Z660" s="200">
        <v>0</v>
      </c>
      <c r="AA660" s="201">
        <v>3109.31</v>
      </c>
      <c r="AB660" s="202">
        <v>0.29099999999999998</v>
      </c>
      <c r="AC660" s="202">
        <v>2.1000000000000001E-2</v>
      </c>
      <c r="AD660" s="202" t="s">
        <v>1373</v>
      </c>
      <c r="AE660" s="202">
        <v>0</v>
      </c>
      <c r="AF660" s="202" t="s">
        <v>1206</v>
      </c>
      <c r="AG660" s="202" t="s">
        <v>949</v>
      </c>
      <c r="AH660" s="189">
        <v>0.99858999999999998</v>
      </c>
      <c r="AI660" s="188"/>
      <c r="AJ660" s="188"/>
      <c r="AK660" s="187"/>
      <c r="AL660" s="187"/>
      <c r="AM660" s="188"/>
      <c r="AN660" s="193"/>
    </row>
    <row r="661" spans="1:40">
      <c r="A661" s="16" t="str">
        <f t="shared" si="10"/>
        <v>376017857001OP Acute</v>
      </c>
      <c r="B661" s="8"/>
      <c r="C661" s="8"/>
      <c r="D661" s="9"/>
      <c r="E661" s="9"/>
      <c r="F661" s="8"/>
      <c r="G661" s="8"/>
      <c r="H661" s="8"/>
      <c r="I661" s="8"/>
      <c r="J661" s="8"/>
      <c r="K661" s="244">
        <v>8015</v>
      </c>
      <c r="L661" s="248" t="s">
        <v>1660</v>
      </c>
      <c r="M661" s="246">
        <v>376017857001</v>
      </c>
      <c r="N661" s="247">
        <v>24</v>
      </c>
      <c r="O661" s="247" t="s">
        <v>1371</v>
      </c>
      <c r="P661" s="203"/>
      <c r="Q661" s="188" t="s">
        <v>747</v>
      </c>
      <c r="R661" s="188" t="s">
        <v>1350</v>
      </c>
      <c r="S661" s="188" t="s">
        <v>945</v>
      </c>
      <c r="T661" s="188" t="s">
        <v>1368</v>
      </c>
      <c r="U661" s="189"/>
      <c r="V661" s="189" t="s">
        <v>664</v>
      </c>
      <c r="W661" s="197">
        <v>1582.86</v>
      </c>
      <c r="X661" s="198">
        <v>0.6</v>
      </c>
      <c r="Y661" s="199">
        <v>1</v>
      </c>
      <c r="Z661" s="200" t="s">
        <v>1206</v>
      </c>
      <c r="AA661" s="201">
        <v>2254.87</v>
      </c>
      <c r="AB661" s="202">
        <v>0.29099999999999998</v>
      </c>
      <c r="AC661" s="202">
        <v>2.1000000000000001E-2</v>
      </c>
      <c r="AD661" s="202" t="s">
        <v>1373</v>
      </c>
      <c r="AE661" s="202">
        <v>0</v>
      </c>
      <c r="AF661" s="202" t="s">
        <v>948</v>
      </c>
      <c r="AG661" s="202" t="s">
        <v>949</v>
      </c>
      <c r="AH661" s="189">
        <v>0.98373999999999995</v>
      </c>
      <c r="AI661" s="188"/>
      <c r="AJ661" s="188"/>
      <c r="AK661" s="187"/>
      <c r="AL661" s="187"/>
      <c r="AM661" s="188"/>
      <c r="AN661" s="193"/>
    </row>
    <row r="662" spans="1:40">
      <c r="A662" s="16" t="str">
        <f t="shared" si="10"/>
        <v>362169147022IP Acute</v>
      </c>
      <c r="B662" s="8"/>
      <c r="C662" s="8"/>
      <c r="D662" s="9"/>
      <c r="E662" s="9"/>
      <c r="F662" s="8"/>
      <c r="G662" s="8"/>
      <c r="H662" s="8"/>
      <c r="I662" s="8"/>
      <c r="J662" s="8"/>
      <c r="K662" s="244">
        <v>8016</v>
      </c>
      <c r="L662" s="248" t="s">
        <v>1417</v>
      </c>
      <c r="M662" s="246">
        <v>362169147022</v>
      </c>
      <c r="N662" s="247">
        <v>20</v>
      </c>
      <c r="O662" s="247" t="s">
        <v>1366</v>
      </c>
      <c r="P662" s="203"/>
      <c r="Q662" s="188" t="s">
        <v>794</v>
      </c>
      <c r="R662" s="188" t="s">
        <v>1350</v>
      </c>
      <c r="S662" s="188" t="s">
        <v>1367</v>
      </c>
      <c r="T662" s="188" t="s">
        <v>1368</v>
      </c>
      <c r="U662" s="189"/>
      <c r="V662" s="189" t="s">
        <v>635</v>
      </c>
      <c r="W662" s="197">
        <v>3436.26</v>
      </c>
      <c r="X662" s="198">
        <v>0.68300000000000005</v>
      </c>
      <c r="Y662" s="199">
        <v>1.0427</v>
      </c>
      <c r="Z662" s="200">
        <v>0</v>
      </c>
      <c r="AA662" s="201">
        <v>3531.49</v>
      </c>
      <c r="AB662" s="202">
        <v>0.249</v>
      </c>
      <c r="AC662" s="202">
        <v>1.6E-2</v>
      </c>
      <c r="AD662" s="202" t="s">
        <v>1373</v>
      </c>
      <c r="AE662" s="202" t="s">
        <v>1374</v>
      </c>
      <c r="AF662" s="202" t="s">
        <v>1206</v>
      </c>
      <c r="AG662" s="202" t="s">
        <v>948</v>
      </c>
      <c r="AH662" s="189">
        <v>0.99858999999999998</v>
      </c>
      <c r="AI662" s="188"/>
      <c r="AJ662" s="188"/>
      <c r="AK662" s="187"/>
      <c r="AL662" s="187"/>
      <c r="AM662" s="188"/>
      <c r="AN662" s="193"/>
    </row>
    <row r="663" spans="1:40">
      <c r="A663" s="16" t="str">
        <f t="shared" si="10"/>
        <v>362169147022OP Acute</v>
      </c>
      <c r="B663" s="8"/>
      <c r="C663" s="8"/>
      <c r="D663" s="9"/>
      <c r="E663" s="9"/>
      <c r="F663" s="8"/>
      <c r="G663" s="8"/>
      <c r="H663" s="8"/>
      <c r="I663" s="8"/>
      <c r="J663" s="8"/>
      <c r="K663" s="244">
        <v>8016</v>
      </c>
      <c r="L663" s="248" t="s">
        <v>1417</v>
      </c>
      <c r="M663" s="246">
        <v>362169147022</v>
      </c>
      <c r="N663" s="247">
        <v>24</v>
      </c>
      <c r="O663" s="247" t="s">
        <v>1371</v>
      </c>
      <c r="P663" s="203"/>
      <c r="Q663" s="188" t="s">
        <v>794</v>
      </c>
      <c r="R663" s="188" t="s">
        <v>1350</v>
      </c>
      <c r="S663" s="188" t="s">
        <v>1367</v>
      </c>
      <c r="T663" s="188" t="s">
        <v>1368</v>
      </c>
      <c r="U663" s="189"/>
      <c r="V663" s="189" t="s">
        <v>635</v>
      </c>
      <c r="W663" s="197">
        <v>440.14</v>
      </c>
      <c r="X663" s="198">
        <v>0.6</v>
      </c>
      <c r="Y663" s="199">
        <v>1.0427</v>
      </c>
      <c r="Z663" s="200" t="s">
        <v>1206</v>
      </c>
      <c r="AA663" s="201">
        <v>444.08</v>
      </c>
      <c r="AB663" s="202">
        <v>0.249</v>
      </c>
      <c r="AC663" s="202">
        <v>1.6E-2</v>
      </c>
      <c r="AD663" s="202" t="s">
        <v>1373</v>
      </c>
      <c r="AE663" s="202" t="s">
        <v>1374</v>
      </c>
      <c r="AF663" s="202" t="s">
        <v>949</v>
      </c>
      <c r="AG663" s="202" t="s">
        <v>948</v>
      </c>
      <c r="AH663" s="189">
        <v>0.98373999999999995</v>
      </c>
      <c r="AI663" s="188"/>
      <c r="AJ663" s="188"/>
      <c r="AK663" s="187"/>
      <c r="AL663" s="187"/>
      <c r="AM663" s="188"/>
      <c r="AN663" s="193"/>
    </row>
    <row r="664" spans="1:40">
      <c r="A664" s="16" t="str">
        <f t="shared" si="10"/>
        <v>351835133002IP Acute</v>
      </c>
      <c r="B664" s="8"/>
      <c r="C664" s="8"/>
      <c r="D664" s="9"/>
      <c r="E664" s="9"/>
      <c r="F664" s="8"/>
      <c r="G664" s="8"/>
      <c r="H664" s="8"/>
      <c r="I664" s="8"/>
      <c r="J664" s="8"/>
      <c r="K664" s="244">
        <v>8017</v>
      </c>
      <c r="L664" s="248" t="s">
        <v>1661</v>
      </c>
      <c r="M664" s="246">
        <v>351835133002</v>
      </c>
      <c r="N664" s="247">
        <v>20</v>
      </c>
      <c r="O664" s="247" t="s">
        <v>1366</v>
      </c>
      <c r="P664" s="203"/>
      <c r="Q664" s="188" t="s">
        <v>917</v>
      </c>
      <c r="R664" s="188" t="s">
        <v>1383</v>
      </c>
      <c r="S664" s="188" t="s">
        <v>1367</v>
      </c>
      <c r="T664" s="188" t="s">
        <v>1368</v>
      </c>
      <c r="U664" s="189"/>
      <c r="V664" s="189" t="s">
        <v>705</v>
      </c>
      <c r="W664" s="197">
        <v>3221.03</v>
      </c>
      <c r="X664" s="198">
        <v>0.68300000000000005</v>
      </c>
      <c r="Y664" s="199">
        <v>1.0263</v>
      </c>
      <c r="Z664" s="200">
        <v>0</v>
      </c>
      <c r="AA664" s="201">
        <v>3278.89</v>
      </c>
      <c r="AB664" s="202">
        <v>0.317</v>
      </c>
      <c r="AC664" s="202">
        <v>3.6999999999999998E-2</v>
      </c>
      <c r="AD664" s="202" t="s">
        <v>1373</v>
      </c>
      <c r="AE664" s="202">
        <v>0</v>
      </c>
      <c r="AF664" s="202" t="s">
        <v>1206</v>
      </c>
      <c r="AG664" s="202" t="s">
        <v>948</v>
      </c>
      <c r="AH664" s="189">
        <v>1</v>
      </c>
      <c r="AI664" s="188"/>
      <c r="AJ664" s="188"/>
      <c r="AK664" s="187"/>
      <c r="AL664" s="187"/>
      <c r="AM664" s="188"/>
      <c r="AN664" s="193"/>
    </row>
    <row r="665" spans="1:40">
      <c r="A665" s="16" t="str">
        <f t="shared" si="10"/>
        <v>351835133002OP Acute</v>
      </c>
      <c r="B665" s="8"/>
      <c r="C665" s="8"/>
      <c r="D665" s="9"/>
      <c r="E665" s="9"/>
      <c r="F665" s="8"/>
      <c r="G665" s="8"/>
      <c r="H665" s="8"/>
      <c r="I665" s="8"/>
      <c r="J665" s="8"/>
      <c r="K665" s="244">
        <v>8017</v>
      </c>
      <c r="L665" s="248" t="s">
        <v>1661</v>
      </c>
      <c r="M665" s="246">
        <v>351835133002</v>
      </c>
      <c r="N665" s="247">
        <v>24</v>
      </c>
      <c r="O665" s="247" t="s">
        <v>1371</v>
      </c>
      <c r="P665" s="203"/>
      <c r="Q665" s="188" t="s">
        <v>917</v>
      </c>
      <c r="R665" s="188" t="s">
        <v>1383</v>
      </c>
      <c r="S665" s="188" t="s">
        <v>1367</v>
      </c>
      <c r="T665" s="188" t="s">
        <v>1368</v>
      </c>
      <c r="U665" s="189"/>
      <c r="V665" s="189" t="s">
        <v>705</v>
      </c>
      <c r="W665" s="197">
        <v>353.01</v>
      </c>
      <c r="X665" s="198">
        <v>0.6</v>
      </c>
      <c r="Y665" s="199">
        <v>1.0263</v>
      </c>
      <c r="Z665" s="200" t="s">
        <v>1206</v>
      </c>
      <c r="AA665" s="201">
        <v>354.68</v>
      </c>
      <c r="AB665" s="202" t="s">
        <v>1206</v>
      </c>
      <c r="AC665" s="202" t="s">
        <v>1206</v>
      </c>
      <c r="AD665" s="202" t="s">
        <v>1373</v>
      </c>
      <c r="AE665" s="202">
        <v>0</v>
      </c>
      <c r="AF665" s="202" t="s">
        <v>949</v>
      </c>
      <c r="AG665" s="202" t="s">
        <v>948</v>
      </c>
      <c r="AH665" s="189">
        <v>0.98912</v>
      </c>
      <c r="AI665" s="188"/>
      <c r="AJ665" s="188"/>
      <c r="AK665" s="187"/>
      <c r="AL665" s="187"/>
      <c r="AM665" s="188"/>
      <c r="AN665" s="193"/>
    </row>
    <row r="666" spans="1:40">
      <c r="A666" s="16" t="str">
        <f t="shared" si="10"/>
        <v>363637465002IP Acute</v>
      </c>
      <c r="B666" s="8"/>
      <c r="C666" s="8"/>
      <c r="D666" s="9"/>
      <c r="E666" s="9"/>
      <c r="F666" s="8"/>
      <c r="G666" s="8"/>
      <c r="H666" s="8"/>
      <c r="I666" s="8"/>
      <c r="J666" s="8"/>
      <c r="K666" s="244">
        <v>8018</v>
      </c>
      <c r="L666" s="248" t="s">
        <v>1662</v>
      </c>
      <c r="M666" s="246">
        <v>363637465002</v>
      </c>
      <c r="N666" s="247">
        <v>20</v>
      </c>
      <c r="O666" s="247" t="s">
        <v>1366</v>
      </c>
      <c r="P666" s="203"/>
      <c r="Q666" s="188" t="s">
        <v>749</v>
      </c>
      <c r="R666" s="188" t="s">
        <v>1350</v>
      </c>
      <c r="S666" s="188" t="s">
        <v>945</v>
      </c>
      <c r="T666" s="188" t="s">
        <v>1368</v>
      </c>
      <c r="U666" s="189"/>
      <c r="V666" s="189" t="s">
        <v>666</v>
      </c>
      <c r="W666" s="197">
        <v>3436.26</v>
      </c>
      <c r="X666" s="198">
        <v>0.62</v>
      </c>
      <c r="Y666" s="199">
        <v>0.84860000000000002</v>
      </c>
      <c r="Z666" s="200">
        <v>0</v>
      </c>
      <c r="AA666" s="201">
        <v>3109.31</v>
      </c>
      <c r="AB666" s="202">
        <v>0.29099999999999998</v>
      </c>
      <c r="AC666" s="202">
        <v>2.1000000000000001E-2</v>
      </c>
      <c r="AD666" s="202" t="s">
        <v>1373</v>
      </c>
      <c r="AE666" s="202">
        <v>0</v>
      </c>
      <c r="AF666" s="202" t="s">
        <v>1206</v>
      </c>
      <c r="AG666" s="202" t="s">
        <v>949</v>
      </c>
      <c r="AH666" s="189">
        <v>0.99858999999999998</v>
      </c>
      <c r="AI666" s="188"/>
      <c r="AJ666" s="188"/>
      <c r="AK666" s="187"/>
      <c r="AL666" s="187"/>
      <c r="AM666" s="188"/>
      <c r="AN666" s="193"/>
    </row>
    <row r="667" spans="1:40">
      <c r="A667" s="16" t="str">
        <f t="shared" si="10"/>
        <v>363637465002OP Acute</v>
      </c>
      <c r="B667" s="8"/>
      <c r="C667" s="8"/>
      <c r="D667" s="9"/>
      <c r="E667" s="9"/>
      <c r="F667" s="8"/>
      <c r="G667" s="8"/>
      <c r="H667" s="8"/>
      <c r="I667" s="8"/>
      <c r="J667" s="8"/>
      <c r="K667" s="244">
        <v>8018</v>
      </c>
      <c r="L667" s="248" t="s">
        <v>1662</v>
      </c>
      <c r="M667" s="246">
        <v>363637465002</v>
      </c>
      <c r="N667" s="247">
        <v>24</v>
      </c>
      <c r="O667" s="247" t="s">
        <v>1371</v>
      </c>
      <c r="P667" s="203"/>
      <c r="Q667" s="188" t="s">
        <v>749</v>
      </c>
      <c r="R667" s="188" t="s">
        <v>1350</v>
      </c>
      <c r="S667" s="188" t="s">
        <v>945</v>
      </c>
      <c r="T667" s="188" t="s">
        <v>1368</v>
      </c>
      <c r="U667" s="189"/>
      <c r="V667" s="189" t="s">
        <v>666</v>
      </c>
      <c r="W667" s="197">
        <v>1388.67</v>
      </c>
      <c r="X667" s="198">
        <v>0.6</v>
      </c>
      <c r="Y667" s="199">
        <v>1</v>
      </c>
      <c r="Z667" s="200" t="s">
        <v>1206</v>
      </c>
      <c r="AA667" s="201">
        <v>1366.09</v>
      </c>
      <c r="AB667" s="202">
        <v>0.29099999999999998</v>
      </c>
      <c r="AC667" s="202">
        <v>2.1000000000000001E-2</v>
      </c>
      <c r="AD667" s="202" t="s">
        <v>1373</v>
      </c>
      <c r="AE667" s="202">
        <v>0</v>
      </c>
      <c r="AF667" s="202" t="s">
        <v>949</v>
      </c>
      <c r="AG667" s="202" t="s">
        <v>949</v>
      </c>
      <c r="AH667" s="189">
        <v>0.98373999999999995</v>
      </c>
      <c r="AI667" s="188"/>
      <c r="AJ667" s="188"/>
      <c r="AK667" s="187"/>
      <c r="AL667" s="187"/>
      <c r="AM667" s="188"/>
      <c r="AN667" s="193"/>
    </row>
    <row r="668" spans="1:40">
      <c r="A668" s="16" t="str">
        <f t="shared" si="10"/>
        <v>237426289001IP Acute</v>
      </c>
      <c r="B668" s="8"/>
      <c r="C668" s="8"/>
      <c r="D668" s="9"/>
      <c r="E668" s="9"/>
      <c r="F668" s="8"/>
      <c r="G668" s="8"/>
      <c r="H668" s="8"/>
      <c r="I668" s="8"/>
      <c r="J668" s="8"/>
      <c r="K668" s="244">
        <v>8019</v>
      </c>
      <c r="L668" s="248" t="s">
        <v>1663</v>
      </c>
      <c r="M668" s="246">
        <v>237426289001</v>
      </c>
      <c r="N668" s="247">
        <v>20</v>
      </c>
      <c r="O668" s="247" t="s">
        <v>1366</v>
      </c>
      <c r="P668" s="203"/>
      <c r="Q668" s="188" t="s">
        <v>831</v>
      </c>
      <c r="R668" s="188" t="s">
        <v>1350</v>
      </c>
      <c r="S668" s="188" t="s">
        <v>1367</v>
      </c>
      <c r="T668" s="188" t="s">
        <v>1368</v>
      </c>
      <c r="U668" s="189"/>
      <c r="V668" s="189" t="s">
        <v>622</v>
      </c>
      <c r="W668" s="197">
        <v>3436.26</v>
      </c>
      <c r="X668" s="198">
        <v>0.62</v>
      </c>
      <c r="Y668" s="199">
        <v>0.84860000000000002</v>
      </c>
      <c r="Z668" s="200">
        <v>0</v>
      </c>
      <c r="AA668" s="201">
        <v>3109.31</v>
      </c>
      <c r="AB668" s="202">
        <v>0.32</v>
      </c>
      <c r="AC668" s="202">
        <v>2.1000000000000001E-2</v>
      </c>
      <c r="AD668" s="202" t="s">
        <v>1373</v>
      </c>
      <c r="AE668" s="202">
        <v>0</v>
      </c>
      <c r="AF668" s="202" t="s">
        <v>1206</v>
      </c>
      <c r="AG668" s="202" t="s">
        <v>949</v>
      </c>
      <c r="AH668" s="189">
        <v>0.99858999999999998</v>
      </c>
      <c r="AI668" s="188"/>
      <c r="AJ668" s="188"/>
      <c r="AK668" s="187"/>
      <c r="AL668" s="187"/>
      <c r="AM668" s="188"/>
      <c r="AN668" s="193"/>
    </row>
    <row r="669" spans="1:40">
      <c r="A669" s="16" t="str">
        <f t="shared" si="10"/>
        <v>237426289007IP Acute</v>
      </c>
      <c r="B669" s="8"/>
      <c r="C669" s="8"/>
      <c r="D669" s="9"/>
      <c r="E669" s="9"/>
      <c r="F669" s="8"/>
      <c r="G669" s="8"/>
      <c r="H669" s="8"/>
      <c r="I669" s="8"/>
      <c r="J669" s="8"/>
      <c r="K669" s="244">
        <v>8019</v>
      </c>
      <c r="L669" s="248" t="s">
        <v>1663</v>
      </c>
      <c r="M669" s="246">
        <v>237426289007</v>
      </c>
      <c r="N669" s="247">
        <v>20</v>
      </c>
      <c r="O669" s="247" t="s">
        <v>1366</v>
      </c>
      <c r="P669" s="203"/>
      <c r="Q669" s="188" t="s">
        <v>831</v>
      </c>
      <c r="R669" s="188" t="s">
        <v>1350</v>
      </c>
      <c r="S669" s="188" t="s">
        <v>1367</v>
      </c>
      <c r="T669" s="188" t="s">
        <v>1368</v>
      </c>
      <c r="U669" s="189"/>
      <c r="V669" s="189" t="s">
        <v>622</v>
      </c>
      <c r="W669" s="197">
        <v>3436.26</v>
      </c>
      <c r="X669" s="198">
        <v>0.62</v>
      </c>
      <c r="Y669" s="199">
        <v>0.84860000000000002</v>
      </c>
      <c r="Z669" s="200">
        <v>0</v>
      </c>
      <c r="AA669" s="201">
        <v>3109.31</v>
      </c>
      <c r="AB669" s="202">
        <v>0.32</v>
      </c>
      <c r="AC669" s="202">
        <v>2.1000000000000001E-2</v>
      </c>
      <c r="AD669" s="202" t="s">
        <v>1373</v>
      </c>
      <c r="AE669" s="202">
        <v>0</v>
      </c>
      <c r="AF669" s="202" t="s">
        <v>1206</v>
      </c>
      <c r="AG669" s="202" t="s">
        <v>949</v>
      </c>
      <c r="AH669" s="189">
        <v>0.99858999999999998</v>
      </c>
      <c r="AI669" s="188"/>
      <c r="AJ669" s="188"/>
      <c r="AK669" s="187"/>
      <c r="AL669" s="187"/>
      <c r="AM669" s="188"/>
      <c r="AN669" s="193"/>
    </row>
    <row r="670" spans="1:40">
      <c r="A670" s="16" t="str">
        <f t="shared" si="10"/>
        <v>237426289001IP Psych</v>
      </c>
      <c r="B670" s="8"/>
      <c r="C670" s="8"/>
      <c r="D670" s="9"/>
      <c r="E670" s="9"/>
      <c r="F670" s="8"/>
      <c r="G670" s="8"/>
      <c r="H670" s="8"/>
      <c r="I670" s="8"/>
      <c r="J670" s="8"/>
      <c r="K670" s="244">
        <v>8019</v>
      </c>
      <c r="L670" s="248" t="s">
        <v>1663</v>
      </c>
      <c r="M670" s="246">
        <v>237426289001</v>
      </c>
      <c r="N670" s="247">
        <v>21</v>
      </c>
      <c r="O670" s="247" t="s">
        <v>1375</v>
      </c>
      <c r="P670" s="203"/>
      <c r="Q670" s="188" t="s">
        <v>831</v>
      </c>
      <c r="R670" s="188" t="s">
        <v>1350</v>
      </c>
      <c r="S670" s="188" t="s">
        <v>1367</v>
      </c>
      <c r="T670" s="188" t="s">
        <v>1368</v>
      </c>
      <c r="U670" s="189"/>
      <c r="V670" s="189" t="s">
        <v>622</v>
      </c>
      <c r="W670" s="197" t="s">
        <v>1206</v>
      </c>
      <c r="X670" s="198" t="s">
        <v>1206</v>
      </c>
      <c r="Y670" s="199" t="s">
        <v>1206</v>
      </c>
      <c r="Z670" s="200" t="s">
        <v>1206</v>
      </c>
      <c r="AA670" s="201">
        <v>471.04</v>
      </c>
      <c r="AB670" s="202" t="s">
        <v>1206</v>
      </c>
      <c r="AC670" s="202" t="s">
        <v>1206</v>
      </c>
      <c r="AD670" s="202" t="s">
        <v>1373</v>
      </c>
      <c r="AE670" s="202">
        <v>0</v>
      </c>
      <c r="AF670" s="202" t="s">
        <v>1206</v>
      </c>
      <c r="AG670" s="202" t="s">
        <v>949</v>
      </c>
      <c r="AH670" s="189">
        <v>1</v>
      </c>
      <c r="AI670" s="188"/>
      <c r="AJ670" s="188"/>
      <c r="AK670" s="187"/>
      <c r="AL670" s="187"/>
      <c r="AM670" s="188"/>
      <c r="AN670" s="193"/>
    </row>
    <row r="671" spans="1:40">
      <c r="A671" s="16" t="str">
        <f t="shared" si="10"/>
        <v>237426289006IP Psych</v>
      </c>
      <c r="B671" s="8"/>
      <c r="C671" s="8"/>
      <c r="D671" s="9"/>
      <c r="E671" s="9"/>
      <c r="F671" s="8"/>
      <c r="G671" s="8"/>
      <c r="H671" s="8"/>
      <c r="I671" s="8"/>
      <c r="J671" s="8"/>
      <c r="K671" s="244">
        <v>8019</v>
      </c>
      <c r="L671" s="248" t="s">
        <v>1663</v>
      </c>
      <c r="M671" s="246">
        <v>237426289006</v>
      </c>
      <c r="N671" s="247">
        <v>21</v>
      </c>
      <c r="O671" s="247" t="s">
        <v>1375</v>
      </c>
      <c r="P671" s="203"/>
      <c r="Q671" s="188" t="s">
        <v>831</v>
      </c>
      <c r="R671" s="188" t="s">
        <v>1350</v>
      </c>
      <c r="S671" s="188" t="s">
        <v>1367</v>
      </c>
      <c r="T671" s="188" t="s">
        <v>1368</v>
      </c>
      <c r="U671" s="189"/>
      <c r="V671" s="189" t="s">
        <v>622</v>
      </c>
      <c r="W671" s="197" t="s">
        <v>1206</v>
      </c>
      <c r="X671" s="198" t="s">
        <v>1206</v>
      </c>
      <c r="Y671" s="199" t="s">
        <v>1206</v>
      </c>
      <c r="Z671" s="200" t="s">
        <v>1206</v>
      </c>
      <c r="AA671" s="201">
        <v>471.04</v>
      </c>
      <c r="AB671" s="202" t="s">
        <v>1206</v>
      </c>
      <c r="AC671" s="202" t="s">
        <v>1206</v>
      </c>
      <c r="AD671" s="202" t="s">
        <v>1373</v>
      </c>
      <c r="AE671" s="202">
        <v>0</v>
      </c>
      <c r="AF671" s="202" t="s">
        <v>1206</v>
      </c>
      <c r="AG671" s="202" t="s">
        <v>949</v>
      </c>
      <c r="AH671" s="189">
        <v>1</v>
      </c>
      <c r="AI671" s="188"/>
      <c r="AJ671" s="188"/>
      <c r="AK671" s="187"/>
      <c r="AL671" s="187"/>
      <c r="AM671" s="188"/>
      <c r="AN671" s="193"/>
    </row>
    <row r="672" spans="1:40">
      <c r="A672" s="16" t="str">
        <f t="shared" si="10"/>
        <v>237426289001OP Acute</v>
      </c>
      <c r="B672" s="8"/>
      <c r="C672" s="8"/>
      <c r="D672" s="9"/>
      <c r="E672" s="9"/>
      <c r="F672" s="8"/>
      <c r="G672" s="8"/>
      <c r="H672" s="8"/>
      <c r="I672" s="8"/>
      <c r="J672" s="8"/>
      <c r="K672" s="244">
        <v>8019</v>
      </c>
      <c r="L672" s="248" t="s">
        <v>1663</v>
      </c>
      <c r="M672" s="246">
        <v>237426289001</v>
      </c>
      <c r="N672" s="247">
        <v>24</v>
      </c>
      <c r="O672" s="247" t="s">
        <v>1371</v>
      </c>
      <c r="P672" s="203"/>
      <c r="Q672" s="188" t="s">
        <v>831</v>
      </c>
      <c r="R672" s="188" t="s">
        <v>1350</v>
      </c>
      <c r="S672" s="188" t="s">
        <v>1367</v>
      </c>
      <c r="T672" s="188" t="s">
        <v>1368</v>
      </c>
      <c r="U672" s="189"/>
      <c r="V672" s="189" t="s">
        <v>622</v>
      </c>
      <c r="W672" s="197">
        <v>440.14</v>
      </c>
      <c r="X672" s="198">
        <v>0.6</v>
      </c>
      <c r="Y672" s="199">
        <v>0.84860000000000002</v>
      </c>
      <c r="Z672" s="200" t="s">
        <v>1206</v>
      </c>
      <c r="AA672" s="201">
        <v>570.04999999999995</v>
      </c>
      <c r="AB672" s="202">
        <v>0.32</v>
      </c>
      <c r="AC672" s="202">
        <v>2.1000000000000001E-2</v>
      </c>
      <c r="AD672" s="202" t="s">
        <v>1373</v>
      </c>
      <c r="AE672" s="202">
        <v>0</v>
      </c>
      <c r="AF672" s="202" t="s">
        <v>948</v>
      </c>
      <c r="AG672" s="202" t="s">
        <v>949</v>
      </c>
      <c r="AH672" s="189">
        <v>0.98373999999999995</v>
      </c>
      <c r="AI672" s="188"/>
      <c r="AJ672" s="188"/>
      <c r="AK672" s="187"/>
      <c r="AL672" s="187"/>
      <c r="AM672" s="188"/>
      <c r="AN672" s="193"/>
    </row>
    <row r="673" spans="1:40">
      <c r="A673" s="16" t="str">
        <f t="shared" si="10"/>
        <v>237426289001OP Psych</v>
      </c>
      <c r="B673" s="8"/>
      <c r="C673" s="8"/>
      <c r="D673" s="9"/>
      <c r="E673" s="9"/>
      <c r="F673" s="8"/>
      <c r="G673" s="8"/>
      <c r="H673" s="8"/>
      <c r="I673" s="8"/>
      <c r="J673" s="8"/>
      <c r="K673" s="244">
        <v>8019</v>
      </c>
      <c r="L673" s="248" t="s">
        <v>1663</v>
      </c>
      <c r="M673" s="246">
        <v>237426289001</v>
      </c>
      <c r="N673" s="247">
        <v>27</v>
      </c>
      <c r="O673" s="247" t="s">
        <v>1376</v>
      </c>
      <c r="P673" s="203"/>
      <c r="Q673" s="188" t="s">
        <v>831</v>
      </c>
      <c r="R673" s="188" t="s">
        <v>1350</v>
      </c>
      <c r="S673" s="188" t="s">
        <v>1367</v>
      </c>
      <c r="T673" s="188" t="s">
        <v>1368</v>
      </c>
      <c r="U673" s="189"/>
      <c r="V673" s="189" t="s">
        <v>622</v>
      </c>
      <c r="W673" s="197">
        <v>201.46</v>
      </c>
      <c r="X673" s="198">
        <v>0.6</v>
      </c>
      <c r="Y673" s="199">
        <v>0.84860000000000002</v>
      </c>
      <c r="Z673" s="200" t="s">
        <v>1206</v>
      </c>
      <c r="AA673" s="201">
        <v>242.1</v>
      </c>
      <c r="AB673" s="202">
        <v>0.32</v>
      </c>
      <c r="AC673" s="202">
        <v>2.1000000000000001E-2</v>
      </c>
      <c r="AD673" s="202" t="s">
        <v>1373</v>
      </c>
      <c r="AE673" s="202">
        <v>0</v>
      </c>
      <c r="AF673" s="202" t="s">
        <v>948</v>
      </c>
      <c r="AG673" s="202" t="s">
        <v>949</v>
      </c>
      <c r="AH673" s="189">
        <v>1</v>
      </c>
      <c r="AI673" s="188"/>
      <c r="AJ673" s="188"/>
      <c r="AK673" s="187"/>
      <c r="AL673" s="187"/>
      <c r="AM673" s="188"/>
      <c r="AN673" s="193"/>
    </row>
    <row r="674" spans="1:40">
      <c r="A674" s="16" t="str">
        <f t="shared" si="10"/>
        <v>237426289006OP Psych</v>
      </c>
      <c r="B674" s="8"/>
      <c r="C674" s="8"/>
      <c r="D674" s="9"/>
      <c r="E674" s="9"/>
      <c r="F674" s="8"/>
      <c r="G674" s="8"/>
      <c r="H674" s="8"/>
      <c r="I674" s="8"/>
      <c r="J674" s="8"/>
      <c r="K674" s="244">
        <v>8019</v>
      </c>
      <c r="L674" s="248" t="s">
        <v>1663</v>
      </c>
      <c r="M674" s="246">
        <v>237426289006</v>
      </c>
      <c r="N674" s="247">
        <v>27</v>
      </c>
      <c r="O674" s="247" t="s">
        <v>1376</v>
      </c>
      <c r="P674" s="203"/>
      <c r="Q674" s="188" t="s">
        <v>831</v>
      </c>
      <c r="R674" s="188" t="s">
        <v>1350</v>
      </c>
      <c r="S674" s="188" t="s">
        <v>1367</v>
      </c>
      <c r="T674" s="188" t="s">
        <v>1368</v>
      </c>
      <c r="U674" s="189"/>
      <c r="V674" s="189" t="s">
        <v>622</v>
      </c>
      <c r="W674" s="197">
        <v>201.46</v>
      </c>
      <c r="X674" s="198">
        <v>0.6</v>
      </c>
      <c r="Y674" s="199">
        <v>0.84860000000000002</v>
      </c>
      <c r="Z674" s="200" t="s">
        <v>1206</v>
      </c>
      <c r="AA674" s="201">
        <v>242.1</v>
      </c>
      <c r="AB674" s="202">
        <v>0.32</v>
      </c>
      <c r="AC674" s="202">
        <v>2.1000000000000001E-2</v>
      </c>
      <c r="AD674" s="202" t="s">
        <v>1373</v>
      </c>
      <c r="AE674" s="202">
        <v>0</v>
      </c>
      <c r="AF674" s="202" t="s">
        <v>948</v>
      </c>
      <c r="AG674" s="202" t="s">
        <v>949</v>
      </c>
      <c r="AH674" s="189">
        <v>1</v>
      </c>
      <c r="AI674" s="188"/>
      <c r="AJ674" s="188"/>
      <c r="AK674" s="187"/>
      <c r="AL674" s="187"/>
      <c r="AM674" s="188"/>
      <c r="AN674" s="193"/>
    </row>
    <row r="675" spans="1:40">
      <c r="A675" s="16" t="str">
        <f t="shared" si="10"/>
        <v>237426289001OP Psych</v>
      </c>
      <c r="B675" s="8"/>
      <c r="C675" s="8"/>
      <c r="D675" s="9"/>
      <c r="E675" s="9"/>
      <c r="F675" s="8"/>
      <c r="G675" s="8"/>
      <c r="H675" s="8"/>
      <c r="I675" s="8"/>
      <c r="J675" s="8"/>
      <c r="K675" s="244">
        <v>8019</v>
      </c>
      <c r="L675" s="248" t="s">
        <v>1663</v>
      </c>
      <c r="M675" s="246">
        <v>237426289001</v>
      </c>
      <c r="N675" s="247">
        <v>28</v>
      </c>
      <c r="O675" s="247" t="s">
        <v>1376</v>
      </c>
      <c r="P675" s="203"/>
      <c r="Q675" s="188" t="s">
        <v>831</v>
      </c>
      <c r="R675" s="188" t="s">
        <v>1350</v>
      </c>
      <c r="S675" s="188" t="s">
        <v>1367</v>
      </c>
      <c r="T675" s="188" t="s">
        <v>1368</v>
      </c>
      <c r="U675" s="189"/>
      <c r="V675" s="189" t="s">
        <v>622</v>
      </c>
      <c r="W675" s="197">
        <v>201.46</v>
      </c>
      <c r="X675" s="198">
        <v>0.6</v>
      </c>
      <c r="Y675" s="199">
        <v>0.84860000000000002</v>
      </c>
      <c r="Z675" s="200" t="s">
        <v>1206</v>
      </c>
      <c r="AA675" s="201">
        <v>242.1</v>
      </c>
      <c r="AB675" s="202">
        <v>0.32</v>
      </c>
      <c r="AC675" s="202">
        <v>2.1000000000000001E-2</v>
      </c>
      <c r="AD675" s="202" t="s">
        <v>1373</v>
      </c>
      <c r="AE675" s="202">
        <v>0</v>
      </c>
      <c r="AF675" s="202" t="s">
        <v>948</v>
      </c>
      <c r="AG675" s="202" t="s">
        <v>949</v>
      </c>
      <c r="AH675" s="189">
        <v>1</v>
      </c>
      <c r="AI675" s="188"/>
      <c r="AJ675" s="188"/>
      <c r="AK675" s="187"/>
      <c r="AL675" s="187"/>
      <c r="AM675" s="188"/>
      <c r="AN675" s="193"/>
    </row>
    <row r="676" spans="1:40">
      <c r="A676" s="16" t="str">
        <f t="shared" si="10"/>
        <v>237426289006OP Psych</v>
      </c>
      <c r="B676" s="8"/>
      <c r="C676" s="8"/>
      <c r="D676" s="9"/>
      <c r="E676" s="9"/>
      <c r="F676" s="8"/>
      <c r="G676" s="8"/>
      <c r="H676" s="8"/>
      <c r="I676" s="8"/>
      <c r="J676" s="8"/>
      <c r="K676" s="244">
        <v>8019</v>
      </c>
      <c r="L676" s="248" t="s">
        <v>1663</v>
      </c>
      <c r="M676" s="246">
        <v>237426289006</v>
      </c>
      <c r="N676" s="247">
        <v>28</v>
      </c>
      <c r="O676" s="247" t="s">
        <v>1376</v>
      </c>
      <c r="P676" s="203"/>
      <c r="Q676" s="188" t="s">
        <v>831</v>
      </c>
      <c r="R676" s="188" t="s">
        <v>1350</v>
      </c>
      <c r="S676" s="188" t="s">
        <v>1367</v>
      </c>
      <c r="T676" s="188" t="s">
        <v>1368</v>
      </c>
      <c r="U676" s="189"/>
      <c r="V676" s="189" t="s">
        <v>622</v>
      </c>
      <c r="W676" s="197">
        <v>201.46</v>
      </c>
      <c r="X676" s="198">
        <v>0.6</v>
      </c>
      <c r="Y676" s="199">
        <v>0.84860000000000002</v>
      </c>
      <c r="Z676" s="200" t="s">
        <v>1206</v>
      </c>
      <c r="AA676" s="201">
        <v>242.1</v>
      </c>
      <c r="AB676" s="202">
        <v>0.32</v>
      </c>
      <c r="AC676" s="202">
        <v>2.1000000000000001E-2</v>
      </c>
      <c r="AD676" s="202" t="s">
        <v>1373</v>
      </c>
      <c r="AE676" s="202">
        <v>0</v>
      </c>
      <c r="AF676" s="202" t="s">
        <v>948</v>
      </c>
      <c r="AG676" s="202" t="s">
        <v>949</v>
      </c>
      <c r="AH676" s="189">
        <v>1</v>
      </c>
      <c r="AI676" s="188"/>
      <c r="AJ676" s="188"/>
      <c r="AK676" s="187"/>
      <c r="AL676" s="187"/>
      <c r="AM676" s="188"/>
      <c r="AN676" s="193"/>
    </row>
    <row r="677" spans="1:40">
      <c r="A677" s="16" t="str">
        <f t="shared" si="10"/>
        <v>364113692001IP Acute</v>
      </c>
      <c r="B677" s="8"/>
      <c r="C677" s="8"/>
      <c r="D677" s="9"/>
      <c r="E677" s="9"/>
      <c r="F677" s="8"/>
      <c r="G677" s="8"/>
      <c r="H677" s="8"/>
      <c r="I677" s="8"/>
      <c r="J677" s="8"/>
      <c r="K677" s="244">
        <v>8020</v>
      </c>
      <c r="L677" s="248" t="s">
        <v>1418</v>
      </c>
      <c r="M677" s="246">
        <v>364113692001</v>
      </c>
      <c r="N677" s="247">
        <v>20</v>
      </c>
      <c r="O677" s="247" t="s">
        <v>1366</v>
      </c>
      <c r="P677" s="203"/>
      <c r="Q677" s="188" t="s">
        <v>886</v>
      </c>
      <c r="R677" s="188" t="s">
        <v>1350</v>
      </c>
      <c r="S677" s="188" t="s">
        <v>1389</v>
      </c>
      <c r="T677" s="188" t="s">
        <v>1390</v>
      </c>
      <c r="U677" s="189"/>
      <c r="V677" s="189" t="s">
        <v>702</v>
      </c>
      <c r="W677" s="197" t="s">
        <v>1206</v>
      </c>
      <c r="X677" s="198" t="s">
        <v>1206</v>
      </c>
      <c r="Y677" s="199" t="s">
        <v>1206</v>
      </c>
      <c r="Z677" s="200" t="s">
        <v>1206</v>
      </c>
      <c r="AA677" s="201">
        <v>2050.34</v>
      </c>
      <c r="AB677" s="202" t="s">
        <v>1206</v>
      </c>
      <c r="AC677" s="202" t="s">
        <v>1206</v>
      </c>
      <c r="AD677" s="202" t="s">
        <v>1373</v>
      </c>
      <c r="AE677" s="202">
        <v>0</v>
      </c>
      <c r="AF677" s="202" t="s">
        <v>1206</v>
      </c>
      <c r="AG677" s="202" t="s">
        <v>948</v>
      </c>
      <c r="AH677" s="189">
        <v>1</v>
      </c>
      <c r="AI677" s="188"/>
      <c r="AJ677" s="188"/>
      <c r="AK677" s="187"/>
      <c r="AL677" s="187"/>
      <c r="AM677" s="188"/>
      <c r="AN677" s="193"/>
    </row>
    <row r="678" spans="1:40">
      <c r="A678" s="16" t="str">
        <f t="shared" si="10"/>
        <v>364113692001OP Acute</v>
      </c>
      <c r="B678" s="8"/>
      <c r="C678" s="8"/>
      <c r="D678" s="9"/>
      <c r="E678" s="9"/>
      <c r="F678" s="8"/>
      <c r="G678" s="8"/>
      <c r="H678" s="8"/>
      <c r="I678" s="8"/>
      <c r="J678" s="8"/>
      <c r="K678" s="244">
        <v>8020</v>
      </c>
      <c r="L678" s="248" t="s">
        <v>1418</v>
      </c>
      <c r="M678" s="246">
        <v>364113692001</v>
      </c>
      <c r="N678" s="247">
        <v>24</v>
      </c>
      <c r="O678" s="247" t="s">
        <v>1371</v>
      </c>
      <c r="P678" s="203"/>
      <c r="Q678" s="188" t="s">
        <v>886</v>
      </c>
      <c r="R678" s="188" t="s">
        <v>1350</v>
      </c>
      <c r="S678" s="188" t="s">
        <v>1389</v>
      </c>
      <c r="T678" s="188" t="s">
        <v>1390</v>
      </c>
      <c r="U678" s="189"/>
      <c r="V678" s="189" t="s">
        <v>702</v>
      </c>
      <c r="W678" s="197">
        <v>440.14</v>
      </c>
      <c r="X678" s="198">
        <v>0.6</v>
      </c>
      <c r="Y678" s="199">
        <v>1.0427</v>
      </c>
      <c r="Z678" s="200" t="s">
        <v>1206</v>
      </c>
      <c r="AA678" s="201">
        <v>444.08</v>
      </c>
      <c r="AB678" s="202">
        <v>0.23599999999999996</v>
      </c>
      <c r="AC678" s="202">
        <v>2.1000000000000001E-2</v>
      </c>
      <c r="AD678" s="202" t="s">
        <v>1373</v>
      </c>
      <c r="AE678" s="202">
        <v>0</v>
      </c>
      <c r="AF678" s="202" t="s">
        <v>949</v>
      </c>
      <c r="AG678" s="202" t="s">
        <v>948</v>
      </c>
      <c r="AH678" s="189">
        <v>0.98373999999999995</v>
      </c>
      <c r="AI678" s="188"/>
      <c r="AJ678" s="188"/>
      <c r="AK678" s="187"/>
      <c r="AL678" s="187"/>
      <c r="AM678" s="188"/>
      <c r="AN678" s="193"/>
    </row>
    <row r="679" spans="1:40">
      <c r="A679" s="16" t="str">
        <f t="shared" si="10"/>
        <v>430662495001IP Acute</v>
      </c>
      <c r="B679" s="8"/>
      <c r="C679" s="8"/>
      <c r="D679" s="9"/>
      <c r="E679" s="9"/>
      <c r="F679" s="8"/>
      <c r="G679" s="8"/>
      <c r="H679" s="8"/>
      <c r="I679" s="8"/>
      <c r="J679" s="8"/>
      <c r="K679" s="244">
        <v>8039</v>
      </c>
      <c r="L679" s="248" t="s">
        <v>1419</v>
      </c>
      <c r="M679" s="246">
        <v>430662495001</v>
      </c>
      <c r="N679" s="247">
        <v>20</v>
      </c>
      <c r="O679" s="247" t="s">
        <v>1366</v>
      </c>
      <c r="P679" s="203"/>
      <c r="Q679" s="188" t="s">
        <v>830</v>
      </c>
      <c r="R679" s="188" t="s">
        <v>1383</v>
      </c>
      <c r="S679" s="188" t="s">
        <v>1367</v>
      </c>
      <c r="T679" s="188" t="s">
        <v>1368</v>
      </c>
      <c r="U679" s="189"/>
      <c r="V679" s="189" t="s">
        <v>721</v>
      </c>
      <c r="W679" s="197">
        <v>3221.03</v>
      </c>
      <c r="X679" s="198">
        <v>0.62</v>
      </c>
      <c r="Y679" s="199">
        <v>0.91069999999999995</v>
      </c>
      <c r="Z679" s="200">
        <v>0</v>
      </c>
      <c r="AA679" s="201">
        <v>3042.69</v>
      </c>
      <c r="AB679" s="202">
        <v>0.27200000000000002</v>
      </c>
      <c r="AC679" s="202">
        <v>1.7999999999999999E-2</v>
      </c>
      <c r="AD679" s="202" t="s">
        <v>1373</v>
      </c>
      <c r="AE679" s="202">
        <v>0</v>
      </c>
      <c r="AF679" s="202" t="s">
        <v>1206</v>
      </c>
      <c r="AG679" s="202" t="s">
        <v>948</v>
      </c>
      <c r="AH679" s="189">
        <v>1</v>
      </c>
      <c r="AI679" s="188"/>
      <c r="AJ679" s="188"/>
      <c r="AK679" s="187"/>
      <c r="AL679" s="187"/>
      <c r="AM679" s="188"/>
      <c r="AN679" s="193"/>
    </row>
    <row r="680" spans="1:40">
      <c r="A680" s="16" t="str">
        <f t="shared" si="10"/>
        <v>430662495001IP Psych</v>
      </c>
      <c r="B680" s="8"/>
      <c r="C680" s="8"/>
      <c r="D680" s="9"/>
      <c r="E680" s="9"/>
      <c r="F680" s="8"/>
      <c r="G680" s="8"/>
      <c r="H680" s="8"/>
      <c r="I680" s="8"/>
      <c r="J680" s="8"/>
      <c r="K680" s="244">
        <v>8039</v>
      </c>
      <c r="L680" s="248" t="s">
        <v>1419</v>
      </c>
      <c r="M680" s="246">
        <v>430662495001</v>
      </c>
      <c r="N680" s="247">
        <v>21</v>
      </c>
      <c r="O680" s="247" t="s">
        <v>1375</v>
      </c>
      <c r="P680" s="203"/>
      <c r="Q680" s="188" t="s">
        <v>830</v>
      </c>
      <c r="R680" s="188" t="s">
        <v>1383</v>
      </c>
      <c r="S680" s="188" t="s">
        <v>1367</v>
      </c>
      <c r="T680" s="188" t="s">
        <v>1368</v>
      </c>
      <c r="U680" s="189"/>
      <c r="V680" s="189" t="s">
        <v>721</v>
      </c>
      <c r="W680" s="197" t="s">
        <v>1206</v>
      </c>
      <c r="X680" s="198" t="s">
        <v>1206</v>
      </c>
      <c r="Y680" s="199" t="s">
        <v>1206</v>
      </c>
      <c r="Z680" s="200" t="s">
        <v>1206</v>
      </c>
      <c r="AA680" s="201">
        <v>371.82</v>
      </c>
      <c r="AB680" s="202" t="s">
        <v>1206</v>
      </c>
      <c r="AC680" s="202" t="s">
        <v>1206</v>
      </c>
      <c r="AD680" s="202" t="s">
        <v>1373</v>
      </c>
      <c r="AE680" s="202">
        <v>0</v>
      </c>
      <c r="AF680" s="202" t="s">
        <v>1206</v>
      </c>
      <c r="AG680" s="202" t="s">
        <v>948</v>
      </c>
      <c r="AH680" s="189">
        <v>1</v>
      </c>
      <c r="AI680" s="188"/>
      <c r="AJ680" s="188"/>
      <c r="AK680" s="187"/>
      <c r="AL680" s="187"/>
      <c r="AM680" s="188"/>
      <c r="AN680" s="193"/>
    </row>
    <row r="681" spans="1:40">
      <c r="A681" s="16" t="str">
        <f t="shared" si="10"/>
        <v>430662495001OP Acute</v>
      </c>
      <c r="B681" s="8"/>
      <c r="C681" s="8"/>
      <c r="D681" s="9"/>
      <c r="E681" s="9"/>
      <c r="F681" s="8"/>
      <c r="G681" s="8"/>
      <c r="H681" s="8"/>
      <c r="I681" s="8"/>
      <c r="J681" s="8"/>
      <c r="K681" s="244">
        <v>8039</v>
      </c>
      <c r="L681" s="248" t="s">
        <v>1419</v>
      </c>
      <c r="M681" s="246">
        <v>430662495001</v>
      </c>
      <c r="N681" s="247">
        <v>24</v>
      </c>
      <c r="O681" s="247" t="s">
        <v>1371</v>
      </c>
      <c r="P681" s="203"/>
      <c r="Q681" s="188" t="s">
        <v>830</v>
      </c>
      <c r="R681" s="188" t="s">
        <v>1383</v>
      </c>
      <c r="S681" s="188" t="s">
        <v>1367</v>
      </c>
      <c r="T681" s="188" t="s">
        <v>1368</v>
      </c>
      <c r="U681" s="189"/>
      <c r="V681" s="189" t="s">
        <v>721</v>
      </c>
      <c r="W681" s="197">
        <v>353.01</v>
      </c>
      <c r="X681" s="198">
        <v>0.6</v>
      </c>
      <c r="Y681" s="199">
        <v>0.91069999999999995</v>
      </c>
      <c r="Z681" s="200" t="s">
        <v>1206</v>
      </c>
      <c r="AA681" s="201">
        <v>330.46</v>
      </c>
      <c r="AB681" s="202" t="s">
        <v>1206</v>
      </c>
      <c r="AC681" s="202" t="s">
        <v>1206</v>
      </c>
      <c r="AD681" s="202" t="s">
        <v>1373</v>
      </c>
      <c r="AE681" s="202">
        <v>0</v>
      </c>
      <c r="AF681" s="202" t="s">
        <v>949</v>
      </c>
      <c r="AG681" s="202" t="s">
        <v>948</v>
      </c>
      <c r="AH681" s="189">
        <v>0.98912</v>
      </c>
      <c r="AI681" s="188"/>
      <c r="AJ681" s="188"/>
      <c r="AK681" s="187"/>
      <c r="AL681" s="187"/>
      <c r="AM681" s="188"/>
      <c r="AN681" s="193"/>
    </row>
    <row r="682" spans="1:40">
      <c r="A682" s="16" t="str">
        <f t="shared" si="10"/>
        <v>430662495001OP Psych</v>
      </c>
      <c r="B682" s="8"/>
      <c r="C682" s="8"/>
      <c r="D682" s="9"/>
      <c r="E682" s="9"/>
      <c r="F682" s="8"/>
      <c r="G682" s="8"/>
      <c r="H682" s="8"/>
      <c r="I682" s="8"/>
      <c r="J682" s="8"/>
      <c r="K682" s="244">
        <v>8039</v>
      </c>
      <c r="L682" s="248" t="s">
        <v>1419</v>
      </c>
      <c r="M682" s="246">
        <v>430662495001</v>
      </c>
      <c r="N682" s="247">
        <v>27</v>
      </c>
      <c r="O682" s="247" t="s">
        <v>1376</v>
      </c>
      <c r="P682" s="203"/>
      <c r="Q682" s="188" t="s">
        <v>830</v>
      </c>
      <c r="R682" s="188" t="s">
        <v>1383</v>
      </c>
      <c r="S682" s="188" t="s">
        <v>1367</v>
      </c>
      <c r="T682" s="188" t="s">
        <v>1368</v>
      </c>
      <c r="U682" s="189"/>
      <c r="V682" s="189" t="s">
        <v>721</v>
      </c>
      <c r="W682" s="197">
        <v>155.99</v>
      </c>
      <c r="X682" s="198">
        <v>0.6</v>
      </c>
      <c r="Y682" s="199">
        <v>0.91069999999999995</v>
      </c>
      <c r="Z682" s="200" t="s">
        <v>1206</v>
      </c>
      <c r="AA682" s="201">
        <v>147.63</v>
      </c>
      <c r="AB682" s="202" t="s">
        <v>1206</v>
      </c>
      <c r="AC682" s="202" t="s">
        <v>1206</v>
      </c>
      <c r="AD682" s="202" t="s">
        <v>1373</v>
      </c>
      <c r="AE682" s="202">
        <v>0</v>
      </c>
      <c r="AF682" s="202" t="s">
        <v>949</v>
      </c>
      <c r="AG682" s="202" t="s">
        <v>948</v>
      </c>
      <c r="AH682" s="189">
        <v>1</v>
      </c>
      <c r="AI682" s="188"/>
      <c r="AJ682" s="188"/>
      <c r="AK682" s="187"/>
      <c r="AL682" s="187"/>
      <c r="AM682" s="188"/>
      <c r="AN682" s="193"/>
    </row>
    <row r="683" spans="1:40">
      <c r="A683" s="16" t="str">
        <f t="shared" si="10"/>
        <v>430662495001OP Psych</v>
      </c>
      <c r="B683" s="8"/>
      <c r="C683" s="8"/>
      <c r="D683" s="9"/>
      <c r="E683" s="9"/>
      <c r="F683" s="8"/>
      <c r="G683" s="8"/>
      <c r="H683" s="8"/>
      <c r="I683" s="8"/>
      <c r="J683" s="8"/>
      <c r="K683" s="244">
        <v>8039</v>
      </c>
      <c r="L683" s="248" t="s">
        <v>1419</v>
      </c>
      <c r="M683" s="246">
        <v>430662495001</v>
      </c>
      <c r="N683" s="247">
        <v>28</v>
      </c>
      <c r="O683" s="247" t="s">
        <v>1376</v>
      </c>
      <c r="P683" s="203"/>
      <c r="Q683" s="188" t="s">
        <v>830</v>
      </c>
      <c r="R683" s="188" t="s">
        <v>1383</v>
      </c>
      <c r="S683" s="188" t="s">
        <v>1367</v>
      </c>
      <c r="T683" s="188" t="s">
        <v>1368</v>
      </c>
      <c r="U683" s="189"/>
      <c r="V683" s="189" t="s">
        <v>721</v>
      </c>
      <c r="W683" s="197">
        <v>155.99</v>
      </c>
      <c r="X683" s="198">
        <v>0.6</v>
      </c>
      <c r="Y683" s="199">
        <v>0.91069999999999995</v>
      </c>
      <c r="Z683" s="200" t="s">
        <v>1206</v>
      </c>
      <c r="AA683" s="201">
        <v>147.63</v>
      </c>
      <c r="AB683" s="202" t="s">
        <v>1206</v>
      </c>
      <c r="AC683" s="202" t="s">
        <v>1206</v>
      </c>
      <c r="AD683" s="202" t="s">
        <v>1373</v>
      </c>
      <c r="AE683" s="202">
        <v>0</v>
      </c>
      <c r="AF683" s="202" t="s">
        <v>949</v>
      </c>
      <c r="AG683" s="202" t="s">
        <v>948</v>
      </c>
      <c r="AH683" s="189">
        <v>1</v>
      </c>
      <c r="AI683" s="188"/>
      <c r="AJ683" s="188"/>
      <c r="AK683" s="187"/>
      <c r="AL683" s="187"/>
      <c r="AM683" s="188"/>
      <c r="AN683" s="193"/>
    </row>
    <row r="684" spans="1:40">
      <c r="A684" s="16" t="str">
        <f t="shared" si="10"/>
        <v>364251846002IP Acute</v>
      </c>
      <c r="B684" s="8"/>
      <c r="C684" s="8"/>
      <c r="D684" s="9"/>
      <c r="E684" s="9"/>
      <c r="F684" s="8"/>
      <c r="G684" s="8"/>
      <c r="H684" s="8"/>
      <c r="I684" s="8"/>
      <c r="J684" s="8"/>
      <c r="K684" s="244">
        <v>8085</v>
      </c>
      <c r="L684" s="248" t="s">
        <v>1664</v>
      </c>
      <c r="M684" s="246">
        <v>364251846002</v>
      </c>
      <c r="N684" s="247">
        <v>20</v>
      </c>
      <c r="O684" s="247" t="s">
        <v>1366</v>
      </c>
      <c r="P684" s="203"/>
      <c r="Q684" s="188" t="s">
        <v>907</v>
      </c>
      <c r="R684" s="188" t="s">
        <v>1350</v>
      </c>
      <c r="S684" s="188" t="s">
        <v>1367</v>
      </c>
      <c r="T684" s="188" t="s">
        <v>1368</v>
      </c>
      <c r="U684" s="189"/>
      <c r="V684" s="189" t="s">
        <v>646</v>
      </c>
      <c r="W684" s="197">
        <v>3436.26</v>
      </c>
      <c r="X684" s="198">
        <v>0.68300000000000005</v>
      </c>
      <c r="Y684" s="199">
        <v>1.0427</v>
      </c>
      <c r="Z684" s="200">
        <v>0</v>
      </c>
      <c r="AA684" s="201">
        <v>3531.49</v>
      </c>
      <c r="AB684" s="202">
        <v>0.215</v>
      </c>
      <c r="AC684" s="202">
        <v>0.02</v>
      </c>
      <c r="AD684" s="202" t="s">
        <v>1378</v>
      </c>
      <c r="AE684" s="202" t="s">
        <v>1369</v>
      </c>
      <c r="AF684" s="202" t="s">
        <v>1206</v>
      </c>
      <c r="AG684" s="202" t="s">
        <v>948</v>
      </c>
      <c r="AH684" s="189">
        <v>0.99858999999999998</v>
      </c>
      <c r="AI684" s="188"/>
      <c r="AJ684" s="188"/>
      <c r="AK684" s="187"/>
      <c r="AL684" s="187"/>
      <c r="AM684" s="188"/>
      <c r="AN684" s="193"/>
    </row>
    <row r="685" spans="1:40">
      <c r="A685" s="16" t="str">
        <f t="shared" ref="A685:A748" si="11">M685&amp;O685</f>
        <v>364251846002OP Acute</v>
      </c>
      <c r="B685" s="8"/>
      <c r="C685" s="8"/>
      <c r="D685" s="9"/>
      <c r="E685" s="9"/>
      <c r="F685" s="8"/>
      <c r="G685" s="8"/>
      <c r="H685" s="8"/>
      <c r="I685" s="8"/>
      <c r="J685" s="8"/>
      <c r="K685" s="244">
        <v>8085</v>
      </c>
      <c r="L685" s="248" t="s">
        <v>1664</v>
      </c>
      <c r="M685" s="246">
        <v>364251846002</v>
      </c>
      <c r="N685" s="247">
        <v>24</v>
      </c>
      <c r="O685" s="247" t="s">
        <v>1371</v>
      </c>
      <c r="P685" s="203"/>
      <c r="Q685" s="188" t="s">
        <v>907</v>
      </c>
      <c r="R685" s="188" t="s">
        <v>1350</v>
      </c>
      <c r="S685" s="188" t="s">
        <v>1367</v>
      </c>
      <c r="T685" s="188" t="s">
        <v>1368</v>
      </c>
      <c r="U685" s="189"/>
      <c r="V685" s="189" t="s">
        <v>646</v>
      </c>
      <c r="W685" s="197">
        <v>440.14</v>
      </c>
      <c r="X685" s="198">
        <v>0.6</v>
      </c>
      <c r="Y685" s="199">
        <v>1.0427</v>
      </c>
      <c r="Z685" s="200" t="s">
        <v>1206</v>
      </c>
      <c r="AA685" s="201">
        <v>444.08</v>
      </c>
      <c r="AB685" s="202">
        <v>0.215</v>
      </c>
      <c r="AC685" s="202">
        <v>0.02</v>
      </c>
      <c r="AD685" s="202" t="s">
        <v>1378</v>
      </c>
      <c r="AE685" s="202" t="s">
        <v>1369</v>
      </c>
      <c r="AF685" s="202" t="s">
        <v>949</v>
      </c>
      <c r="AG685" s="202" t="s">
        <v>948</v>
      </c>
      <c r="AH685" s="189">
        <v>0.98373999999999995</v>
      </c>
      <c r="AI685" s="188"/>
      <c r="AJ685" s="188"/>
      <c r="AK685" s="187"/>
      <c r="AL685" s="187"/>
      <c r="AM685" s="188"/>
      <c r="AN685" s="193"/>
    </row>
    <row r="686" spans="1:40">
      <c r="A686" s="16" t="str">
        <f t="shared" si="11"/>
        <v>364251846001IP Acute</v>
      </c>
      <c r="B686" s="8"/>
      <c r="C686" s="8"/>
      <c r="D686" s="9"/>
      <c r="E686" s="9"/>
      <c r="F686" s="8"/>
      <c r="G686" s="8"/>
      <c r="H686" s="8"/>
      <c r="I686" s="8"/>
      <c r="J686" s="8"/>
      <c r="K686" s="244">
        <v>8088</v>
      </c>
      <c r="L686" s="248" t="s">
        <v>1420</v>
      </c>
      <c r="M686" s="246">
        <v>364251846001</v>
      </c>
      <c r="N686" s="247">
        <v>20</v>
      </c>
      <c r="O686" s="247" t="s">
        <v>1366</v>
      </c>
      <c r="P686" s="203"/>
      <c r="Q686" s="188" t="s">
        <v>907</v>
      </c>
      <c r="R686" s="188" t="s">
        <v>1350</v>
      </c>
      <c r="S686" s="188" t="s">
        <v>1367</v>
      </c>
      <c r="T686" s="188" t="s">
        <v>1368</v>
      </c>
      <c r="U686" s="189"/>
      <c r="V686" s="189" t="s">
        <v>646</v>
      </c>
      <c r="W686" s="197">
        <v>3436.26</v>
      </c>
      <c r="X686" s="198">
        <v>0.68300000000000005</v>
      </c>
      <c r="Y686" s="199">
        <v>1.0427</v>
      </c>
      <c r="Z686" s="200">
        <v>0</v>
      </c>
      <c r="AA686" s="201">
        <v>3531.49</v>
      </c>
      <c r="AB686" s="202">
        <v>0.215</v>
      </c>
      <c r="AC686" s="202">
        <v>0.02</v>
      </c>
      <c r="AD686" s="202" t="s">
        <v>1378</v>
      </c>
      <c r="AE686" s="202" t="s">
        <v>1369</v>
      </c>
      <c r="AF686" s="202" t="s">
        <v>1206</v>
      </c>
      <c r="AG686" s="202" t="s">
        <v>948</v>
      </c>
      <c r="AH686" s="189">
        <v>0.99858999999999998</v>
      </c>
      <c r="AI686" s="188"/>
      <c r="AJ686" s="188"/>
      <c r="AK686" s="187"/>
      <c r="AL686" s="187"/>
      <c r="AM686" s="188"/>
      <c r="AN686" s="193"/>
    </row>
    <row r="687" spans="1:40">
      <c r="A687" s="16" t="str">
        <f t="shared" si="11"/>
        <v>364251846001OP Acute</v>
      </c>
      <c r="B687" s="8"/>
      <c r="C687" s="8"/>
      <c r="D687" s="9"/>
      <c r="E687" s="9"/>
      <c r="F687" s="8"/>
      <c r="G687" s="8"/>
      <c r="H687" s="8"/>
      <c r="I687" s="8"/>
      <c r="J687" s="8"/>
      <c r="K687" s="244">
        <v>8088</v>
      </c>
      <c r="L687" s="248" t="s">
        <v>1420</v>
      </c>
      <c r="M687" s="246">
        <v>364251846001</v>
      </c>
      <c r="N687" s="247">
        <v>24</v>
      </c>
      <c r="O687" s="247" t="s">
        <v>1371</v>
      </c>
      <c r="P687" s="203"/>
      <c r="Q687" s="188" t="s">
        <v>907</v>
      </c>
      <c r="R687" s="188" t="s">
        <v>1350</v>
      </c>
      <c r="S687" s="188" t="s">
        <v>1367</v>
      </c>
      <c r="T687" s="188" t="s">
        <v>1368</v>
      </c>
      <c r="U687" s="189"/>
      <c r="V687" s="189" t="s">
        <v>646</v>
      </c>
      <c r="W687" s="197">
        <v>440.14</v>
      </c>
      <c r="X687" s="198">
        <v>0.6</v>
      </c>
      <c r="Y687" s="199">
        <v>1.0427</v>
      </c>
      <c r="Z687" s="200" t="s">
        <v>1206</v>
      </c>
      <c r="AA687" s="201">
        <v>444.08</v>
      </c>
      <c r="AB687" s="202">
        <v>0.215</v>
      </c>
      <c r="AC687" s="202">
        <v>0.02</v>
      </c>
      <c r="AD687" s="202" t="s">
        <v>1378</v>
      </c>
      <c r="AE687" s="202" t="s">
        <v>1369</v>
      </c>
      <c r="AF687" s="202" t="s">
        <v>949</v>
      </c>
      <c r="AG687" s="202" t="s">
        <v>948</v>
      </c>
      <c r="AH687" s="189">
        <v>0.98373999999999995</v>
      </c>
      <c r="AI687" s="188"/>
      <c r="AJ687" s="188"/>
      <c r="AK687" s="187"/>
      <c r="AL687" s="187"/>
      <c r="AM687" s="188"/>
      <c r="AN687" s="193"/>
    </row>
    <row r="688" spans="1:40">
      <c r="A688" s="16" t="str">
        <f t="shared" si="11"/>
        <v>426004813007IP Acute</v>
      </c>
      <c r="B688" s="8"/>
      <c r="C688" s="8"/>
      <c r="D688" s="9"/>
      <c r="E688" s="9"/>
      <c r="F688" s="8"/>
      <c r="G688" s="8"/>
      <c r="H688" s="8"/>
      <c r="I688" s="8"/>
      <c r="J688" s="8"/>
      <c r="K688" s="244">
        <v>9003</v>
      </c>
      <c r="L688" s="248" t="s">
        <v>1665</v>
      </c>
      <c r="M688" s="246">
        <v>426004813007</v>
      </c>
      <c r="N688" s="247">
        <v>20</v>
      </c>
      <c r="O688" s="247" t="s">
        <v>1366</v>
      </c>
      <c r="P688" s="203"/>
      <c r="Q688" s="188" t="s">
        <v>935</v>
      </c>
      <c r="R688" s="188" t="s">
        <v>1383</v>
      </c>
      <c r="S688" s="188" t="s">
        <v>1367</v>
      </c>
      <c r="T688" s="188" t="s">
        <v>1368</v>
      </c>
      <c r="U688" s="189"/>
      <c r="V688" s="189" t="s">
        <v>714</v>
      </c>
      <c r="W688" s="197">
        <v>3221.03</v>
      </c>
      <c r="X688" s="198">
        <v>0.62</v>
      </c>
      <c r="Y688" s="199">
        <v>0.98860000000000003</v>
      </c>
      <c r="Z688" s="200">
        <v>0</v>
      </c>
      <c r="AA688" s="201">
        <v>3198.26</v>
      </c>
      <c r="AB688" s="202">
        <v>0.26</v>
      </c>
      <c r="AC688" s="202">
        <v>1.9E-2</v>
      </c>
      <c r="AD688" s="202" t="s">
        <v>1373</v>
      </c>
      <c r="AE688" s="202">
        <v>0</v>
      </c>
      <c r="AF688" s="202" t="s">
        <v>1206</v>
      </c>
      <c r="AG688" s="202" t="s">
        <v>948</v>
      </c>
      <c r="AH688" s="189">
        <v>1</v>
      </c>
      <c r="AI688" s="188"/>
      <c r="AJ688" s="188"/>
      <c r="AK688" s="187"/>
      <c r="AL688" s="187"/>
      <c r="AM688" s="188"/>
      <c r="AN688" s="193"/>
    </row>
    <row r="689" spans="1:40">
      <c r="A689" s="16" t="str">
        <f t="shared" si="11"/>
        <v>426004813001IP Psych</v>
      </c>
      <c r="B689" s="8"/>
      <c r="C689" s="8"/>
      <c r="D689" s="9"/>
      <c r="E689" s="9"/>
      <c r="F689" s="8"/>
      <c r="G689" s="8"/>
      <c r="H689" s="8"/>
      <c r="I689" s="8"/>
      <c r="J689" s="8"/>
      <c r="K689" s="244">
        <v>9003</v>
      </c>
      <c r="L689" s="248" t="s">
        <v>1665</v>
      </c>
      <c r="M689" s="246">
        <v>426004813001</v>
      </c>
      <c r="N689" s="247">
        <v>21</v>
      </c>
      <c r="O689" s="247" t="s">
        <v>1375</v>
      </c>
      <c r="P689" s="203"/>
      <c r="Q689" s="188" t="s">
        <v>935</v>
      </c>
      <c r="R689" s="188" t="s">
        <v>1383</v>
      </c>
      <c r="S689" s="188" t="s">
        <v>1367</v>
      </c>
      <c r="T689" s="188" t="s">
        <v>1368</v>
      </c>
      <c r="U689" s="189"/>
      <c r="V689" s="189" t="s">
        <v>714</v>
      </c>
      <c r="W689" s="197" t="s">
        <v>1206</v>
      </c>
      <c r="X689" s="198" t="s">
        <v>1206</v>
      </c>
      <c r="Y689" s="199" t="s">
        <v>1206</v>
      </c>
      <c r="Z689" s="200" t="s">
        <v>1206</v>
      </c>
      <c r="AA689" s="201">
        <v>395.64</v>
      </c>
      <c r="AB689" s="202" t="s">
        <v>1206</v>
      </c>
      <c r="AC689" s="202" t="s">
        <v>1206</v>
      </c>
      <c r="AD689" s="202" t="s">
        <v>1373</v>
      </c>
      <c r="AE689" s="202">
        <v>0</v>
      </c>
      <c r="AF689" s="202" t="s">
        <v>1206</v>
      </c>
      <c r="AG689" s="202" t="s">
        <v>948</v>
      </c>
      <c r="AH689" s="189">
        <v>1</v>
      </c>
      <c r="AI689" s="188"/>
      <c r="AJ689" s="188"/>
      <c r="AK689" s="187"/>
      <c r="AL689" s="187"/>
      <c r="AM689" s="188"/>
      <c r="AN689" s="193"/>
    </row>
    <row r="690" spans="1:40">
      <c r="A690" s="16" t="str">
        <f t="shared" si="11"/>
        <v>426004813007IP Psych</v>
      </c>
      <c r="B690" s="8"/>
      <c r="C690" s="8"/>
      <c r="D690" s="9"/>
      <c r="E690" s="9"/>
      <c r="F690" s="8"/>
      <c r="G690" s="8"/>
      <c r="H690" s="8"/>
      <c r="I690" s="8"/>
      <c r="J690" s="8"/>
      <c r="K690" s="244">
        <v>9003</v>
      </c>
      <c r="L690" s="248" t="s">
        <v>1665</v>
      </c>
      <c r="M690" s="246">
        <v>426004813007</v>
      </c>
      <c r="N690" s="247">
        <v>21</v>
      </c>
      <c r="O690" s="247" t="s">
        <v>1375</v>
      </c>
      <c r="P690" s="203"/>
      <c r="Q690" s="188" t="s">
        <v>935</v>
      </c>
      <c r="R690" s="188" t="s">
        <v>1383</v>
      </c>
      <c r="S690" s="188" t="s">
        <v>1367</v>
      </c>
      <c r="T690" s="188" t="s">
        <v>1368</v>
      </c>
      <c r="U690" s="189"/>
      <c r="V690" s="189" t="s">
        <v>714</v>
      </c>
      <c r="W690" s="197" t="s">
        <v>1206</v>
      </c>
      <c r="X690" s="198" t="s">
        <v>1206</v>
      </c>
      <c r="Y690" s="199" t="s">
        <v>1206</v>
      </c>
      <c r="Z690" s="200" t="s">
        <v>1206</v>
      </c>
      <c r="AA690" s="201">
        <v>395.64</v>
      </c>
      <c r="AB690" s="202" t="s">
        <v>1206</v>
      </c>
      <c r="AC690" s="202" t="s">
        <v>1206</v>
      </c>
      <c r="AD690" s="202" t="s">
        <v>1373</v>
      </c>
      <c r="AE690" s="202">
        <v>0</v>
      </c>
      <c r="AF690" s="202" t="s">
        <v>1206</v>
      </c>
      <c r="AG690" s="202" t="s">
        <v>948</v>
      </c>
      <c r="AH690" s="189">
        <v>1</v>
      </c>
      <c r="AI690" s="188"/>
      <c r="AJ690" s="188"/>
      <c r="AK690" s="187"/>
      <c r="AL690" s="187"/>
      <c r="AM690" s="188"/>
      <c r="AN690" s="193"/>
    </row>
    <row r="691" spans="1:40">
      <c r="A691" s="16" t="str">
        <f t="shared" si="11"/>
        <v>426004813007OP Acute</v>
      </c>
      <c r="B691" s="8"/>
      <c r="C691" s="8"/>
      <c r="D691" s="9"/>
      <c r="E691" s="9"/>
      <c r="F691" s="8"/>
      <c r="G691" s="8"/>
      <c r="H691" s="8"/>
      <c r="I691" s="8"/>
      <c r="J691" s="8"/>
      <c r="K691" s="244">
        <v>9003</v>
      </c>
      <c r="L691" s="248" t="s">
        <v>1665</v>
      </c>
      <c r="M691" s="246">
        <v>426004813007</v>
      </c>
      <c r="N691" s="247">
        <v>24</v>
      </c>
      <c r="O691" s="247" t="s">
        <v>1371</v>
      </c>
      <c r="P691" s="203"/>
      <c r="Q691" s="188" t="s">
        <v>935</v>
      </c>
      <c r="R691" s="188" t="s">
        <v>1383</v>
      </c>
      <c r="S691" s="188" t="s">
        <v>1367</v>
      </c>
      <c r="T691" s="188" t="s">
        <v>1368</v>
      </c>
      <c r="U691" s="189"/>
      <c r="V691" s="189" t="s">
        <v>714</v>
      </c>
      <c r="W691" s="197">
        <v>353.01</v>
      </c>
      <c r="X691" s="198">
        <v>0.6</v>
      </c>
      <c r="Y691" s="199">
        <v>0.98860000000000003</v>
      </c>
      <c r="Z691" s="200" t="s">
        <v>1206</v>
      </c>
      <c r="AA691" s="201">
        <v>346.78</v>
      </c>
      <c r="AB691" s="202" t="s">
        <v>1206</v>
      </c>
      <c r="AC691" s="202" t="s">
        <v>1206</v>
      </c>
      <c r="AD691" s="202" t="s">
        <v>1373</v>
      </c>
      <c r="AE691" s="202">
        <v>0</v>
      </c>
      <c r="AF691" s="202" t="s">
        <v>949</v>
      </c>
      <c r="AG691" s="202" t="s">
        <v>948</v>
      </c>
      <c r="AH691" s="189">
        <v>0.98912</v>
      </c>
      <c r="AI691" s="188"/>
      <c r="AJ691" s="188"/>
      <c r="AK691" s="187"/>
      <c r="AL691" s="187"/>
      <c r="AM691" s="188"/>
      <c r="AN691" s="193"/>
    </row>
    <row r="692" spans="1:40">
      <c r="A692" s="16" t="str">
        <f t="shared" si="11"/>
        <v>426004813001OP Psych</v>
      </c>
      <c r="B692" s="8"/>
      <c r="C692" s="8"/>
      <c r="D692" s="9"/>
      <c r="E692" s="9"/>
      <c r="F692" s="8"/>
      <c r="G692" s="8"/>
      <c r="H692" s="8"/>
      <c r="I692" s="8"/>
      <c r="J692" s="8"/>
      <c r="K692" s="244">
        <v>9003</v>
      </c>
      <c r="L692" s="248" t="s">
        <v>1665</v>
      </c>
      <c r="M692" s="246">
        <v>426004813001</v>
      </c>
      <c r="N692" s="247">
        <v>27</v>
      </c>
      <c r="O692" s="247" t="s">
        <v>1376</v>
      </c>
      <c r="P692" s="203"/>
      <c r="Q692" s="188" t="s">
        <v>935</v>
      </c>
      <c r="R692" s="188" t="s">
        <v>1383</v>
      </c>
      <c r="S692" s="188" t="s">
        <v>1367</v>
      </c>
      <c r="T692" s="188" t="s">
        <v>1368</v>
      </c>
      <c r="U692" s="189"/>
      <c r="V692" s="189" t="s">
        <v>714</v>
      </c>
      <c r="W692" s="197">
        <v>155.99</v>
      </c>
      <c r="X692" s="198">
        <v>0.6</v>
      </c>
      <c r="Y692" s="199">
        <v>0.98860000000000003</v>
      </c>
      <c r="Z692" s="200" t="s">
        <v>1206</v>
      </c>
      <c r="AA692" s="201">
        <v>154.91999999999999</v>
      </c>
      <c r="AB692" s="202" t="s">
        <v>1206</v>
      </c>
      <c r="AC692" s="202" t="s">
        <v>1206</v>
      </c>
      <c r="AD692" s="202" t="s">
        <v>1373</v>
      </c>
      <c r="AE692" s="202">
        <v>0</v>
      </c>
      <c r="AF692" s="202" t="s">
        <v>949</v>
      </c>
      <c r="AG692" s="202" t="s">
        <v>948</v>
      </c>
      <c r="AH692" s="189">
        <v>1</v>
      </c>
      <c r="AI692" s="188"/>
      <c r="AJ692" s="188"/>
      <c r="AK692" s="187"/>
      <c r="AL692" s="187"/>
      <c r="AM692" s="188"/>
      <c r="AN692" s="193"/>
    </row>
    <row r="693" spans="1:40">
      <c r="A693" s="16" t="str">
        <f t="shared" si="11"/>
        <v>426004813007OP Psych</v>
      </c>
      <c r="B693" s="8"/>
      <c r="C693" s="8"/>
      <c r="D693" s="9"/>
      <c r="E693" s="9"/>
      <c r="F693" s="8"/>
      <c r="G693" s="8"/>
      <c r="H693" s="8"/>
      <c r="I693" s="8"/>
      <c r="J693" s="8"/>
      <c r="K693" s="244">
        <v>9003</v>
      </c>
      <c r="L693" s="248" t="s">
        <v>1665</v>
      </c>
      <c r="M693" s="246">
        <v>426004813007</v>
      </c>
      <c r="N693" s="247">
        <v>27</v>
      </c>
      <c r="O693" s="247" t="s">
        <v>1376</v>
      </c>
      <c r="P693" s="203"/>
      <c r="Q693" s="188" t="s">
        <v>935</v>
      </c>
      <c r="R693" s="188" t="s">
        <v>1383</v>
      </c>
      <c r="S693" s="188" t="s">
        <v>1367</v>
      </c>
      <c r="T693" s="188" t="s">
        <v>1368</v>
      </c>
      <c r="U693" s="189"/>
      <c r="V693" s="189" t="s">
        <v>714</v>
      </c>
      <c r="W693" s="197">
        <v>155.99</v>
      </c>
      <c r="X693" s="198">
        <v>0.6</v>
      </c>
      <c r="Y693" s="199">
        <v>0.98860000000000003</v>
      </c>
      <c r="Z693" s="200" t="s">
        <v>1206</v>
      </c>
      <c r="AA693" s="201">
        <v>154.91999999999999</v>
      </c>
      <c r="AB693" s="202" t="s">
        <v>1206</v>
      </c>
      <c r="AC693" s="202" t="s">
        <v>1206</v>
      </c>
      <c r="AD693" s="202" t="s">
        <v>1373</v>
      </c>
      <c r="AE693" s="202">
        <v>0</v>
      </c>
      <c r="AF693" s="202" t="s">
        <v>949</v>
      </c>
      <c r="AG693" s="202" t="s">
        <v>948</v>
      </c>
      <c r="AH693" s="189">
        <v>1</v>
      </c>
      <c r="AI693" s="188"/>
      <c r="AJ693" s="188"/>
      <c r="AK693" s="187"/>
      <c r="AL693" s="187"/>
      <c r="AM693" s="188"/>
      <c r="AN693" s="193"/>
    </row>
    <row r="694" spans="1:40">
      <c r="A694" s="16" t="str">
        <f t="shared" si="11"/>
        <v>426004813001OP Psych</v>
      </c>
      <c r="B694" s="8"/>
      <c r="C694" s="8"/>
      <c r="D694" s="9"/>
      <c r="E694" s="9"/>
      <c r="F694" s="8"/>
      <c r="G694" s="8"/>
      <c r="H694" s="8"/>
      <c r="I694" s="8"/>
      <c r="J694" s="8"/>
      <c r="K694" s="244">
        <v>9003</v>
      </c>
      <c r="L694" s="248" t="s">
        <v>1665</v>
      </c>
      <c r="M694" s="246">
        <v>426004813001</v>
      </c>
      <c r="N694" s="247">
        <v>28</v>
      </c>
      <c r="O694" s="247" t="s">
        <v>1376</v>
      </c>
      <c r="P694" s="203"/>
      <c r="Q694" s="188" t="s">
        <v>935</v>
      </c>
      <c r="R694" s="188" t="s">
        <v>1383</v>
      </c>
      <c r="S694" s="188" t="s">
        <v>1367</v>
      </c>
      <c r="T694" s="188" t="s">
        <v>1368</v>
      </c>
      <c r="U694" s="189"/>
      <c r="V694" s="189" t="s">
        <v>714</v>
      </c>
      <c r="W694" s="197">
        <v>155.99</v>
      </c>
      <c r="X694" s="198">
        <v>0.6</v>
      </c>
      <c r="Y694" s="199">
        <v>0.98860000000000003</v>
      </c>
      <c r="Z694" s="200" t="s">
        <v>1206</v>
      </c>
      <c r="AA694" s="201">
        <v>154.91999999999999</v>
      </c>
      <c r="AB694" s="202" t="s">
        <v>1206</v>
      </c>
      <c r="AC694" s="202" t="s">
        <v>1206</v>
      </c>
      <c r="AD694" s="202" t="s">
        <v>1373</v>
      </c>
      <c r="AE694" s="202">
        <v>0</v>
      </c>
      <c r="AF694" s="202" t="s">
        <v>949</v>
      </c>
      <c r="AG694" s="202" t="s">
        <v>948</v>
      </c>
      <c r="AH694" s="189">
        <v>1</v>
      </c>
      <c r="AI694" s="188"/>
      <c r="AJ694" s="188"/>
      <c r="AK694" s="187"/>
      <c r="AL694" s="187"/>
      <c r="AM694" s="188"/>
      <c r="AN694" s="193"/>
    </row>
    <row r="695" spans="1:40">
      <c r="A695" s="16" t="str">
        <f t="shared" si="11"/>
        <v>426004813007OP Psych</v>
      </c>
      <c r="B695" s="8"/>
      <c r="C695" s="8"/>
      <c r="D695" s="9"/>
      <c r="E695" s="9"/>
      <c r="F695" s="8"/>
      <c r="G695" s="8"/>
      <c r="H695" s="8"/>
      <c r="I695" s="8"/>
      <c r="J695" s="8"/>
      <c r="K695" s="244">
        <v>9003</v>
      </c>
      <c r="L695" s="248" t="s">
        <v>1665</v>
      </c>
      <c r="M695" s="246">
        <v>426004813007</v>
      </c>
      <c r="N695" s="247">
        <v>28</v>
      </c>
      <c r="O695" s="247" t="s">
        <v>1376</v>
      </c>
      <c r="P695" s="203"/>
      <c r="Q695" s="188" t="s">
        <v>935</v>
      </c>
      <c r="R695" s="188" t="s">
        <v>1383</v>
      </c>
      <c r="S695" s="188" t="s">
        <v>1367</v>
      </c>
      <c r="T695" s="188" t="s">
        <v>1368</v>
      </c>
      <c r="U695" s="189"/>
      <c r="V695" s="189" t="s">
        <v>714</v>
      </c>
      <c r="W695" s="197">
        <v>155.99</v>
      </c>
      <c r="X695" s="198">
        <v>0.6</v>
      </c>
      <c r="Y695" s="199">
        <v>0.98860000000000003</v>
      </c>
      <c r="Z695" s="200" t="s">
        <v>1206</v>
      </c>
      <c r="AA695" s="201">
        <v>154.91999999999999</v>
      </c>
      <c r="AB695" s="202" t="s">
        <v>1206</v>
      </c>
      <c r="AC695" s="202" t="s">
        <v>1206</v>
      </c>
      <c r="AD695" s="202" t="s">
        <v>1373</v>
      </c>
      <c r="AE695" s="202">
        <v>0</v>
      </c>
      <c r="AF695" s="202" t="s">
        <v>949</v>
      </c>
      <c r="AG695" s="202" t="s">
        <v>948</v>
      </c>
      <c r="AH695" s="189">
        <v>1</v>
      </c>
      <c r="AI695" s="188"/>
      <c r="AJ695" s="188"/>
      <c r="AK695" s="187"/>
      <c r="AL695" s="187"/>
      <c r="AM695" s="188"/>
      <c r="AN695" s="193"/>
    </row>
    <row r="696" spans="1:40">
      <c r="A696" s="16" t="str">
        <f t="shared" si="11"/>
        <v>351955872003IP Acute</v>
      </c>
      <c r="B696" s="8"/>
      <c r="C696" s="8"/>
      <c r="D696" s="9"/>
      <c r="E696" s="9"/>
      <c r="F696" s="8"/>
      <c r="G696" s="8"/>
      <c r="H696" s="8"/>
      <c r="I696" s="8"/>
      <c r="J696" s="8"/>
      <c r="K696" s="244">
        <v>9024</v>
      </c>
      <c r="L696" s="248" t="s">
        <v>1421</v>
      </c>
      <c r="M696" s="246">
        <v>351955872003</v>
      </c>
      <c r="N696" s="247">
        <v>20</v>
      </c>
      <c r="O696" s="247" t="s">
        <v>1366</v>
      </c>
      <c r="P696" s="203"/>
      <c r="Q696" s="188" t="s">
        <v>813</v>
      </c>
      <c r="R696" s="188" t="s">
        <v>1383</v>
      </c>
      <c r="S696" s="188" t="s">
        <v>1367</v>
      </c>
      <c r="T696" s="188" t="s">
        <v>1368</v>
      </c>
      <c r="U696" s="189"/>
      <c r="V696" s="189" t="s">
        <v>1215</v>
      </c>
      <c r="W696" s="197">
        <v>3221.03</v>
      </c>
      <c r="X696" s="198">
        <v>0.68300000000000005</v>
      </c>
      <c r="Y696" s="199">
        <v>1.0266</v>
      </c>
      <c r="Z696" s="200">
        <v>0</v>
      </c>
      <c r="AA696" s="201">
        <v>3279.55</v>
      </c>
      <c r="AB696" s="202">
        <v>0.20100000000000001</v>
      </c>
      <c r="AC696" s="202">
        <v>1.4E-2</v>
      </c>
      <c r="AD696" s="202" t="s">
        <v>1373</v>
      </c>
      <c r="AE696" s="202">
        <v>0</v>
      </c>
      <c r="AF696" s="202" t="s">
        <v>1206</v>
      </c>
      <c r="AG696" s="202" t="s">
        <v>948</v>
      </c>
      <c r="AH696" s="189">
        <v>1</v>
      </c>
      <c r="AI696" s="188"/>
      <c r="AJ696" s="188"/>
      <c r="AK696" s="187"/>
      <c r="AL696" s="187"/>
      <c r="AM696" s="188"/>
      <c r="AN696" s="193"/>
    </row>
    <row r="697" spans="1:40">
      <c r="A697" s="16" t="str">
        <f t="shared" si="11"/>
        <v>351955872003IP Psych</v>
      </c>
      <c r="B697" s="8"/>
      <c r="C697" s="8"/>
      <c r="D697" s="9"/>
      <c r="E697" s="9"/>
      <c r="F697" s="8"/>
      <c r="G697" s="8"/>
      <c r="H697" s="8"/>
      <c r="I697" s="8"/>
      <c r="J697" s="8"/>
      <c r="K697" s="244">
        <v>9024</v>
      </c>
      <c r="L697" s="248" t="s">
        <v>1421</v>
      </c>
      <c r="M697" s="246">
        <v>351955872003</v>
      </c>
      <c r="N697" s="247">
        <v>21</v>
      </c>
      <c r="O697" s="247" t="s">
        <v>1375</v>
      </c>
      <c r="P697" s="203"/>
      <c r="Q697" s="188" t="s">
        <v>813</v>
      </c>
      <c r="R697" s="188" t="s">
        <v>1383</v>
      </c>
      <c r="S697" s="188" t="s">
        <v>1367</v>
      </c>
      <c r="T697" s="188" t="s">
        <v>1368</v>
      </c>
      <c r="U697" s="189"/>
      <c r="V697" s="189" t="s">
        <v>1215</v>
      </c>
      <c r="W697" s="197" t="s">
        <v>1206</v>
      </c>
      <c r="X697" s="198" t="s">
        <v>1206</v>
      </c>
      <c r="Y697" s="199" t="s">
        <v>1206</v>
      </c>
      <c r="Z697" s="200" t="s">
        <v>1206</v>
      </c>
      <c r="AA697" s="201">
        <v>371.82</v>
      </c>
      <c r="AB697" s="202" t="s">
        <v>1206</v>
      </c>
      <c r="AC697" s="202" t="s">
        <v>1206</v>
      </c>
      <c r="AD697" s="202" t="s">
        <v>1373</v>
      </c>
      <c r="AE697" s="202">
        <v>0</v>
      </c>
      <c r="AF697" s="202" t="s">
        <v>1206</v>
      </c>
      <c r="AG697" s="202" t="s">
        <v>948</v>
      </c>
      <c r="AH697" s="189">
        <v>1</v>
      </c>
      <c r="AI697" s="188"/>
      <c r="AJ697" s="188"/>
      <c r="AK697" s="187"/>
      <c r="AL697" s="187"/>
      <c r="AM697" s="188"/>
      <c r="AN697" s="193"/>
    </row>
    <row r="698" spans="1:40">
      <c r="A698" s="16" t="str">
        <f t="shared" si="11"/>
        <v>351955872003OP Acute</v>
      </c>
      <c r="B698" s="8"/>
      <c r="C698" s="8"/>
      <c r="D698" s="9"/>
      <c r="E698" s="9"/>
      <c r="F698" s="8"/>
      <c r="G698" s="8"/>
      <c r="H698" s="8"/>
      <c r="I698" s="8"/>
      <c r="J698" s="8"/>
      <c r="K698" s="244">
        <v>9024</v>
      </c>
      <c r="L698" s="248" t="s">
        <v>1421</v>
      </c>
      <c r="M698" s="246">
        <v>351955872003</v>
      </c>
      <c r="N698" s="247">
        <v>24</v>
      </c>
      <c r="O698" s="247" t="s">
        <v>1371</v>
      </c>
      <c r="P698" s="203"/>
      <c r="Q698" s="188" t="s">
        <v>813</v>
      </c>
      <c r="R698" s="188" t="s">
        <v>1383</v>
      </c>
      <c r="S698" s="188" t="s">
        <v>1367</v>
      </c>
      <c r="T698" s="188" t="s">
        <v>1368</v>
      </c>
      <c r="U698" s="189"/>
      <c r="V698" s="189" t="s">
        <v>1215</v>
      </c>
      <c r="W698" s="197">
        <v>353.01</v>
      </c>
      <c r="X698" s="198">
        <v>0.6</v>
      </c>
      <c r="Y698" s="199">
        <v>1.0266</v>
      </c>
      <c r="Z698" s="200" t="s">
        <v>1206</v>
      </c>
      <c r="AA698" s="201">
        <v>354.74</v>
      </c>
      <c r="AB698" s="202" t="s">
        <v>1206</v>
      </c>
      <c r="AC698" s="202" t="s">
        <v>1206</v>
      </c>
      <c r="AD698" s="202" t="s">
        <v>1373</v>
      </c>
      <c r="AE698" s="202">
        <v>0</v>
      </c>
      <c r="AF698" s="202" t="s">
        <v>949</v>
      </c>
      <c r="AG698" s="202" t="s">
        <v>948</v>
      </c>
      <c r="AH698" s="189">
        <v>0.98912</v>
      </c>
      <c r="AI698" s="188"/>
      <c r="AJ698" s="188"/>
      <c r="AK698" s="187"/>
      <c r="AL698" s="187"/>
      <c r="AM698" s="188"/>
      <c r="AN698" s="193"/>
    </row>
    <row r="699" spans="1:40">
      <c r="A699" s="16" t="str">
        <f t="shared" si="11"/>
        <v>351955872003OP Psych</v>
      </c>
      <c r="B699" s="8"/>
      <c r="C699" s="8"/>
      <c r="D699" s="9"/>
      <c r="E699" s="9"/>
      <c r="F699" s="8"/>
      <c r="G699" s="8"/>
      <c r="H699" s="8"/>
      <c r="I699" s="8"/>
      <c r="J699" s="8"/>
      <c r="K699" s="244">
        <v>9024</v>
      </c>
      <c r="L699" s="248" t="s">
        <v>1421</v>
      </c>
      <c r="M699" s="246">
        <v>351955872003</v>
      </c>
      <c r="N699" s="247">
        <v>27</v>
      </c>
      <c r="O699" s="247" t="s">
        <v>1376</v>
      </c>
      <c r="P699" s="203"/>
      <c r="Q699" s="188" t="s">
        <v>813</v>
      </c>
      <c r="R699" s="188" t="s">
        <v>1383</v>
      </c>
      <c r="S699" s="188" t="s">
        <v>1367</v>
      </c>
      <c r="T699" s="188" t="s">
        <v>1368</v>
      </c>
      <c r="U699" s="189"/>
      <c r="V699" s="189" t="s">
        <v>1215</v>
      </c>
      <c r="W699" s="197">
        <v>155.99</v>
      </c>
      <c r="X699" s="198">
        <v>0.6</v>
      </c>
      <c r="Y699" s="199">
        <v>1.0266</v>
      </c>
      <c r="Z699" s="200" t="s">
        <v>1206</v>
      </c>
      <c r="AA699" s="201">
        <v>158.47999999999999</v>
      </c>
      <c r="AB699" s="202" t="s">
        <v>1206</v>
      </c>
      <c r="AC699" s="202" t="s">
        <v>1206</v>
      </c>
      <c r="AD699" s="202" t="s">
        <v>1373</v>
      </c>
      <c r="AE699" s="202">
        <v>0</v>
      </c>
      <c r="AF699" s="202" t="s">
        <v>949</v>
      </c>
      <c r="AG699" s="202" t="s">
        <v>948</v>
      </c>
      <c r="AH699" s="189">
        <v>1</v>
      </c>
      <c r="AI699" s="188"/>
      <c r="AJ699" s="188"/>
      <c r="AK699" s="187"/>
      <c r="AL699" s="187"/>
      <c r="AM699" s="188"/>
      <c r="AN699" s="193"/>
    </row>
    <row r="700" spans="1:40">
      <c r="A700" s="16" t="str">
        <f t="shared" si="11"/>
        <v>351955872003OP Psych</v>
      </c>
      <c r="B700" s="8"/>
      <c r="C700" s="8"/>
      <c r="D700" s="9"/>
      <c r="E700" s="9"/>
      <c r="F700" s="8"/>
      <c r="G700" s="8"/>
      <c r="H700" s="8"/>
      <c r="I700" s="8"/>
      <c r="J700" s="8"/>
      <c r="K700" s="244">
        <v>9024</v>
      </c>
      <c r="L700" s="248" t="s">
        <v>1421</v>
      </c>
      <c r="M700" s="246">
        <v>351955872003</v>
      </c>
      <c r="N700" s="247">
        <v>28</v>
      </c>
      <c r="O700" s="247" t="s">
        <v>1376</v>
      </c>
      <c r="P700" s="203"/>
      <c r="Q700" s="188" t="s">
        <v>813</v>
      </c>
      <c r="R700" s="188" t="s">
        <v>1383</v>
      </c>
      <c r="S700" s="188" t="s">
        <v>1367</v>
      </c>
      <c r="T700" s="188" t="s">
        <v>1368</v>
      </c>
      <c r="U700" s="189"/>
      <c r="V700" s="189" t="s">
        <v>1215</v>
      </c>
      <c r="W700" s="197">
        <v>155.99</v>
      </c>
      <c r="X700" s="198">
        <v>0.6</v>
      </c>
      <c r="Y700" s="199">
        <v>1.0266</v>
      </c>
      <c r="Z700" s="200" t="s">
        <v>1206</v>
      </c>
      <c r="AA700" s="201">
        <v>158.47999999999999</v>
      </c>
      <c r="AB700" s="202" t="s">
        <v>1206</v>
      </c>
      <c r="AC700" s="202" t="s">
        <v>1206</v>
      </c>
      <c r="AD700" s="202" t="s">
        <v>1373</v>
      </c>
      <c r="AE700" s="202">
        <v>0</v>
      </c>
      <c r="AF700" s="202" t="s">
        <v>949</v>
      </c>
      <c r="AG700" s="202" t="s">
        <v>948</v>
      </c>
      <c r="AH700" s="189">
        <v>1</v>
      </c>
      <c r="AI700" s="188"/>
      <c r="AJ700" s="188"/>
      <c r="AK700" s="187"/>
      <c r="AL700" s="187"/>
      <c r="AM700" s="188"/>
      <c r="AN700" s="193"/>
    </row>
    <row r="701" spans="1:40">
      <c r="A701" s="16" t="str">
        <f t="shared" si="11"/>
        <v>436057893001IP Acute</v>
      </c>
      <c r="B701" s="8"/>
      <c r="C701" s="8"/>
      <c r="D701" s="9"/>
      <c r="E701" s="9"/>
      <c r="F701" s="8"/>
      <c r="G701" s="8"/>
      <c r="H701" s="8"/>
      <c r="I701" s="8"/>
      <c r="J701" s="8"/>
      <c r="K701" s="244">
        <v>9993</v>
      </c>
      <c r="L701" s="248" t="s">
        <v>1422</v>
      </c>
      <c r="M701" s="246">
        <v>436057893001</v>
      </c>
      <c r="N701" s="247">
        <v>20</v>
      </c>
      <c r="O701" s="247" t="s">
        <v>1366</v>
      </c>
      <c r="P701" s="203"/>
      <c r="Q701" s="188" t="s">
        <v>812</v>
      </c>
      <c r="R701" s="188" t="s">
        <v>1383</v>
      </c>
      <c r="S701" s="188" t="s">
        <v>1367</v>
      </c>
      <c r="T701" s="188" t="s">
        <v>1368</v>
      </c>
      <c r="U701" s="189"/>
      <c r="V701" s="189" t="s">
        <v>727</v>
      </c>
      <c r="W701" s="197">
        <v>3221.03</v>
      </c>
      <c r="X701" s="198">
        <v>0.62</v>
      </c>
      <c r="Y701" s="199">
        <v>0.91069999999999995</v>
      </c>
      <c r="Z701" s="200">
        <v>0</v>
      </c>
      <c r="AA701" s="201">
        <v>3042.69</v>
      </c>
      <c r="AB701" s="202">
        <v>0.29699999999999999</v>
      </c>
      <c r="AC701" s="202">
        <v>2.3E-2</v>
      </c>
      <c r="AD701" s="202" t="s">
        <v>1373</v>
      </c>
      <c r="AE701" s="202">
        <v>0</v>
      </c>
      <c r="AF701" s="202" t="s">
        <v>1206</v>
      </c>
      <c r="AG701" s="202" t="s">
        <v>948</v>
      </c>
      <c r="AH701" s="189">
        <v>1</v>
      </c>
      <c r="AI701" s="188"/>
      <c r="AJ701" s="188"/>
      <c r="AK701" s="187"/>
      <c r="AL701" s="187"/>
      <c r="AM701" s="188"/>
      <c r="AN701" s="193"/>
    </row>
    <row r="702" spans="1:40">
      <c r="A702" s="16" t="str">
        <f t="shared" si="11"/>
        <v>436057893002IP Acute</v>
      </c>
      <c r="B702" s="8"/>
      <c r="C702" s="8"/>
      <c r="D702" s="9"/>
      <c r="E702" s="9"/>
      <c r="F702" s="8"/>
      <c r="G702" s="8"/>
      <c r="H702" s="8"/>
      <c r="I702" s="8"/>
      <c r="J702" s="8"/>
      <c r="K702" s="244">
        <v>9993</v>
      </c>
      <c r="L702" s="248" t="s">
        <v>1422</v>
      </c>
      <c r="M702" s="246">
        <v>436057893002</v>
      </c>
      <c r="N702" s="247">
        <v>20</v>
      </c>
      <c r="O702" s="247" t="s">
        <v>1366</v>
      </c>
      <c r="P702" s="203"/>
      <c r="Q702" s="188" t="s">
        <v>812</v>
      </c>
      <c r="R702" s="188" t="s">
        <v>1383</v>
      </c>
      <c r="S702" s="188" t="s">
        <v>1367</v>
      </c>
      <c r="T702" s="188" t="s">
        <v>1368</v>
      </c>
      <c r="U702" s="189"/>
      <c r="V702" s="189" t="s">
        <v>727</v>
      </c>
      <c r="W702" s="197">
        <v>3221.03</v>
      </c>
      <c r="X702" s="198">
        <v>0.62</v>
      </c>
      <c r="Y702" s="199">
        <v>0.91069999999999995</v>
      </c>
      <c r="Z702" s="200">
        <v>0</v>
      </c>
      <c r="AA702" s="201">
        <v>3042.69</v>
      </c>
      <c r="AB702" s="202">
        <v>0.29699999999999999</v>
      </c>
      <c r="AC702" s="202">
        <v>2.3E-2</v>
      </c>
      <c r="AD702" s="202" t="s">
        <v>1373</v>
      </c>
      <c r="AE702" s="202">
        <v>0</v>
      </c>
      <c r="AF702" s="202" t="s">
        <v>1206</v>
      </c>
      <c r="AG702" s="202" t="s">
        <v>948</v>
      </c>
      <c r="AH702" s="189">
        <v>1</v>
      </c>
      <c r="AI702" s="188"/>
      <c r="AJ702" s="188"/>
      <c r="AK702" s="187"/>
      <c r="AL702" s="187"/>
      <c r="AM702" s="188"/>
      <c r="AN702" s="193"/>
    </row>
    <row r="703" spans="1:40">
      <c r="A703" s="16" t="str">
        <f t="shared" si="11"/>
        <v>436057893001IP Psych</v>
      </c>
      <c r="B703" s="8"/>
      <c r="C703" s="8"/>
      <c r="D703" s="9"/>
      <c r="E703" s="9"/>
      <c r="F703" s="8"/>
      <c r="G703" s="8"/>
      <c r="H703" s="8"/>
      <c r="I703" s="8"/>
      <c r="J703" s="8"/>
      <c r="K703" s="244">
        <v>9993</v>
      </c>
      <c r="L703" s="248" t="s">
        <v>1422</v>
      </c>
      <c r="M703" s="246">
        <v>436057893001</v>
      </c>
      <c r="N703" s="247">
        <v>21</v>
      </c>
      <c r="O703" s="247" t="s">
        <v>1375</v>
      </c>
      <c r="P703" s="203"/>
      <c r="Q703" s="188" t="s">
        <v>812</v>
      </c>
      <c r="R703" s="188" t="s">
        <v>1383</v>
      </c>
      <c r="S703" s="188" t="s">
        <v>1367</v>
      </c>
      <c r="T703" s="188" t="s">
        <v>1368</v>
      </c>
      <c r="U703" s="189"/>
      <c r="V703" s="189" t="s">
        <v>727</v>
      </c>
      <c r="W703" s="197" t="s">
        <v>1206</v>
      </c>
      <c r="X703" s="198" t="s">
        <v>1206</v>
      </c>
      <c r="Y703" s="199" t="s">
        <v>1206</v>
      </c>
      <c r="Z703" s="200" t="s">
        <v>1206</v>
      </c>
      <c r="AA703" s="201">
        <v>372.77</v>
      </c>
      <c r="AB703" s="202" t="s">
        <v>1206</v>
      </c>
      <c r="AC703" s="202" t="s">
        <v>1206</v>
      </c>
      <c r="AD703" s="202" t="s">
        <v>1373</v>
      </c>
      <c r="AE703" s="202">
        <v>0</v>
      </c>
      <c r="AF703" s="202" t="s">
        <v>1206</v>
      </c>
      <c r="AG703" s="202" t="s">
        <v>948</v>
      </c>
      <c r="AH703" s="189">
        <v>1</v>
      </c>
      <c r="AI703" s="188"/>
      <c r="AJ703" s="188"/>
      <c r="AK703" s="187"/>
      <c r="AL703" s="187"/>
      <c r="AM703" s="188"/>
      <c r="AN703" s="193"/>
    </row>
    <row r="704" spans="1:40">
      <c r="A704" s="16" t="str">
        <f t="shared" si="11"/>
        <v>436057893002IP Psych</v>
      </c>
      <c r="B704" s="8"/>
      <c r="C704" s="8"/>
      <c r="D704" s="9"/>
      <c r="E704" s="9"/>
      <c r="F704" s="8"/>
      <c r="G704" s="8"/>
      <c r="H704" s="8"/>
      <c r="I704" s="8"/>
      <c r="J704" s="8"/>
      <c r="K704" s="244">
        <v>9993</v>
      </c>
      <c r="L704" s="248" t="s">
        <v>1422</v>
      </c>
      <c r="M704" s="246">
        <v>436057893002</v>
      </c>
      <c r="N704" s="247">
        <v>21</v>
      </c>
      <c r="O704" s="247" t="s">
        <v>1375</v>
      </c>
      <c r="P704" s="203"/>
      <c r="Q704" s="188" t="s">
        <v>812</v>
      </c>
      <c r="R704" s="188" t="s">
        <v>1383</v>
      </c>
      <c r="S704" s="188" t="s">
        <v>1367</v>
      </c>
      <c r="T704" s="188" t="s">
        <v>1368</v>
      </c>
      <c r="U704" s="189"/>
      <c r="V704" s="189" t="s">
        <v>727</v>
      </c>
      <c r="W704" s="197" t="s">
        <v>1206</v>
      </c>
      <c r="X704" s="198" t="s">
        <v>1206</v>
      </c>
      <c r="Y704" s="199" t="s">
        <v>1206</v>
      </c>
      <c r="Z704" s="200" t="s">
        <v>1206</v>
      </c>
      <c r="AA704" s="201">
        <v>372.77</v>
      </c>
      <c r="AB704" s="202" t="s">
        <v>1206</v>
      </c>
      <c r="AC704" s="202" t="s">
        <v>1206</v>
      </c>
      <c r="AD704" s="202" t="s">
        <v>1373</v>
      </c>
      <c r="AE704" s="202">
        <v>0</v>
      </c>
      <c r="AF704" s="202" t="s">
        <v>1206</v>
      </c>
      <c r="AG704" s="202" t="s">
        <v>948</v>
      </c>
      <c r="AH704" s="189">
        <v>1</v>
      </c>
      <c r="AI704" s="188"/>
      <c r="AJ704" s="188"/>
      <c r="AK704" s="187"/>
      <c r="AL704" s="187"/>
      <c r="AM704" s="188"/>
      <c r="AN704" s="193"/>
    </row>
    <row r="705" spans="1:40">
      <c r="A705" s="16" t="str">
        <f t="shared" si="11"/>
        <v>436057893001IP Rehab</v>
      </c>
      <c r="B705" s="8"/>
      <c r="C705" s="8"/>
      <c r="D705" s="9"/>
      <c r="E705" s="9"/>
      <c r="F705" s="8"/>
      <c r="G705" s="8"/>
      <c r="H705" s="8"/>
      <c r="I705" s="8"/>
      <c r="J705" s="8"/>
      <c r="K705" s="244">
        <v>9993</v>
      </c>
      <c r="L705" s="248" t="s">
        <v>1422</v>
      </c>
      <c r="M705" s="246">
        <v>436057893001</v>
      </c>
      <c r="N705" s="247">
        <v>22</v>
      </c>
      <c r="O705" s="247" t="s">
        <v>1370</v>
      </c>
      <c r="P705" s="203"/>
      <c r="Q705" s="188" t="s">
        <v>812</v>
      </c>
      <c r="R705" s="188" t="s">
        <v>1383</v>
      </c>
      <c r="S705" s="188" t="s">
        <v>1367</v>
      </c>
      <c r="T705" s="188" t="s">
        <v>1368</v>
      </c>
      <c r="U705" s="189"/>
      <c r="V705" s="189" t="s">
        <v>727</v>
      </c>
      <c r="W705" s="197" t="s">
        <v>1206</v>
      </c>
      <c r="X705" s="198" t="s">
        <v>1206</v>
      </c>
      <c r="Y705" s="199" t="s">
        <v>1206</v>
      </c>
      <c r="Z705" s="200" t="s">
        <v>1206</v>
      </c>
      <c r="AA705" s="201">
        <v>536.99</v>
      </c>
      <c r="AB705" s="202" t="s">
        <v>1206</v>
      </c>
      <c r="AC705" s="202" t="s">
        <v>1206</v>
      </c>
      <c r="AD705" s="202" t="s">
        <v>1373</v>
      </c>
      <c r="AE705" s="202">
        <v>0</v>
      </c>
      <c r="AF705" s="202" t="s">
        <v>1206</v>
      </c>
      <c r="AG705" s="202" t="s">
        <v>948</v>
      </c>
      <c r="AH705" s="189">
        <v>1</v>
      </c>
      <c r="AI705" s="188"/>
      <c r="AJ705" s="188"/>
      <c r="AK705" s="187"/>
      <c r="AL705" s="187"/>
      <c r="AM705" s="188"/>
      <c r="AN705" s="193"/>
    </row>
    <row r="706" spans="1:40">
      <c r="A706" s="16" t="str">
        <f t="shared" si="11"/>
        <v>436057893007IP Rehab</v>
      </c>
      <c r="B706" s="8"/>
      <c r="C706" s="8"/>
      <c r="D706" s="9"/>
      <c r="E706" s="9"/>
      <c r="F706" s="8"/>
      <c r="G706" s="8"/>
      <c r="H706" s="8"/>
      <c r="I706" s="8"/>
      <c r="J706" s="8"/>
      <c r="K706" s="244">
        <v>9993</v>
      </c>
      <c r="L706" s="248" t="s">
        <v>1422</v>
      </c>
      <c r="M706" s="246">
        <v>436057893007</v>
      </c>
      <c r="N706" s="247">
        <v>22</v>
      </c>
      <c r="O706" s="247" t="s">
        <v>1370</v>
      </c>
      <c r="P706" s="203"/>
      <c r="Q706" s="188" t="s">
        <v>812</v>
      </c>
      <c r="R706" s="188" t="s">
        <v>1383</v>
      </c>
      <c r="S706" s="188" t="s">
        <v>1367</v>
      </c>
      <c r="T706" s="188" t="s">
        <v>1368</v>
      </c>
      <c r="U706" s="189"/>
      <c r="V706" s="189" t="s">
        <v>727</v>
      </c>
      <c r="W706" s="197" t="s">
        <v>1206</v>
      </c>
      <c r="X706" s="198" t="s">
        <v>1206</v>
      </c>
      <c r="Y706" s="199" t="s">
        <v>1206</v>
      </c>
      <c r="Z706" s="200" t="s">
        <v>1206</v>
      </c>
      <c r="AA706" s="201">
        <v>536.99</v>
      </c>
      <c r="AB706" s="202" t="s">
        <v>1206</v>
      </c>
      <c r="AC706" s="202" t="s">
        <v>1206</v>
      </c>
      <c r="AD706" s="202" t="s">
        <v>1373</v>
      </c>
      <c r="AE706" s="202">
        <v>0</v>
      </c>
      <c r="AF706" s="202" t="s">
        <v>1206</v>
      </c>
      <c r="AG706" s="202" t="s">
        <v>948</v>
      </c>
      <c r="AH706" s="189">
        <v>1</v>
      </c>
      <c r="AI706" s="188"/>
      <c r="AJ706" s="188"/>
      <c r="AK706" s="187"/>
      <c r="AL706" s="187"/>
      <c r="AM706" s="188"/>
      <c r="AN706" s="193"/>
    </row>
    <row r="707" spans="1:40">
      <c r="A707" s="16" t="str">
        <f t="shared" si="11"/>
        <v>436057893001OP Acute</v>
      </c>
      <c r="B707" s="8"/>
      <c r="C707" s="8"/>
      <c r="D707" s="9"/>
      <c r="E707" s="9"/>
      <c r="F707" s="8"/>
      <c r="G707" s="8"/>
      <c r="H707" s="8"/>
      <c r="I707" s="8"/>
      <c r="J707" s="8"/>
      <c r="K707" s="244">
        <v>9993</v>
      </c>
      <c r="L707" s="248" t="s">
        <v>1422</v>
      </c>
      <c r="M707" s="246">
        <v>436057893001</v>
      </c>
      <c r="N707" s="247">
        <v>24</v>
      </c>
      <c r="O707" s="247" t="s">
        <v>1371</v>
      </c>
      <c r="P707" s="203"/>
      <c r="Q707" s="188" t="s">
        <v>812</v>
      </c>
      <c r="R707" s="188" t="s">
        <v>1383</v>
      </c>
      <c r="S707" s="188" t="s">
        <v>1367</v>
      </c>
      <c r="T707" s="188" t="s">
        <v>1368</v>
      </c>
      <c r="U707" s="189"/>
      <c r="V707" s="189" t="s">
        <v>727</v>
      </c>
      <c r="W707" s="197">
        <v>353.01</v>
      </c>
      <c r="X707" s="198">
        <v>0.6</v>
      </c>
      <c r="Y707" s="199">
        <v>0.91069999999999995</v>
      </c>
      <c r="Z707" s="200" t="s">
        <v>1206</v>
      </c>
      <c r="AA707" s="201">
        <v>330.46</v>
      </c>
      <c r="AB707" s="202" t="s">
        <v>1206</v>
      </c>
      <c r="AC707" s="202" t="s">
        <v>1206</v>
      </c>
      <c r="AD707" s="202" t="s">
        <v>1373</v>
      </c>
      <c r="AE707" s="202">
        <v>0</v>
      </c>
      <c r="AF707" s="202" t="s">
        <v>949</v>
      </c>
      <c r="AG707" s="202" t="s">
        <v>948</v>
      </c>
      <c r="AH707" s="189">
        <v>0.98912</v>
      </c>
      <c r="AI707" s="188"/>
      <c r="AJ707" s="188"/>
      <c r="AK707" s="187"/>
      <c r="AL707" s="187"/>
      <c r="AM707" s="188"/>
      <c r="AN707" s="193"/>
    </row>
    <row r="708" spans="1:40">
      <c r="A708" s="16" t="str">
        <f t="shared" si="11"/>
        <v>436057893002OP Acute</v>
      </c>
      <c r="B708" s="8"/>
      <c r="C708" s="8"/>
      <c r="D708" s="9"/>
      <c r="E708" s="9"/>
      <c r="F708" s="8"/>
      <c r="G708" s="8"/>
      <c r="H708" s="8"/>
      <c r="I708" s="8"/>
      <c r="J708" s="8"/>
      <c r="K708" s="244">
        <v>9993</v>
      </c>
      <c r="L708" s="248" t="s">
        <v>1422</v>
      </c>
      <c r="M708" s="246">
        <v>436057893002</v>
      </c>
      <c r="N708" s="247">
        <v>24</v>
      </c>
      <c r="O708" s="247" t="s">
        <v>1371</v>
      </c>
      <c r="P708" s="203"/>
      <c r="Q708" s="188" t="s">
        <v>812</v>
      </c>
      <c r="R708" s="188" t="s">
        <v>1383</v>
      </c>
      <c r="S708" s="188" t="s">
        <v>1367</v>
      </c>
      <c r="T708" s="188" t="s">
        <v>1368</v>
      </c>
      <c r="U708" s="189"/>
      <c r="V708" s="189" t="s">
        <v>727</v>
      </c>
      <c r="W708" s="197">
        <v>353.01</v>
      </c>
      <c r="X708" s="198">
        <v>0.6</v>
      </c>
      <c r="Y708" s="199">
        <v>0.91069999999999995</v>
      </c>
      <c r="Z708" s="200" t="s">
        <v>1206</v>
      </c>
      <c r="AA708" s="201">
        <v>330.46</v>
      </c>
      <c r="AB708" s="202" t="s">
        <v>1206</v>
      </c>
      <c r="AC708" s="202" t="s">
        <v>1206</v>
      </c>
      <c r="AD708" s="202" t="s">
        <v>1373</v>
      </c>
      <c r="AE708" s="202">
        <v>0</v>
      </c>
      <c r="AF708" s="202" t="s">
        <v>949</v>
      </c>
      <c r="AG708" s="202" t="s">
        <v>948</v>
      </c>
      <c r="AH708" s="189">
        <v>0.98912</v>
      </c>
      <c r="AI708" s="188"/>
      <c r="AJ708" s="188"/>
      <c r="AK708" s="187"/>
      <c r="AL708" s="187"/>
      <c r="AM708" s="188"/>
      <c r="AN708" s="193"/>
    </row>
    <row r="709" spans="1:40">
      <c r="A709" s="16" t="str">
        <f t="shared" si="11"/>
        <v>436057893001OP Psych</v>
      </c>
      <c r="B709" s="8"/>
      <c r="C709" s="8"/>
      <c r="D709" s="9"/>
      <c r="E709" s="9"/>
      <c r="F709" s="8"/>
      <c r="G709" s="8"/>
      <c r="H709" s="8"/>
      <c r="I709" s="8"/>
      <c r="J709" s="8"/>
      <c r="K709" s="244">
        <v>9993</v>
      </c>
      <c r="L709" s="248" t="s">
        <v>1422</v>
      </c>
      <c r="M709" s="246">
        <v>436057893001</v>
      </c>
      <c r="N709" s="247">
        <v>27</v>
      </c>
      <c r="O709" s="247" t="s">
        <v>1376</v>
      </c>
      <c r="P709" s="203"/>
      <c r="Q709" s="188" t="s">
        <v>812</v>
      </c>
      <c r="R709" s="188" t="s">
        <v>1383</v>
      </c>
      <c r="S709" s="188" t="s">
        <v>1367</v>
      </c>
      <c r="T709" s="188" t="s">
        <v>1368</v>
      </c>
      <c r="U709" s="189"/>
      <c r="V709" s="189" t="s">
        <v>727</v>
      </c>
      <c r="W709" s="197">
        <v>155.99</v>
      </c>
      <c r="X709" s="198">
        <v>0.6</v>
      </c>
      <c r="Y709" s="199">
        <v>0.91069999999999995</v>
      </c>
      <c r="Z709" s="200" t="s">
        <v>1206</v>
      </c>
      <c r="AA709" s="201">
        <v>147.63</v>
      </c>
      <c r="AB709" s="202" t="s">
        <v>1206</v>
      </c>
      <c r="AC709" s="202" t="s">
        <v>1206</v>
      </c>
      <c r="AD709" s="202" t="s">
        <v>1373</v>
      </c>
      <c r="AE709" s="202">
        <v>0</v>
      </c>
      <c r="AF709" s="202" t="s">
        <v>949</v>
      </c>
      <c r="AG709" s="202" t="s">
        <v>948</v>
      </c>
      <c r="AH709" s="189">
        <v>1</v>
      </c>
      <c r="AI709" s="188"/>
      <c r="AJ709" s="188"/>
      <c r="AK709" s="187"/>
      <c r="AL709" s="187"/>
      <c r="AM709" s="188"/>
      <c r="AN709" s="193"/>
    </row>
    <row r="710" spans="1:40">
      <c r="A710" s="16" t="str">
        <f t="shared" si="11"/>
        <v>436057893002OP Psych</v>
      </c>
      <c r="B710" s="8"/>
      <c r="C710" s="8"/>
      <c r="D710" s="9"/>
      <c r="E710" s="9"/>
      <c r="F710" s="8"/>
      <c r="G710" s="8"/>
      <c r="H710" s="8"/>
      <c r="I710" s="8"/>
      <c r="J710" s="8"/>
      <c r="K710" s="244">
        <v>9993</v>
      </c>
      <c r="L710" s="248" t="s">
        <v>1422</v>
      </c>
      <c r="M710" s="246">
        <v>436057893002</v>
      </c>
      <c r="N710" s="247">
        <v>27</v>
      </c>
      <c r="O710" s="247" t="s">
        <v>1376</v>
      </c>
      <c r="P710" s="203"/>
      <c r="Q710" s="188" t="s">
        <v>812</v>
      </c>
      <c r="R710" s="188" t="s">
        <v>1383</v>
      </c>
      <c r="S710" s="188" t="s">
        <v>1367</v>
      </c>
      <c r="T710" s="188" t="s">
        <v>1368</v>
      </c>
      <c r="U710" s="189"/>
      <c r="V710" s="189" t="s">
        <v>727</v>
      </c>
      <c r="W710" s="197">
        <v>155.99</v>
      </c>
      <c r="X710" s="198">
        <v>0.6</v>
      </c>
      <c r="Y710" s="199">
        <v>0.91069999999999995</v>
      </c>
      <c r="Z710" s="200" t="s">
        <v>1206</v>
      </c>
      <c r="AA710" s="201">
        <v>147.63</v>
      </c>
      <c r="AB710" s="202" t="s">
        <v>1206</v>
      </c>
      <c r="AC710" s="202" t="s">
        <v>1206</v>
      </c>
      <c r="AD710" s="202" t="s">
        <v>1373</v>
      </c>
      <c r="AE710" s="202">
        <v>0</v>
      </c>
      <c r="AF710" s="202" t="s">
        <v>949</v>
      </c>
      <c r="AG710" s="202" t="s">
        <v>948</v>
      </c>
      <c r="AH710" s="189">
        <v>1</v>
      </c>
      <c r="AI710" s="188"/>
      <c r="AJ710" s="188"/>
      <c r="AK710" s="187"/>
      <c r="AL710" s="187"/>
      <c r="AM710" s="188"/>
      <c r="AN710" s="193"/>
    </row>
    <row r="711" spans="1:40">
      <c r="A711" s="16" t="str">
        <f t="shared" si="11"/>
        <v>436057893001OP Psych</v>
      </c>
      <c r="B711" s="8"/>
      <c r="C711" s="8"/>
      <c r="D711" s="9"/>
      <c r="E711" s="9"/>
      <c r="F711" s="8"/>
      <c r="G711" s="8"/>
      <c r="H711" s="8"/>
      <c r="I711" s="8"/>
      <c r="J711" s="8"/>
      <c r="K711" s="244">
        <v>9993</v>
      </c>
      <c r="L711" s="248" t="s">
        <v>1422</v>
      </c>
      <c r="M711" s="246">
        <v>436057893001</v>
      </c>
      <c r="N711" s="247">
        <v>28</v>
      </c>
      <c r="O711" s="247" t="s">
        <v>1376</v>
      </c>
      <c r="P711" s="203"/>
      <c r="Q711" s="188" t="s">
        <v>812</v>
      </c>
      <c r="R711" s="188" t="s">
        <v>1383</v>
      </c>
      <c r="S711" s="188" t="s">
        <v>1367</v>
      </c>
      <c r="T711" s="188" t="s">
        <v>1368</v>
      </c>
      <c r="U711" s="189"/>
      <c r="V711" s="189" t="s">
        <v>727</v>
      </c>
      <c r="W711" s="197">
        <v>155.99</v>
      </c>
      <c r="X711" s="198">
        <v>0.6</v>
      </c>
      <c r="Y711" s="199">
        <v>0.91069999999999995</v>
      </c>
      <c r="Z711" s="200" t="s">
        <v>1206</v>
      </c>
      <c r="AA711" s="201">
        <v>147.63</v>
      </c>
      <c r="AB711" s="202" t="s">
        <v>1206</v>
      </c>
      <c r="AC711" s="202" t="s">
        <v>1206</v>
      </c>
      <c r="AD711" s="202" t="s">
        <v>1373</v>
      </c>
      <c r="AE711" s="202">
        <v>0</v>
      </c>
      <c r="AF711" s="202" t="s">
        <v>949</v>
      </c>
      <c r="AG711" s="202" t="s">
        <v>948</v>
      </c>
      <c r="AH711" s="189">
        <v>1</v>
      </c>
      <c r="AI711" s="188"/>
      <c r="AJ711" s="188"/>
      <c r="AK711" s="187"/>
      <c r="AL711" s="187"/>
      <c r="AM711" s="188"/>
      <c r="AN711" s="193"/>
    </row>
    <row r="712" spans="1:40">
      <c r="A712" s="16" t="str">
        <f t="shared" si="11"/>
        <v>436057893002OP Psych</v>
      </c>
      <c r="B712" s="8"/>
      <c r="C712" s="8"/>
      <c r="D712" s="9"/>
      <c r="E712" s="9"/>
      <c r="F712" s="8"/>
      <c r="G712" s="8"/>
      <c r="H712" s="8"/>
      <c r="I712" s="8"/>
      <c r="J712" s="8"/>
      <c r="K712" s="244">
        <v>9993</v>
      </c>
      <c r="L712" s="248" t="s">
        <v>1422</v>
      </c>
      <c r="M712" s="246">
        <v>436057893002</v>
      </c>
      <c r="N712" s="247">
        <v>28</v>
      </c>
      <c r="O712" s="247" t="s">
        <v>1376</v>
      </c>
      <c r="P712" s="203"/>
      <c r="Q712" s="188" t="s">
        <v>812</v>
      </c>
      <c r="R712" s="188" t="s">
        <v>1383</v>
      </c>
      <c r="S712" s="188" t="s">
        <v>1367</v>
      </c>
      <c r="T712" s="188" t="s">
        <v>1368</v>
      </c>
      <c r="U712" s="189"/>
      <c r="V712" s="189" t="s">
        <v>727</v>
      </c>
      <c r="W712" s="197">
        <v>155.99</v>
      </c>
      <c r="X712" s="198">
        <v>0.6</v>
      </c>
      <c r="Y712" s="199">
        <v>0.91069999999999995</v>
      </c>
      <c r="Z712" s="200" t="s">
        <v>1206</v>
      </c>
      <c r="AA712" s="201">
        <v>147.63</v>
      </c>
      <c r="AB712" s="202" t="s">
        <v>1206</v>
      </c>
      <c r="AC712" s="202" t="s">
        <v>1206</v>
      </c>
      <c r="AD712" s="202" t="s">
        <v>1373</v>
      </c>
      <c r="AE712" s="202">
        <v>0</v>
      </c>
      <c r="AF712" s="202" t="s">
        <v>949</v>
      </c>
      <c r="AG712" s="202" t="s">
        <v>948</v>
      </c>
      <c r="AH712" s="189">
        <v>1</v>
      </c>
      <c r="AI712" s="188"/>
      <c r="AJ712" s="188"/>
      <c r="AK712" s="187"/>
      <c r="AL712" s="187"/>
      <c r="AM712" s="188"/>
      <c r="AN712" s="193"/>
    </row>
    <row r="713" spans="1:40">
      <c r="A713" s="16" t="str">
        <f t="shared" si="11"/>
        <v>370661230003IP Acute</v>
      </c>
      <c r="B713" s="8"/>
      <c r="C713" s="8"/>
      <c r="D713" s="9"/>
      <c r="E713" s="9"/>
      <c r="F713" s="8"/>
      <c r="G713" s="8"/>
      <c r="H713" s="8"/>
      <c r="I713" s="8"/>
      <c r="J713" s="8"/>
      <c r="K713" s="244">
        <v>10001</v>
      </c>
      <c r="L713" s="248" t="s">
        <v>1666</v>
      </c>
      <c r="M713" s="246">
        <v>370661230003</v>
      </c>
      <c r="N713" s="247">
        <v>20</v>
      </c>
      <c r="O713" s="247" t="s">
        <v>1366</v>
      </c>
      <c r="P713" s="203"/>
      <c r="Q713" s="188" t="s">
        <v>875</v>
      </c>
      <c r="R713" s="188" t="s">
        <v>1350</v>
      </c>
      <c r="S713" s="188" t="s">
        <v>1367</v>
      </c>
      <c r="T713" s="188" t="s">
        <v>1368</v>
      </c>
      <c r="U713" s="189"/>
      <c r="V713" s="189" t="s">
        <v>553</v>
      </c>
      <c r="W713" s="197">
        <v>3436.26</v>
      </c>
      <c r="X713" s="198">
        <v>0.62</v>
      </c>
      <c r="Y713" s="199">
        <v>0.91069999999999995</v>
      </c>
      <c r="Z713" s="200">
        <v>0</v>
      </c>
      <c r="AA713" s="201">
        <v>3241.43</v>
      </c>
      <c r="AB713" s="202">
        <v>0.27500000000000002</v>
      </c>
      <c r="AC713" s="202">
        <v>0.02</v>
      </c>
      <c r="AD713" s="202" t="s">
        <v>1373</v>
      </c>
      <c r="AE713" s="202" t="s">
        <v>1374</v>
      </c>
      <c r="AF713" s="202" t="s">
        <v>1206</v>
      </c>
      <c r="AG713" s="202" t="s">
        <v>948</v>
      </c>
      <c r="AH713" s="189">
        <v>0.99858999999999998</v>
      </c>
      <c r="AI713" s="188"/>
      <c r="AJ713" s="188"/>
      <c r="AK713" s="187"/>
      <c r="AL713" s="187"/>
      <c r="AM713" s="188"/>
      <c r="AN713" s="193"/>
    </row>
    <row r="714" spans="1:40">
      <c r="A714" s="16" t="str">
        <f t="shared" si="11"/>
        <v>370661230003OP Acute</v>
      </c>
      <c r="B714" s="8"/>
      <c r="C714" s="8"/>
      <c r="D714" s="9"/>
      <c r="E714" s="9"/>
      <c r="F714" s="8"/>
      <c r="G714" s="8"/>
      <c r="H714" s="8"/>
      <c r="I714" s="8"/>
      <c r="J714" s="8"/>
      <c r="K714" s="244">
        <v>10001</v>
      </c>
      <c r="L714" s="248" t="s">
        <v>1666</v>
      </c>
      <c r="M714" s="246">
        <v>370661230003</v>
      </c>
      <c r="N714" s="247">
        <v>24</v>
      </c>
      <c r="O714" s="247" t="s">
        <v>1371</v>
      </c>
      <c r="P714" s="203"/>
      <c r="Q714" s="188" t="s">
        <v>875</v>
      </c>
      <c r="R714" s="188" t="s">
        <v>1350</v>
      </c>
      <c r="S714" s="188" t="s">
        <v>1367</v>
      </c>
      <c r="T714" s="188" t="s">
        <v>1368</v>
      </c>
      <c r="U714" s="189"/>
      <c r="V714" s="189" t="s">
        <v>553</v>
      </c>
      <c r="W714" s="197">
        <v>440.14</v>
      </c>
      <c r="X714" s="198">
        <v>0.6</v>
      </c>
      <c r="Y714" s="199">
        <v>0.91069999999999995</v>
      </c>
      <c r="Z714" s="200" t="s">
        <v>1206</v>
      </c>
      <c r="AA714" s="201">
        <v>409.78</v>
      </c>
      <c r="AB714" s="202">
        <v>0.27500000000000002</v>
      </c>
      <c r="AC714" s="202">
        <v>0.02</v>
      </c>
      <c r="AD714" s="202" t="s">
        <v>1373</v>
      </c>
      <c r="AE714" s="202" t="s">
        <v>1374</v>
      </c>
      <c r="AF714" s="202" t="s">
        <v>949</v>
      </c>
      <c r="AG714" s="202" t="s">
        <v>948</v>
      </c>
      <c r="AH714" s="189">
        <v>0.98373999999999995</v>
      </c>
      <c r="AI714" s="188"/>
      <c r="AJ714" s="188"/>
      <c r="AK714" s="187"/>
      <c r="AL714" s="187"/>
      <c r="AM714" s="188"/>
      <c r="AN714" s="193"/>
    </row>
    <row r="715" spans="1:40">
      <c r="A715" s="16" t="str">
        <f t="shared" si="11"/>
        <v>370661230001IP Acute</v>
      </c>
      <c r="B715" s="8"/>
      <c r="C715" s="8"/>
      <c r="D715" s="9"/>
      <c r="E715" s="9"/>
      <c r="F715" s="8"/>
      <c r="G715" s="8"/>
      <c r="H715" s="8"/>
      <c r="I715" s="8"/>
      <c r="J715" s="8"/>
      <c r="K715" s="244">
        <v>10002</v>
      </c>
      <c r="L715" s="248" t="s">
        <v>1667</v>
      </c>
      <c r="M715" s="246">
        <v>370661230001</v>
      </c>
      <c r="N715" s="247">
        <v>20</v>
      </c>
      <c r="O715" s="247" t="s">
        <v>1366</v>
      </c>
      <c r="P715" s="203"/>
      <c r="Q715" s="188" t="s">
        <v>875</v>
      </c>
      <c r="R715" s="188" t="s">
        <v>1350</v>
      </c>
      <c r="S715" s="188" t="s">
        <v>1367</v>
      </c>
      <c r="T715" s="188" t="s">
        <v>1368</v>
      </c>
      <c r="U715" s="189"/>
      <c r="V715" s="189" t="s">
        <v>553</v>
      </c>
      <c r="W715" s="197">
        <v>3436.26</v>
      </c>
      <c r="X715" s="198">
        <v>0.62</v>
      </c>
      <c r="Y715" s="199">
        <v>0.91069999999999995</v>
      </c>
      <c r="Z715" s="200">
        <v>0</v>
      </c>
      <c r="AA715" s="201">
        <v>3241.43</v>
      </c>
      <c r="AB715" s="202">
        <v>0.27500000000000002</v>
      </c>
      <c r="AC715" s="202">
        <v>0.02</v>
      </c>
      <c r="AD715" s="202" t="s">
        <v>1373</v>
      </c>
      <c r="AE715" s="202" t="s">
        <v>1374</v>
      </c>
      <c r="AF715" s="202" t="s">
        <v>1206</v>
      </c>
      <c r="AG715" s="202" t="s">
        <v>948</v>
      </c>
      <c r="AH715" s="189">
        <v>0.99858999999999998</v>
      </c>
      <c r="AI715" s="188"/>
      <c r="AJ715" s="188"/>
      <c r="AK715" s="187"/>
      <c r="AL715" s="187"/>
      <c r="AM715" s="188"/>
      <c r="AN715" s="193"/>
    </row>
    <row r="716" spans="1:40">
      <c r="A716" s="16" t="str">
        <f t="shared" si="11"/>
        <v>370661230004IP Psych</v>
      </c>
      <c r="B716" s="8"/>
      <c r="C716" s="8"/>
      <c r="D716" s="9"/>
      <c r="E716" s="9"/>
      <c r="F716" s="8"/>
      <c r="G716" s="8"/>
      <c r="H716" s="8"/>
      <c r="I716" s="8"/>
      <c r="J716" s="8"/>
      <c r="K716" s="244">
        <v>10002</v>
      </c>
      <c r="L716" s="248" t="s">
        <v>1667</v>
      </c>
      <c r="M716" s="246">
        <v>370661230004</v>
      </c>
      <c r="N716" s="247">
        <v>21</v>
      </c>
      <c r="O716" s="247" t="s">
        <v>1375</v>
      </c>
      <c r="P716" s="203"/>
      <c r="Q716" s="188" t="s">
        <v>875</v>
      </c>
      <c r="R716" s="188" t="s">
        <v>1350</v>
      </c>
      <c r="S716" s="188" t="s">
        <v>1367</v>
      </c>
      <c r="T716" s="188" t="s">
        <v>1368</v>
      </c>
      <c r="U716" s="189"/>
      <c r="V716" s="189" t="s">
        <v>553</v>
      </c>
      <c r="W716" s="197" t="s">
        <v>1206</v>
      </c>
      <c r="X716" s="198" t="s">
        <v>1206</v>
      </c>
      <c r="Y716" s="199" t="s">
        <v>1206</v>
      </c>
      <c r="Z716" s="200" t="s">
        <v>1206</v>
      </c>
      <c r="AA716" s="201">
        <v>371.82</v>
      </c>
      <c r="AB716" s="202" t="s">
        <v>1206</v>
      </c>
      <c r="AC716" s="202" t="s">
        <v>1206</v>
      </c>
      <c r="AD716" s="202" t="s">
        <v>1373</v>
      </c>
      <c r="AE716" s="202" t="s">
        <v>1374</v>
      </c>
      <c r="AF716" s="202" t="s">
        <v>1206</v>
      </c>
      <c r="AG716" s="202" t="s">
        <v>948</v>
      </c>
      <c r="AH716" s="189">
        <v>1</v>
      </c>
      <c r="AI716" s="188"/>
      <c r="AJ716" s="188"/>
      <c r="AK716" s="187"/>
      <c r="AL716" s="187"/>
      <c r="AM716" s="188"/>
      <c r="AN716" s="193"/>
    </row>
    <row r="717" spans="1:40">
      <c r="A717" s="16" t="str">
        <f t="shared" si="11"/>
        <v>370661230001OP Acute</v>
      </c>
      <c r="B717" s="8"/>
      <c r="C717" s="8"/>
      <c r="D717" s="9"/>
      <c r="E717" s="9"/>
      <c r="F717" s="8"/>
      <c r="G717" s="8"/>
      <c r="H717" s="8"/>
      <c r="I717" s="8"/>
      <c r="J717" s="8"/>
      <c r="K717" s="244">
        <v>10002</v>
      </c>
      <c r="L717" s="248" t="s">
        <v>1667</v>
      </c>
      <c r="M717" s="246">
        <v>370661230001</v>
      </c>
      <c r="N717" s="247">
        <v>24</v>
      </c>
      <c r="O717" s="247" t="s">
        <v>1371</v>
      </c>
      <c r="P717" s="203"/>
      <c r="Q717" s="188" t="s">
        <v>875</v>
      </c>
      <c r="R717" s="188" t="s">
        <v>1350</v>
      </c>
      <c r="S717" s="188" t="s">
        <v>1367</v>
      </c>
      <c r="T717" s="188" t="s">
        <v>1368</v>
      </c>
      <c r="U717" s="189"/>
      <c r="V717" s="189" t="s">
        <v>553</v>
      </c>
      <c r="W717" s="197">
        <v>440.14</v>
      </c>
      <c r="X717" s="198">
        <v>0.6</v>
      </c>
      <c r="Y717" s="199">
        <v>0.91069999999999995</v>
      </c>
      <c r="Z717" s="200" t="s">
        <v>1206</v>
      </c>
      <c r="AA717" s="201">
        <v>409.78</v>
      </c>
      <c r="AB717" s="202">
        <v>0.27500000000000002</v>
      </c>
      <c r="AC717" s="202">
        <v>0.02</v>
      </c>
      <c r="AD717" s="202" t="s">
        <v>1373</v>
      </c>
      <c r="AE717" s="202" t="s">
        <v>1374</v>
      </c>
      <c r="AF717" s="202" t="s">
        <v>949</v>
      </c>
      <c r="AG717" s="202" t="s">
        <v>948</v>
      </c>
      <c r="AH717" s="189">
        <v>0.98373999999999995</v>
      </c>
      <c r="AI717" s="188"/>
      <c r="AJ717" s="188"/>
      <c r="AK717" s="187"/>
      <c r="AL717" s="187"/>
      <c r="AM717" s="188"/>
      <c r="AN717" s="193"/>
    </row>
    <row r="718" spans="1:40">
      <c r="A718" s="16" t="str">
        <f t="shared" si="11"/>
        <v>370661230004OP Psych</v>
      </c>
      <c r="B718" s="8"/>
      <c r="C718" s="8"/>
      <c r="D718" s="9"/>
      <c r="E718" s="9"/>
      <c r="F718" s="8"/>
      <c r="G718" s="8"/>
      <c r="H718" s="8"/>
      <c r="I718" s="8"/>
      <c r="J718" s="8"/>
      <c r="K718" s="244">
        <v>10002</v>
      </c>
      <c r="L718" s="248" t="s">
        <v>1667</v>
      </c>
      <c r="M718" s="246">
        <v>370661230004</v>
      </c>
      <c r="N718" s="247">
        <v>27</v>
      </c>
      <c r="O718" s="247" t="s">
        <v>1376</v>
      </c>
      <c r="P718" s="203"/>
      <c r="Q718" s="188" t="s">
        <v>875</v>
      </c>
      <c r="R718" s="188" t="s">
        <v>1350</v>
      </c>
      <c r="S718" s="188" t="s">
        <v>1367</v>
      </c>
      <c r="T718" s="188" t="s">
        <v>1368</v>
      </c>
      <c r="U718" s="189"/>
      <c r="V718" s="189" t="s">
        <v>553</v>
      </c>
      <c r="W718" s="197">
        <v>201.46</v>
      </c>
      <c r="X718" s="198">
        <v>0.6</v>
      </c>
      <c r="Y718" s="199">
        <v>0.91069999999999995</v>
      </c>
      <c r="Z718" s="200" t="s">
        <v>1206</v>
      </c>
      <c r="AA718" s="201">
        <v>190.67</v>
      </c>
      <c r="AB718" s="202">
        <v>0.27500000000000002</v>
      </c>
      <c r="AC718" s="202">
        <v>0.02</v>
      </c>
      <c r="AD718" s="202" t="s">
        <v>1373</v>
      </c>
      <c r="AE718" s="202" t="s">
        <v>1374</v>
      </c>
      <c r="AF718" s="202" t="s">
        <v>949</v>
      </c>
      <c r="AG718" s="202" t="s">
        <v>948</v>
      </c>
      <c r="AH718" s="189">
        <v>1</v>
      </c>
      <c r="AI718" s="188"/>
      <c r="AJ718" s="188"/>
      <c r="AK718" s="187"/>
      <c r="AL718" s="187"/>
      <c r="AM718" s="188"/>
      <c r="AN718" s="193"/>
    </row>
    <row r="719" spans="1:40">
      <c r="A719" s="16" t="str">
        <f t="shared" si="11"/>
        <v>370661230004OP Psych</v>
      </c>
      <c r="B719" s="8"/>
      <c r="C719" s="8"/>
      <c r="D719" s="9"/>
      <c r="E719" s="9"/>
      <c r="F719" s="8"/>
      <c r="G719" s="8"/>
      <c r="H719" s="8"/>
      <c r="I719" s="8"/>
      <c r="J719" s="8"/>
      <c r="K719" s="244">
        <v>10002</v>
      </c>
      <c r="L719" s="248" t="s">
        <v>1667</v>
      </c>
      <c r="M719" s="246">
        <v>370661230004</v>
      </c>
      <c r="N719" s="247">
        <v>28</v>
      </c>
      <c r="O719" s="247" t="s">
        <v>1376</v>
      </c>
      <c r="P719" s="203"/>
      <c r="Q719" s="188" t="s">
        <v>875</v>
      </c>
      <c r="R719" s="188" t="s">
        <v>1350</v>
      </c>
      <c r="S719" s="188" t="s">
        <v>1367</v>
      </c>
      <c r="T719" s="188" t="s">
        <v>1368</v>
      </c>
      <c r="U719" s="189"/>
      <c r="V719" s="189" t="s">
        <v>553</v>
      </c>
      <c r="W719" s="197">
        <v>201.46</v>
      </c>
      <c r="X719" s="198">
        <v>0.6</v>
      </c>
      <c r="Y719" s="199">
        <v>0.91069999999999995</v>
      </c>
      <c r="Z719" s="200" t="s">
        <v>1206</v>
      </c>
      <c r="AA719" s="201">
        <v>190.67</v>
      </c>
      <c r="AB719" s="202">
        <v>0.27500000000000002</v>
      </c>
      <c r="AC719" s="202">
        <v>0.02</v>
      </c>
      <c r="AD719" s="202" t="s">
        <v>1373</v>
      </c>
      <c r="AE719" s="202" t="s">
        <v>1374</v>
      </c>
      <c r="AF719" s="202" t="s">
        <v>949</v>
      </c>
      <c r="AG719" s="202" t="s">
        <v>948</v>
      </c>
      <c r="AH719" s="189">
        <v>1</v>
      </c>
      <c r="AI719" s="188"/>
      <c r="AJ719" s="188"/>
      <c r="AK719" s="187"/>
      <c r="AL719" s="187"/>
      <c r="AM719" s="188"/>
      <c r="AN719" s="193"/>
    </row>
    <row r="720" spans="1:40">
      <c r="A720" s="16" t="str">
        <f t="shared" si="11"/>
        <v>364195126004IP Acute</v>
      </c>
      <c r="B720" s="8"/>
      <c r="C720" s="8"/>
      <c r="D720" s="9"/>
      <c r="E720" s="9"/>
      <c r="F720" s="8"/>
      <c r="G720" s="8"/>
      <c r="H720" s="8"/>
      <c r="I720" s="8"/>
      <c r="J720" s="8"/>
      <c r="K720" s="244">
        <v>10003</v>
      </c>
      <c r="L720" s="248" t="s">
        <v>1668</v>
      </c>
      <c r="M720" s="246">
        <v>364195126004</v>
      </c>
      <c r="N720" s="247">
        <v>20</v>
      </c>
      <c r="O720" s="247" t="s">
        <v>1366</v>
      </c>
      <c r="P720" s="203"/>
      <c r="Q720" s="188" t="s">
        <v>882</v>
      </c>
      <c r="R720" s="188" t="s">
        <v>1350</v>
      </c>
      <c r="S720" s="188" t="s">
        <v>1367</v>
      </c>
      <c r="T720" s="188" t="s">
        <v>1368</v>
      </c>
      <c r="U720" s="189"/>
      <c r="V720" s="189" t="s">
        <v>530</v>
      </c>
      <c r="W720" s="197">
        <v>3436.26</v>
      </c>
      <c r="X720" s="198">
        <v>0.68300000000000005</v>
      </c>
      <c r="Y720" s="199">
        <v>1.0412999999999999</v>
      </c>
      <c r="Z720" s="200">
        <v>0</v>
      </c>
      <c r="AA720" s="201">
        <v>3528.21</v>
      </c>
      <c r="AB720" s="202">
        <v>0.17399999999999999</v>
      </c>
      <c r="AC720" s="202">
        <v>1.4E-2</v>
      </c>
      <c r="AD720" s="202" t="s">
        <v>1378</v>
      </c>
      <c r="AE720" s="202" t="s">
        <v>1381</v>
      </c>
      <c r="AF720" s="202" t="s">
        <v>1206</v>
      </c>
      <c r="AG720" s="202" t="s">
        <v>948</v>
      </c>
      <c r="AH720" s="189">
        <v>0.99858999999999998</v>
      </c>
      <c r="AI720" s="188"/>
      <c r="AJ720" s="188"/>
      <c r="AK720" s="187"/>
      <c r="AL720" s="187"/>
      <c r="AM720" s="188"/>
      <c r="AN720" s="193"/>
    </row>
    <row r="721" spans="1:40">
      <c r="A721" s="16" t="str">
        <f t="shared" si="11"/>
        <v>364195126041IP Acute</v>
      </c>
      <c r="B721" s="8"/>
      <c r="C721" s="8"/>
      <c r="D721" s="9"/>
      <c r="E721" s="9"/>
      <c r="F721" s="8"/>
      <c r="G721" s="8"/>
      <c r="H721" s="8"/>
      <c r="I721" s="8"/>
      <c r="J721" s="8"/>
      <c r="K721" s="244">
        <v>10003</v>
      </c>
      <c r="L721" s="248" t="s">
        <v>1668</v>
      </c>
      <c r="M721" s="246">
        <v>364195126041</v>
      </c>
      <c r="N721" s="247">
        <v>20</v>
      </c>
      <c r="O721" s="247" t="s">
        <v>1366</v>
      </c>
      <c r="P721" s="203"/>
      <c r="Q721" s="188" t="s">
        <v>882</v>
      </c>
      <c r="R721" s="188" t="s">
        <v>1350</v>
      </c>
      <c r="S721" s="188" t="s">
        <v>1367</v>
      </c>
      <c r="T721" s="188" t="s">
        <v>1368</v>
      </c>
      <c r="U721" s="189"/>
      <c r="V721" s="189" t="s">
        <v>530</v>
      </c>
      <c r="W721" s="197">
        <v>3436.26</v>
      </c>
      <c r="X721" s="198">
        <v>0.68300000000000005</v>
      </c>
      <c r="Y721" s="199">
        <v>1.0412999999999999</v>
      </c>
      <c r="Z721" s="200">
        <v>0</v>
      </c>
      <c r="AA721" s="201">
        <v>3528.21</v>
      </c>
      <c r="AB721" s="202">
        <v>0.17399999999999999</v>
      </c>
      <c r="AC721" s="202">
        <v>1.4E-2</v>
      </c>
      <c r="AD721" s="202" t="s">
        <v>1378</v>
      </c>
      <c r="AE721" s="202" t="s">
        <v>1381</v>
      </c>
      <c r="AF721" s="202" t="s">
        <v>1206</v>
      </c>
      <c r="AG721" s="202" t="s">
        <v>948</v>
      </c>
      <c r="AH721" s="189">
        <v>0.99858999999999998</v>
      </c>
      <c r="AI721" s="188"/>
      <c r="AJ721" s="188"/>
      <c r="AK721" s="187"/>
      <c r="AL721" s="187"/>
      <c r="AM721" s="188"/>
      <c r="AN721" s="193"/>
    </row>
    <row r="722" spans="1:40">
      <c r="A722" s="16" t="str">
        <f t="shared" si="11"/>
        <v>364195126004IP Psych</v>
      </c>
      <c r="B722" s="8"/>
      <c r="C722" s="8"/>
      <c r="D722" s="9"/>
      <c r="E722" s="9"/>
      <c r="F722" s="8"/>
      <c r="G722" s="8"/>
      <c r="H722" s="8"/>
      <c r="I722" s="8"/>
      <c r="J722" s="8"/>
      <c r="K722" s="244">
        <v>10003</v>
      </c>
      <c r="L722" s="248" t="s">
        <v>1668</v>
      </c>
      <c r="M722" s="246">
        <v>364195126004</v>
      </c>
      <c r="N722" s="247">
        <v>21</v>
      </c>
      <c r="O722" s="247" t="s">
        <v>1375</v>
      </c>
      <c r="P722" s="203"/>
      <c r="Q722" s="188" t="s">
        <v>882</v>
      </c>
      <c r="R722" s="188" t="s">
        <v>1350</v>
      </c>
      <c r="S722" s="188" t="s">
        <v>1367</v>
      </c>
      <c r="T722" s="188" t="s">
        <v>1368</v>
      </c>
      <c r="U722" s="189"/>
      <c r="V722" s="189" t="s">
        <v>530</v>
      </c>
      <c r="W722" s="197" t="s">
        <v>1206</v>
      </c>
      <c r="X722" s="198" t="s">
        <v>1206</v>
      </c>
      <c r="Y722" s="199" t="s">
        <v>1206</v>
      </c>
      <c r="Z722" s="200" t="s">
        <v>1206</v>
      </c>
      <c r="AA722" s="201">
        <v>375.52</v>
      </c>
      <c r="AB722" s="202" t="s">
        <v>1206</v>
      </c>
      <c r="AC722" s="202" t="s">
        <v>1206</v>
      </c>
      <c r="AD722" s="202" t="s">
        <v>1378</v>
      </c>
      <c r="AE722" s="202" t="s">
        <v>1381</v>
      </c>
      <c r="AF722" s="202" t="s">
        <v>1206</v>
      </c>
      <c r="AG722" s="202" t="s">
        <v>948</v>
      </c>
      <c r="AH722" s="189">
        <v>1</v>
      </c>
      <c r="AI722" s="188"/>
      <c r="AJ722" s="188"/>
      <c r="AK722" s="187"/>
      <c r="AL722" s="187"/>
      <c r="AM722" s="188"/>
      <c r="AN722" s="193"/>
    </row>
    <row r="723" spans="1:40">
      <c r="A723" s="16" t="str">
        <f t="shared" si="11"/>
        <v>364195126041IP Psych</v>
      </c>
      <c r="B723" s="8"/>
      <c r="C723" s="8"/>
      <c r="D723" s="9"/>
      <c r="E723" s="9"/>
      <c r="F723" s="8"/>
      <c r="G723" s="8"/>
      <c r="H723" s="8"/>
      <c r="I723" s="8"/>
      <c r="J723" s="8"/>
      <c r="K723" s="244">
        <v>10003</v>
      </c>
      <c r="L723" s="248" t="s">
        <v>1668</v>
      </c>
      <c r="M723" s="246">
        <v>364195126041</v>
      </c>
      <c r="N723" s="247">
        <v>21</v>
      </c>
      <c r="O723" s="247" t="s">
        <v>1375</v>
      </c>
      <c r="P723" s="203"/>
      <c r="Q723" s="188" t="s">
        <v>882</v>
      </c>
      <c r="R723" s="188" t="s">
        <v>1350</v>
      </c>
      <c r="S723" s="188" t="s">
        <v>1367</v>
      </c>
      <c r="T723" s="188" t="s">
        <v>1368</v>
      </c>
      <c r="U723" s="189"/>
      <c r="V723" s="189" t="s">
        <v>530</v>
      </c>
      <c r="W723" s="197" t="s">
        <v>1206</v>
      </c>
      <c r="X723" s="198" t="s">
        <v>1206</v>
      </c>
      <c r="Y723" s="199" t="s">
        <v>1206</v>
      </c>
      <c r="Z723" s="200" t="s">
        <v>1206</v>
      </c>
      <c r="AA723" s="201">
        <v>375.52</v>
      </c>
      <c r="AB723" s="202" t="s">
        <v>1206</v>
      </c>
      <c r="AC723" s="202" t="s">
        <v>1206</v>
      </c>
      <c r="AD723" s="202" t="s">
        <v>1378</v>
      </c>
      <c r="AE723" s="202" t="s">
        <v>1381</v>
      </c>
      <c r="AF723" s="202" t="s">
        <v>1206</v>
      </c>
      <c r="AG723" s="202" t="s">
        <v>948</v>
      </c>
      <c r="AH723" s="189">
        <v>1</v>
      </c>
      <c r="AI723" s="188"/>
      <c r="AJ723" s="188"/>
      <c r="AK723" s="187"/>
      <c r="AL723" s="187"/>
      <c r="AM723" s="188"/>
      <c r="AN723" s="193"/>
    </row>
    <row r="724" spans="1:40">
      <c r="A724" s="16" t="str">
        <f t="shared" si="11"/>
        <v>364195126045IP Psych</v>
      </c>
      <c r="B724" s="8"/>
      <c r="C724" s="8"/>
      <c r="D724" s="9"/>
      <c r="E724" s="9"/>
      <c r="F724" s="8"/>
      <c r="G724" s="8"/>
      <c r="H724" s="8"/>
      <c r="I724" s="8"/>
      <c r="J724" s="8"/>
      <c r="K724" s="244">
        <v>10003</v>
      </c>
      <c r="L724" s="248" t="s">
        <v>1668</v>
      </c>
      <c r="M724" s="246">
        <v>364195126045</v>
      </c>
      <c r="N724" s="247">
        <v>21</v>
      </c>
      <c r="O724" s="247" t="s">
        <v>1375</v>
      </c>
      <c r="P724" s="203"/>
      <c r="Q724" s="188" t="s">
        <v>882</v>
      </c>
      <c r="R724" s="188" t="s">
        <v>1350</v>
      </c>
      <c r="S724" s="188" t="s">
        <v>1367</v>
      </c>
      <c r="T724" s="188" t="s">
        <v>1368</v>
      </c>
      <c r="U724" s="189"/>
      <c r="V724" s="189" t="s">
        <v>530</v>
      </c>
      <c r="W724" s="197" t="s">
        <v>1206</v>
      </c>
      <c r="X724" s="198" t="s">
        <v>1206</v>
      </c>
      <c r="Y724" s="199" t="s">
        <v>1206</v>
      </c>
      <c r="Z724" s="200" t="s">
        <v>1206</v>
      </c>
      <c r="AA724" s="201">
        <v>375.52</v>
      </c>
      <c r="AB724" s="202" t="s">
        <v>1206</v>
      </c>
      <c r="AC724" s="202" t="s">
        <v>1206</v>
      </c>
      <c r="AD724" s="202" t="s">
        <v>1378</v>
      </c>
      <c r="AE724" s="202" t="s">
        <v>1381</v>
      </c>
      <c r="AF724" s="202" t="s">
        <v>1206</v>
      </c>
      <c r="AG724" s="202" t="s">
        <v>948</v>
      </c>
      <c r="AH724" s="189">
        <v>1</v>
      </c>
      <c r="AI724" s="188"/>
      <c r="AJ724" s="188"/>
      <c r="AK724" s="187"/>
      <c r="AL724" s="187"/>
      <c r="AM724" s="188"/>
      <c r="AN724" s="193"/>
    </row>
    <row r="725" spans="1:40">
      <c r="A725" s="16" t="str">
        <f t="shared" si="11"/>
        <v>364195126004IP Rehab</v>
      </c>
      <c r="B725" s="8"/>
      <c r="C725" s="8"/>
      <c r="D725" s="9"/>
      <c r="E725" s="9"/>
      <c r="F725" s="8"/>
      <c r="G725" s="8"/>
      <c r="H725" s="8"/>
      <c r="I725" s="8"/>
      <c r="J725" s="8"/>
      <c r="K725" s="244">
        <v>10003</v>
      </c>
      <c r="L725" s="248" t="s">
        <v>1668</v>
      </c>
      <c r="M725" s="246">
        <v>364195126004</v>
      </c>
      <c r="N725" s="247">
        <v>22</v>
      </c>
      <c r="O725" s="247" t="s">
        <v>1370</v>
      </c>
      <c r="P725" s="203"/>
      <c r="Q725" s="188" t="s">
        <v>882</v>
      </c>
      <c r="R725" s="188" t="s">
        <v>1350</v>
      </c>
      <c r="S725" s="188" t="s">
        <v>1367</v>
      </c>
      <c r="T725" s="188" t="s">
        <v>1368</v>
      </c>
      <c r="U725" s="189"/>
      <c r="V725" s="189" t="s">
        <v>530</v>
      </c>
      <c r="W725" s="197" t="s">
        <v>1206</v>
      </c>
      <c r="X725" s="198" t="s">
        <v>1206</v>
      </c>
      <c r="Y725" s="199" t="s">
        <v>1206</v>
      </c>
      <c r="Z725" s="200" t="s">
        <v>1206</v>
      </c>
      <c r="AA725" s="201">
        <v>542.86</v>
      </c>
      <c r="AB725" s="202" t="s">
        <v>1206</v>
      </c>
      <c r="AC725" s="202" t="s">
        <v>1206</v>
      </c>
      <c r="AD725" s="202" t="s">
        <v>1378</v>
      </c>
      <c r="AE725" s="202" t="s">
        <v>1381</v>
      </c>
      <c r="AF725" s="202" t="s">
        <v>1206</v>
      </c>
      <c r="AG725" s="202" t="s">
        <v>948</v>
      </c>
      <c r="AH725" s="189">
        <v>1</v>
      </c>
      <c r="AI725" s="188"/>
      <c r="AJ725" s="188"/>
      <c r="AK725" s="187"/>
      <c r="AL725" s="187"/>
      <c r="AM725" s="188"/>
      <c r="AN725" s="193"/>
    </row>
    <row r="726" spans="1:40">
      <c r="A726" s="16" t="str">
        <f t="shared" si="11"/>
        <v>364195126041IP Rehab</v>
      </c>
      <c r="B726" s="8"/>
      <c r="C726" s="8"/>
      <c r="D726" s="9"/>
      <c r="E726" s="9"/>
      <c r="F726" s="8"/>
      <c r="G726" s="8"/>
      <c r="H726" s="8"/>
      <c r="I726" s="8"/>
      <c r="J726" s="8"/>
      <c r="K726" s="244">
        <v>10003</v>
      </c>
      <c r="L726" s="248" t="s">
        <v>1668</v>
      </c>
      <c r="M726" s="246">
        <v>364195126041</v>
      </c>
      <c r="N726" s="247">
        <v>22</v>
      </c>
      <c r="O726" s="247" t="s">
        <v>1370</v>
      </c>
      <c r="P726" s="203"/>
      <c r="Q726" s="188" t="s">
        <v>882</v>
      </c>
      <c r="R726" s="188" t="s">
        <v>1350</v>
      </c>
      <c r="S726" s="188" t="s">
        <v>1367</v>
      </c>
      <c r="T726" s="188" t="s">
        <v>1368</v>
      </c>
      <c r="U726" s="189"/>
      <c r="V726" s="189" t="s">
        <v>530</v>
      </c>
      <c r="W726" s="197" t="s">
        <v>1206</v>
      </c>
      <c r="X726" s="198" t="s">
        <v>1206</v>
      </c>
      <c r="Y726" s="199" t="s">
        <v>1206</v>
      </c>
      <c r="Z726" s="200" t="s">
        <v>1206</v>
      </c>
      <c r="AA726" s="201">
        <v>542.86</v>
      </c>
      <c r="AB726" s="202" t="s">
        <v>1206</v>
      </c>
      <c r="AC726" s="202" t="s">
        <v>1206</v>
      </c>
      <c r="AD726" s="202" t="s">
        <v>1378</v>
      </c>
      <c r="AE726" s="202" t="s">
        <v>1381</v>
      </c>
      <c r="AF726" s="202" t="s">
        <v>1206</v>
      </c>
      <c r="AG726" s="202" t="s">
        <v>948</v>
      </c>
      <c r="AH726" s="189">
        <v>1</v>
      </c>
      <c r="AI726" s="188"/>
      <c r="AJ726" s="188"/>
      <c r="AK726" s="187"/>
      <c r="AL726" s="187"/>
      <c r="AM726" s="188"/>
      <c r="AN726" s="193"/>
    </row>
    <row r="727" spans="1:40">
      <c r="A727" s="16" t="str">
        <f t="shared" si="11"/>
        <v>364195126049IP Rehab</v>
      </c>
      <c r="B727" s="8"/>
      <c r="C727" s="8"/>
      <c r="D727" s="9"/>
      <c r="E727" s="9"/>
      <c r="F727" s="8"/>
      <c r="G727" s="8"/>
      <c r="H727" s="8"/>
      <c r="I727" s="8"/>
      <c r="J727" s="8"/>
      <c r="K727" s="244">
        <v>10003</v>
      </c>
      <c r="L727" s="248" t="s">
        <v>1668</v>
      </c>
      <c r="M727" s="246">
        <v>364195126049</v>
      </c>
      <c r="N727" s="247">
        <v>22</v>
      </c>
      <c r="O727" s="247" t="s">
        <v>1370</v>
      </c>
      <c r="P727" s="203"/>
      <c r="Q727" s="188" t="s">
        <v>882</v>
      </c>
      <c r="R727" s="188" t="s">
        <v>1350</v>
      </c>
      <c r="S727" s="188" t="s">
        <v>1367</v>
      </c>
      <c r="T727" s="188" t="s">
        <v>1368</v>
      </c>
      <c r="U727" s="189"/>
      <c r="V727" s="189" t="s">
        <v>530</v>
      </c>
      <c r="W727" s="197" t="s">
        <v>1206</v>
      </c>
      <c r="X727" s="198" t="s">
        <v>1206</v>
      </c>
      <c r="Y727" s="199" t="s">
        <v>1206</v>
      </c>
      <c r="Z727" s="200" t="s">
        <v>1206</v>
      </c>
      <c r="AA727" s="201">
        <v>542.86</v>
      </c>
      <c r="AB727" s="202" t="s">
        <v>1206</v>
      </c>
      <c r="AC727" s="202" t="s">
        <v>1206</v>
      </c>
      <c r="AD727" s="202" t="s">
        <v>1378</v>
      </c>
      <c r="AE727" s="202" t="s">
        <v>1381</v>
      </c>
      <c r="AF727" s="202" t="s">
        <v>1206</v>
      </c>
      <c r="AG727" s="202" t="s">
        <v>948</v>
      </c>
      <c r="AH727" s="189">
        <v>1</v>
      </c>
      <c r="AI727" s="188"/>
      <c r="AJ727" s="188"/>
      <c r="AK727" s="187"/>
      <c r="AL727" s="187"/>
      <c r="AM727" s="188"/>
      <c r="AN727" s="193"/>
    </row>
    <row r="728" spans="1:40">
      <c r="A728" s="16" t="str">
        <f t="shared" si="11"/>
        <v>364195126004OP Acute</v>
      </c>
      <c r="B728" s="8"/>
      <c r="C728" s="8"/>
      <c r="D728" s="9"/>
      <c r="E728" s="9"/>
      <c r="F728" s="8"/>
      <c r="G728" s="8"/>
      <c r="H728" s="8"/>
      <c r="I728" s="8"/>
      <c r="J728" s="8"/>
      <c r="K728" s="244">
        <v>10003</v>
      </c>
      <c r="L728" s="248" t="s">
        <v>1668</v>
      </c>
      <c r="M728" s="246">
        <v>364195126004</v>
      </c>
      <c r="N728" s="247">
        <v>24</v>
      </c>
      <c r="O728" s="247" t="s">
        <v>1371</v>
      </c>
      <c r="P728" s="203"/>
      <c r="Q728" s="188" t="s">
        <v>882</v>
      </c>
      <c r="R728" s="188" t="s">
        <v>1350</v>
      </c>
      <c r="S728" s="188" t="s">
        <v>1367</v>
      </c>
      <c r="T728" s="188" t="s">
        <v>1368</v>
      </c>
      <c r="U728" s="189"/>
      <c r="V728" s="189" t="s">
        <v>530</v>
      </c>
      <c r="W728" s="197">
        <v>440.14</v>
      </c>
      <c r="X728" s="198">
        <v>0.6</v>
      </c>
      <c r="Y728" s="199">
        <v>1.0412999999999999</v>
      </c>
      <c r="Z728" s="200" t="s">
        <v>1206</v>
      </c>
      <c r="AA728" s="201">
        <v>443.71</v>
      </c>
      <c r="AB728" s="202">
        <v>0.17399999999999999</v>
      </c>
      <c r="AC728" s="202">
        <v>1.4E-2</v>
      </c>
      <c r="AD728" s="202" t="s">
        <v>1378</v>
      </c>
      <c r="AE728" s="202" t="s">
        <v>1381</v>
      </c>
      <c r="AF728" s="202" t="s">
        <v>949</v>
      </c>
      <c r="AG728" s="202" t="s">
        <v>948</v>
      </c>
      <c r="AH728" s="189">
        <v>0.98373999999999995</v>
      </c>
      <c r="AI728" s="188"/>
      <c r="AJ728" s="188"/>
      <c r="AK728" s="187"/>
      <c r="AL728" s="187"/>
      <c r="AM728" s="188"/>
      <c r="AN728" s="193"/>
    </row>
    <row r="729" spans="1:40">
      <c r="A729" s="16" t="str">
        <f t="shared" si="11"/>
        <v>364195126041OP Acute</v>
      </c>
      <c r="B729" s="8"/>
      <c r="C729" s="8"/>
      <c r="D729" s="9"/>
      <c r="E729" s="9"/>
      <c r="F729" s="8"/>
      <c r="G729" s="8"/>
      <c r="H729" s="8"/>
      <c r="I729" s="8"/>
      <c r="J729" s="8"/>
      <c r="K729" s="244">
        <v>10003</v>
      </c>
      <c r="L729" s="248" t="s">
        <v>1668</v>
      </c>
      <c r="M729" s="246">
        <v>364195126041</v>
      </c>
      <c r="N729" s="247">
        <v>24</v>
      </c>
      <c r="O729" s="247" t="s">
        <v>1371</v>
      </c>
      <c r="P729" s="203"/>
      <c r="Q729" s="188" t="s">
        <v>882</v>
      </c>
      <c r="R729" s="188" t="s">
        <v>1350</v>
      </c>
      <c r="S729" s="188" t="s">
        <v>1367</v>
      </c>
      <c r="T729" s="188" t="s">
        <v>1368</v>
      </c>
      <c r="U729" s="189"/>
      <c r="V729" s="189" t="s">
        <v>530</v>
      </c>
      <c r="W729" s="197">
        <v>440.14</v>
      </c>
      <c r="X729" s="198">
        <v>0.6</v>
      </c>
      <c r="Y729" s="199">
        <v>1.0412999999999999</v>
      </c>
      <c r="Z729" s="200" t="s">
        <v>1206</v>
      </c>
      <c r="AA729" s="201">
        <v>443.71</v>
      </c>
      <c r="AB729" s="202">
        <v>0.17399999999999999</v>
      </c>
      <c r="AC729" s="202">
        <v>1.4E-2</v>
      </c>
      <c r="AD729" s="202" t="s">
        <v>1378</v>
      </c>
      <c r="AE729" s="202" t="s">
        <v>1381</v>
      </c>
      <c r="AF729" s="202" t="s">
        <v>949</v>
      </c>
      <c r="AG729" s="202" t="s">
        <v>948</v>
      </c>
      <c r="AH729" s="189">
        <v>0.98373999999999995</v>
      </c>
      <c r="AI729" s="188"/>
      <c r="AJ729" s="188"/>
      <c r="AK729" s="187"/>
      <c r="AL729" s="187"/>
      <c r="AM729" s="188"/>
      <c r="AN729" s="193"/>
    </row>
    <row r="730" spans="1:40">
      <c r="A730" s="16" t="str">
        <f t="shared" si="11"/>
        <v>364195126004OP Psych</v>
      </c>
      <c r="B730" s="8"/>
      <c r="C730" s="8"/>
      <c r="D730" s="9"/>
      <c r="E730" s="9"/>
      <c r="F730" s="8"/>
      <c r="G730" s="8"/>
      <c r="H730" s="8"/>
      <c r="I730" s="8"/>
      <c r="J730" s="8"/>
      <c r="K730" s="244">
        <v>10003</v>
      </c>
      <c r="L730" s="248" t="s">
        <v>1668</v>
      </c>
      <c r="M730" s="246">
        <v>364195126004</v>
      </c>
      <c r="N730" s="247">
        <v>27</v>
      </c>
      <c r="O730" s="247" t="s">
        <v>1376</v>
      </c>
      <c r="P730" s="203"/>
      <c r="Q730" s="188" t="s">
        <v>882</v>
      </c>
      <c r="R730" s="188" t="s">
        <v>1350</v>
      </c>
      <c r="S730" s="188" t="s">
        <v>1367</v>
      </c>
      <c r="T730" s="188" t="s">
        <v>1368</v>
      </c>
      <c r="U730" s="189"/>
      <c r="V730" s="189" t="s">
        <v>530</v>
      </c>
      <c r="W730" s="197">
        <v>201.46</v>
      </c>
      <c r="X730" s="198">
        <v>0.6</v>
      </c>
      <c r="Y730" s="199">
        <v>1.0412999999999999</v>
      </c>
      <c r="Z730" s="200" t="s">
        <v>1206</v>
      </c>
      <c r="AA730" s="201">
        <v>206.45</v>
      </c>
      <c r="AB730" s="202">
        <v>0.17399999999999999</v>
      </c>
      <c r="AC730" s="202">
        <v>1.4E-2</v>
      </c>
      <c r="AD730" s="202" t="s">
        <v>1378</v>
      </c>
      <c r="AE730" s="202" t="s">
        <v>1381</v>
      </c>
      <c r="AF730" s="202" t="s">
        <v>949</v>
      </c>
      <c r="AG730" s="202" t="s">
        <v>948</v>
      </c>
      <c r="AH730" s="189">
        <v>1</v>
      </c>
      <c r="AI730" s="188"/>
      <c r="AJ730" s="188"/>
      <c r="AK730" s="187"/>
      <c r="AL730" s="187"/>
      <c r="AM730" s="188"/>
      <c r="AN730" s="193"/>
    </row>
    <row r="731" spans="1:40">
      <c r="A731" s="16" t="str">
        <f t="shared" si="11"/>
        <v>364195126041OP Psych</v>
      </c>
      <c r="B731" s="8"/>
      <c r="C731" s="8"/>
      <c r="D731" s="9"/>
      <c r="E731" s="9"/>
      <c r="F731" s="8"/>
      <c r="G731" s="8"/>
      <c r="H731" s="8"/>
      <c r="I731" s="8"/>
      <c r="J731" s="8"/>
      <c r="K731" s="244">
        <v>10003</v>
      </c>
      <c r="L731" s="248" t="s">
        <v>1668</v>
      </c>
      <c r="M731" s="246">
        <v>364195126041</v>
      </c>
      <c r="N731" s="247">
        <v>27</v>
      </c>
      <c r="O731" s="247" t="s">
        <v>1376</v>
      </c>
      <c r="P731" s="203"/>
      <c r="Q731" s="188" t="s">
        <v>882</v>
      </c>
      <c r="R731" s="188" t="s">
        <v>1350</v>
      </c>
      <c r="S731" s="188" t="s">
        <v>1367</v>
      </c>
      <c r="T731" s="188" t="s">
        <v>1368</v>
      </c>
      <c r="U731" s="189"/>
      <c r="V731" s="189" t="s">
        <v>530</v>
      </c>
      <c r="W731" s="197">
        <v>201.46</v>
      </c>
      <c r="X731" s="198">
        <v>0.6</v>
      </c>
      <c r="Y731" s="199">
        <v>1.0412999999999999</v>
      </c>
      <c r="Z731" s="200" t="s">
        <v>1206</v>
      </c>
      <c r="AA731" s="201">
        <v>206.45</v>
      </c>
      <c r="AB731" s="202">
        <v>0.17399999999999999</v>
      </c>
      <c r="AC731" s="202">
        <v>1.4E-2</v>
      </c>
      <c r="AD731" s="202" t="s">
        <v>1378</v>
      </c>
      <c r="AE731" s="202" t="s">
        <v>1381</v>
      </c>
      <c r="AF731" s="202" t="s">
        <v>949</v>
      </c>
      <c r="AG731" s="202" t="s">
        <v>948</v>
      </c>
      <c r="AH731" s="189">
        <v>1</v>
      </c>
      <c r="AI731" s="188"/>
      <c r="AJ731" s="188"/>
      <c r="AK731" s="187"/>
      <c r="AL731" s="187"/>
      <c r="AM731" s="188"/>
      <c r="AN731" s="193"/>
    </row>
    <row r="732" spans="1:40">
      <c r="A732" s="16" t="str">
        <f t="shared" si="11"/>
        <v>364195126045OP Psych</v>
      </c>
      <c r="B732" s="8"/>
      <c r="C732" s="8"/>
      <c r="D732" s="9"/>
      <c r="E732" s="9"/>
      <c r="F732" s="8"/>
      <c r="G732" s="8"/>
      <c r="H732" s="8"/>
      <c r="I732" s="8"/>
      <c r="J732" s="8"/>
      <c r="K732" s="244">
        <v>10003</v>
      </c>
      <c r="L732" s="248" t="s">
        <v>1668</v>
      </c>
      <c r="M732" s="246">
        <v>364195126045</v>
      </c>
      <c r="N732" s="247">
        <v>27</v>
      </c>
      <c r="O732" s="247" t="s">
        <v>1376</v>
      </c>
      <c r="P732" s="203"/>
      <c r="Q732" s="188" t="s">
        <v>882</v>
      </c>
      <c r="R732" s="188" t="s">
        <v>1350</v>
      </c>
      <c r="S732" s="188" t="s">
        <v>1367</v>
      </c>
      <c r="T732" s="188" t="s">
        <v>1368</v>
      </c>
      <c r="U732" s="189"/>
      <c r="V732" s="189" t="s">
        <v>530</v>
      </c>
      <c r="W732" s="197">
        <v>201.46</v>
      </c>
      <c r="X732" s="198">
        <v>0.6</v>
      </c>
      <c r="Y732" s="199">
        <v>1.0412999999999999</v>
      </c>
      <c r="Z732" s="200" t="s">
        <v>1206</v>
      </c>
      <c r="AA732" s="201">
        <v>206.45</v>
      </c>
      <c r="AB732" s="202">
        <v>0.17399999999999999</v>
      </c>
      <c r="AC732" s="202">
        <v>1.4E-2</v>
      </c>
      <c r="AD732" s="202" t="s">
        <v>1378</v>
      </c>
      <c r="AE732" s="202" t="s">
        <v>1381</v>
      </c>
      <c r="AF732" s="202" t="s">
        <v>949</v>
      </c>
      <c r="AG732" s="202" t="s">
        <v>948</v>
      </c>
      <c r="AH732" s="189">
        <v>1</v>
      </c>
      <c r="AI732" s="188"/>
      <c r="AJ732" s="188"/>
      <c r="AK732" s="187"/>
      <c r="AL732" s="187"/>
      <c r="AM732" s="188"/>
      <c r="AN732" s="193"/>
    </row>
    <row r="733" spans="1:40">
      <c r="A733" s="16" t="str">
        <f t="shared" si="11"/>
        <v>364195126004OP Psych</v>
      </c>
      <c r="B733" s="8"/>
      <c r="C733" s="8"/>
      <c r="D733" s="9"/>
      <c r="E733" s="9"/>
      <c r="F733" s="8"/>
      <c r="G733" s="8"/>
      <c r="H733" s="8"/>
      <c r="I733" s="8"/>
      <c r="J733" s="8"/>
      <c r="K733" s="244">
        <v>10003</v>
      </c>
      <c r="L733" s="248" t="s">
        <v>1668</v>
      </c>
      <c r="M733" s="246">
        <v>364195126004</v>
      </c>
      <c r="N733" s="247">
        <v>28</v>
      </c>
      <c r="O733" s="247" t="s">
        <v>1376</v>
      </c>
      <c r="P733" s="203"/>
      <c r="Q733" s="188" t="s">
        <v>882</v>
      </c>
      <c r="R733" s="188" t="s">
        <v>1350</v>
      </c>
      <c r="S733" s="188" t="s">
        <v>1367</v>
      </c>
      <c r="T733" s="188" t="s">
        <v>1368</v>
      </c>
      <c r="U733" s="189"/>
      <c r="V733" s="189" t="s">
        <v>530</v>
      </c>
      <c r="W733" s="197">
        <v>201.46</v>
      </c>
      <c r="X733" s="198">
        <v>0.6</v>
      </c>
      <c r="Y733" s="199">
        <v>1.0412999999999999</v>
      </c>
      <c r="Z733" s="200" t="s">
        <v>1206</v>
      </c>
      <c r="AA733" s="201">
        <v>206.45</v>
      </c>
      <c r="AB733" s="202">
        <v>0.17399999999999999</v>
      </c>
      <c r="AC733" s="202">
        <v>1.4E-2</v>
      </c>
      <c r="AD733" s="202" t="s">
        <v>1378</v>
      </c>
      <c r="AE733" s="202" t="s">
        <v>1381</v>
      </c>
      <c r="AF733" s="202" t="s">
        <v>949</v>
      </c>
      <c r="AG733" s="202" t="s">
        <v>948</v>
      </c>
      <c r="AH733" s="189">
        <v>1</v>
      </c>
      <c r="AI733" s="188"/>
      <c r="AJ733" s="188"/>
      <c r="AK733" s="187"/>
      <c r="AL733" s="187"/>
      <c r="AM733" s="188"/>
      <c r="AN733" s="193"/>
    </row>
    <row r="734" spans="1:40">
      <c r="A734" s="16" t="str">
        <f t="shared" si="11"/>
        <v>364195126041OP Psych</v>
      </c>
      <c r="B734" s="8"/>
      <c r="C734" s="8"/>
      <c r="D734" s="9"/>
      <c r="E734" s="9"/>
      <c r="F734" s="8"/>
      <c r="G734" s="8"/>
      <c r="H734" s="8"/>
      <c r="I734" s="8"/>
      <c r="J734" s="8"/>
      <c r="K734" s="244">
        <v>10003</v>
      </c>
      <c r="L734" s="248" t="s">
        <v>1668</v>
      </c>
      <c r="M734" s="246">
        <v>364195126041</v>
      </c>
      <c r="N734" s="247">
        <v>28</v>
      </c>
      <c r="O734" s="247" t="s">
        <v>1376</v>
      </c>
      <c r="P734" s="203"/>
      <c r="Q734" s="188" t="s">
        <v>882</v>
      </c>
      <c r="R734" s="188" t="s">
        <v>1350</v>
      </c>
      <c r="S734" s="188" t="s">
        <v>1367</v>
      </c>
      <c r="T734" s="188" t="s">
        <v>1368</v>
      </c>
      <c r="U734" s="189"/>
      <c r="V734" s="189" t="s">
        <v>530</v>
      </c>
      <c r="W734" s="197">
        <v>201.46</v>
      </c>
      <c r="X734" s="198">
        <v>0.6</v>
      </c>
      <c r="Y734" s="199">
        <v>1.0412999999999999</v>
      </c>
      <c r="Z734" s="200" t="s">
        <v>1206</v>
      </c>
      <c r="AA734" s="201">
        <v>206.45</v>
      </c>
      <c r="AB734" s="202">
        <v>0.17399999999999999</v>
      </c>
      <c r="AC734" s="202">
        <v>1.4E-2</v>
      </c>
      <c r="AD734" s="202" t="s">
        <v>1378</v>
      </c>
      <c r="AE734" s="202" t="s">
        <v>1381</v>
      </c>
      <c r="AF734" s="202" t="s">
        <v>949</v>
      </c>
      <c r="AG734" s="202" t="s">
        <v>948</v>
      </c>
      <c r="AH734" s="189">
        <v>1</v>
      </c>
      <c r="AI734" s="188"/>
      <c r="AJ734" s="188"/>
      <c r="AK734" s="187"/>
      <c r="AL734" s="187"/>
      <c r="AM734" s="188"/>
      <c r="AN734" s="193"/>
    </row>
    <row r="735" spans="1:40">
      <c r="A735" s="16" t="str">
        <f t="shared" si="11"/>
        <v>364195126045OP Psych</v>
      </c>
      <c r="B735" s="8"/>
      <c r="C735" s="8"/>
      <c r="D735" s="9"/>
      <c r="E735" s="9"/>
      <c r="F735" s="8"/>
      <c r="G735" s="8"/>
      <c r="H735" s="8"/>
      <c r="I735" s="8"/>
      <c r="J735" s="8"/>
      <c r="K735" s="244">
        <v>10003</v>
      </c>
      <c r="L735" s="248" t="s">
        <v>1668</v>
      </c>
      <c r="M735" s="246">
        <v>364195126045</v>
      </c>
      <c r="N735" s="247">
        <v>28</v>
      </c>
      <c r="O735" s="247" t="s">
        <v>1376</v>
      </c>
      <c r="P735" s="203"/>
      <c r="Q735" s="188" t="s">
        <v>882</v>
      </c>
      <c r="R735" s="188" t="s">
        <v>1350</v>
      </c>
      <c r="S735" s="188" t="s">
        <v>1367</v>
      </c>
      <c r="T735" s="188" t="s">
        <v>1368</v>
      </c>
      <c r="U735" s="189"/>
      <c r="V735" s="189" t="s">
        <v>530</v>
      </c>
      <c r="W735" s="197">
        <v>201.46</v>
      </c>
      <c r="X735" s="198">
        <v>0.6</v>
      </c>
      <c r="Y735" s="199">
        <v>1.0412999999999999</v>
      </c>
      <c r="Z735" s="200" t="s">
        <v>1206</v>
      </c>
      <c r="AA735" s="201">
        <v>206.45</v>
      </c>
      <c r="AB735" s="202">
        <v>0.17399999999999999</v>
      </c>
      <c r="AC735" s="202">
        <v>1.4E-2</v>
      </c>
      <c r="AD735" s="202" t="s">
        <v>1378</v>
      </c>
      <c r="AE735" s="202" t="s">
        <v>1381</v>
      </c>
      <c r="AF735" s="202" t="s">
        <v>949</v>
      </c>
      <c r="AG735" s="202" t="s">
        <v>948</v>
      </c>
      <c r="AH735" s="189">
        <v>1</v>
      </c>
      <c r="AI735" s="188"/>
      <c r="AJ735" s="188"/>
      <c r="AK735" s="187"/>
      <c r="AL735" s="187"/>
      <c r="AM735" s="188"/>
      <c r="AN735" s="193"/>
    </row>
    <row r="736" spans="1:40">
      <c r="A736" s="16" t="str">
        <f t="shared" si="11"/>
        <v>362174832001IP Acute</v>
      </c>
      <c r="B736" s="8"/>
      <c r="C736" s="8"/>
      <c r="D736" s="9"/>
      <c r="E736" s="9"/>
      <c r="F736" s="8"/>
      <c r="G736" s="8"/>
      <c r="H736" s="8"/>
      <c r="I736" s="8"/>
      <c r="J736" s="8"/>
      <c r="K736" s="244">
        <v>10004</v>
      </c>
      <c r="L736" s="248" t="s">
        <v>1669</v>
      </c>
      <c r="M736" s="246">
        <v>362174832001</v>
      </c>
      <c r="N736" s="247">
        <v>20</v>
      </c>
      <c r="O736" s="247" t="s">
        <v>1366</v>
      </c>
      <c r="P736" s="203"/>
      <c r="Q736" s="188" t="s">
        <v>904</v>
      </c>
      <c r="R736" s="188" t="s">
        <v>1350</v>
      </c>
      <c r="S736" s="188" t="s">
        <v>1367</v>
      </c>
      <c r="T736" s="188" t="s">
        <v>1368</v>
      </c>
      <c r="U736" s="189"/>
      <c r="V736" s="189" t="s">
        <v>624</v>
      </c>
      <c r="W736" s="197">
        <v>3436.26</v>
      </c>
      <c r="X736" s="198">
        <v>0.68300000000000005</v>
      </c>
      <c r="Y736" s="199">
        <v>1.0412999999999999</v>
      </c>
      <c r="Z736" s="200">
        <v>0</v>
      </c>
      <c r="AA736" s="201">
        <v>3528.21</v>
      </c>
      <c r="AB736" s="202">
        <v>0.3</v>
      </c>
      <c r="AC736" s="202">
        <v>2.5000000000000001E-2</v>
      </c>
      <c r="AD736" s="202" t="s">
        <v>1378</v>
      </c>
      <c r="AE736" s="202" t="s">
        <v>1381</v>
      </c>
      <c r="AF736" s="202" t="s">
        <v>1206</v>
      </c>
      <c r="AG736" s="202" t="s">
        <v>948</v>
      </c>
      <c r="AH736" s="189">
        <v>0.99858999999999998</v>
      </c>
      <c r="AI736" s="188"/>
      <c r="AJ736" s="188"/>
      <c r="AK736" s="187"/>
      <c r="AL736" s="187"/>
      <c r="AM736" s="188"/>
      <c r="AN736" s="193"/>
    </row>
    <row r="737" spans="1:40">
      <c r="A737" s="16" t="str">
        <f t="shared" si="11"/>
        <v>362174832001IP Psych</v>
      </c>
      <c r="B737" s="8"/>
      <c r="C737" s="8"/>
      <c r="D737" s="9"/>
      <c r="E737" s="9"/>
      <c r="F737" s="8"/>
      <c r="G737" s="8"/>
      <c r="H737" s="8"/>
      <c r="I737" s="8"/>
      <c r="J737" s="8"/>
      <c r="K737" s="244">
        <v>10004</v>
      </c>
      <c r="L737" s="248" t="s">
        <v>1669</v>
      </c>
      <c r="M737" s="246">
        <v>362174832001</v>
      </c>
      <c r="N737" s="247">
        <v>21</v>
      </c>
      <c r="O737" s="247" t="s">
        <v>1375</v>
      </c>
      <c r="P737" s="203"/>
      <c r="Q737" s="188" t="s">
        <v>904</v>
      </c>
      <c r="R737" s="188" t="s">
        <v>1350</v>
      </c>
      <c r="S737" s="188" t="s">
        <v>1367</v>
      </c>
      <c r="T737" s="188" t="s">
        <v>1368</v>
      </c>
      <c r="U737" s="189"/>
      <c r="V737" s="189" t="s">
        <v>624</v>
      </c>
      <c r="W737" s="197" t="s">
        <v>1206</v>
      </c>
      <c r="X737" s="198" t="s">
        <v>1206</v>
      </c>
      <c r="Y737" s="199" t="s">
        <v>1206</v>
      </c>
      <c r="Z737" s="200" t="s">
        <v>1206</v>
      </c>
      <c r="AA737" s="201">
        <v>412.25</v>
      </c>
      <c r="AB737" s="202" t="s">
        <v>1206</v>
      </c>
      <c r="AC737" s="202" t="s">
        <v>1206</v>
      </c>
      <c r="AD737" s="202" t="s">
        <v>1378</v>
      </c>
      <c r="AE737" s="202" t="s">
        <v>1381</v>
      </c>
      <c r="AF737" s="202" t="s">
        <v>1206</v>
      </c>
      <c r="AG737" s="202" t="s">
        <v>948</v>
      </c>
      <c r="AH737" s="189">
        <v>1</v>
      </c>
      <c r="AI737" s="188"/>
      <c r="AJ737" s="188"/>
      <c r="AK737" s="187"/>
      <c r="AL737" s="187"/>
      <c r="AM737" s="188"/>
      <c r="AN737" s="193"/>
    </row>
    <row r="738" spans="1:40">
      <c r="A738" s="16" t="str">
        <f t="shared" si="11"/>
        <v>362174832008IP Psych</v>
      </c>
      <c r="B738" s="8"/>
      <c r="C738" s="8"/>
      <c r="D738" s="9"/>
      <c r="E738" s="9"/>
      <c r="F738" s="8"/>
      <c r="G738" s="8"/>
      <c r="H738" s="8"/>
      <c r="I738" s="8"/>
      <c r="J738" s="8"/>
      <c r="K738" s="244">
        <v>10004</v>
      </c>
      <c r="L738" s="248" t="s">
        <v>1669</v>
      </c>
      <c r="M738" s="246">
        <v>362174832008</v>
      </c>
      <c r="N738" s="247">
        <v>21</v>
      </c>
      <c r="O738" s="247" t="s">
        <v>1375</v>
      </c>
      <c r="P738" s="203"/>
      <c r="Q738" s="188" t="s">
        <v>904</v>
      </c>
      <c r="R738" s="188" t="s">
        <v>1350</v>
      </c>
      <c r="S738" s="188" t="s">
        <v>1367</v>
      </c>
      <c r="T738" s="188" t="s">
        <v>1368</v>
      </c>
      <c r="U738" s="189"/>
      <c r="V738" s="189" t="s">
        <v>624</v>
      </c>
      <c r="W738" s="197" t="s">
        <v>1206</v>
      </c>
      <c r="X738" s="198" t="s">
        <v>1206</v>
      </c>
      <c r="Y738" s="199" t="s">
        <v>1206</v>
      </c>
      <c r="Z738" s="200" t="s">
        <v>1206</v>
      </c>
      <c r="AA738" s="201">
        <v>412.25</v>
      </c>
      <c r="AB738" s="202" t="s">
        <v>1206</v>
      </c>
      <c r="AC738" s="202" t="s">
        <v>1206</v>
      </c>
      <c r="AD738" s="202" t="s">
        <v>1378</v>
      </c>
      <c r="AE738" s="202" t="s">
        <v>1381</v>
      </c>
      <c r="AF738" s="202" t="s">
        <v>1206</v>
      </c>
      <c r="AG738" s="202" t="s">
        <v>948</v>
      </c>
      <c r="AH738" s="189">
        <v>1</v>
      </c>
      <c r="AI738" s="188"/>
      <c r="AJ738" s="188"/>
      <c r="AK738" s="187"/>
      <c r="AL738" s="187"/>
      <c r="AM738" s="188"/>
      <c r="AN738" s="193"/>
    </row>
    <row r="739" spans="1:40">
      <c r="A739" s="16" t="str">
        <f t="shared" si="11"/>
        <v>362174832001IP Rehab</v>
      </c>
      <c r="B739" s="8"/>
      <c r="C739" s="8"/>
      <c r="D739" s="9"/>
      <c r="E739" s="9"/>
      <c r="F739" s="8"/>
      <c r="G739" s="8"/>
      <c r="H739" s="8"/>
      <c r="I739" s="8"/>
      <c r="J739" s="8"/>
      <c r="K739" s="244">
        <v>10004</v>
      </c>
      <c r="L739" s="248" t="s">
        <v>1669</v>
      </c>
      <c r="M739" s="246">
        <v>362174832001</v>
      </c>
      <c r="N739" s="247">
        <v>22</v>
      </c>
      <c r="O739" s="247" t="s">
        <v>1370</v>
      </c>
      <c r="P739" s="203"/>
      <c r="Q739" s="188" t="s">
        <v>904</v>
      </c>
      <c r="R739" s="188" t="s">
        <v>1350</v>
      </c>
      <c r="S739" s="188" t="s">
        <v>1367</v>
      </c>
      <c r="T739" s="188" t="s">
        <v>1368</v>
      </c>
      <c r="U739" s="189"/>
      <c r="V739" s="189" t="s">
        <v>624</v>
      </c>
      <c r="W739" s="197" t="s">
        <v>1206</v>
      </c>
      <c r="X739" s="198" t="s">
        <v>1206</v>
      </c>
      <c r="Y739" s="199" t="s">
        <v>1206</v>
      </c>
      <c r="Z739" s="200" t="s">
        <v>1206</v>
      </c>
      <c r="AA739" s="201">
        <v>627.14</v>
      </c>
      <c r="AB739" s="202" t="s">
        <v>1206</v>
      </c>
      <c r="AC739" s="202" t="s">
        <v>1206</v>
      </c>
      <c r="AD739" s="202" t="s">
        <v>1378</v>
      </c>
      <c r="AE739" s="202" t="s">
        <v>1381</v>
      </c>
      <c r="AF739" s="202" t="s">
        <v>1206</v>
      </c>
      <c r="AG739" s="202" t="s">
        <v>948</v>
      </c>
      <c r="AH739" s="189">
        <v>1</v>
      </c>
      <c r="AI739" s="188"/>
      <c r="AJ739" s="188"/>
      <c r="AK739" s="187"/>
      <c r="AL739" s="187"/>
      <c r="AM739" s="188"/>
      <c r="AN739" s="193"/>
    </row>
    <row r="740" spans="1:40">
      <c r="A740" s="16" t="str">
        <f t="shared" si="11"/>
        <v>362174832007IP Rehab</v>
      </c>
      <c r="B740" s="8"/>
      <c r="C740" s="8"/>
      <c r="D740" s="9"/>
      <c r="E740" s="9"/>
      <c r="F740" s="8"/>
      <c r="G740" s="8"/>
      <c r="H740" s="8"/>
      <c r="I740" s="8"/>
      <c r="J740" s="8"/>
      <c r="K740" s="244">
        <v>10004</v>
      </c>
      <c r="L740" s="248" t="s">
        <v>1669</v>
      </c>
      <c r="M740" s="246">
        <v>362174832007</v>
      </c>
      <c r="N740" s="247">
        <v>22</v>
      </c>
      <c r="O740" s="247" t="s">
        <v>1370</v>
      </c>
      <c r="P740" s="203"/>
      <c r="Q740" s="188" t="s">
        <v>904</v>
      </c>
      <c r="R740" s="188" t="s">
        <v>1350</v>
      </c>
      <c r="S740" s="188" t="s">
        <v>1367</v>
      </c>
      <c r="T740" s="188" t="s">
        <v>1368</v>
      </c>
      <c r="U740" s="189"/>
      <c r="V740" s="189" t="s">
        <v>624</v>
      </c>
      <c r="W740" s="197" t="s">
        <v>1206</v>
      </c>
      <c r="X740" s="198" t="s">
        <v>1206</v>
      </c>
      <c r="Y740" s="199" t="s">
        <v>1206</v>
      </c>
      <c r="Z740" s="200" t="s">
        <v>1206</v>
      </c>
      <c r="AA740" s="201">
        <v>627.14</v>
      </c>
      <c r="AB740" s="202" t="s">
        <v>1206</v>
      </c>
      <c r="AC740" s="202" t="s">
        <v>1206</v>
      </c>
      <c r="AD740" s="202" t="s">
        <v>1378</v>
      </c>
      <c r="AE740" s="202" t="s">
        <v>1381</v>
      </c>
      <c r="AF740" s="202" t="s">
        <v>1206</v>
      </c>
      <c r="AG740" s="202" t="s">
        <v>948</v>
      </c>
      <c r="AH740" s="189">
        <v>1</v>
      </c>
      <c r="AI740" s="188"/>
      <c r="AJ740" s="188"/>
      <c r="AK740" s="187"/>
      <c r="AL740" s="187"/>
      <c r="AM740" s="188"/>
      <c r="AN740" s="193"/>
    </row>
    <row r="741" spans="1:40">
      <c r="A741" s="16" t="str">
        <f t="shared" si="11"/>
        <v>362174832001OP Acute</v>
      </c>
      <c r="B741" s="8"/>
      <c r="C741" s="8"/>
      <c r="D741" s="9"/>
      <c r="E741" s="9"/>
      <c r="F741" s="8"/>
      <c r="G741" s="8"/>
      <c r="H741" s="8"/>
      <c r="I741" s="8"/>
      <c r="J741" s="8"/>
      <c r="K741" s="244">
        <v>10004</v>
      </c>
      <c r="L741" s="248" t="s">
        <v>1669</v>
      </c>
      <c r="M741" s="246">
        <v>362174832001</v>
      </c>
      <c r="N741" s="247">
        <v>24</v>
      </c>
      <c r="O741" s="247" t="s">
        <v>1371</v>
      </c>
      <c r="P741" s="203"/>
      <c r="Q741" s="188" t="s">
        <v>904</v>
      </c>
      <c r="R741" s="188" t="s">
        <v>1350</v>
      </c>
      <c r="S741" s="188" t="s">
        <v>1367</v>
      </c>
      <c r="T741" s="188" t="s">
        <v>1368</v>
      </c>
      <c r="U741" s="189"/>
      <c r="V741" s="189" t="s">
        <v>624</v>
      </c>
      <c r="W741" s="197">
        <v>440.14</v>
      </c>
      <c r="X741" s="198">
        <v>0.6</v>
      </c>
      <c r="Y741" s="199">
        <v>1.0412999999999999</v>
      </c>
      <c r="Z741" s="200" t="s">
        <v>1206</v>
      </c>
      <c r="AA741" s="201">
        <v>443.71</v>
      </c>
      <c r="AB741" s="202">
        <v>0.3</v>
      </c>
      <c r="AC741" s="202">
        <v>2.5000000000000001E-2</v>
      </c>
      <c r="AD741" s="202" t="s">
        <v>1378</v>
      </c>
      <c r="AE741" s="202" t="s">
        <v>1381</v>
      </c>
      <c r="AF741" s="202" t="s">
        <v>949</v>
      </c>
      <c r="AG741" s="202" t="s">
        <v>948</v>
      </c>
      <c r="AH741" s="189">
        <v>0.98373999999999995</v>
      </c>
      <c r="AI741" s="188"/>
      <c r="AJ741" s="188"/>
      <c r="AK741" s="187"/>
      <c r="AL741" s="187"/>
      <c r="AM741" s="188"/>
      <c r="AN741" s="193"/>
    </row>
    <row r="742" spans="1:40">
      <c r="A742" s="16" t="str">
        <f t="shared" si="11"/>
        <v>362174832001OP Psych</v>
      </c>
      <c r="B742" s="8"/>
      <c r="C742" s="8"/>
      <c r="D742" s="9"/>
      <c r="E742" s="9"/>
      <c r="F742" s="8"/>
      <c r="G742" s="8"/>
      <c r="H742" s="8"/>
      <c r="I742" s="8"/>
      <c r="J742" s="8"/>
      <c r="K742" s="244">
        <v>10004</v>
      </c>
      <c r="L742" s="248" t="s">
        <v>1669</v>
      </c>
      <c r="M742" s="246">
        <v>362174832001</v>
      </c>
      <c r="N742" s="247">
        <v>27</v>
      </c>
      <c r="O742" s="247" t="s">
        <v>1376</v>
      </c>
      <c r="P742" s="203"/>
      <c r="Q742" s="188" t="s">
        <v>904</v>
      </c>
      <c r="R742" s="188" t="s">
        <v>1350</v>
      </c>
      <c r="S742" s="188" t="s">
        <v>1367</v>
      </c>
      <c r="T742" s="188" t="s">
        <v>1368</v>
      </c>
      <c r="U742" s="189"/>
      <c r="V742" s="189" t="s">
        <v>624</v>
      </c>
      <c r="W742" s="197">
        <v>201.46</v>
      </c>
      <c r="X742" s="198">
        <v>0.6</v>
      </c>
      <c r="Y742" s="199">
        <v>1.0412999999999999</v>
      </c>
      <c r="Z742" s="200" t="s">
        <v>1206</v>
      </c>
      <c r="AA742" s="201">
        <v>206.45</v>
      </c>
      <c r="AB742" s="202">
        <v>0.3</v>
      </c>
      <c r="AC742" s="202">
        <v>2.5000000000000001E-2</v>
      </c>
      <c r="AD742" s="202" t="s">
        <v>1378</v>
      </c>
      <c r="AE742" s="202" t="s">
        <v>1381</v>
      </c>
      <c r="AF742" s="202" t="s">
        <v>949</v>
      </c>
      <c r="AG742" s="202" t="s">
        <v>948</v>
      </c>
      <c r="AH742" s="189">
        <v>1</v>
      </c>
      <c r="AI742" s="188"/>
      <c r="AJ742" s="188"/>
      <c r="AK742" s="187"/>
      <c r="AL742" s="187"/>
      <c r="AM742" s="188"/>
      <c r="AN742" s="193"/>
    </row>
    <row r="743" spans="1:40">
      <c r="A743" s="16" t="str">
        <f t="shared" si="11"/>
        <v>362174832008OP Psych</v>
      </c>
      <c r="B743" s="8"/>
      <c r="C743" s="8"/>
      <c r="D743" s="9"/>
      <c r="E743" s="9"/>
      <c r="F743" s="8"/>
      <c r="G743" s="8"/>
      <c r="H743" s="8"/>
      <c r="I743" s="8"/>
      <c r="J743" s="8"/>
      <c r="K743" s="244">
        <v>10004</v>
      </c>
      <c r="L743" s="248" t="s">
        <v>1669</v>
      </c>
      <c r="M743" s="246">
        <v>362174832008</v>
      </c>
      <c r="N743" s="247">
        <v>27</v>
      </c>
      <c r="O743" s="247" t="s">
        <v>1376</v>
      </c>
      <c r="P743" s="203"/>
      <c r="Q743" s="188" t="s">
        <v>904</v>
      </c>
      <c r="R743" s="188" t="s">
        <v>1350</v>
      </c>
      <c r="S743" s="188" t="s">
        <v>1367</v>
      </c>
      <c r="T743" s="188" t="s">
        <v>1368</v>
      </c>
      <c r="U743" s="189"/>
      <c r="V743" s="189" t="s">
        <v>624</v>
      </c>
      <c r="W743" s="197">
        <v>201.46</v>
      </c>
      <c r="X743" s="198">
        <v>0.6</v>
      </c>
      <c r="Y743" s="199">
        <v>1.0412999999999999</v>
      </c>
      <c r="Z743" s="200" t="s">
        <v>1206</v>
      </c>
      <c r="AA743" s="201">
        <v>206.45</v>
      </c>
      <c r="AB743" s="202">
        <v>0.3</v>
      </c>
      <c r="AC743" s="202">
        <v>2.5000000000000001E-2</v>
      </c>
      <c r="AD743" s="202" t="s">
        <v>1378</v>
      </c>
      <c r="AE743" s="202" t="s">
        <v>1381</v>
      </c>
      <c r="AF743" s="202" t="s">
        <v>949</v>
      </c>
      <c r="AG743" s="202" t="s">
        <v>948</v>
      </c>
      <c r="AH743" s="189">
        <v>1</v>
      </c>
      <c r="AI743" s="188"/>
      <c r="AJ743" s="188"/>
      <c r="AK743" s="187"/>
      <c r="AL743" s="187"/>
      <c r="AM743" s="188"/>
      <c r="AN743" s="193"/>
    </row>
    <row r="744" spans="1:40">
      <c r="A744" s="16" t="str">
        <f t="shared" si="11"/>
        <v>362174832001OP Psych</v>
      </c>
      <c r="B744" s="8"/>
      <c r="C744" s="8"/>
      <c r="D744" s="9"/>
      <c r="E744" s="9"/>
      <c r="F744" s="8"/>
      <c r="G744" s="8"/>
      <c r="H744" s="8"/>
      <c r="I744" s="8"/>
      <c r="J744" s="8"/>
      <c r="K744" s="244">
        <v>10004</v>
      </c>
      <c r="L744" s="248" t="s">
        <v>1669</v>
      </c>
      <c r="M744" s="246">
        <v>362174832001</v>
      </c>
      <c r="N744" s="247">
        <v>28</v>
      </c>
      <c r="O744" s="247" t="s">
        <v>1376</v>
      </c>
      <c r="P744" s="203"/>
      <c r="Q744" s="188" t="s">
        <v>904</v>
      </c>
      <c r="R744" s="188" t="s">
        <v>1350</v>
      </c>
      <c r="S744" s="188" t="s">
        <v>1367</v>
      </c>
      <c r="T744" s="188" t="s">
        <v>1368</v>
      </c>
      <c r="U744" s="189"/>
      <c r="V744" s="189" t="s">
        <v>624</v>
      </c>
      <c r="W744" s="197">
        <v>201.46</v>
      </c>
      <c r="X744" s="198">
        <v>0.6</v>
      </c>
      <c r="Y744" s="199">
        <v>1.0412999999999999</v>
      </c>
      <c r="Z744" s="200" t="s">
        <v>1206</v>
      </c>
      <c r="AA744" s="201">
        <v>206.45</v>
      </c>
      <c r="AB744" s="202">
        <v>0.3</v>
      </c>
      <c r="AC744" s="202">
        <v>2.5000000000000001E-2</v>
      </c>
      <c r="AD744" s="202" t="s">
        <v>1378</v>
      </c>
      <c r="AE744" s="202" t="s">
        <v>1381</v>
      </c>
      <c r="AF744" s="202" t="s">
        <v>949</v>
      </c>
      <c r="AG744" s="202" t="s">
        <v>948</v>
      </c>
      <c r="AH744" s="189">
        <v>1</v>
      </c>
      <c r="AI744" s="188"/>
      <c r="AJ744" s="188"/>
      <c r="AK744" s="187"/>
      <c r="AL744" s="187"/>
      <c r="AM744" s="188"/>
      <c r="AN744" s="193"/>
    </row>
    <row r="745" spans="1:40">
      <c r="A745" s="16" t="str">
        <f t="shared" si="11"/>
        <v>362174832008OP Psych</v>
      </c>
      <c r="B745" s="8"/>
      <c r="C745" s="8"/>
      <c r="D745" s="9"/>
      <c r="E745" s="9"/>
      <c r="F745" s="8"/>
      <c r="G745" s="8"/>
      <c r="H745" s="8"/>
      <c r="I745" s="8"/>
      <c r="J745" s="8"/>
      <c r="K745" s="244">
        <v>10004</v>
      </c>
      <c r="L745" s="248" t="s">
        <v>1669</v>
      </c>
      <c r="M745" s="246">
        <v>362174832008</v>
      </c>
      <c r="N745" s="247">
        <v>28</v>
      </c>
      <c r="O745" s="247" t="s">
        <v>1376</v>
      </c>
      <c r="P745" s="203"/>
      <c r="Q745" s="188" t="s">
        <v>904</v>
      </c>
      <c r="R745" s="188" t="s">
        <v>1350</v>
      </c>
      <c r="S745" s="188" t="s">
        <v>1367</v>
      </c>
      <c r="T745" s="188" t="s">
        <v>1368</v>
      </c>
      <c r="U745" s="189"/>
      <c r="V745" s="189" t="s">
        <v>624</v>
      </c>
      <c r="W745" s="197">
        <v>201.46</v>
      </c>
      <c r="X745" s="198">
        <v>0.6</v>
      </c>
      <c r="Y745" s="199">
        <v>1.0412999999999999</v>
      </c>
      <c r="Z745" s="200" t="s">
        <v>1206</v>
      </c>
      <c r="AA745" s="201">
        <v>206.45</v>
      </c>
      <c r="AB745" s="202">
        <v>0.3</v>
      </c>
      <c r="AC745" s="202">
        <v>2.5000000000000001E-2</v>
      </c>
      <c r="AD745" s="202" t="s">
        <v>1378</v>
      </c>
      <c r="AE745" s="202" t="s">
        <v>1381</v>
      </c>
      <c r="AF745" s="202" t="s">
        <v>949</v>
      </c>
      <c r="AG745" s="202" t="s">
        <v>948</v>
      </c>
      <c r="AH745" s="189">
        <v>1</v>
      </c>
      <c r="AI745" s="188"/>
      <c r="AJ745" s="188"/>
      <c r="AK745" s="187"/>
      <c r="AL745" s="187"/>
      <c r="AM745" s="188"/>
      <c r="AN745" s="193"/>
    </row>
    <row r="746" spans="1:40">
      <c r="A746" s="16" t="str">
        <f t="shared" si="11"/>
        <v>376013958001IP Acute</v>
      </c>
      <c r="B746" s="8"/>
      <c r="C746" s="8"/>
      <c r="D746" s="9"/>
      <c r="E746" s="9"/>
      <c r="F746" s="8"/>
      <c r="G746" s="8"/>
      <c r="H746" s="8"/>
      <c r="I746" s="8"/>
      <c r="J746" s="8"/>
      <c r="K746" s="244">
        <v>10005</v>
      </c>
      <c r="L746" s="248" t="s">
        <v>1670</v>
      </c>
      <c r="M746" s="246">
        <v>376013958001</v>
      </c>
      <c r="N746" s="247">
        <v>20</v>
      </c>
      <c r="O746" s="247" t="s">
        <v>1366</v>
      </c>
      <c r="P746" s="203"/>
      <c r="Q746" s="188" t="s">
        <v>840</v>
      </c>
      <c r="R746" s="188" t="s">
        <v>1350</v>
      </c>
      <c r="S746" s="188" t="s">
        <v>1367</v>
      </c>
      <c r="T746" s="188" t="s">
        <v>1368</v>
      </c>
      <c r="U746" s="189"/>
      <c r="V746" s="189" t="s">
        <v>554</v>
      </c>
      <c r="W746" s="197">
        <v>3436.26</v>
      </c>
      <c r="X746" s="198">
        <v>0.62</v>
      </c>
      <c r="Y746" s="199">
        <v>0.84860000000000002</v>
      </c>
      <c r="Z746" s="200">
        <v>0</v>
      </c>
      <c r="AA746" s="201">
        <v>3109.31</v>
      </c>
      <c r="AB746" s="202">
        <v>0.47599999999999998</v>
      </c>
      <c r="AC746" s="202">
        <v>2.9000000000000001E-2</v>
      </c>
      <c r="AD746" s="202" t="s">
        <v>1373</v>
      </c>
      <c r="AE746" s="202">
        <v>0</v>
      </c>
      <c r="AF746" s="202" t="s">
        <v>1206</v>
      </c>
      <c r="AG746" s="202" t="s">
        <v>948</v>
      </c>
      <c r="AH746" s="189">
        <v>0.99858999999999998</v>
      </c>
      <c r="AI746" s="188"/>
      <c r="AJ746" s="188"/>
      <c r="AK746" s="187"/>
      <c r="AL746" s="187"/>
      <c r="AM746" s="188"/>
      <c r="AN746" s="193"/>
    </row>
    <row r="747" spans="1:40">
      <c r="A747" s="16" t="str">
        <f t="shared" si="11"/>
        <v>376013958001OP Acute</v>
      </c>
      <c r="B747" s="8"/>
      <c r="C747" s="8"/>
      <c r="D747" s="9"/>
      <c r="E747" s="9"/>
      <c r="F747" s="8"/>
      <c r="G747" s="8"/>
      <c r="H747" s="8"/>
      <c r="I747" s="8"/>
      <c r="J747" s="8"/>
      <c r="K747" s="244">
        <v>10005</v>
      </c>
      <c r="L747" s="248" t="s">
        <v>1670</v>
      </c>
      <c r="M747" s="246">
        <v>376013958001</v>
      </c>
      <c r="N747" s="247">
        <v>24</v>
      </c>
      <c r="O747" s="247" t="s">
        <v>1371</v>
      </c>
      <c r="P747" s="203"/>
      <c r="Q747" s="188" t="s">
        <v>840</v>
      </c>
      <c r="R747" s="188" t="s">
        <v>1350</v>
      </c>
      <c r="S747" s="188" t="s">
        <v>1367</v>
      </c>
      <c r="T747" s="188" t="s">
        <v>1368</v>
      </c>
      <c r="U747" s="189"/>
      <c r="V747" s="189" t="s">
        <v>554</v>
      </c>
      <c r="W747" s="197">
        <v>440.14</v>
      </c>
      <c r="X747" s="198">
        <v>0.6</v>
      </c>
      <c r="Y747" s="199">
        <v>0.84860000000000002</v>
      </c>
      <c r="Z747" s="200" t="s">
        <v>1206</v>
      </c>
      <c r="AA747" s="201">
        <v>570.04999999999995</v>
      </c>
      <c r="AB747" s="202">
        <v>0.47599999999999998</v>
      </c>
      <c r="AC747" s="202">
        <v>2.9000000000000001E-2</v>
      </c>
      <c r="AD747" s="202" t="s">
        <v>1373</v>
      </c>
      <c r="AE747" s="202">
        <v>0</v>
      </c>
      <c r="AF747" s="202" t="s">
        <v>948</v>
      </c>
      <c r="AG747" s="202" t="s">
        <v>948</v>
      </c>
      <c r="AH747" s="189">
        <v>0.98373999999999995</v>
      </c>
      <c r="AI747" s="188"/>
      <c r="AJ747" s="188"/>
      <c r="AK747" s="187"/>
      <c r="AL747" s="187"/>
      <c r="AM747" s="188"/>
      <c r="AN747" s="193"/>
    </row>
    <row r="748" spans="1:40">
      <c r="A748" s="16" t="str">
        <f t="shared" si="11"/>
        <v>364195126005IP Acute</v>
      </c>
      <c r="B748" s="8"/>
      <c r="C748" s="8"/>
      <c r="D748" s="9"/>
      <c r="E748" s="9"/>
      <c r="F748" s="8"/>
      <c r="G748" s="8"/>
      <c r="H748" s="8"/>
      <c r="I748" s="8"/>
      <c r="J748" s="8"/>
      <c r="K748" s="244">
        <v>11001</v>
      </c>
      <c r="L748" s="248" t="s">
        <v>1423</v>
      </c>
      <c r="M748" s="246">
        <v>364195126005</v>
      </c>
      <c r="N748" s="247">
        <v>20</v>
      </c>
      <c r="O748" s="247" t="s">
        <v>1366</v>
      </c>
      <c r="P748" s="203"/>
      <c r="Q748" s="188" t="s">
        <v>883</v>
      </c>
      <c r="R748" s="188" t="s">
        <v>1350</v>
      </c>
      <c r="S748" s="188" t="s">
        <v>1367</v>
      </c>
      <c r="T748" s="188" t="s">
        <v>1368</v>
      </c>
      <c r="U748" s="189"/>
      <c r="V748" s="189" t="s">
        <v>594</v>
      </c>
      <c r="W748" s="197">
        <v>3436.26</v>
      </c>
      <c r="X748" s="198">
        <v>0.68300000000000005</v>
      </c>
      <c r="Y748" s="199">
        <v>1.0263</v>
      </c>
      <c r="Z748" s="200">
        <v>0</v>
      </c>
      <c r="AA748" s="201">
        <v>3493.05</v>
      </c>
      <c r="AB748" s="202">
        <v>0.16200000000000001</v>
      </c>
      <c r="AC748" s="202">
        <v>0.01</v>
      </c>
      <c r="AD748" s="202" t="s">
        <v>1378</v>
      </c>
      <c r="AE748" s="202" t="s">
        <v>1374</v>
      </c>
      <c r="AF748" s="202" t="s">
        <v>1206</v>
      </c>
      <c r="AG748" s="202" t="s">
        <v>948</v>
      </c>
      <c r="AH748" s="189">
        <v>0.99858999999999998</v>
      </c>
      <c r="AI748" s="188"/>
      <c r="AJ748" s="188"/>
      <c r="AK748" s="187"/>
      <c r="AL748" s="187"/>
      <c r="AM748" s="188"/>
      <c r="AN748" s="193"/>
    </row>
    <row r="749" spans="1:40">
      <c r="A749" s="16" t="str">
        <f t="shared" ref="A749:A812" si="12">M749&amp;O749</f>
        <v>364195126042IP Acute</v>
      </c>
      <c r="B749" s="8"/>
      <c r="C749" s="8"/>
      <c r="D749" s="9"/>
      <c r="E749" s="9"/>
      <c r="F749" s="8"/>
      <c r="G749" s="8"/>
      <c r="H749" s="8"/>
      <c r="I749" s="8"/>
      <c r="J749" s="8"/>
      <c r="K749" s="244">
        <v>11001</v>
      </c>
      <c r="L749" s="248" t="s">
        <v>1423</v>
      </c>
      <c r="M749" s="246">
        <v>364195126042</v>
      </c>
      <c r="N749" s="247">
        <v>20</v>
      </c>
      <c r="O749" s="247" t="s">
        <v>1366</v>
      </c>
      <c r="P749" s="203"/>
      <c r="Q749" s="188" t="s">
        <v>883</v>
      </c>
      <c r="R749" s="188" t="s">
        <v>1350</v>
      </c>
      <c r="S749" s="188" t="s">
        <v>1367</v>
      </c>
      <c r="T749" s="188" t="s">
        <v>1368</v>
      </c>
      <c r="U749" s="189"/>
      <c r="V749" s="189" t="s">
        <v>594</v>
      </c>
      <c r="W749" s="197">
        <v>3436.26</v>
      </c>
      <c r="X749" s="198">
        <v>0.68300000000000005</v>
      </c>
      <c r="Y749" s="199">
        <v>1.0263</v>
      </c>
      <c r="Z749" s="200">
        <v>0</v>
      </c>
      <c r="AA749" s="201">
        <v>3493.05</v>
      </c>
      <c r="AB749" s="202">
        <v>0.16200000000000001</v>
      </c>
      <c r="AC749" s="202">
        <v>0.01</v>
      </c>
      <c r="AD749" s="202" t="s">
        <v>1378</v>
      </c>
      <c r="AE749" s="202" t="s">
        <v>1374</v>
      </c>
      <c r="AF749" s="202" t="s">
        <v>1206</v>
      </c>
      <c r="AG749" s="202" t="s">
        <v>948</v>
      </c>
      <c r="AH749" s="189">
        <v>0.99858999999999998</v>
      </c>
      <c r="AI749" s="188"/>
      <c r="AJ749" s="188"/>
      <c r="AK749" s="187"/>
      <c r="AL749" s="187"/>
      <c r="AM749" s="188"/>
      <c r="AN749" s="193"/>
    </row>
    <row r="750" spans="1:40">
      <c r="A750" s="16" t="str">
        <f t="shared" si="12"/>
        <v>364195126005IP Psych</v>
      </c>
      <c r="B750" s="8"/>
      <c r="C750" s="8"/>
      <c r="D750" s="9"/>
      <c r="E750" s="9"/>
      <c r="F750" s="8"/>
      <c r="G750" s="8"/>
      <c r="H750" s="8"/>
      <c r="I750" s="8"/>
      <c r="J750" s="8"/>
      <c r="K750" s="244">
        <v>11001</v>
      </c>
      <c r="L750" s="248" t="s">
        <v>1423</v>
      </c>
      <c r="M750" s="246">
        <v>364195126005</v>
      </c>
      <c r="N750" s="247">
        <v>21</v>
      </c>
      <c r="O750" s="247" t="s">
        <v>1375</v>
      </c>
      <c r="P750" s="203"/>
      <c r="Q750" s="188" t="s">
        <v>883</v>
      </c>
      <c r="R750" s="188" t="s">
        <v>1350</v>
      </c>
      <c r="S750" s="188" t="s">
        <v>1367</v>
      </c>
      <c r="T750" s="188" t="s">
        <v>1368</v>
      </c>
      <c r="U750" s="189"/>
      <c r="V750" s="189" t="s">
        <v>594</v>
      </c>
      <c r="W750" s="197" t="s">
        <v>1206</v>
      </c>
      <c r="X750" s="198" t="s">
        <v>1206</v>
      </c>
      <c r="Y750" s="199" t="s">
        <v>1206</v>
      </c>
      <c r="Z750" s="200" t="s">
        <v>1206</v>
      </c>
      <c r="AA750" s="201">
        <v>371.82</v>
      </c>
      <c r="AB750" s="202" t="s">
        <v>1206</v>
      </c>
      <c r="AC750" s="202" t="s">
        <v>1206</v>
      </c>
      <c r="AD750" s="202" t="s">
        <v>1378</v>
      </c>
      <c r="AE750" s="202" t="s">
        <v>1374</v>
      </c>
      <c r="AF750" s="202" t="s">
        <v>1206</v>
      </c>
      <c r="AG750" s="202" t="s">
        <v>948</v>
      </c>
      <c r="AH750" s="189">
        <v>1</v>
      </c>
      <c r="AI750" s="188"/>
      <c r="AJ750" s="188"/>
      <c r="AK750" s="187"/>
      <c r="AL750" s="187"/>
      <c r="AM750" s="188"/>
      <c r="AN750" s="193"/>
    </row>
    <row r="751" spans="1:40">
      <c r="A751" s="16" t="str">
        <f t="shared" si="12"/>
        <v>364195126042IP Psych</v>
      </c>
      <c r="B751" s="8"/>
      <c r="C751" s="8"/>
      <c r="D751" s="9"/>
      <c r="E751" s="9"/>
      <c r="F751" s="8"/>
      <c r="G751" s="8"/>
      <c r="H751" s="8"/>
      <c r="I751" s="8"/>
      <c r="J751" s="8"/>
      <c r="K751" s="244">
        <v>11001</v>
      </c>
      <c r="L751" s="248" t="s">
        <v>1423</v>
      </c>
      <c r="M751" s="246">
        <v>364195126042</v>
      </c>
      <c r="N751" s="247">
        <v>21</v>
      </c>
      <c r="O751" s="247" t="s">
        <v>1375</v>
      </c>
      <c r="P751" s="203"/>
      <c r="Q751" s="188" t="s">
        <v>883</v>
      </c>
      <c r="R751" s="188" t="s">
        <v>1350</v>
      </c>
      <c r="S751" s="188" t="s">
        <v>1367</v>
      </c>
      <c r="T751" s="188" t="s">
        <v>1368</v>
      </c>
      <c r="U751" s="189"/>
      <c r="V751" s="189" t="s">
        <v>594</v>
      </c>
      <c r="W751" s="197" t="s">
        <v>1206</v>
      </c>
      <c r="X751" s="198" t="s">
        <v>1206</v>
      </c>
      <c r="Y751" s="199" t="s">
        <v>1206</v>
      </c>
      <c r="Z751" s="200" t="s">
        <v>1206</v>
      </c>
      <c r="AA751" s="201">
        <v>371.82</v>
      </c>
      <c r="AB751" s="202" t="s">
        <v>1206</v>
      </c>
      <c r="AC751" s="202" t="s">
        <v>1206</v>
      </c>
      <c r="AD751" s="202" t="s">
        <v>1378</v>
      </c>
      <c r="AE751" s="202" t="s">
        <v>1374</v>
      </c>
      <c r="AF751" s="202" t="s">
        <v>1206</v>
      </c>
      <c r="AG751" s="202" t="s">
        <v>948</v>
      </c>
      <c r="AH751" s="189">
        <v>1</v>
      </c>
      <c r="AI751" s="188"/>
      <c r="AJ751" s="188"/>
      <c r="AK751" s="187"/>
      <c r="AL751" s="187"/>
      <c r="AM751" s="188"/>
      <c r="AN751" s="193"/>
    </row>
    <row r="752" spans="1:40">
      <c r="A752" s="16" t="str">
        <f t="shared" si="12"/>
        <v>364195126005OP Acute</v>
      </c>
      <c r="B752" s="8"/>
      <c r="C752" s="8"/>
      <c r="D752" s="9"/>
      <c r="E752" s="9"/>
      <c r="F752" s="8"/>
      <c r="G752" s="8"/>
      <c r="H752" s="8"/>
      <c r="I752" s="8"/>
      <c r="J752" s="8"/>
      <c r="K752" s="244">
        <v>11001</v>
      </c>
      <c r="L752" s="248" t="s">
        <v>1423</v>
      </c>
      <c r="M752" s="246">
        <v>364195126005</v>
      </c>
      <c r="N752" s="247">
        <v>24</v>
      </c>
      <c r="O752" s="247" t="s">
        <v>1371</v>
      </c>
      <c r="P752" s="203"/>
      <c r="Q752" s="188" t="s">
        <v>883</v>
      </c>
      <c r="R752" s="188" t="s">
        <v>1350</v>
      </c>
      <c r="S752" s="188" t="s">
        <v>1367</v>
      </c>
      <c r="T752" s="188" t="s">
        <v>1368</v>
      </c>
      <c r="U752" s="189"/>
      <c r="V752" s="189" t="s">
        <v>594</v>
      </c>
      <c r="W752" s="197">
        <v>440.14</v>
      </c>
      <c r="X752" s="198">
        <v>0.6</v>
      </c>
      <c r="Y752" s="199">
        <v>1.0263</v>
      </c>
      <c r="Z752" s="200" t="s">
        <v>1206</v>
      </c>
      <c r="AA752" s="201">
        <v>439.82</v>
      </c>
      <c r="AB752" s="202">
        <v>0.16200000000000001</v>
      </c>
      <c r="AC752" s="202">
        <v>0.01</v>
      </c>
      <c r="AD752" s="202" t="s">
        <v>1378</v>
      </c>
      <c r="AE752" s="202" t="s">
        <v>1374</v>
      </c>
      <c r="AF752" s="202" t="s">
        <v>949</v>
      </c>
      <c r="AG752" s="202" t="s">
        <v>948</v>
      </c>
      <c r="AH752" s="189">
        <v>0.98373999999999995</v>
      </c>
      <c r="AI752" s="188"/>
      <c r="AJ752" s="188"/>
      <c r="AK752" s="187"/>
      <c r="AL752" s="187"/>
      <c r="AM752" s="188"/>
      <c r="AN752" s="193"/>
    </row>
    <row r="753" spans="1:40">
      <c r="A753" s="16" t="str">
        <f t="shared" si="12"/>
        <v>364195126042OP Acute</v>
      </c>
      <c r="B753" s="8"/>
      <c r="C753" s="8"/>
      <c r="D753" s="9"/>
      <c r="E753" s="9"/>
      <c r="F753" s="8"/>
      <c r="G753" s="8"/>
      <c r="H753" s="8"/>
      <c r="I753" s="8"/>
      <c r="J753" s="8"/>
      <c r="K753" s="244">
        <v>11001</v>
      </c>
      <c r="L753" s="248" t="s">
        <v>1423</v>
      </c>
      <c r="M753" s="246">
        <v>364195126042</v>
      </c>
      <c r="N753" s="247">
        <v>24</v>
      </c>
      <c r="O753" s="247" t="s">
        <v>1371</v>
      </c>
      <c r="P753" s="203"/>
      <c r="Q753" s="188" t="s">
        <v>883</v>
      </c>
      <c r="R753" s="188" t="s">
        <v>1350</v>
      </c>
      <c r="S753" s="188" t="s">
        <v>1367</v>
      </c>
      <c r="T753" s="188" t="s">
        <v>1368</v>
      </c>
      <c r="U753" s="189"/>
      <c r="V753" s="189" t="s">
        <v>594</v>
      </c>
      <c r="W753" s="197">
        <v>440.14</v>
      </c>
      <c r="X753" s="198">
        <v>0.6</v>
      </c>
      <c r="Y753" s="199">
        <v>1.0263</v>
      </c>
      <c r="Z753" s="200" t="s">
        <v>1206</v>
      </c>
      <c r="AA753" s="201">
        <v>439.82</v>
      </c>
      <c r="AB753" s="202">
        <v>0.16200000000000001</v>
      </c>
      <c r="AC753" s="202">
        <v>0.01</v>
      </c>
      <c r="AD753" s="202" t="s">
        <v>1378</v>
      </c>
      <c r="AE753" s="202" t="s">
        <v>1374</v>
      </c>
      <c r="AF753" s="202" t="s">
        <v>949</v>
      </c>
      <c r="AG753" s="202" t="s">
        <v>948</v>
      </c>
      <c r="AH753" s="189">
        <v>0.98373999999999995</v>
      </c>
      <c r="AI753" s="188"/>
      <c r="AJ753" s="188"/>
      <c r="AK753" s="187"/>
      <c r="AL753" s="187"/>
      <c r="AM753" s="188"/>
      <c r="AN753" s="193"/>
    </row>
    <row r="754" spans="1:40">
      <c r="A754" s="16" t="str">
        <f t="shared" si="12"/>
        <v>364195126005OP Psych</v>
      </c>
      <c r="B754" s="8"/>
      <c r="C754" s="8"/>
      <c r="D754" s="9"/>
      <c r="E754" s="9"/>
      <c r="F754" s="8"/>
      <c r="G754" s="8"/>
      <c r="H754" s="8"/>
      <c r="I754" s="8"/>
      <c r="J754" s="8"/>
      <c r="K754" s="244">
        <v>11001</v>
      </c>
      <c r="L754" s="248" t="s">
        <v>1423</v>
      </c>
      <c r="M754" s="246">
        <v>364195126005</v>
      </c>
      <c r="N754" s="247">
        <v>27</v>
      </c>
      <c r="O754" s="247" t="s">
        <v>1376</v>
      </c>
      <c r="P754" s="203"/>
      <c r="Q754" s="188" t="s">
        <v>883</v>
      </c>
      <c r="R754" s="188" t="s">
        <v>1350</v>
      </c>
      <c r="S754" s="188" t="s">
        <v>1367</v>
      </c>
      <c r="T754" s="188" t="s">
        <v>1368</v>
      </c>
      <c r="U754" s="189"/>
      <c r="V754" s="189" t="s">
        <v>594</v>
      </c>
      <c r="W754" s="197">
        <v>201.46</v>
      </c>
      <c r="X754" s="198">
        <v>0.6</v>
      </c>
      <c r="Y754" s="199">
        <v>1.0263</v>
      </c>
      <c r="Z754" s="200" t="s">
        <v>1206</v>
      </c>
      <c r="AA754" s="201">
        <v>204.64</v>
      </c>
      <c r="AB754" s="202">
        <v>0.16200000000000001</v>
      </c>
      <c r="AC754" s="202">
        <v>0.01</v>
      </c>
      <c r="AD754" s="202" t="s">
        <v>1378</v>
      </c>
      <c r="AE754" s="202" t="s">
        <v>1374</v>
      </c>
      <c r="AF754" s="202" t="s">
        <v>949</v>
      </c>
      <c r="AG754" s="202" t="s">
        <v>948</v>
      </c>
      <c r="AH754" s="189">
        <v>1</v>
      </c>
      <c r="AI754" s="188"/>
      <c r="AJ754" s="188"/>
      <c r="AK754" s="187"/>
      <c r="AL754" s="187"/>
      <c r="AM754" s="188"/>
      <c r="AN754" s="193"/>
    </row>
    <row r="755" spans="1:40">
      <c r="A755" s="16" t="str">
        <f t="shared" si="12"/>
        <v>364195126042OP Psych</v>
      </c>
      <c r="B755" s="8"/>
      <c r="C755" s="8"/>
      <c r="D755" s="9"/>
      <c r="E755" s="9"/>
      <c r="F755" s="8"/>
      <c r="G755" s="8"/>
      <c r="H755" s="8"/>
      <c r="I755" s="8"/>
      <c r="J755" s="8"/>
      <c r="K755" s="244">
        <v>11001</v>
      </c>
      <c r="L755" s="248" t="s">
        <v>1423</v>
      </c>
      <c r="M755" s="246">
        <v>364195126042</v>
      </c>
      <c r="N755" s="247">
        <v>27</v>
      </c>
      <c r="O755" s="247" t="s">
        <v>1376</v>
      </c>
      <c r="P755" s="203"/>
      <c r="Q755" s="188" t="s">
        <v>883</v>
      </c>
      <c r="R755" s="188" t="s">
        <v>1350</v>
      </c>
      <c r="S755" s="188" t="s">
        <v>1367</v>
      </c>
      <c r="T755" s="188" t="s">
        <v>1368</v>
      </c>
      <c r="U755" s="189"/>
      <c r="V755" s="189" t="s">
        <v>594</v>
      </c>
      <c r="W755" s="197">
        <v>201.46</v>
      </c>
      <c r="X755" s="198">
        <v>0.6</v>
      </c>
      <c r="Y755" s="199">
        <v>1.0263</v>
      </c>
      <c r="Z755" s="200" t="s">
        <v>1206</v>
      </c>
      <c r="AA755" s="201">
        <v>204.64</v>
      </c>
      <c r="AB755" s="202">
        <v>0.16200000000000001</v>
      </c>
      <c r="AC755" s="202">
        <v>0.01</v>
      </c>
      <c r="AD755" s="202" t="s">
        <v>1378</v>
      </c>
      <c r="AE755" s="202" t="s">
        <v>1374</v>
      </c>
      <c r="AF755" s="202" t="s">
        <v>949</v>
      </c>
      <c r="AG755" s="202" t="s">
        <v>948</v>
      </c>
      <c r="AH755" s="189">
        <v>1</v>
      </c>
      <c r="AI755" s="188"/>
      <c r="AJ755" s="188"/>
      <c r="AK755" s="187"/>
      <c r="AL755" s="187"/>
      <c r="AM755" s="188"/>
      <c r="AN755" s="193"/>
    </row>
    <row r="756" spans="1:40">
      <c r="A756" s="16" t="str">
        <f t="shared" si="12"/>
        <v>364195126005OP Psych</v>
      </c>
      <c r="B756" s="8"/>
      <c r="C756" s="8"/>
      <c r="D756" s="9"/>
      <c r="E756" s="9"/>
      <c r="F756" s="8"/>
      <c r="G756" s="8"/>
      <c r="H756" s="8"/>
      <c r="I756" s="8"/>
      <c r="J756" s="8"/>
      <c r="K756" s="244">
        <v>11001</v>
      </c>
      <c r="L756" s="248" t="s">
        <v>1423</v>
      </c>
      <c r="M756" s="246">
        <v>364195126005</v>
      </c>
      <c r="N756" s="247">
        <v>28</v>
      </c>
      <c r="O756" s="247" t="s">
        <v>1376</v>
      </c>
      <c r="P756" s="203"/>
      <c r="Q756" s="188" t="s">
        <v>883</v>
      </c>
      <c r="R756" s="188" t="s">
        <v>1350</v>
      </c>
      <c r="S756" s="188" t="s">
        <v>1367</v>
      </c>
      <c r="T756" s="188" t="s">
        <v>1368</v>
      </c>
      <c r="U756" s="189"/>
      <c r="V756" s="189" t="s">
        <v>594</v>
      </c>
      <c r="W756" s="197">
        <v>201.46</v>
      </c>
      <c r="X756" s="198">
        <v>0.6</v>
      </c>
      <c r="Y756" s="199">
        <v>1.0263</v>
      </c>
      <c r="Z756" s="200" t="s">
        <v>1206</v>
      </c>
      <c r="AA756" s="201">
        <v>204.64</v>
      </c>
      <c r="AB756" s="202">
        <v>0.16200000000000001</v>
      </c>
      <c r="AC756" s="202">
        <v>0.01</v>
      </c>
      <c r="AD756" s="202" t="s">
        <v>1378</v>
      </c>
      <c r="AE756" s="202" t="s">
        <v>1374</v>
      </c>
      <c r="AF756" s="202" t="s">
        <v>949</v>
      </c>
      <c r="AG756" s="202" t="s">
        <v>948</v>
      </c>
      <c r="AH756" s="189">
        <v>1</v>
      </c>
      <c r="AI756" s="188"/>
      <c r="AJ756" s="188"/>
      <c r="AK756" s="187"/>
      <c r="AL756" s="187"/>
      <c r="AM756" s="188"/>
      <c r="AN756" s="193"/>
    </row>
    <row r="757" spans="1:40">
      <c r="A757" s="16" t="str">
        <f t="shared" si="12"/>
        <v>364195126042OP Psych</v>
      </c>
      <c r="B757" s="8"/>
      <c r="C757" s="8"/>
      <c r="D757" s="9"/>
      <c r="E757" s="9"/>
      <c r="F757" s="8"/>
      <c r="G757" s="8"/>
      <c r="H757" s="8"/>
      <c r="I757" s="8"/>
      <c r="J757" s="8"/>
      <c r="K757" s="244">
        <v>11001</v>
      </c>
      <c r="L757" s="248" t="s">
        <v>1423</v>
      </c>
      <c r="M757" s="246">
        <v>364195126042</v>
      </c>
      <c r="N757" s="247">
        <v>28</v>
      </c>
      <c r="O757" s="247" t="s">
        <v>1376</v>
      </c>
      <c r="P757" s="203"/>
      <c r="Q757" s="188" t="s">
        <v>883</v>
      </c>
      <c r="R757" s="188" t="s">
        <v>1350</v>
      </c>
      <c r="S757" s="188" t="s">
        <v>1367</v>
      </c>
      <c r="T757" s="188" t="s">
        <v>1368</v>
      </c>
      <c r="U757" s="189"/>
      <c r="V757" s="189" t="s">
        <v>594</v>
      </c>
      <c r="W757" s="197">
        <v>201.46</v>
      </c>
      <c r="X757" s="198">
        <v>0.6</v>
      </c>
      <c r="Y757" s="199">
        <v>1.0263</v>
      </c>
      <c r="Z757" s="200" t="s">
        <v>1206</v>
      </c>
      <c r="AA757" s="201">
        <v>204.64</v>
      </c>
      <c r="AB757" s="202">
        <v>0.16200000000000001</v>
      </c>
      <c r="AC757" s="202">
        <v>0.01</v>
      </c>
      <c r="AD757" s="202" t="s">
        <v>1378</v>
      </c>
      <c r="AE757" s="202" t="s">
        <v>1374</v>
      </c>
      <c r="AF757" s="202" t="s">
        <v>949</v>
      </c>
      <c r="AG757" s="202" t="s">
        <v>948</v>
      </c>
      <c r="AH757" s="189">
        <v>1</v>
      </c>
      <c r="AI757" s="188"/>
      <c r="AJ757" s="188"/>
      <c r="AK757" s="187"/>
      <c r="AL757" s="187"/>
      <c r="AM757" s="188"/>
      <c r="AN757" s="193"/>
    </row>
    <row r="758" spans="1:40">
      <c r="A758" s="16" t="str">
        <f t="shared" si="12"/>
        <v>370813229008IP Acute</v>
      </c>
      <c r="B758" s="8"/>
      <c r="C758" s="8"/>
      <c r="D758" s="9"/>
      <c r="E758" s="9"/>
      <c r="F758" s="8"/>
      <c r="G758" s="8"/>
      <c r="H758" s="8"/>
      <c r="I758" s="8"/>
      <c r="J758" s="8"/>
      <c r="K758" s="244">
        <v>11004</v>
      </c>
      <c r="L758" s="248" t="s">
        <v>1424</v>
      </c>
      <c r="M758" s="246">
        <v>370813229008</v>
      </c>
      <c r="N758" s="247">
        <v>20</v>
      </c>
      <c r="O758" s="247" t="s">
        <v>1366</v>
      </c>
      <c r="P758" s="203"/>
      <c r="Q758" s="188" t="s">
        <v>756</v>
      </c>
      <c r="R758" s="188" t="s">
        <v>1350</v>
      </c>
      <c r="S758" s="188" t="s">
        <v>945</v>
      </c>
      <c r="T758" s="188" t="s">
        <v>1368</v>
      </c>
      <c r="U758" s="189"/>
      <c r="V758" s="189" t="s">
        <v>675</v>
      </c>
      <c r="W758" s="197">
        <v>3436.26</v>
      </c>
      <c r="X758" s="198">
        <v>0.62</v>
      </c>
      <c r="Y758" s="199">
        <v>0.84860000000000002</v>
      </c>
      <c r="Z758" s="200">
        <v>0</v>
      </c>
      <c r="AA758" s="201">
        <v>3109.31</v>
      </c>
      <c r="AB758" s="202">
        <v>0.29099999999999998</v>
      </c>
      <c r="AC758" s="202">
        <v>2.1000000000000001E-2</v>
      </c>
      <c r="AD758" s="202" t="s">
        <v>1373</v>
      </c>
      <c r="AE758" s="202">
        <v>0</v>
      </c>
      <c r="AF758" s="202" t="s">
        <v>1206</v>
      </c>
      <c r="AG758" s="202" t="s">
        <v>949</v>
      </c>
      <c r="AH758" s="189">
        <v>0.99858999999999998</v>
      </c>
      <c r="AI758" s="188"/>
      <c r="AJ758" s="188"/>
      <c r="AK758" s="187"/>
      <c r="AL758" s="187"/>
      <c r="AM758" s="188"/>
      <c r="AN758" s="193"/>
    </row>
    <row r="759" spans="1:40">
      <c r="A759" s="16" t="str">
        <f t="shared" si="12"/>
        <v>370813229014IP Acute</v>
      </c>
      <c r="B759" s="8"/>
      <c r="C759" s="8"/>
      <c r="D759" s="9"/>
      <c r="E759" s="9"/>
      <c r="F759" s="8"/>
      <c r="G759" s="8"/>
      <c r="H759" s="8"/>
      <c r="I759" s="8"/>
      <c r="J759" s="8"/>
      <c r="K759" s="244">
        <v>11004</v>
      </c>
      <c r="L759" s="248" t="s">
        <v>1424</v>
      </c>
      <c r="M759" s="246">
        <v>370813229014</v>
      </c>
      <c r="N759" s="247">
        <v>20</v>
      </c>
      <c r="O759" s="247" t="s">
        <v>1366</v>
      </c>
      <c r="P759" s="203"/>
      <c r="Q759" s="188" t="s">
        <v>756</v>
      </c>
      <c r="R759" s="188" t="s">
        <v>1350</v>
      </c>
      <c r="S759" s="188" t="s">
        <v>945</v>
      </c>
      <c r="T759" s="188" t="s">
        <v>1368</v>
      </c>
      <c r="U759" s="189"/>
      <c r="V759" s="189" t="s">
        <v>675</v>
      </c>
      <c r="W759" s="197">
        <v>3436.26</v>
      </c>
      <c r="X759" s="198">
        <v>0.62</v>
      </c>
      <c r="Y759" s="199">
        <v>0.84860000000000002</v>
      </c>
      <c r="Z759" s="200">
        <v>0</v>
      </c>
      <c r="AA759" s="201">
        <v>3109.31</v>
      </c>
      <c r="AB759" s="202">
        <v>0.29099999999999998</v>
      </c>
      <c r="AC759" s="202">
        <v>2.1000000000000001E-2</v>
      </c>
      <c r="AD759" s="202" t="s">
        <v>1373</v>
      </c>
      <c r="AE759" s="202">
        <v>0</v>
      </c>
      <c r="AF759" s="202" t="s">
        <v>1206</v>
      </c>
      <c r="AG759" s="202" t="s">
        <v>949</v>
      </c>
      <c r="AH759" s="189">
        <v>0.99858999999999998</v>
      </c>
      <c r="AI759" s="188"/>
      <c r="AJ759" s="188"/>
      <c r="AK759" s="187"/>
      <c r="AL759" s="187"/>
      <c r="AM759" s="188"/>
      <c r="AN759" s="193"/>
    </row>
    <row r="760" spans="1:40">
      <c r="A760" s="16" t="str">
        <f t="shared" si="12"/>
        <v>370813229008OP Acute</v>
      </c>
      <c r="B760" s="8"/>
      <c r="C760" s="8"/>
      <c r="D760" s="9"/>
      <c r="E760" s="9"/>
      <c r="F760" s="8"/>
      <c r="G760" s="8"/>
      <c r="H760" s="8"/>
      <c r="I760" s="8"/>
      <c r="J760" s="8"/>
      <c r="K760" s="244">
        <v>11004</v>
      </c>
      <c r="L760" s="248" t="s">
        <v>1424</v>
      </c>
      <c r="M760" s="246">
        <v>370813229008</v>
      </c>
      <c r="N760" s="247">
        <v>24</v>
      </c>
      <c r="O760" s="247" t="s">
        <v>1371</v>
      </c>
      <c r="P760" s="203"/>
      <c r="Q760" s="188" t="s">
        <v>756</v>
      </c>
      <c r="R760" s="188" t="s">
        <v>1350</v>
      </c>
      <c r="S760" s="188" t="s">
        <v>945</v>
      </c>
      <c r="T760" s="188" t="s">
        <v>1368</v>
      </c>
      <c r="U760" s="189"/>
      <c r="V760" s="189" t="s">
        <v>675</v>
      </c>
      <c r="W760" s="197">
        <v>966.15</v>
      </c>
      <c r="X760" s="198">
        <v>0.6</v>
      </c>
      <c r="Y760" s="199">
        <v>1</v>
      </c>
      <c r="Z760" s="200" t="s">
        <v>1206</v>
      </c>
      <c r="AA760" s="201">
        <v>950.44</v>
      </c>
      <c r="AB760" s="202">
        <v>0.29099999999999998</v>
      </c>
      <c r="AC760" s="202">
        <v>2.1000000000000001E-2</v>
      </c>
      <c r="AD760" s="202" t="s">
        <v>1373</v>
      </c>
      <c r="AE760" s="202">
        <v>0</v>
      </c>
      <c r="AF760" s="202" t="s">
        <v>949</v>
      </c>
      <c r="AG760" s="202" t="s">
        <v>949</v>
      </c>
      <c r="AH760" s="189">
        <v>0.98373999999999995</v>
      </c>
      <c r="AI760" s="188"/>
      <c r="AJ760" s="188"/>
      <c r="AK760" s="187"/>
      <c r="AL760" s="187"/>
      <c r="AM760" s="188"/>
      <c r="AN760" s="193"/>
    </row>
    <row r="761" spans="1:40">
      <c r="A761" s="16" t="str">
        <f t="shared" si="12"/>
        <v>362414944001IP Acute</v>
      </c>
      <c r="B761" s="8"/>
      <c r="C761" s="8"/>
      <c r="D761" s="9"/>
      <c r="E761" s="9"/>
      <c r="F761" s="8"/>
      <c r="G761" s="8"/>
      <c r="H761" s="8"/>
      <c r="I761" s="8"/>
      <c r="J761" s="8"/>
      <c r="K761" s="244">
        <v>11006</v>
      </c>
      <c r="L761" s="248" t="s">
        <v>1425</v>
      </c>
      <c r="M761" s="246">
        <v>362414944001</v>
      </c>
      <c r="N761" s="247">
        <v>20</v>
      </c>
      <c r="O761" s="247" t="s">
        <v>1366</v>
      </c>
      <c r="P761" s="203"/>
      <c r="Q761" s="188" t="s">
        <v>891</v>
      </c>
      <c r="R761" s="188" t="s">
        <v>1350</v>
      </c>
      <c r="S761" s="188" t="s">
        <v>1367</v>
      </c>
      <c r="T761" s="188" t="s">
        <v>1368</v>
      </c>
      <c r="U761" s="189"/>
      <c r="V761" s="189" t="s">
        <v>612</v>
      </c>
      <c r="W761" s="197">
        <v>3436.26</v>
      </c>
      <c r="X761" s="198">
        <v>0.68300000000000005</v>
      </c>
      <c r="Y761" s="199">
        <v>1.0263</v>
      </c>
      <c r="Z761" s="200">
        <v>0</v>
      </c>
      <c r="AA761" s="201">
        <v>3493.05</v>
      </c>
      <c r="AB761" s="202">
        <v>0.25</v>
      </c>
      <c r="AC761" s="202">
        <v>2.4E-2</v>
      </c>
      <c r="AD761" s="202" t="s">
        <v>1378</v>
      </c>
      <c r="AE761" s="202" t="s">
        <v>1374</v>
      </c>
      <c r="AF761" s="202" t="s">
        <v>1206</v>
      </c>
      <c r="AG761" s="202" t="s">
        <v>948</v>
      </c>
      <c r="AH761" s="189">
        <v>0.99858999999999998</v>
      </c>
      <c r="AI761" s="188"/>
      <c r="AJ761" s="188"/>
      <c r="AK761" s="187"/>
      <c r="AL761" s="187"/>
      <c r="AM761" s="188"/>
      <c r="AN761" s="193"/>
    </row>
    <row r="762" spans="1:40">
      <c r="A762" s="16" t="str">
        <f t="shared" si="12"/>
        <v>362414944001IP Psych</v>
      </c>
      <c r="B762" s="8"/>
      <c r="C762" s="8"/>
      <c r="D762" s="9"/>
      <c r="E762" s="9"/>
      <c r="F762" s="8"/>
      <c r="G762" s="8"/>
      <c r="H762" s="8"/>
      <c r="I762" s="8"/>
      <c r="J762" s="8"/>
      <c r="K762" s="244">
        <v>11006</v>
      </c>
      <c r="L762" s="248" t="s">
        <v>1425</v>
      </c>
      <c r="M762" s="246">
        <v>362414944001</v>
      </c>
      <c r="N762" s="247">
        <v>21</v>
      </c>
      <c r="O762" s="247" t="s">
        <v>1375</v>
      </c>
      <c r="P762" s="203"/>
      <c r="Q762" s="188" t="s">
        <v>891</v>
      </c>
      <c r="R762" s="188" t="s">
        <v>1350</v>
      </c>
      <c r="S762" s="188" t="s">
        <v>1367</v>
      </c>
      <c r="T762" s="188" t="s">
        <v>1368</v>
      </c>
      <c r="U762" s="189"/>
      <c r="V762" s="189" t="s">
        <v>612</v>
      </c>
      <c r="W762" s="197" t="s">
        <v>1206</v>
      </c>
      <c r="X762" s="198" t="s">
        <v>1206</v>
      </c>
      <c r="Y762" s="199" t="s">
        <v>1206</v>
      </c>
      <c r="Z762" s="200" t="s">
        <v>1206</v>
      </c>
      <c r="AA762" s="201">
        <v>402.67</v>
      </c>
      <c r="AB762" s="202" t="s">
        <v>1206</v>
      </c>
      <c r="AC762" s="202" t="s">
        <v>1206</v>
      </c>
      <c r="AD762" s="202" t="s">
        <v>1378</v>
      </c>
      <c r="AE762" s="202" t="s">
        <v>1374</v>
      </c>
      <c r="AF762" s="202" t="s">
        <v>1206</v>
      </c>
      <c r="AG762" s="202" t="s">
        <v>948</v>
      </c>
      <c r="AH762" s="189">
        <v>1</v>
      </c>
      <c r="AI762" s="188"/>
      <c r="AJ762" s="188"/>
      <c r="AK762" s="187"/>
      <c r="AL762" s="187"/>
      <c r="AM762" s="188"/>
      <c r="AN762" s="193"/>
    </row>
    <row r="763" spans="1:40">
      <c r="A763" s="16" t="str">
        <f t="shared" si="12"/>
        <v>362414944013IP Psych</v>
      </c>
      <c r="B763" s="8"/>
      <c r="C763" s="8"/>
      <c r="D763" s="9"/>
      <c r="E763" s="9"/>
      <c r="F763" s="8"/>
      <c r="G763" s="8"/>
      <c r="H763" s="8"/>
      <c r="I763" s="8"/>
      <c r="J763" s="8"/>
      <c r="K763" s="244">
        <v>11006</v>
      </c>
      <c r="L763" s="248" t="s">
        <v>1425</v>
      </c>
      <c r="M763" s="246">
        <v>362414944013</v>
      </c>
      <c r="N763" s="247">
        <v>21</v>
      </c>
      <c r="O763" s="247" t="s">
        <v>1375</v>
      </c>
      <c r="P763" s="203"/>
      <c r="Q763" s="188" t="s">
        <v>891</v>
      </c>
      <c r="R763" s="188" t="s">
        <v>1350</v>
      </c>
      <c r="S763" s="188" t="s">
        <v>1367</v>
      </c>
      <c r="T763" s="188" t="s">
        <v>1368</v>
      </c>
      <c r="U763" s="189"/>
      <c r="V763" s="189" t="s">
        <v>612</v>
      </c>
      <c r="W763" s="197" t="s">
        <v>1206</v>
      </c>
      <c r="X763" s="198" t="s">
        <v>1206</v>
      </c>
      <c r="Y763" s="199" t="s">
        <v>1206</v>
      </c>
      <c r="Z763" s="200" t="s">
        <v>1206</v>
      </c>
      <c r="AA763" s="201">
        <v>402.67</v>
      </c>
      <c r="AB763" s="202" t="s">
        <v>1206</v>
      </c>
      <c r="AC763" s="202" t="s">
        <v>1206</v>
      </c>
      <c r="AD763" s="202" t="s">
        <v>1378</v>
      </c>
      <c r="AE763" s="202" t="s">
        <v>1374</v>
      </c>
      <c r="AF763" s="202" t="s">
        <v>1206</v>
      </c>
      <c r="AG763" s="202" t="s">
        <v>948</v>
      </c>
      <c r="AH763" s="189">
        <v>1</v>
      </c>
      <c r="AI763" s="188"/>
      <c r="AJ763" s="188"/>
      <c r="AK763" s="187"/>
      <c r="AL763" s="187"/>
      <c r="AM763" s="188"/>
      <c r="AN763" s="193"/>
    </row>
    <row r="764" spans="1:40">
      <c r="A764" s="16" t="str">
        <f t="shared" si="12"/>
        <v>362414944001IP Rehab</v>
      </c>
      <c r="B764" s="8"/>
      <c r="C764" s="8"/>
      <c r="D764" s="9"/>
      <c r="E764" s="9"/>
      <c r="F764" s="8"/>
      <c r="G764" s="8"/>
      <c r="H764" s="8"/>
      <c r="I764" s="8"/>
      <c r="J764" s="8"/>
      <c r="K764" s="244">
        <v>11006</v>
      </c>
      <c r="L764" s="248" t="s">
        <v>1425</v>
      </c>
      <c r="M764" s="246">
        <v>362414944001</v>
      </c>
      <c r="N764" s="247">
        <v>22</v>
      </c>
      <c r="O764" s="247" t="s">
        <v>1370</v>
      </c>
      <c r="P764" s="203"/>
      <c r="Q764" s="188" t="s">
        <v>891</v>
      </c>
      <c r="R764" s="188" t="s">
        <v>1350</v>
      </c>
      <c r="S764" s="188" t="s">
        <v>1367</v>
      </c>
      <c r="T764" s="188" t="s">
        <v>1368</v>
      </c>
      <c r="U764" s="189"/>
      <c r="V764" s="189" t="s">
        <v>612</v>
      </c>
      <c r="W764" s="197" t="s">
        <v>1206</v>
      </c>
      <c r="X764" s="198" t="s">
        <v>1206</v>
      </c>
      <c r="Y764" s="199" t="s">
        <v>1206</v>
      </c>
      <c r="Z764" s="200" t="s">
        <v>1206</v>
      </c>
      <c r="AA764" s="201">
        <v>632.19000000000005</v>
      </c>
      <c r="AB764" s="202" t="s">
        <v>1206</v>
      </c>
      <c r="AC764" s="202" t="s">
        <v>1206</v>
      </c>
      <c r="AD764" s="202" t="s">
        <v>1378</v>
      </c>
      <c r="AE764" s="202" t="s">
        <v>1374</v>
      </c>
      <c r="AF764" s="202" t="s">
        <v>1206</v>
      </c>
      <c r="AG764" s="202" t="s">
        <v>948</v>
      </c>
      <c r="AH764" s="189">
        <v>1</v>
      </c>
      <c r="AI764" s="188"/>
      <c r="AJ764" s="188"/>
      <c r="AK764" s="187"/>
      <c r="AL764" s="187"/>
      <c r="AM764" s="188"/>
      <c r="AN764" s="193"/>
    </row>
    <row r="765" spans="1:40">
      <c r="A765" s="16" t="str">
        <f t="shared" si="12"/>
        <v>362414944001OP Acute</v>
      </c>
      <c r="B765" s="8"/>
      <c r="C765" s="8"/>
      <c r="D765" s="9"/>
      <c r="E765" s="9"/>
      <c r="F765" s="8"/>
      <c r="G765" s="8"/>
      <c r="H765" s="8"/>
      <c r="I765" s="8"/>
      <c r="J765" s="8"/>
      <c r="K765" s="244">
        <v>11006</v>
      </c>
      <c r="L765" s="248" t="s">
        <v>1425</v>
      </c>
      <c r="M765" s="246">
        <v>362414944001</v>
      </c>
      <c r="N765" s="247">
        <v>24</v>
      </c>
      <c r="O765" s="247" t="s">
        <v>1371</v>
      </c>
      <c r="P765" s="203"/>
      <c r="Q765" s="188" t="s">
        <v>891</v>
      </c>
      <c r="R765" s="188" t="s">
        <v>1350</v>
      </c>
      <c r="S765" s="188" t="s">
        <v>1367</v>
      </c>
      <c r="T765" s="188" t="s">
        <v>1368</v>
      </c>
      <c r="U765" s="189"/>
      <c r="V765" s="189" t="s">
        <v>612</v>
      </c>
      <c r="W765" s="197">
        <v>440.14</v>
      </c>
      <c r="X765" s="198">
        <v>0.6</v>
      </c>
      <c r="Y765" s="199">
        <v>1.0263</v>
      </c>
      <c r="Z765" s="200" t="s">
        <v>1206</v>
      </c>
      <c r="AA765" s="201">
        <v>439.82</v>
      </c>
      <c r="AB765" s="202">
        <v>0.25</v>
      </c>
      <c r="AC765" s="202">
        <v>2.4E-2</v>
      </c>
      <c r="AD765" s="202" t="s">
        <v>1378</v>
      </c>
      <c r="AE765" s="202" t="s">
        <v>1374</v>
      </c>
      <c r="AF765" s="202" t="s">
        <v>949</v>
      </c>
      <c r="AG765" s="202" t="s">
        <v>948</v>
      </c>
      <c r="AH765" s="189">
        <v>0.98373999999999995</v>
      </c>
      <c r="AI765" s="188"/>
      <c r="AJ765" s="188"/>
      <c r="AK765" s="187"/>
      <c r="AL765" s="187"/>
      <c r="AM765" s="188"/>
      <c r="AN765" s="193"/>
    </row>
    <row r="766" spans="1:40">
      <c r="A766" s="16" t="str">
        <f t="shared" si="12"/>
        <v>362414944001OP Psych</v>
      </c>
      <c r="B766" s="8"/>
      <c r="C766" s="8"/>
      <c r="D766" s="9"/>
      <c r="E766" s="9"/>
      <c r="F766" s="8"/>
      <c r="G766" s="8"/>
      <c r="H766" s="8"/>
      <c r="I766" s="8"/>
      <c r="J766" s="8"/>
      <c r="K766" s="244">
        <v>11006</v>
      </c>
      <c r="L766" s="248" t="s">
        <v>1425</v>
      </c>
      <c r="M766" s="246">
        <v>362414944001</v>
      </c>
      <c r="N766" s="247">
        <v>27</v>
      </c>
      <c r="O766" s="247" t="s">
        <v>1376</v>
      </c>
      <c r="P766" s="203"/>
      <c r="Q766" s="188" t="s">
        <v>891</v>
      </c>
      <c r="R766" s="188" t="s">
        <v>1350</v>
      </c>
      <c r="S766" s="188" t="s">
        <v>1367</v>
      </c>
      <c r="T766" s="188" t="s">
        <v>1368</v>
      </c>
      <c r="U766" s="189"/>
      <c r="V766" s="189" t="s">
        <v>612</v>
      </c>
      <c r="W766" s="197">
        <v>201.46</v>
      </c>
      <c r="X766" s="198">
        <v>0.6</v>
      </c>
      <c r="Y766" s="199">
        <v>1.0263</v>
      </c>
      <c r="Z766" s="200" t="s">
        <v>1206</v>
      </c>
      <c r="AA766" s="201">
        <v>204.64</v>
      </c>
      <c r="AB766" s="202">
        <v>0.25</v>
      </c>
      <c r="AC766" s="202">
        <v>2.4E-2</v>
      </c>
      <c r="AD766" s="202" t="s">
        <v>1378</v>
      </c>
      <c r="AE766" s="202" t="s">
        <v>1374</v>
      </c>
      <c r="AF766" s="202" t="s">
        <v>949</v>
      </c>
      <c r="AG766" s="202" t="s">
        <v>948</v>
      </c>
      <c r="AH766" s="189">
        <v>1</v>
      </c>
      <c r="AI766" s="188"/>
      <c r="AJ766" s="188"/>
      <c r="AK766" s="187"/>
      <c r="AL766" s="187"/>
      <c r="AM766" s="188"/>
      <c r="AN766" s="193"/>
    </row>
    <row r="767" spans="1:40">
      <c r="A767" s="16" t="str">
        <f t="shared" si="12"/>
        <v>362414944013OP Psych</v>
      </c>
      <c r="B767" s="8"/>
      <c r="C767" s="8"/>
      <c r="D767" s="9"/>
      <c r="E767" s="9"/>
      <c r="F767" s="8"/>
      <c r="G767" s="8"/>
      <c r="H767" s="8"/>
      <c r="I767" s="8"/>
      <c r="J767" s="8"/>
      <c r="K767" s="244">
        <v>11006</v>
      </c>
      <c r="L767" s="248" t="s">
        <v>1425</v>
      </c>
      <c r="M767" s="246">
        <v>362414944013</v>
      </c>
      <c r="N767" s="247">
        <v>27</v>
      </c>
      <c r="O767" s="247" t="s">
        <v>1376</v>
      </c>
      <c r="P767" s="203"/>
      <c r="Q767" s="188" t="s">
        <v>891</v>
      </c>
      <c r="R767" s="188" t="s">
        <v>1350</v>
      </c>
      <c r="S767" s="188" t="s">
        <v>1367</v>
      </c>
      <c r="T767" s="188" t="s">
        <v>1368</v>
      </c>
      <c r="U767" s="189"/>
      <c r="V767" s="189" t="s">
        <v>612</v>
      </c>
      <c r="W767" s="197">
        <v>201.46</v>
      </c>
      <c r="X767" s="198">
        <v>0.6</v>
      </c>
      <c r="Y767" s="199">
        <v>1.0263</v>
      </c>
      <c r="Z767" s="200" t="s">
        <v>1206</v>
      </c>
      <c r="AA767" s="201">
        <v>204.64</v>
      </c>
      <c r="AB767" s="202">
        <v>0.25</v>
      </c>
      <c r="AC767" s="202">
        <v>2.4E-2</v>
      </c>
      <c r="AD767" s="202" t="s">
        <v>1378</v>
      </c>
      <c r="AE767" s="202" t="s">
        <v>1374</v>
      </c>
      <c r="AF767" s="202" t="s">
        <v>949</v>
      </c>
      <c r="AG767" s="202" t="s">
        <v>948</v>
      </c>
      <c r="AH767" s="189">
        <v>1</v>
      </c>
      <c r="AI767" s="188"/>
      <c r="AJ767" s="188"/>
      <c r="AK767" s="187"/>
      <c r="AL767" s="187"/>
      <c r="AM767" s="188"/>
      <c r="AN767" s="193"/>
    </row>
    <row r="768" spans="1:40">
      <c r="A768" s="16" t="str">
        <f t="shared" si="12"/>
        <v>362414944001OP Psych</v>
      </c>
      <c r="B768" s="8"/>
      <c r="C768" s="8"/>
      <c r="D768" s="9"/>
      <c r="E768" s="9"/>
      <c r="F768" s="8"/>
      <c r="G768" s="8"/>
      <c r="H768" s="8"/>
      <c r="I768" s="8"/>
      <c r="J768" s="8"/>
      <c r="K768" s="244">
        <v>11006</v>
      </c>
      <c r="L768" s="248" t="s">
        <v>1425</v>
      </c>
      <c r="M768" s="246">
        <v>362414944001</v>
      </c>
      <c r="N768" s="247">
        <v>28</v>
      </c>
      <c r="O768" s="247" t="s">
        <v>1376</v>
      </c>
      <c r="P768" s="203"/>
      <c r="Q768" s="188" t="s">
        <v>891</v>
      </c>
      <c r="R768" s="188" t="s">
        <v>1350</v>
      </c>
      <c r="S768" s="188" t="s">
        <v>1367</v>
      </c>
      <c r="T768" s="188" t="s">
        <v>1368</v>
      </c>
      <c r="U768" s="189"/>
      <c r="V768" s="189" t="s">
        <v>612</v>
      </c>
      <c r="W768" s="197">
        <v>201.46</v>
      </c>
      <c r="X768" s="198">
        <v>0.6</v>
      </c>
      <c r="Y768" s="199">
        <v>1.0263</v>
      </c>
      <c r="Z768" s="200" t="s">
        <v>1206</v>
      </c>
      <c r="AA768" s="201">
        <v>204.64</v>
      </c>
      <c r="AB768" s="202">
        <v>0.25</v>
      </c>
      <c r="AC768" s="202">
        <v>2.4E-2</v>
      </c>
      <c r="AD768" s="202" t="s">
        <v>1378</v>
      </c>
      <c r="AE768" s="202" t="s">
        <v>1374</v>
      </c>
      <c r="AF768" s="202" t="s">
        <v>949</v>
      </c>
      <c r="AG768" s="202" t="s">
        <v>948</v>
      </c>
      <c r="AH768" s="189">
        <v>1</v>
      </c>
      <c r="AI768" s="188"/>
      <c r="AJ768" s="188"/>
      <c r="AK768" s="187"/>
      <c r="AL768" s="187"/>
      <c r="AM768" s="188"/>
      <c r="AN768" s="193"/>
    </row>
    <row r="769" spans="1:40">
      <c r="A769" s="16" t="str">
        <f t="shared" si="12"/>
        <v>362414944013OP Psych</v>
      </c>
      <c r="B769" s="8"/>
      <c r="C769" s="8"/>
      <c r="D769" s="9"/>
      <c r="E769" s="9"/>
      <c r="F769" s="8"/>
      <c r="G769" s="8"/>
      <c r="H769" s="8"/>
      <c r="I769" s="8"/>
      <c r="J769" s="8"/>
      <c r="K769" s="244">
        <v>11006</v>
      </c>
      <c r="L769" s="248" t="s">
        <v>1425</v>
      </c>
      <c r="M769" s="246">
        <v>362414944013</v>
      </c>
      <c r="N769" s="247">
        <v>28</v>
      </c>
      <c r="O769" s="247" t="s">
        <v>1376</v>
      </c>
      <c r="P769" s="203"/>
      <c r="Q769" s="188" t="s">
        <v>891</v>
      </c>
      <c r="R769" s="188" t="s">
        <v>1350</v>
      </c>
      <c r="S769" s="188" t="s">
        <v>1367</v>
      </c>
      <c r="T769" s="188" t="s">
        <v>1368</v>
      </c>
      <c r="U769" s="189"/>
      <c r="V769" s="189" t="s">
        <v>612</v>
      </c>
      <c r="W769" s="197">
        <v>201.46</v>
      </c>
      <c r="X769" s="198">
        <v>0.6</v>
      </c>
      <c r="Y769" s="199">
        <v>1.0263</v>
      </c>
      <c r="Z769" s="200" t="s">
        <v>1206</v>
      </c>
      <c r="AA769" s="201">
        <v>204.64</v>
      </c>
      <c r="AB769" s="202">
        <v>0.25</v>
      </c>
      <c r="AC769" s="202">
        <v>2.4E-2</v>
      </c>
      <c r="AD769" s="202" t="s">
        <v>1378</v>
      </c>
      <c r="AE769" s="202" t="s">
        <v>1374</v>
      </c>
      <c r="AF769" s="202" t="s">
        <v>949</v>
      </c>
      <c r="AG769" s="202" t="s">
        <v>948</v>
      </c>
      <c r="AH769" s="189">
        <v>1</v>
      </c>
      <c r="AI769" s="188"/>
      <c r="AJ769" s="188"/>
      <c r="AK769" s="187"/>
      <c r="AL769" s="187"/>
      <c r="AM769" s="188"/>
      <c r="AN769" s="193"/>
    </row>
    <row r="770" spans="1:40">
      <c r="A770" s="16" t="str">
        <f t="shared" si="12"/>
        <v>362414944001OP Rehab</v>
      </c>
      <c r="B770" s="8"/>
      <c r="C770" s="8"/>
      <c r="D770" s="9"/>
      <c r="E770" s="9"/>
      <c r="F770" s="8"/>
      <c r="G770" s="8"/>
      <c r="H770" s="8"/>
      <c r="I770" s="8"/>
      <c r="J770" s="8"/>
      <c r="K770" s="244">
        <v>11006</v>
      </c>
      <c r="L770" s="248" t="s">
        <v>1425</v>
      </c>
      <c r="M770" s="246">
        <v>362414944001</v>
      </c>
      <c r="N770" s="247">
        <v>29</v>
      </c>
      <c r="O770" s="247" t="s">
        <v>1379</v>
      </c>
      <c r="P770" s="203"/>
      <c r="Q770" s="188" t="s">
        <v>891</v>
      </c>
      <c r="R770" s="188" t="s">
        <v>1350</v>
      </c>
      <c r="S770" s="188" t="s">
        <v>1367</v>
      </c>
      <c r="T770" s="188" t="s">
        <v>1368</v>
      </c>
      <c r="U770" s="189"/>
      <c r="V770" s="189" t="s">
        <v>612</v>
      </c>
      <c r="W770" s="197">
        <v>310.45999999999998</v>
      </c>
      <c r="X770" s="198">
        <v>0.6</v>
      </c>
      <c r="Y770" s="199">
        <v>1.0263</v>
      </c>
      <c r="Z770" s="200" t="s">
        <v>1206</v>
      </c>
      <c r="AA770" s="201">
        <v>315.36</v>
      </c>
      <c r="AB770" s="202">
        <v>0.25</v>
      </c>
      <c r="AC770" s="202">
        <v>2.4E-2</v>
      </c>
      <c r="AD770" s="202" t="s">
        <v>1378</v>
      </c>
      <c r="AE770" s="202" t="s">
        <v>1374</v>
      </c>
      <c r="AF770" s="202" t="s">
        <v>949</v>
      </c>
      <c r="AG770" s="202" t="s">
        <v>948</v>
      </c>
      <c r="AH770" s="189">
        <v>1</v>
      </c>
      <c r="AI770" s="188"/>
      <c r="AJ770" s="188"/>
      <c r="AK770" s="187"/>
      <c r="AL770" s="187"/>
      <c r="AM770" s="188"/>
      <c r="AN770" s="193"/>
    </row>
    <row r="771" spans="1:40">
      <c r="A771" s="16" t="str">
        <f t="shared" si="12"/>
        <v>362179779004IP Acute</v>
      </c>
      <c r="B771" s="8"/>
      <c r="C771" s="8"/>
      <c r="D771" s="9"/>
      <c r="E771" s="9"/>
      <c r="F771" s="8"/>
      <c r="G771" s="8"/>
      <c r="H771" s="8"/>
      <c r="I771" s="8"/>
      <c r="J771" s="8"/>
      <c r="K771" s="244">
        <v>12002</v>
      </c>
      <c r="L771" s="248" t="s">
        <v>1671</v>
      </c>
      <c r="M771" s="246">
        <v>362179779004</v>
      </c>
      <c r="N771" s="247">
        <v>20</v>
      </c>
      <c r="O771" s="247" t="s">
        <v>1366</v>
      </c>
      <c r="P771" s="203"/>
      <c r="Q771" s="188" t="s">
        <v>866</v>
      </c>
      <c r="R771" s="188" t="s">
        <v>1350</v>
      </c>
      <c r="S771" s="188" t="s">
        <v>1367</v>
      </c>
      <c r="T771" s="188" t="s">
        <v>1368</v>
      </c>
      <c r="U771" s="189"/>
      <c r="V771" s="189" t="s">
        <v>586</v>
      </c>
      <c r="W771" s="197">
        <v>3436.26</v>
      </c>
      <c r="X771" s="198">
        <v>0.68300000000000005</v>
      </c>
      <c r="Y771" s="199">
        <v>1.0427</v>
      </c>
      <c r="Z771" s="200">
        <v>0</v>
      </c>
      <c r="AA771" s="201">
        <v>3531.49</v>
      </c>
      <c r="AB771" s="202">
        <v>0.221</v>
      </c>
      <c r="AC771" s="202">
        <v>1.4E-2</v>
      </c>
      <c r="AD771" s="202" t="s">
        <v>1378</v>
      </c>
      <c r="AE771" s="202" t="s">
        <v>1381</v>
      </c>
      <c r="AF771" s="202" t="s">
        <v>1206</v>
      </c>
      <c r="AG771" s="202" t="s">
        <v>948</v>
      </c>
      <c r="AH771" s="189">
        <v>0.99858999999999998</v>
      </c>
      <c r="AI771" s="188"/>
      <c r="AJ771" s="188"/>
      <c r="AK771" s="187"/>
      <c r="AL771" s="187"/>
      <c r="AM771" s="188"/>
      <c r="AN771" s="193"/>
    </row>
    <row r="772" spans="1:40">
      <c r="A772" s="16" t="str">
        <f t="shared" si="12"/>
        <v>362179779004OP Acute</v>
      </c>
      <c r="B772" s="8"/>
      <c r="C772" s="8"/>
      <c r="D772" s="9"/>
      <c r="E772" s="9"/>
      <c r="F772" s="8"/>
      <c r="G772" s="8"/>
      <c r="H772" s="8"/>
      <c r="I772" s="8"/>
      <c r="J772" s="8"/>
      <c r="K772" s="244">
        <v>12002</v>
      </c>
      <c r="L772" s="248" t="s">
        <v>1671</v>
      </c>
      <c r="M772" s="246">
        <v>362179779004</v>
      </c>
      <c r="N772" s="247">
        <v>24</v>
      </c>
      <c r="O772" s="247" t="s">
        <v>1371</v>
      </c>
      <c r="P772" s="203"/>
      <c r="Q772" s="188" t="s">
        <v>866</v>
      </c>
      <c r="R772" s="188" t="s">
        <v>1350</v>
      </c>
      <c r="S772" s="188" t="s">
        <v>1367</v>
      </c>
      <c r="T772" s="188" t="s">
        <v>1368</v>
      </c>
      <c r="U772" s="189"/>
      <c r="V772" s="189" t="s">
        <v>586</v>
      </c>
      <c r="W772" s="197">
        <v>440.14</v>
      </c>
      <c r="X772" s="198">
        <v>0.6</v>
      </c>
      <c r="Y772" s="199">
        <v>1.0427</v>
      </c>
      <c r="Z772" s="200" t="s">
        <v>1206</v>
      </c>
      <c r="AA772" s="201">
        <v>444.08</v>
      </c>
      <c r="AB772" s="202">
        <v>0.221</v>
      </c>
      <c r="AC772" s="202">
        <v>1.4E-2</v>
      </c>
      <c r="AD772" s="202" t="s">
        <v>1378</v>
      </c>
      <c r="AE772" s="202" t="s">
        <v>1381</v>
      </c>
      <c r="AF772" s="202" t="s">
        <v>949</v>
      </c>
      <c r="AG772" s="202" t="s">
        <v>948</v>
      </c>
      <c r="AH772" s="189">
        <v>0.98373999999999995</v>
      </c>
      <c r="AI772" s="188"/>
      <c r="AJ772" s="188"/>
      <c r="AK772" s="187"/>
      <c r="AL772" s="187"/>
      <c r="AM772" s="188"/>
      <c r="AN772" s="193"/>
    </row>
    <row r="773" spans="1:40">
      <c r="A773" s="16" t="str">
        <f t="shared" si="12"/>
        <v>800618988001IP Acute</v>
      </c>
      <c r="B773" s="8"/>
      <c r="C773" s="8"/>
      <c r="D773" s="9"/>
      <c r="E773" s="9"/>
      <c r="F773" s="8"/>
      <c r="G773" s="8"/>
      <c r="H773" s="8"/>
      <c r="I773" s="8"/>
      <c r="J773" s="8"/>
      <c r="K773" s="244">
        <v>12004</v>
      </c>
      <c r="L773" s="248" t="s">
        <v>1672</v>
      </c>
      <c r="M773" s="246">
        <v>800618988001</v>
      </c>
      <c r="N773" s="247">
        <v>20</v>
      </c>
      <c r="O773" s="247" t="s">
        <v>1366</v>
      </c>
      <c r="P773" s="203"/>
      <c r="Q773" s="188" t="s">
        <v>774</v>
      </c>
      <c r="R773" s="188" t="s">
        <v>1350</v>
      </c>
      <c r="S773" s="188" t="s">
        <v>945</v>
      </c>
      <c r="T773" s="188" t="s">
        <v>1368</v>
      </c>
      <c r="U773" s="189"/>
      <c r="V773" s="189" t="s">
        <v>694</v>
      </c>
      <c r="W773" s="197">
        <v>3436.26</v>
      </c>
      <c r="X773" s="198">
        <v>0.62</v>
      </c>
      <c r="Y773" s="199">
        <v>0.84860000000000002</v>
      </c>
      <c r="Z773" s="200">
        <v>0</v>
      </c>
      <c r="AA773" s="201">
        <v>3109.31</v>
      </c>
      <c r="AB773" s="202">
        <v>0.29099999999999998</v>
      </c>
      <c r="AC773" s="202">
        <v>2.1000000000000001E-2</v>
      </c>
      <c r="AD773" s="202" t="s">
        <v>1373</v>
      </c>
      <c r="AE773" s="202">
        <v>0</v>
      </c>
      <c r="AF773" s="202" t="s">
        <v>1206</v>
      </c>
      <c r="AG773" s="202" t="s">
        <v>949</v>
      </c>
      <c r="AH773" s="189">
        <v>0.99858999999999998</v>
      </c>
      <c r="AI773" s="188"/>
      <c r="AJ773" s="188"/>
      <c r="AK773" s="187"/>
      <c r="AL773" s="187"/>
      <c r="AM773" s="188"/>
      <c r="AN773" s="193"/>
    </row>
    <row r="774" spans="1:40">
      <c r="A774" s="16" t="str">
        <f t="shared" si="12"/>
        <v>800618988001OP Acute</v>
      </c>
      <c r="B774" s="8"/>
      <c r="C774" s="8"/>
      <c r="D774" s="9"/>
      <c r="E774" s="9"/>
      <c r="F774" s="8"/>
      <c r="G774" s="8"/>
      <c r="H774" s="8"/>
      <c r="I774" s="8"/>
      <c r="J774" s="8"/>
      <c r="K774" s="244">
        <v>12004</v>
      </c>
      <c r="L774" s="248" t="s">
        <v>1672</v>
      </c>
      <c r="M774" s="246">
        <v>800618988001</v>
      </c>
      <c r="N774" s="247">
        <v>24</v>
      </c>
      <c r="O774" s="247" t="s">
        <v>1371</v>
      </c>
      <c r="P774" s="203"/>
      <c r="Q774" s="188" t="s">
        <v>774</v>
      </c>
      <c r="R774" s="188" t="s">
        <v>1350</v>
      </c>
      <c r="S774" s="188" t="s">
        <v>945</v>
      </c>
      <c r="T774" s="188" t="s">
        <v>1368</v>
      </c>
      <c r="U774" s="189"/>
      <c r="V774" s="189" t="s">
        <v>694</v>
      </c>
      <c r="W774" s="197">
        <v>1012.77</v>
      </c>
      <c r="X774" s="198">
        <v>0.6</v>
      </c>
      <c r="Y774" s="199">
        <v>1</v>
      </c>
      <c r="Z774" s="200" t="s">
        <v>1206</v>
      </c>
      <c r="AA774" s="201">
        <v>996.3</v>
      </c>
      <c r="AB774" s="202">
        <v>0.29099999999999998</v>
      </c>
      <c r="AC774" s="202">
        <v>2.1000000000000001E-2</v>
      </c>
      <c r="AD774" s="202" t="s">
        <v>1373</v>
      </c>
      <c r="AE774" s="202">
        <v>0</v>
      </c>
      <c r="AF774" s="202" t="s">
        <v>949</v>
      </c>
      <c r="AG774" s="202" t="s">
        <v>949</v>
      </c>
      <c r="AH774" s="189">
        <v>0.98373999999999995</v>
      </c>
      <c r="AI774" s="188"/>
      <c r="AJ774" s="188"/>
      <c r="AK774" s="187"/>
      <c r="AL774" s="187"/>
      <c r="AM774" s="188"/>
      <c r="AN774" s="193"/>
    </row>
    <row r="775" spans="1:40">
      <c r="A775" s="16" t="str">
        <f t="shared" si="12"/>
        <v>370723793001IP Acute</v>
      </c>
      <c r="B775" s="8"/>
      <c r="C775" s="8"/>
      <c r="D775" s="9"/>
      <c r="E775" s="9"/>
      <c r="F775" s="8"/>
      <c r="G775" s="8"/>
      <c r="H775" s="8"/>
      <c r="I775" s="8"/>
      <c r="J775" s="8"/>
      <c r="K775" s="244">
        <v>12005</v>
      </c>
      <c r="L775" s="248" t="s">
        <v>1673</v>
      </c>
      <c r="M775" s="246">
        <v>370723793001</v>
      </c>
      <c r="N775" s="247">
        <v>20</v>
      </c>
      <c r="O775" s="247" t="s">
        <v>1366</v>
      </c>
      <c r="P775" s="203"/>
      <c r="Q775" s="188" t="s">
        <v>754</v>
      </c>
      <c r="R775" s="188" t="s">
        <v>1350</v>
      </c>
      <c r="S775" s="188" t="s">
        <v>945</v>
      </c>
      <c r="T775" s="188" t="s">
        <v>1368</v>
      </c>
      <c r="U775" s="189"/>
      <c r="V775" s="189" t="s">
        <v>672</v>
      </c>
      <c r="W775" s="197">
        <v>3436.26</v>
      </c>
      <c r="X775" s="198">
        <v>0.62</v>
      </c>
      <c r="Y775" s="199">
        <v>0.84860000000000002</v>
      </c>
      <c r="Z775" s="200">
        <v>0</v>
      </c>
      <c r="AA775" s="201">
        <v>3109.31</v>
      </c>
      <c r="AB775" s="202">
        <v>0.29099999999999998</v>
      </c>
      <c r="AC775" s="202">
        <v>2.1000000000000001E-2</v>
      </c>
      <c r="AD775" s="202" t="s">
        <v>1373</v>
      </c>
      <c r="AE775" s="202" t="s">
        <v>1387</v>
      </c>
      <c r="AF775" s="202" t="s">
        <v>1206</v>
      </c>
      <c r="AG775" s="202" t="s">
        <v>949</v>
      </c>
      <c r="AH775" s="189">
        <v>0.99858999999999998</v>
      </c>
      <c r="AI775" s="188"/>
      <c r="AJ775" s="188"/>
      <c r="AK775" s="187"/>
      <c r="AL775" s="187"/>
      <c r="AM775" s="188"/>
      <c r="AN775" s="193"/>
    </row>
    <row r="776" spans="1:40">
      <c r="A776" s="16" t="str">
        <f t="shared" si="12"/>
        <v>370723793001IP Psych</v>
      </c>
      <c r="B776" s="8"/>
      <c r="C776" s="8"/>
      <c r="D776" s="9"/>
      <c r="E776" s="9"/>
      <c r="F776" s="8"/>
      <c r="G776" s="8"/>
      <c r="H776" s="8"/>
      <c r="I776" s="8"/>
      <c r="J776" s="8"/>
      <c r="K776" s="244">
        <v>12005</v>
      </c>
      <c r="L776" s="248" t="s">
        <v>1673</v>
      </c>
      <c r="M776" s="246">
        <v>370723793001</v>
      </c>
      <c r="N776" s="247">
        <v>21</v>
      </c>
      <c r="O776" s="247" t="s">
        <v>1375</v>
      </c>
      <c r="P776" s="203"/>
      <c r="Q776" s="188" t="s">
        <v>754</v>
      </c>
      <c r="R776" s="188" t="s">
        <v>1350</v>
      </c>
      <c r="S776" s="188" t="s">
        <v>945</v>
      </c>
      <c r="T776" s="188" t="s">
        <v>1368</v>
      </c>
      <c r="U776" s="189"/>
      <c r="V776" s="189" t="s">
        <v>672</v>
      </c>
      <c r="W776" s="197" t="s">
        <v>1206</v>
      </c>
      <c r="X776" s="198" t="s">
        <v>1206</v>
      </c>
      <c r="Y776" s="199" t="s">
        <v>1206</v>
      </c>
      <c r="Z776" s="200" t="s">
        <v>1206</v>
      </c>
      <c r="AA776" s="201">
        <v>535.35</v>
      </c>
      <c r="AB776" s="202" t="s">
        <v>1206</v>
      </c>
      <c r="AC776" s="202" t="s">
        <v>1206</v>
      </c>
      <c r="AD776" s="202" t="s">
        <v>1373</v>
      </c>
      <c r="AE776" s="202" t="s">
        <v>1387</v>
      </c>
      <c r="AF776" s="202" t="s">
        <v>1206</v>
      </c>
      <c r="AG776" s="202" t="s">
        <v>949</v>
      </c>
      <c r="AH776" s="189">
        <v>1</v>
      </c>
      <c r="AI776" s="188"/>
      <c r="AJ776" s="188"/>
      <c r="AK776" s="187"/>
      <c r="AL776" s="187"/>
      <c r="AM776" s="188"/>
      <c r="AN776" s="193"/>
    </row>
    <row r="777" spans="1:40">
      <c r="A777" s="16" t="str">
        <f t="shared" si="12"/>
        <v>370723793001OP Acute</v>
      </c>
      <c r="B777" s="8"/>
      <c r="C777" s="8"/>
      <c r="D777" s="9"/>
      <c r="E777" s="9"/>
      <c r="F777" s="8"/>
      <c r="G777" s="8"/>
      <c r="H777" s="8"/>
      <c r="I777" s="8"/>
      <c r="J777" s="8"/>
      <c r="K777" s="244">
        <v>12005</v>
      </c>
      <c r="L777" s="248" t="s">
        <v>1673</v>
      </c>
      <c r="M777" s="246">
        <v>370723793001</v>
      </c>
      <c r="N777" s="247">
        <v>24</v>
      </c>
      <c r="O777" s="247" t="s">
        <v>1371</v>
      </c>
      <c r="P777" s="203"/>
      <c r="Q777" s="188" t="s">
        <v>754</v>
      </c>
      <c r="R777" s="188" t="s">
        <v>1350</v>
      </c>
      <c r="S777" s="188" t="s">
        <v>945</v>
      </c>
      <c r="T777" s="188" t="s">
        <v>1368</v>
      </c>
      <c r="U777" s="189"/>
      <c r="V777" s="189" t="s">
        <v>672</v>
      </c>
      <c r="W777" s="197">
        <v>909.16</v>
      </c>
      <c r="X777" s="198">
        <v>0.6</v>
      </c>
      <c r="Y777" s="199">
        <v>1</v>
      </c>
      <c r="Z777" s="200" t="s">
        <v>1206</v>
      </c>
      <c r="AA777" s="201">
        <v>894.38</v>
      </c>
      <c r="AB777" s="202">
        <v>0.29099999999999998</v>
      </c>
      <c r="AC777" s="202">
        <v>2.1000000000000001E-2</v>
      </c>
      <c r="AD777" s="202" t="s">
        <v>1373</v>
      </c>
      <c r="AE777" s="202" t="s">
        <v>1387</v>
      </c>
      <c r="AF777" s="202" t="s">
        <v>949</v>
      </c>
      <c r="AG777" s="202" t="s">
        <v>949</v>
      </c>
      <c r="AH777" s="189">
        <v>0.98373999999999995</v>
      </c>
      <c r="AI777" s="188"/>
      <c r="AJ777" s="188"/>
      <c r="AK777" s="187"/>
      <c r="AL777" s="187"/>
      <c r="AM777" s="188"/>
      <c r="AN777" s="193"/>
    </row>
    <row r="778" spans="1:40">
      <c r="A778" s="16" t="str">
        <f t="shared" si="12"/>
        <v>370723793001OP Psych</v>
      </c>
      <c r="B778" s="8"/>
      <c r="C778" s="8"/>
      <c r="D778" s="9"/>
      <c r="E778" s="9"/>
      <c r="F778" s="8"/>
      <c r="G778" s="8"/>
      <c r="H778" s="8"/>
      <c r="I778" s="8"/>
      <c r="J778" s="8"/>
      <c r="K778" s="244">
        <v>12005</v>
      </c>
      <c r="L778" s="248" t="s">
        <v>1673</v>
      </c>
      <c r="M778" s="246">
        <v>370723793001</v>
      </c>
      <c r="N778" s="247">
        <v>28</v>
      </c>
      <c r="O778" s="247" t="s">
        <v>1376</v>
      </c>
      <c r="P778" s="203"/>
      <c r="Q778" s="188" t="s">
        <v>754</v>
      </c>
      <c r="R778" s="188" t="s">
        <v>1350</v>
      </c>
      <c r="S778" s="188" t="s">
        <v>945</v>
      </c>
      <c r="T778" s="188" t="s">
        <v>1368</v>
      </c>
      <c r="U778" s="189"/>
      <c r="V778" s="189" t="s">
        <v>672</v>
      </c>
      <c r="W778" s="197">
        <v>909.16</v>
      </c>
      <c r="X778" s="198">
        <v>0.6</v>
      </c>
      <c r="Y778" s="199">
        <v>1</v>
      </c>
      <c r="Z778" s="200" t="s">
        <v>1206</v>
      </c>
      <c r="AA778" s="201">
        <v>909.16</v>
      </c>
      <c r="AB778" s="202">
        <v>0.29099999999999998</v>
      </c>
      <c r="AC778" s="202">
        <v>2.1000000000000001E-2</v>
      </c>
      <c r="AD778" s="202" t="s">
        <v>1373</v>
      </c>
      <c r="AE778" s="202" t="s">
        <v>1387</v>
      </c>
      <c r="AF778" s="202" t="s">
        <v>949</v>
      </c>
      <c r="AG778" s="202" t="s">
        <v>949</v>
      </c>
      <c r="AH778" s="189">
        <v>1</v>
      </c>
      <c r="AI778" s="188"/>
      <c r="AJ778" s="188"/>
      <c r="AK778" s="187"/>
      <c r="AL778" s="187"/>
      <c r="AM778" s="188"/>
      <c r="AN778" s="193"/>
    </row>
    <row r="779" spans="1:40">
      <c r="A779" s="16" t="str">
        <f t="shared" si="12"/>
        <v>370723793006IP Acute</v>
      </c>
      <c r="B779" s="8"/>
      <c r="C779" s="8"/>
      <c r="D779" s="9"/>
      <c r="E779" s="9"/>
      <c r="F779" s="8"/>
      <c r="G779" s="8"/>
      <c r="H779" s="8"/>
      <c r="I779" s="8"/>
      <c r="J779" s="8"/>
      <c r="K779" s="244">
        <v>12006</v>
      </c>
      <c r="L779" s="248" t="s">
        <v>1674</v>
      </c>
      <c r="M779" s="246">
        <v>370723793006</v>
      </c>
      <c r="N779" s="247">
        <v>20</v>
      </c>
      <c r="O779" s="247" t="s">
        <v>1366</v>
      </c>
      <c r="P779" s="203"/>
      <c r="Q779" s="188" t="s">
        <v>754</v>
      </c>
      <c r="R779" s="188" t="s">
        <v>1350</v>
      </c>
      <c r="S779" s="188" t="s">
        <v>945</v>
      </c>
      <c r="T779" s="188" t="s">
        <v>1368</v>
      </c>
      <c r="U779" s="189"/>
      <c r="V779" s="189" t="s">
        <v>672</v>
      </c>
      <c r="W779" s="197">
        <v>3436.26</v>
      </c>
      <c r="X779" s="198">
        <v>0.62</v>
      </c>
      <c r="Y779" s="199">
        <v>0.84860000000000002</v>
      </c>
      <c r="Z779" s="200">
        <v>0</v>
      </c>
      <c r="AA779" s="201">
        <v>3109.31</v>
      </c>
      <c r="AB779" s="202">
        <v>0.29099999999999998</v>
      </c>
      <c r="AC779" s="202">
        <v>2.1000000000000001E-2</v>
      </c>
      <c r="AD779" s="202" t="s">
        <v>1373</v>
      </c>
      <c r="AE779" s="202" t="s">
        <v>1387</v>
      </c>
      <c r="AF779" s="202" t="s">
        <v>1206</v>
      </c>
      <c r="AG779" s="202" t="s">
        <v>949</v>
      </c>
      <c r="AH779" s="189">
        <v>0.99858999999999998</v>
      </c>
      <c r="AI779" s="188"/>
      <c r="AJ779" s="188"/>
      <c r="AK779" s="187"/>
      <c r="AL779" s="187"/>
      <c r="AM779" s="188"/>
      <c r="AN779" s="193"/>
    </row>
    <row r="780" spans="1:40">
      <c r="A780" s="16" t="str">
        <f t="shared" si="12"/>
        <v>370723793006OP Acute</v>
      </c>
      <c r="B780" s="8"/>
      <c r="C780" s="8"/>
      <c r="D780" s="9"/>
      <c r="E780" s="9"/>
      <c r="F780" s="8"/>
      <c r="G780" s="8"/>
      <c r="H780" s="8"/>
      <c r="I780" s="8"/>
      <c r="J780" s="8"/>
      <c r="K780" s="244">
        <v>12006</v>
      </c>
      <c r="L780" s="248" t="s">
        <v>1674</v>
      </c>
      <c r="M780" s="246">
        <v>370723793006</v>
      </c>
      <c r="N780" s="247">
        <v>24</v>
      </c>
      <c r="O780" s="247" t="s">
        <v>1371</v>
      </c>
      <c r="P780" s="203"/>
      <c r="Q780" s="188" t="s">
        <v>754</v>
      </c>
      <c r="R780" s="188" t="s">
        <v>1350</v>
      </c>
      <c r="S780" s="188" t="s">
        <v>945</v>
      </c>
      <c r="T780" s="188" t="s">
        <v>1368</v>
      </c>
      <c r="U780" s="189"/>
      <c r="V780" s="189" t="s">
        <v>672</v>
      </c>
      <c r="W780" s="197">
        <v>909.16</v>
      </c>
      <c r="X780" s="198">
        <v>0.6</v>
      </c>
      <c r="Y780" s="199">
        <v>1</v>
      </c>
      <c r="Z780" s="200" t="s">
        <v>1206</v>
      </c>
      <c r="AA780" s="201">
        <v>894.38</v>
      </c>
      <c r="AB780" s="202">
        <v>0.29099999999999998</v>
      </c>
      <c r="AC780" s="202">
        <v>2.1000000000000001E-2</v>
      </c>
      <c r="AD780" s="202" t="s">
        <v>1373</v>
      </c>
      <c r="AE780" s="202" t="s">
        <v>1387</v>
      </c>
      <c r="AF780" s="202" t="s">
        <v>949</v>
      </c>
      <c r="AG780" s="202" t="s">
        <v>949</v>
      </c>
      <c r="AH780" s="189">
        <v>0.98373999999999995</v>
      </c>
      <c r="AI780" s="188"/>
      <c r="AJ780" s="188"/>
      <c r="AK780" s="187"/>
      <c r="AL780" s="187"/>
      <c r="AM780" s="188"/>
      <c r="AN780" s="193"/>
    </row>
    <row r="781" spans="1:40">
      <c r="A781" s="16" t="str">
        <f t="shared" si="12"/>
        <v>370661236001IP Acute</v>
      </c>
      <c r="B781" s="8"/>
      <c r="C781" s="8"/>
      <c r="D781" s="9"/>
      <c r="E781" s="9"/>
      <c r="F781" s="8"/>
      <c r="G781" s="8"/>
      <c r="H781" s="8"/>
      <c r="I781" s="8"/>
      <c r="J781" s="8"/>
      <c r="K781" s="244">
        <v>12007</v>
      </c>
      <c r="L781" s="248" t="s">
        <v>1675</v>
      </c>
      <c r="M781" s="246">
        <v>370661236001</v>
      </c>
      <c r="N781" s="247">
        <v>20</v>
      </c>
      <c r="O781" s="247" t="s">
        <v>1366</v>
      </c>
      <c r="P781" s="203"/>
      <c r="Q781" s="188" t="s">
        <v>780</v>
      </c>
      <c r="R781" s="188" t="s">
        <v>1350</v>
      </c>
      <c r="S781" s="188" t="s">
        <v>945</v>
      </c>
      <c r="T781" s="188" t="s">
        <v>1368</v>
      </c>
      <c r="U781" s="189"/>
      <c r="V781" s="189" t="s">
        <v>700</v>
      </c>
      <c r="W781" s="197">
        <v>3436.26</v>
      </c>
      <c r="X781" s="198">
        <v>0.62</v>
      </c>
      <c r="Y781" s="199">
        <v>0.84860000000000002</v>
      </c>
      <c r="Z781" s="200">
        <v>0</v>
      </c>
      <c r="AA781" s="201">
        <v>3109.31</v>
      </c>
      <c r="AB781" s="202">
        <v>0.29099999999999998</v>
      </c>
      <c r="AC781" s="202">
        <v>2.1000000000000001E-2</v>
      </c>
      <c r="AD781" s="202" t="s">
        <v>1373</v>
      </c>
      <c r="AE781" s="202" t="s">
        <v>1387</v>
      </c>
      <c r="AF781" s="202" t="s">
        <v>1206</v>
      </c>
      <c r="AG781" s="202" t="s">
        <v>949</v>
      </c>
      <c r="AH781" s="189">
        <v>0.99858999999999998</v>
      </c>
      <c r="AI781" s="188"/>
      <c r="AJ781" s="188"/>
      <c r="AK781" s="187"/>
      <c r="AL781" s="187"/>
      <c r="AM781" s="188"/>
      <c r="AN781" s="193"/>
    </row>
    <row r="782" spans="1:40">
      <c r="A782" s="16" t="str">
        <f t="shared" si="12"/>
        <v>370661236001OP Acute</v>
      </c>
      <c r="B782" s="8"/>
      <c r="C782" s="8"/>
      <c r="D782" s="9"/>
      <c r="E782" s="9"/>
      <c r="F782" s="8"/>
      <c r="G782" s="8"/>
      <c r="H782" s="8"/>
      <c r="I782" s="8"/>
      <c r="J782" s="8"/>
      <c r="K782" s="244">
        <v>12007</v>
      </c>
      <c r="L782" s="248" t="s">
        <v>1675</v>
      </c>
      <c r="M782" s="246">
        <v>370661236001</v>
      </c>
      <c r="N782" s="247">
        <v>24</v>
      </c>
      <c r="O782" s="247" t="s">
        <v>1371</v>
      </c>
      <c r="P782" s="203"/>
      <c r="Q782" s="188" t="s">
        <v>780</v>
      </c>
      <c r="R782" s="188" t="s">
        <v>1350</v>
      </c>
      <c r="S782" s="188" t="s">
        <v>945</v>
      </c>
      <c r="T782" s="188" t="s">
        <v>1368</v>
      </c>
      <c r="U782" s="189"/>
      <c r="V782" s="189" t="s">
        <v>700</v>
      </c>
      <c r="W782" s="197">
        <v>603.53</v>
      </c>
      <c r="X782" s="198">
        <v>0.6</v>
      </c>
      <c r="Y782" s="199">
        <v>1</v>
      </c>
      <c r="Z782" s="200" t="s">
        <v>1206</v>
      </c>
      <c r="AA782" s="201">
        <v>593.72</v>
      </c>
      <c r="AB782" s="202">
        <v>0.29099999999999998</v>
      </c>
      <c r="AC782" s="202">
        <v>2.1000000000000001E-2</v>
      </c>
      <c r="AD782" s="202" t="s">
        <v>1373</v>
      </c>
      <c r="AE782" s="202" t="s">
        <v>1387</v>
      </c>
      <c r="AF782" s="202" t="s">
        <v>949</v>
      </c>
      <c r="AG782" s="202" t="s">
        <v>949</v>
      </c>
      <c r="AH782" s="189">
        <v>0.98373999999999995</v>
      </c>
      <c r="AI782" s="188"/>
      <c r="AJ782" s="188"/>
      <c r="AK782" s="187"/>
      <c r="AL782" s="187"/>
      <c r="AM782" s="188"/>
      <c r="AN782" s="193"/>
    </row>
    <row r="783" spans="1:40">
      <c r="A783" s="16" t="str">
        <f t="shared" si="12"/>
        <v>364257550001IP Acute</v>
      </c>
      <c r="B783" s="8"/>
      <c r="C783" s="8"/>
      <c r="D783" s="9"/>
      <c r="E783" s="9"/>
      <c r="F783" s="8"/>
      <c r="G783" s="8"/>
      <c r="H783" s="8"/>
      <c r="I783" s="8"/>
      <c r="J783" s="8"/>
      <c r="K783" s="244">
        <v>12009</v>
      </c>
      <c r="L783" s="248" t="s">
        <v>1676</v>
      </c>
      <c r="M783" s="246">
        <v>364257550001</v>
      </c>
      <c r="N783" s="247">
        <v>20</v>
      </c>
      <c r="O783" s="247" t="s">
        <v>1366</v>
      </c>
      <c r="P783" s="203"/>
      <c r="Q783" s="188" t="s">
        <v>786</v>
      </c>
      <c r="R783" s="188" t="s">
        <v>1350</v>
      </c>
      <c r="S783" s="188" t="s">
        <v>1367</v>
      </c>
      <c r="T783" s="188" t="s">
        <v>1368</v>
      </c>
      <c r="U783" s="189"/>
      <c r="V783" s="189" t="s">
        <v>558</v>
      </c>
      <c r="W783" s="197">
        <v>3436.26</v>
      </c>
      <c r="X783" s="198">
        <v>0.68300000000000005</v>
      </c>
      <c r="Y783" s="199">
        <v>1.0427</v>
      </c>
      <c r="Z783" s="200">
        <v>0</v>
      </c>
      <c r="AA783" s="201">
        <v>3531.49</v>
      </c>
      <c r="AB783" s="202">
        <v>0.26200000000000001</v>
      </c>
      <c r="AC783" s="202">
        <v>2.4E-2</v>
      </c>
      <c r="AD783" s="202" t="s">
        <v>1378</v>
      </c>
      <c r="AE783" s="202" t="s">
        <v>1374</v>
      </c>
      <c r="AF783" s="202" t="s">
        <v>1206</v>
      </c>
      <c r="AG783" s="202" t="s">
        <v>948</v>
      </c>
      <c r="AH783" s="189">
        <v>0.99858999999999998</v>
      </c>
      <c r="AI783" s="188"/>
      <c r="AJ783" s="188"/>
      <c r="AK783" s="187"/>
      <c r="AL783" s="187"/>
      <c r="AM783" s="188"/>
      <c r="AN783" s="193"/>
    </row>
    <row r="784" spans="1:40">
      <c r="A784" s="16" t="str">
        <f t="shared" si="12"/>
        <v>371762682001IP Rehab</v>
      </c>
      <c r="B784" s="8"/>
      <c r="C784" s="8"/>
      <c r="D784" s="9"/>
      <c r="E784" s="9"/>
      <c r="F784" s="8"/>
      <c r="G784" s="8"/>
      <c r="H784" s="8"/>
      <c r="I784" s="8"/>
      <c r="J784" s="8"/>
      <c r="K784" s="244">
        <v>12009</v>
      </c>
      <c r="L784" s="248" t="s">
        <v>1676</v>
      </c>
      <c r="M784" s="246">
        <v>371762682001</v>
      </c>
      <c r="N784" s="247">
        <v>22</v>
      </c>
      <c r="O784" s="247" t="s">
        <v>1370</v>
      </c>
      <c r="P784" s="203"/>
      <c r="Q784" s="188" t="s">
        <v>786</v>
      </c>
      <c r="R784" s="188" t="s">
        <v>1350</v>
      </c>
      <c r="S784" s="188" t="s">
        <v>1367</v>
      </c>
      <c r="T784" s="188" t="s">
        <v>1368</v>
      </c>
      <c r="U784" s="189"/>
      <c r="V784" s="189" t="s">
        <v>558</v>
      </c>
      <c r="W784" s="197" t="s">
        <v>1206</v>
      </c>
      <c r="X784" s="198" t="s">
        <v>1206</v>
      </c>
      <c r="Y784" s="199" t="s">
        <v>1206</v>
      </c>
      <c r="Z784" s="200" t="s">
        <v>1206</v>
      </c>
      <c r="AA784" s="201">
        <v>0</v>
      </c>
      <c r="AB784" s="202" t="s">
        <v>1206</v>
      </c>
      <c r="AC784" s="202" t="s">
        <v>1206</v>
      </c>
      <c r="AD784" s="202" t="s">
        <v>1378</v>
      </c>
      <c r="AE784" s="202" t="s">
        <v>1374</v>
      </c>
      <c r="AF784" s="202" t="s">
        <v>1206</v>
      </c>
      <c r="AG784" s="202" t="s">
        <v>948</v>
      </c>
      <c r="AH784" s="189">
        <v>1</v>
      </c>
      <c r="AI784" s="188"/>
      <c r="AJ784" s="188"/>
      <c r="AK784" s="187"/>
      <c r="AL784" s="187"/>
      <c r="AM784" s="188"/>
      <c r="AN784" s="193"/>
    </row>
    <row r="785" spans="1:40">
      <c r="A785" s="16" t="str">
        <f t="shared" si="12"/>
        <v>364257550001OP Acute</v>
      </c>
      <c r="B785" s="8"/>
      <c r="C785" s="8"/>
      <c r="D785" s="9"/>
      <c r="E785" s="9"/>
      <c r="F785" s="8"/>
      <c r="G785" s="8"/>
      <c r="H785" s="8"/>
      <c r="I785" s="8"/>
      <c r="J785" s="8"/>
      <c r="K785" s="244">
        <v>12009</v>
      </c>
      <c r="L785" s="248" t="s">
        <v>1676</v>
      </c>
      <c r="M785" s="246">
        <v>364257550001</v>
      </c>
      <c r="N785" s="247">
        <v>24</v>
      </c>
      <c r="O785" s="247" t="s">
        <v>1371</v>
      </c>
      <c r="P785" s="203"/>
      <c r="Q785" s="188" t="s">
        <v>786</v>
      </c>
      <c r="R785" s="188" t="s">
        <v>1350</v>
      </c>
      <c r="S785" s="188" t="s">
        <v>1367</v>
      </c>
      <c r="T785" s="188" t="s">
        <v>1368</v>
      </c>
      <c r="U785" s="189"/>
      <c r="V785" s="189" t="s">
        <v>558</v>
      </c>
      <c r="W785" s="197">
        <v>440.14</v>
      </c>
      <c r="X785" s="198">
        <v>0.6</v>
      </c>
      <c r="Y785" s="199">
        <v>1.0427</v>
      </c>
      <c r="Z785" s="200" t="s">
        <v>1206</v>
      </c>
      <c r="AA785" s="201">
        <v>444.08</v>
      </c>
      <c r="AB785" s="202">
        <v>0.26200000000000001</v>
      </c>
      <c r="AC785" s="202">
        <v>2.4E-2</v>
      </c>
      <c r="AD785" s="202" t="s">
        <v>1378</v>
      </c>
      <c r="AE785" s="202" t="s">
        <v>1374</v>
      </c>
      <c r="AF785" s="202" t="s">
        <v>949</v>
      </c>
      <c r="AG785" s="202" t="s">
        <v>948</v>
      </c>
      <c r="AH785" s="189">
        <v>0.98373999999999995</v>
      </c>
      <c r="AI785" s="188"/>
      <c r="AJ785" s="188"/>
      <c r="AK785" s="187"/>
      <c r="AL785" s="187"/>
      <c r="AM785" s="188"/>
      <c r="AN785" s="193"/>
    </row>
    <row r="786" spans="1:40">
      <c r="A786" s="16" t="str">
        <f t="shared" si="12"/>
        <v>262525968001IP Acute</v>
      </c>
      <c r="B786" s="8"/>
      <c r="C786" s="8"/>
      <c r="D786" s="9"/>
      <c r="E786" s="9"/>
      <c r="F786" s="8"/>
      <c r="G786" s="8"/>
      <c r="H786" s="8"/>
      <c r="I786" s="8"/>
      <c r="J786" s="8"/>
      <c r="K786" s="244">
        <v>12010</v>
      </c>
      <c r="L786" s="248" t="s">
        <v>1426</v>
      </c>
      <c r="M786" s="246">
        <v>262525968001</v>
      </c>
      <c r="N786" s="247">
        <v>20</v>
      </c>
      <c r="O786" s="247" t="s">
        <v>1366</v>
      </c>
      <c r="P786" s="203"/>
      <c r="Q786" s="188" t="s">
        <v>789</v>
      </c>
      <c r="R786" s="188" t="s">
        <v>1350</v>
      </c>
      <c r="S786" s="188" t="s">
        <v>1367</v>
      </c>
      <c r="T786" s="188" t="s">
        <v>1368</v>
      </c>
      <c r="U786" s="189"/>
      <c r="V786" s="189" t="s">
        <v>618</v>
      </c>
      <c r="W786" s="197">
        <v>3436.26</v>
      </c>
      <c r="X786" s="198">
        <v>0.68300000000000005</v>
      </c>
      <c r="Y786" s="199">
        <v>1.0427</v>
      </c>
      <c r="Z786" s="200">
        <v>0</v>
      </c>
      <c r="AA786" s="201">
        <v>3531.49</v>
      </c>
      <c r="AB786" s="202">
        <v>0.20300000000000001</v>
      </c>
      <c r="AC786" s="202">
        <v>1.7000000000000001E-2</v>
      </c>
      <c r="AD786" s="202" t="s">
        <v>971</v>
      </c>
      <c r="AE786" s="202" t="s">
        <v>1381</v>
      </c>
      <c r="AF786" s="202" t="s">
        <v>1206</v>
      </c>
      <c r="AG786" s="202" t="s">
        <v>948</v>
      </c>
      <c r="AH786" s="189">
        <v>0.99858999999999998</v>
      </c>
      <c r="AI786" s="188"/>
      <c r="AJ786" s="188"/>
      <c r="AK786" s="187"/>
      <c r="AL786" s="187"/>
      <c r="AM786" s="188"/>
      <c r="AN786" s="193"/>
    </row>
    <row r="787" spans="1:40">
      <c r="A787" s="16" t="str">
        <f t="shared" si="12"/>
        <v>262525968001OP Acute</v>
      </c>
      <c r="B787" s="8"/>
      <c r="C787" s="8"/>
      <c r="D787" s="9"/>
      <c r="E787" s="9"/>
      <c r="F787" s="8"/>
      <c r="G787" s="8"/>
      <c r="H787" s="8"/>
      <c r="I787" s="8"/>
      <c r="J787" s="8"/>
      <c r="K787" s="244">
        <v>12010</v>
      </c>
      <c r="L787" s="248" t="s">
        <v>1426</v>
      </c>
      <c r="M787" s="246">
        <v>262525968001</v>
      </c>
      <c r="N787" s="247">
        <v>24</v>
      </c>
      <c r="O787" s="247" t="s">
        <v>1371</v>
      </c>
      <c r="P787" s="203"/>
      <c r="Q787" s="188" t="s">
        <v>789</v>
      </c>
      <c r="R787" s="188" t="s">
        <v>1350</v>
      </c>
      <c r="S787" s="188" t="s">
        <v>1367</v>
      </c>
      <c r="T787" s="188" t="s">
        <v>1368</v>
      </c>
      <c r="U787" s="189"/>
      <c r="V787" s="189" t="s">
        <v>618</v>
      </c>
      <c r="W787" s="197">
        <v>440.14</v>
      </c>
      <c r="X787" s="198">
        <v>0.6</v>
      </c>
      <c r="Y787" s="199">
        <v>1.0427</v>
      </c>
      <c r="Z787" s="200" t="s">
        <v>1206</v>
      </c>
      <c r="AA787" s="201">
        <v>444.08</v>
      </c>
      <c r="AB787" s="202">
        <v>0.20300000000000001</v>
      </c>
      <c r="AC787" s="202">
        <v>1.7000000000000001E-2</v>
      </c>
      <c r="AD787" s="202" t="s">
        <v>971</v>
      </c>
      <c r="AE787" s="202" t="s">
        <v>1381</v>
      </c>
      <c r="AF787" s="202" t="s">
        <v>949</v>
      </c>
      <c r="AG787" s="202" t="s">
        <v>948</v>
      </c>
      <c r="AH787" s="189">
        <v>0.98373999999999995</v>
      </c>
      <c r="AI787" s="188"/>
      <c r="AJ787" s="188"/>
      <c r="AK787" s="187"/>
      <c r="AL787" s="187"/>
      <c r="AM787" s="188"/>
      <c r="AN787" s="193"/>
    </row>
    <row r="788" spans="1:40">
      <c r="A788" s="16" t="str">
        <f t="shared" si="12"/>
        <v>364015560005IP Acute</v>
      </c>
      <c r="B788" s="8"/>
      <c r="C788" s="8"/>
      <c r="D788" s="9"/>
      <c r="E788" s="9"/>
      <c r="F788" s="8"/>
      <c r="G788" s="8"/>
      <c r="H788" s="8"/>
      <c r="I788" s="8"/>
      <c r="J788" s="8"/>
      <c r="K788" s="244">
        <v>13001</v>
      </c>
      <c r="L788" s="248" t="s">
        <v>1677</v>
      </c>
      <c r="M788" s="246">
        <v>364015560005</v>
      </c>
      <c r="N788" s="247">
        <v>20</v>
      </c>
      <c r="O788" s="247" t="s">
        <v>1366</v>
      </c>
      <c r="P788" s="203"/>
      <c r="Q788" s="188" t="s">
        <v>850</v>
      </c>
      <c r="R788" s="188" t="s">
        <v>1350</v>
      </c>
      <c r="S788" s="188" t="s">
        <v>1367</v>
      </c>
      <c r="T788" s="188" t="s">
        <v>1368</v>
      </c>
      <c r="U788" s="189"/>
      <c r="V788" s="189" t="s">
        <v>640</v>
      </c>
      <c r="W788" s="197">
        <v>3436.26</v>
      </c>
      <c r="X788" s="198">
        <v>0.68300000000000005</v>
      </c>
      <c r="Y788" s="199">
        <v>1.0427</v>
      </c>
      <c r="Z788" s="200">
        <v>5.8799999999999998E-3</v>
      </c>
      <c r="AA788" s="201">
        <v>3552.25</v>
      </c>
      <c r="AB788" s="202">
        <v>0.23499999999999999</v>
      </c>
      <c r="AC788" s="202">
        <v>1.4999999999999999E-2</v>
      </c>
      <c r="AD788" s="202" t="s">
        <v>971</v>
      </c>
      <c r="AE788" s="202" t="s">
        <v>1369</v>
      </c>
      <c r="AF788" s="202" t="s">
        <v>1206</v>
      </c>
      <c r="AG788" s="202" t="s">
        <v>948</v>
      </c>
      <c r="AH788" s="189">
        <v>0.99858999999999998</v>
      </c>
      <c r="AI788" s="188"/>
      <c r="AJ788" s="188"/>
      <c r="AK788" s="187"/>
      <c r="AL788" s="187"/>
      <c r="AM788" s="188"/>
      <c r="AN788" s="193"/>
    </row>
    <row r="789" spans="1:40">
      <c r="A789" s="16" t="str">
        <f t="shared" si="12"/>
        <v>364015560005OP Acute</v>
      </c>
      <c r="B789" s="8"/>
      <c r="C789" s="8"/>
      <c r="D789" s="9"/>
      <c r="E789" s="9"/>
      <c r="F789" s="8"/>
      <c r="G789" s="8"/>
      <c r="H789" s="8"/>
      <c r="I789" s="8"/>
      <c r="J789" s="8"/>
      <c r="K789" s="244">
        <v>13001</v>
      </c>
      <c r="L789" s="248" t="s">
        <v>1677</v>
      </c>
      <c r="M789" s="246">
        <v>364015560005</v>
      </c>
      <c r="N789" s="247">
        <v>24</v>
      </c>
      <c r="O789" s="247" t="s">
        <v>1371</v>
      </c>
      <c r="P789" s="203"/>
      <c r="Q789" s="188" t="s">
        <v>850</v>
      </c>
      <c r="R789" s="188" t="s">
        <v>1350</v>
      </c>
      <c r="S789" s="188" t="s">
        <v>1367</v>
      </c>
      <c r="T789" s="188" t="s">
        <v>1368</v>
      </c>
      <c r="U789" s="189"/>
      <c r="V789" s="189" t="s">
        <v>640</v>
      </c>
      <c r="W789" s="197">
        <v>440.14</v>
      </c>
      <c r="X789" s="198">
        <v>0.6</v>
      </c>
      <c r="Y789" s="199">
        <v>1.0427</v>
      </c>
      <c r="Z789" s="200" t="s">
        <v>1206</v>
      </c>
      <c r="AA789" s="201">
        <v>444.08</v>
      </c>
      <c r="AB789" s="202">
        <v>0.23499999999999999</v>
      </c>
      <c r="AC789" s="202">
        <v>1.4999999999999999E-2</v>
      </c>
      <c r="AD789" s="202" t="s">
        <v>971</v>
      </c>
      <c r="AE789" s="202" t="s">
        <v>1369</v>
      </c>
      <c r="AF789" s="202" t="s">
        <v>949</v>
      </c>
      <c r="AG789" s="202" t="s">
        <v>948</v>
      </c>
      <c r="AH789" s="189">
        <v>0.98373999999999995</v>
      </c>
      <c r="AI789" s="188"/>
      <c r="AJ789" s="188"/>
      <c r="AK789" s="187"/>
      <c r="AL789" s="187"/>
      <c r="AM789" s="188"/>
      <c r="AN789" s="193"/>
    </row>
    <row r="790" spans="1:40">
      <c r="A790" s="16" t="str">
        <f t="shared" si="12"/>
        <v>272071437001IP Acute</v>
      </c>
      <c r="B790" s="8"/>
      <c r="C790" s="8"/>
      <c r="D790" s="9"/>
      <c r="E790" s="9"/>
      <c r="F790" s="8"/>
      <c r="G790" s="8"/>
      <c r="H790" s="8"/>
      <c r="I790" s="8"/>
      <c r="J790" s="8"/>
      <c r="K790" s="244">
        <v>13004</v>
      </c>
      <c r="L790" s="248" t="s">
        <v>1678</v>
      </c>
      <c r="M790" s="246">
        <v>272071437001</v>
      </c>
      <c r="N790" s="247">
        <v>20</v>
      </c>
      <c r="O790" s="247" t="s">
        <v>1366</v>
      </c>
      <c r="P790" s="203"/>
      <c r="Q790" s="188" t="s">
        <v>944</v>
      </c>
      <c r="R790" s="188" t="s">
        <v>1350</v>
      </c>
      <c r="S790" s="188" t="s">
        <v>1367</v>
      </c>
      <c r="T790" s="188" t="s">
        <v>1368</v>
      </c>
      <c r="U790" s="189"/>
      <c r="V790" s="189" t="s">
        <v>633</v>
      </c>
      <c r="W790" s="197">
        <v>3436.26</v>
      </c>
      <c r="X790" s="198">
        <v>0.68300000000000005</v>
      </c>
      <c r="Y790" s="199">
        <v>1.0427</v>
      </c>
      <c r="Z790" s="200">
        <v>5.8799999999999998E-3</v>
      </c>
      <c r="AA790" s="201">
        <v>3552.25</v>
      </c>
      <c r="AB790" s="202">
        <v>0.16400000000000001</v>
      </c>
      <c r="AC790" s="202">
        <v>1.0999999999999999E-2</v>
      </c>
      <c r="AD790" s="202" t="s">
        <v>1373</v>
      </c>
      <c r="AE790" s="202" t="s">
        <v>1374</v>
      </c>
      <c r="AF790" s="202" t="s">
        <v>1206</v>
      </c>
      <c r="AG790" s="202" t="s">
        <v>948</v>
      </c>
      <c r="AH790" s="189">
        <v>0.99858999999999998</v>
      </c>
      <c r="AI790" s="188"/>
      <c r="AJ790" s="188"/>
      <c r="AK790" s="187"/>
      <c r="AL790" s="187"/>
      <c r="AM790" s="188"/>
      <c r="AN790" s="193"/>
    </row>
    <row r="791" spans="1:40">
      <c r="A791" s="16" t="str">
        <f t="shared" si="12"/>
        <v>272071437001IP Psych</v>
      </c>
      <c r="B791" s="8"/>
      <c r="C791" s="8"/>
      <c r="D791" s="9"/>
      <c r="E791" s="9"/>
      <c r="F791" s="8"/>
      <c r="G791" s="8"/>
      <c r="H791" s="8"/>
      <c r="I791" s="8"/>
      <c r="J791" s="8"/>
      <c r="K791" s="244">
        <v>13004</v>
      </c>
      <c r="L791" s="248" t="s">
        <v>1678</v>
      </c>
      <c r="M791" s="246">
        <v>272071437001</v>
      </c>
      <c r="N791" s="247">
        <v>21</v>
      </c>
      <c r="O791" s="247" t="s">
        <v>1375</v>
      </c>
      <c r="P791" s="203"/>
      <c r="Q791" s="188" t="s">
        <v>944</v>
      </c>
      <c r="R791" s="188" t="s">
        <v>1350</v>
      </c>
      <c r="S791" s="188" t="s">
        <v>1367</v>
      </c>
      <c r="T791" s="188" t="s">
        <v>1368</v>
      </c>
      <c r="U791" s="189"/>
      <c r="V791" s="189" t="s">
        <v>633</v>
      </c>
      <c r="W791" s="197" t="s">
        <v>1206</v>
      </c>
      <c r="X791" s="198" t="s">
        <v>1206</v>
      </c>
      <c r="Y791" s="199" t="s">
        <v>1206</v>
      </c>
      <c r="Z791" s="200" t="s">
        <v>1206</v>
      </c>
      <c r="AA791" s="201">
        <v>451.14</v>
      </c>
      <c r="AB791" s="202" t="s">
        <v>1206</v>
      </c>
      <c r="AC791" s="202" t="s">
        <v>1206</v>
      </c>
      <c r="AD791" s="202" t="s">
        <v>1373</v>
      </c>
      <c r="AE791" s="202" t="s">
        <v>1374</v>
      </c>
      <c r="AF791" s="202" t="s">
        <v>1206</v>
      </c>
      <c r="AG791" s="202" t="s">
        <v>948</v>
      </c>
      <c r="AH791" s="189">
        <v>1</v>
      </c>
      <c r="AI791" s="188"/>
      <c r="AJ791" s="188"/>
      <c r="AK791" s="187"/>
      <c r="AL791" s="187"/>
      <c r="AM791" s="188"/>
      <c r="AN791" s="193"/>
    </row>
    <row r="792" spans="1:40">
      <c r="A792" s="16" t="str">
        <f t="shared" si="12"/>
        <v>272071437003IP Psych</v>
      </c>
      <c r="B792" s="8"/>
      <c r="C792" s="8"/>
      <c r="D792" s="9"/>
      <c r="E792" s="9"/>
      <c r="F792" s="8"/>
      <c r="G792" s="8"/>
      <c r="H792" s="8"/>
      <c r="I792" s="8"/>
      <c r="J792" s="8"/>
      <c r="K792" s="244">
        <v>13004</v>
      </c>
      <c r="L792" s="248" t="s">
        <v>1678</v>
      </c>
      <c r="M792" s="246">
        <v>272071437003</v>
      </c>
      <c r="N792" s="247">
        <v>21</v>
      </c>
      <c r="O792" s="247" t="s">
        <v>1375</v>
      </c>
      <c r="P792" s="203"/>
      <c r="Q792" s="188" t="s">
        <v>944</v>
      </c>
      <c r="R792" s="188" t="s">
        <v>1350</v>
      </c>
      <c r="S792" s="188" t="s">
        <v>1367</v>
      </c>
      <c r="T792" s="188" t="s">
        <v>1368</v>
      </c>
      <c r="U792" s="189"/>
      <c r="V792" s="189" t="s">
        <v>633</v>
      </c>
      <c r="W792" s="197" t="s">
        <v>1206</v>
      </c>
      <c r="X792" s="198" t="s">
        <v>1206</v>
      </c>
      <c r="Y792" s="199" t="s">
        <v>1206</v>
      </c>
      <c r="Z792" s="200" t="s">
        <v>1206</v>
      </c>
      <c r="AA792" s="201">
        <v>451.14</v>
      </c>
      <c r="AB792" s="202" t="s">
        <v>1206</v>
      </c>
      <c r="AC792" s="202" t="s">
        <v>1206</v>
      </c>
      <c r="AD792" s="202" t="s">
        <v>1373</v>
      </c>
      <c r="AE792" s="202" t="s">
        <v>1374</v>
      </c>
      <c r="AF792" s="202" t="s">
        <v>1206</v>
      </c>
      <c r="AG792" s="202" t="s">
        <v>948</v>
      </c>
      <c r="AH792" s="189">
        <v>1</v>
      </c>
      <c r="AI792" s="188"/>
      <c r="AJ792" s="188"/>
      <c r="AK792" s="187"/>
      <c r="AL792" s="187"/>
      <c r="AM792" s="188"/>
      <c r="AN792" s="193"/>
    </row>
    <row r="793" spans="1:40">
      <c r="A793" s="16" t="str">
        <f t="shared" si="12"/>
        <v>272071437002IP Rehab</v>
      </c>
      <c r="B793" s="8"/>
      <c r="C793" s="8"/>
      <c r="D793" s="9"/>
      <c r="E793" s="9"/>
      <c r="F793" s="8"/>
      <c r="G793" s="8"/>
      <c r="H793" s="8"/>
      <c r="I793" s="8"/>
      <c r="J793" s="8"/>
      <c r="K793" s="244">
        <v>13004</v>
      </c>
      <c r="L793" s="248" t="s">
        <v>1678</v>
      </c>
      <c r="M793" s="246">
        <v>272071437002</v>
      </c>
      <c r="N793" s="247">
        <v>22</v>
      </c>
      <c r="O793" s="247" t="s">
        <v>1370</v>
      </c>
      <c r="P793" s="203"/>
      <c r="Q793" s="188" t="s">
        <v>944</v>
      </c>
      <c r="R793" s="188" t="s">
        <v>1350</v>
      </c>
      <c r="S793" s="188" t="s">
        <v>1367</v>
      </c>
      <c r="T793" s="188" t="s">
        <v>1368</v>
      </c>
      <c r="U793" s="189"/>
      <c r="V793" s="189" t="s">
        <v>633</v>
      </c>
      <c r="W793" s="197" t="s">
        <v>1206</v>
      </c>
      <c r="X793" s="198" t="s">
        <v>1206</v>
      </c>
      <c r="Y793" s="199" t="s">
        <v>1206</v>
      </c>
      <c r="Z793" s="200" t="s">
        <v>1206</v>
      </c>
      <c r="AA793" s="201">
        <v>757.23</v>
      </c>
      <c r="AB793" s="202" t="s">
        <v>1206</v>
      </c>
      <c r="AC793" s="202" t="s">
        <v>1206</v>
      </c>
      <c r="AD793" s="202" t="s">
        <v>1373</v>
      </c>
      <c r="AE793" s="202" t="s">
        <v>1374</v>
      </c>
      <c r="AF793" s="202" t="s">
        <v>1206</v>
      </c>
      <c r="AG793" s="202" t="s">
        <v>948</v>
      </c>
      <c r="AH793" s="189">
        <v>1</v>
      </c>
      <c r="AI793" s="188"/>
      <c r="AJ793" s="188"/>
      <c r="AK793" s="187"/>
      <c r="AL793" s="187"/>
      <c r="AM793" s="188"/>
      <c r="AN793" s="193"/>
    </row>
    <row r="794" spans="1:40">
      <c r="A794" s="16" t="str">
        <f t="shared" si="12"/>
        <v>272071437001OP Acute</v>
      </c>
      <c r="B794" s="8"/>
      <c r="C794" s="8"/>
      <c r="D794" s="9"/>
      <c r="E794" s="9"/>
      <c r="F794" s="8"/>
      <c r="G794" s="8"/>
      <c r="H794" s="8"/>
      <c r="I794" s="8"/>
      <c r="J794" s="8"/>
      <c r="K794" s="244">
        <v>13004</v>
      </c>
      <c r="L794" s="248" t="s">
        <v>1678</v>
      </c>
      <c r="M794" s="246">
        <v>272071437001</v>
      </c>
      <c r="N794" s="247">
        <v>24</v>
      </c>
      <c r="O794" s="247" t="s">
        <v>1371</v>
      </c>
      <c r="P794" s="203"/>
      <c r="Q794" s="188" t="s">
        <v>944</v>
      </c>
      <c r="R794" s="188" t="s">
        <v>1350</v>
      </c>
      <c r="S794" s="188" t="s">
        <v>1367</v>
      </c>
      <c r="T794" s="188" t="s">
        <v>1368</v>
      </c>
      <c r="U794" s="189"/>
      <c r="V794" s="189" t="s">
        <v>633</v>
      </c>
      <c r="W794" s="197">
        <v>440.14</v>
      </c>
      <c r="X794" s="198">
        <v>0.6</v>
      </c>
      <c r="Y794" s="199">
        <v>1.0427</v>
      </c>
      <c r="Z794" s="200" t="s">
        <v>1206</v>
      </c>
      <c r="AA794" s="201">
        <v>444.08</v>
      </c>
      <c r="AB794" s="202">
        <v>0.16400000000000001</v>
      </c>
      <c r="AC794" s="202">
        <v>1.0999999999999999E-2</v>
      </c>
      <c r="AD794" s="202" t="s">
        <v>1373</v>
      </c>
      <c r="AE794" s="202" t="s">
        <v>1374</v>
      </c>
      <c r="AF794" s="202" t="s">
        <v>949</v>
      </c>
      <c r="AG794" s="202" t="s">
        <v>948</v>
      </c>
      <c r="AH794" s="189">
        <v>0.98373999999999995</v>
      </c>
      <c r="AI794" s="188"/>
      <c r="AJ794" s="188"/>
      <c r="AK794" s="187"/>
      <c r="AL794" s="187"/>
      <c r="AM794" s="188"/>
      <c r="AN794" s="193"/>
    </row>
    <row r="795" spans="1:40">
      <c r="A795" s="16" t="str">
        <f t="shared" si="12"/>
        <v>272071437001OP Psych</v>
      </c>
      <c r="B795" s="8"/>
      <c r="C795" s="8"/>
      <c r="D795" s="9"/>
      <c r="E795" s="9"/>
      <c r="F795" s="8"/>
      <c r="G795" s="8"/>
      <c r="H795" s="8"/>
      <c r="I795" s="8"/>
      <c r="J795" s="8"/>
      <c r="K795" s="244">
        <v>13004</v>
      </c>
      <c r="L795" s="248" t="s">
        <v>1678</v>
      </c>
      <c r="M795" s="246">
        <v>272071437001</v>
      </c>
      <c r="N795" s="247">
        <v>27</v>
      </c>
      <c r="O795" s="247" t="s">
        <v>1376</v>
      </c>
      <c r="P795" s="203"/>
      <c r="Q795" s="188" t="s">
        <v>944</v>
      </c>
      <c r="R795" s="188" t="s">
        <v>1350</v>
      </c>
      <c r="S795" s="188" t="s">
        <v>1367</v>
      </c>
      <c r="T795" s="188" t="s">
        <v>1368</v>
      </c>
      <c r="U795" s="189"/>
      <c r="V795" s="189" t="s">
        <v>633</v>
      </c>
      <c r="W795" s="197">
        <v>201.46</v>
      </c>
      <c r="X795" s="198">
        <v>0.6</v>
      </c>
      <c r="Y795" s="199">
        <v>1.0427</v>
      </c>
      <c r="Z795" s="200" t="s">
        <v>1206</v>
      </c>
      <c r="AA795" s="201">
        <v>206.62</v>
      </c>
      <c r="AB795" s="202">
        <v>0.16400000000000001</v>
      </c>
      <c r="AC795" s="202">
        <v>1.0999999999999999E-2</v>
      </c>
      <c r="AD795" s="202" t="s">
        <v>1373</v>
      </c>
      <c r="AE795" s="202" t="s">
        <v>1374</v>
      </c>
      <c r="AF795" s="202" t="s">
        <v>949</v>
      </c>
      <c r="AG795" s="202" t="s">
        <v>948</v>
      </c>
      <c r="AH795" s="189">
        <v>1</v>
      </c>
      <c r="AI795" s="188"/>
      <c r="AJ795" s="188"/>
      <c r="AK795" s="187"/>
      <c r="AL795" s="187"/>
      <c r="AM795" s="188"/>
      <c r="AN795" s="193"/>
    </row>
    <row r="796" spans="1:40">
      <c r="A796" s="16" t="str">
        <f t="shared" si="12"/>
        <v>272071437003OP Psych</v>
      </c>
      <c r="B796" s="8"/>
      <c r="C796" s="8"/>
      <c r="D796" s="9"/>
      <c r="E796" s="9"/>
      <c r="F796" s="8"/>
      <c r="G796" s="8"/>
      <c r="H796" s="8"/>
      <c r="I796" s="8"/>
      <c r="J796" s="8"/>
      <c r="K796" s="244">
        <v>13004</v>
      </c>
      <c r="L796" s="248" t="s">
        <v>1678</v>
      </c>
      <c r="M796" s="246">
        <v>272071437003</v>
      </c>
      <c r="N796" s="247">
        <v>27</v>
      </c>
      <c r="O796" s="247" t="s">
        <v>1376</v>
      </c>
      <c r="P796" s="203"/>
      <c r="Q796" s="188" t="s">
        <v>944</v>
      </c>
      <c r="R796" s="188" t="s">
        <v>1350</v>
      </c>
      <c r="S796" s="188" t="s">
        <v>1367</v>
      </c>
      <c r="T796" s="188" t="s">
        <v>1368</v>
      </c>
      <c r="U796" s="189"/>
      <c r="V796" s="189" t="s">
        <v>633</v>
      </c>
      <c r="W796" s="197">
        <v>201.46</v>
      </c>
      <c r="X796" s="198">
        <v>0.6</v>
      </c>
      <c r="Y796" s="199">
        <v>1.0427</v>
      </c>
      <c r="Z796" s="200" t="s">
        <v>1206</v>
      </c>
      <c r="AA796" s="201">
        <v>206.62</v>
      </c>
      <c r="AB796" s="202">
        <v>0.16400000000000001</v>
      </c>
      <c r="AC796" s="202">
        <v>1.0999999999999999E-2</v>
      </c>
      <c r="AD796" s="202" t="s">
        <v>1373</v>
      </c>
      <c r="AE796" s="202" t="s">
        <v>1374</v>
      </c>
      <c r="AF796" s="202" t="s">
        <v>949</v>
      </c>
      <c r="AG796" s="202" t="s">
        <v>948</v>
      </c>
      <c r="AH796" s="189">
        <v>1</v>
      </c>
      <c r="AI796" s="188"/>
      <c r="AJ796" s="188"/>
      <c r="AK796" s="187"/>
      <c r="AL796" s="187"/>
      <c r="AM796" s="188"/>
      <c r="AN796" s="193"/>
    </row>
    <row r="797" spans="1:40">
      <c r="A797" s="16" t="str">
        <f t="shared" si="12"/>
        <v>272071437001OP Psych</v>
      </c>
      <c r="B797" s="8"/>
      <c r="C797" s="8"/>
      <c r="D797" s="9"/>
      <c r="E797" s="9"/>
      <c r="F797" s="8"/>
      <c r="G797" s="8"/>
      <c r="H797" s="8"/>
      <c r="I797" s="8"/>
      <c r="J797" s="8"/>
      <c r="K797" s="244">
        <v>13004</v>
      </c>
      <c r="L797" s="248" t="s">
        <v>1678</v>
      </c>
      <c r="M797" s="246">
        <v>272071437001</v>
      </c>
      <c r="N797" s="247">
        <v>28</v>
      </c>
      <c r="O797" s="247" t="s">
        <v>1376</v>
      </c>
      <c r="P797" s="203"/>
      <c r="Q797" s="188" t="s">
        <v>944</v>
      </c>
      <c r="R797" s="188" t="s">
        <v>1350</v>
      </c>
      <c r="S797" s="188" t="s">
        <v>1367</v>
      </c>
      <c r="T797" s="188" t="s">
        <v>1368</v>
      </c>
      <c r="U797" s="189"/>
      <c r="V797" s="189" t="s">
        <v>633</v>
      </c>
      <c r="W797" s="197">
        <v>201.46</v>
      </c>
      <c r="X797" s="198">
        <v>0.6</v>
      </c>
      <c r="Y797" s="199">
        <v>1.0427</v>
      </c>
      <c r="Z797" s="200" t="s">
        <v>1206</v>
      </c>
      <c r="AA797" s="201">
        <v>206.62</v>
      </c>
      <c r="AB797" s="202">
        <v>0.16400000000000001</v>
      </c>
      <c r="AC797" s="202">
        <v>1.0999999999999999E-2</v>
      </c>
      <c r="AD797" s="202" t="s">
        <v>1373</v>
      </c>
      <c r="AE797" s="202" t="s">
        <v>1374</v>
      </c>
      <c r="AF797" s="202" t="s">
        <v>949</v>
      </c>
      <c r="AG797" s="202" t="s">
        <v>948</v>
      </c>
      <c r="AH797" s="189">
        <v>1</v>
      </c>
      <c r="AI797" s="188"/>
      <c r="AJ797" s="188"/>
      <c r="AK797" s="187"/>
      <c r="AL797" s="187"/>
      <c r="AM797" s="188"/>
      <c r="AN797" s="193"/>
    </row>
    <row r="798" spans="1:40">
      <c r="A798" s="16" t="str">
        <f t="shared" si="12"/>
        <v>272071437003OP Psych</v>
      </c>
      <c r="B798" s="8"/>
      <c r="C798" s="8"/>
      <c r="D798" s="9"/>
      <c r="E798" s="9"/>
      <c r="F798" s="8"/>
      <c r="G798" s="8"/>
      <c r="H798" s="8"/>
      <c r="I798" s="8"/>
      <c r="J798" s="8"/>
      <c r="K798" s="244">
        <v>13004</v>
      </c>
      <c r="L798" s="248" t="s">
        <v>1678</v>
      </c>
      <c r="M798" s="246">
        <v>272071437003</v>
      </c>
      <c r="N798" s="247">
        <v>28</v>
      </c>
      <c r="O798" s="247" t="s">
        <v>1376</v>
      </c>
      <c r="P798" s="203"/>
      <c r="Q798" s="188" t="s">
        <v>944</v>
      </c>
      <c r="R798" s="188" t="s">
        <v>1350</v>
      </c>
      <c r="S798" s="188" t="s">
        <v>1367</v>
      </c>
      <c r="T798" s="188" t="s">
        <v>1368</v>
      </c>
      <c r="U798" s="189"/>
      <c r="V798" s="189" t="s">
        <v>633</v>
      </c>
      <c r="W798" s="197">
        <v>201.46</v>
      </c>
      <c r="X798" s="198">
        <v>0.6</v>
      </c>
      <c r="Y798" s="199">
        <v>1.0427</v>
      </c>
      <c r="Z798" s="200" t="s">
        <v>1206</v>
      </c>
      <c r="AA798" s="201">
        <v>206.62</v>
      </c>
      <c r="AB798" s="202">
        <v>0.16400000000000001</v>
      </c>
      <c r="AC798" s="202">
        <v>1.0999999999999999E-2</v>
      </c>
      <c r="AD798" s="202" t="s">
        <v>1373</v>
      </c>
      <c r="AE798" s="202" t="s">
        <v>1374</v>
      </c>
      <c r="AF798" s="202" t="s">
        <v>949</v>
      </c>
      <c r="AG798" s="202" t="s">
        <v>948</v>
      </c>
      <c r="AH798" s="189">
        <v>1</v>
      </c>
      <c r="AI798" s="188"/>
      <c r="AJ798" s="188"/>
      <c r="AK798" s="187"/>
      <c r="AL798" s="187"/>
      <c r="AM798" s="188"/>
      <c r="AN798" s="193"/>
    </row>
    <row r="799" spans="1:40">
      <c r="A799" s="16" t="str">
        <f t="shared" si="12"/>
        <v>362167785001IP Acute</v>
      </c>
      <c r="B799" s="8"/>
      <c r="C799" s="8"/>
      <c r="D799" s="9"/>
      <c r="E799" s="9"/>
      <c r="F799" s="8"/>
      <c r="G799" s="8"/>
      <c r="H799" s="8"/>
      <c r="I799" s="8"/>
      <c r="J799" s="8"/>
      <c r="K799" s="244">
        <v>13005</v>
      </c>
      <c r="L799" s="248" t="s">
        <v>1679</v>
      </c>
      <c r="M799" s="246">
        <v>362167785001</v>
      </c>
      <c r="N799" s="247">
        <v>20</v>
      </c>
      <c r="O799" s="247" t="s">
        <v>1366</v>
      </c>
      <c r="P799" s="203"/>
      <c r="Q799" s="188" t="s">
        <v>744</v>
      </c>
      <c r="R799" s="188" t="s">
        <v>1350</v>
      </c>
      <c r="S799" s="188" t="s">
        <v>945</v>
      </c>
      <c r="T799" s="188" t="s">
        <v>1368</v>
      </c>
      <c r="U799" s="189"/>
      <c r="V799" s="189" t="s">
        <v>661</v>
      </c>
      <c r="W799" s="197">
        <v>3436.26</v>
      </c>
      <c r="X799" s="198">
        <v>0.62</v>
      </c>
      <c r="Y799" s="199">
        <v>0.84860000000000002</v>
      </c>
      <c r="Z799" s="200">
        <v>0</v>
      </c>
      <c r="AA799" s="201">
        <v>3109.31</v>
      </c>
      <c r="AB799" s="202">
        <v>0.29099999999999998</v>
      </c>
      <c r="AC799" s="202">
        <v>2.1000000000000001E-2</v>
      </c>
      <c r="AD799" s="202" t="s">
        <v>1373</v>
      </c>
      <c r="AE799" s="202">
        <v>0</v>
      </c>
      <c r="AF799" s="202" t="s">
        <v>1206</v>
      </c>
      <c r="AG799" s="202" t="s">
        <v>949</v>
      </c>
      <c r="AH799" s="189">
        <v>0.99858999999999998</v>
      </c>
      <c r="AI799" s="188"/>
      <c r="AJ799" s="188"/>
      <c r="AK799" s="187"/>
      <c r="AL799" s="187"/>
      <c r="AM799" s="188"/>
      <c r="AN799" s="193"/>
    </row>
    <row r="800" spans="1:40">
      <c r="A800" s="16" t="str">
        <f t="shared" si="12"/>
        <v>362167785008IP Acute</v>
      </c>
      <c r="B800" s="8"/>
      <c r="C800" s="8"/>
      <c r="D800" s="9"/>
      <c r="E800" s="9"/>
      <c r="F800" s="8"/>
      <c r="G800" s="8"/>
      <c r="H800" s="8"/>
      <c r="I800" s="8"/>
      <c r="J800" s="8"/>
      <c r="K800" s="244">
        <v>13005</v>
      </c>
      <c r="L800" s="248" t="s">
        <v>1679</v>
      </c>
      <c r="M800" s="246">
        <v>362167785008</v>
      </c>
      <c r="N800" s="247">
        <v>20</v>
      </c>
      <c r="O800" s="247" t="s">
        <v>1366</v>
      </c>
      <c r="P800" s="203"/>
      <c r="Q800" s="188" t="s">
        <v>744</v>
      </c>
      <c r="R800" s="188" t="s">
        <v>1350</v>
      </c>
      <c r="S800" s="188" t="s">
        <v>945</v>
      </c>
      <c r="T800" s="188" t="s">
        <v>1368</v>
      </c>
      <c r="U800" s="189"/>
      <c r="V800" s="189" t="s">
        <v>661</v>
      </c>
      <c r="W800" s="197">
        <v>3436.26</v>
      </c>
      <c r="X800" s="198">
        <v>0.62</v>
      </c>
      <c r="Y800" s="199">
        <v>0.84860000000000002</v>
      </c>
      <c r="Z800" s="200">
        <v>0</v>
      </c>
      <c r="AA800" s="201">
        <v>3109.31</v>
      </c>
      <c r="AB800" s="202">
        <v>0.29099999999999998</v>
      </c>
      <c r="AC800" s="202">
        <v>2.1000000000000001E-2</v>
      </c>
      <c r="AD800" s="202" t="s">
        <v>1373</v>
      </c>
      <c r="AE800" s="202">
        <v>0</v>
      </c>
      <c r="AF800" s="202" t="s">
        <v>1206</v>
      </c>
      <c r="AG800" s="202" t="s">
        <v>949</v>
      </c>
      <c r="AH800" s="189">
        <v>0.99858999999999998</v>
      </c>
      <c r="AI800" s="188"/>
      <c r="AJ800" s="188"/>
      <c r="AK800" s="187"/>
      <c r="AL800" s="187"/>
      <c r="AM800" s="188"/>
      <c r="AN800" s="193"/>
    </row>
    <row r="801" spans="1:40">
      <c r="A801" s="16" t="str">
        <f t="shared" si="12"/>
        <v>362167785001OP Acute</v>
      </c>
      <c r="B801" s="8"/>
      <c r="C801" s="8"/>
      <c r="D801" s="9"/>
      <c r="E801" s="9"/>
      <c r="F801" s="8"/>
      <c r="G801" s="8"/>
      <c r="H801" s="8"/>
      <c r="I801" s="8"/>
      <c r="J801" s="8"/>
      <c r="K801" s="244">
        <v>13005</v>
      </c>
      <c r="L801" s="248" t="s">
        <v>1679</v>
      </c>
      <c r="M801" s="246">
        <v>362167785001</v>
      </c>
      <c r="N801" s="247">
        <v>24</v>
      </c>
      <c r="O801" s="247" t="s">
        <v>1371</v>
      </c>
      <c r="P801" s="203"/>
      <c r="Q801" s="188" t="s">
        <v>744</v>
      </c>
      <c r="R801" s="188" t="s">
        <v>1350</v>
      </c>
      <c r="S801" s="188" t="s">
        <v>945</v>
      </c>
      <c r="T801" s="188" t="s">
        <v>1368</v>
      </c>
      <c r="U801" s="189"/>
      <c r="V801" s="189" t="s">
        <v>661</v>
      </c>
      <c r="W801" s="197">
        <v>736.02</v>
      </c>
      <c r="X801" s="198">
        <v>0.6</v>
      </c>
      <c r="Y801" s="199">
        <v>1</v>
      </c>
      <c r="Z801" s="200" t="s">
        <v>1206</v>
      </c>
      <c r="AA801" s="201">
        <v>724.05</v>
      </c>
      <c r="AB801" s="202">
        <v>0.29099999999999998</v>
      </c>
      <c r="AC801" s="202">
        <v>2.1000000000000001E-2</v>
      </c>
      <c r="AD801" s="202" t="s">
        <v>1373</v>
      </c>
      <c r="AE801" s="202">
        <v>0</v>
      </c>
      <c r="AF801" s="202" t="s">
        <v>949</v>
      </c>
      <c r="AG801" s="202" t="s">
        <v>949</v>
      </c>
      <c r="AH801" s="189">
        <v>0.98373999999999995</v>
      </c>
      <c r="AI801" s="188"/>
      <c r="AJ801" s="188"/>
      <c r="AK801" s="187"/>
      <c r="AL801" s="187"/>
      <c r="AM801" s="188"/>
      <c r="AN801" s="193"/>
    </row>
    <row r="802" spans="1:40">
      <c r="A802" s="16" t="str">
        <f t="shared" si="12"/>
        <v>370813229004IP Acute</v>
      </c>
      <c r="B802" s="8"/>
      <c r="C802" s="8"/>
      <c r="D802" s="9"/>
      <c r="E802" s="9"/>
      <c r="F802" s="8"/>
      <c r="G802" s="8"/>
      <c r="H802" s="8"/>
      <c r="I802" s="8"/>
      <c r="J802" s="8"/>
      <c r="K802" s="244">
        <v>13009</v>
      </c>
      <c r="L802" s="248" t="s">
        <v>1427</v>
      </c>
      <c r="M802" s="246">
        <v>370813229004</v>
      </c>
      <c r="N802" s="247">
        <v>20</v>
      </c>
      <c r="O802" s="247" t="s">
        <v>1366</v>
      </c>
      <c r="P802" s="203"/>
      <c r="Q802" s="188" t="s">
        <v>751</v>
      </c>
      <c r="R802" s="188" t="s">
        <v>1350</v>
      </c>
      <c r="S802" s="188" t="s">
        <v>945</v>
      </c>
      <c r="T802" s="188" t="s">
        <v>1368</v>
      </c>
      <c r="U802" s="189"/>
      <c r="V802" s="189" t="s">
        <v>668</v>
      </c>
      <c r="W802" s="197">
        <v>3436.26</v>
      </c>
      <c r="X802" s="198">
        <v>0.62</v>
      </c>
      <c r="Y802" s="199">
        <v>0.84860000000000002</v>
      </c>
      <c r="Z802" s="200">
        <v>0</v>
      </c>
      <c r="AA802" s="201">
        <v>3109.31</v>
      </c>
      <c r="AB802" s="202">
        <v>0.29099999999999998</v>
      </c>
      <c r="AC802" s="202">
        <v>2.1000000000000001E-2</v>
      </c>
      <c r="AD802" s="202" t="s">
        <v>1373</v>
      </c>
      <c r="AE802" s="202">
        <v>0</v>
      </c>
      <c r="AF802" s="202" t="s">
        <v>1206</v>
      </c>
      <c r="AG802" s="202" t="s">
        <v>949</v>
      </c>
      <c r="AH802" s="189">
        <v>0.99858999999999998</v>
      </c>
      <c r="AI802" s="188"/>
      <c r="AJ802" s="188"/>
      <c r="AK802" s="187"/>
      <c r="AL802" s="187"/>
      <c r="AM802" s="188"/>
      <c r="AN802" s="193"/>
    </row>
    <row r="803" spans="1:40">
      <c r="A803" s="16" t="str">
        <f t="shared" si="12"/>
        <v>370813229015IP Acute</v>
      </c>
      <c r="B803" s="8"/>
      <c r="C803" s="8"/>
      <c r="D803" s="9"/>
      <c r="E803" s="9"/>
      <c r="F803" s="8"/>
      <c r="G803" s="8"/>
      <c r="H803" s="8"/>
      <c r="I803" s="8"/>
      <c r="J803" s="8"/>
      <c r="K803" s="244">
        <v>13009</v>
      </c>
      <c r="L803" s="248" t="s">
        <v>1427</v>
      </c>
      <c r="M803" s="246">
        <v>370813229015</v>
      </c>
      <c r="N803" s="247">
        <v>20</v>
      </c>
      <c r="O803" s="247" t="s">
        <v>1366</v>
      </c>
      <c r="P803" s="203"/>
      <c r="Q803" s="188" t="s">
        <v>751</v>
      </c>
      <c r="R803" s="188" t="s">
        <v>1350</v>
      </c>
      <c r="S803" s="188" t="s">
        <v>945</v>
      </c>
      <c r="T803" s="188" t="s">
        <v>1368</v>
      </c>
      <c r="U803" s="189"/>
      <c r="V803" s="189" t="s">
        <v>668</v>
      </c>
      <c r="W803" s="197">
        <v>3436.26</v>
      </c>
      <c r="X803" s="198">
        <v>0.62</v>
      </c>
      <c r="Y803" s="199">
        <v>0.84860000000000002</v>
      </c>
      <c r="Z803" s="200">
        <v>0</v>
      </c>
      <c r="AA803" s="201">
        <v>3109.31</v>
      </c>
      <c r="AB803" s="202">
        <v>0.29099999999999998</v>
      </c>
      <c r="AC803" s="202">
        <v>2.1000000000000001E-2</v>
      </c>
      <c r="AD803" s="202" t="s">
        <v>1373</v>
      </c>
      <c r="AE803" s="202">
        <v>0</v>
      </c>
      <c r="AF803" s="202" t="s">
        <v>1206</v>
      </c>
      <c r="AG803" s="202" t="s">
        <v>949</v>
      </c>
      <c r="AH803" s="189">
        <v>0.99858999999999998</v>
      </c>
      <c r="AI803" s="188"/>
      <c r="AJ803" s="188"/>
      <c r="AK803" s="187"/>
      <c r="AL803" s="187"/>
      <c r="AM803" s="188"/>
      <c r="AN803" s="193"/>
    </row>
    <row r="804" spans="1:40">
      <c r="A804" s="16" t="str">
        <f t="shared" si="12"/>
        <v>370813229004OP Acute</v>
      </c>
      <c r="B804" s="8"/>
      <c r="C804" s="8"/>
      <c r="D804" s="9"/>
      <c r="E804" s="9"/>
      <c r="F804" s="8"/>
      <c r="G804" s="8"/>
      <c r="H804" s="8"/>
      <c r="I804" s="8"/>
      <c r="J804" s="8"/>
      <c r="K804" s="244">
        <v>13009</v>
      </c>
      <c r="L804" s="248" t="s">
        <v>1427</v>
      </c>
      <c r="M804" s="246">
        <v>370813229004</v>
      </c>
      <c r="N804" s="247">
        <v>24</v>
      </c>
      <c r="O804" s="247" t="s">
        <v>1371</v>
      </c>
      <c r="P804" s="203"/>
      <c r="Q804" s="188" t="s">
        <v>751</v>
      </c>
      <c r="R804" s="188" t="s">
        <v>1350</v>
      </c>
      <c r="S804" s="188" t="s">
        <v>945</v>
      </c>
      <c r="T804" s="188" t="s">
        <v>1368</v>
      </c>
      <c r="U804" s="189"/>
      <c r="V804" s="189" t="s">
        <v>668</v>
      </c>
      <c r="W804" s="197">
        <v>2004.34</v>
      </c>
      <c r="X804" s="198">
        <v>0.6</v>
      </c>
      <c r="Y804" s="199">
        <v>1</v>
      </c>
      <c r="Z804" s="200" t="s">
        <v>1206</v>
      </c>
      <c r="AA804" s="201">
        <v>1971.75</v>
      </c>
      <c r="AB804" s="202">
        <v>0.29099999999999998</v>
      </c>
      <c r="AC804" s="202">
        <v>2.1000000000000001E-2</v>
      </c>
      <c r="AD804" s="202" t="s">
        <v>1373</v>
      </c>
      <c r="AE804" s="202">
        <v>0</v>
      </c>
      <c r="AF804" s="202" t="s">
        <v>949</v>
      </c>
      <c r="AG804" s="202" t="s">
        <v>949</v>
      </c>
      <c r="AH804" s="189">
        <v>0.98373999999999995</v>
      </c>
      <c r="AI804" s="188"/>
      <c r="AJ804" s="188"/>
      <c r="AK804" s="187"/>
      <c r="AL804" s="187"/>
      <c r="AM804" s="188"/>
      <c r="AN804" s="193"/>
    </row>
    <row r="805" spans="1:40">
      <c r="A805" s="16" t="str">
        <f t="shared" si="12"/>
        <v>370661215007IP Acute</v>
      </c>
      <c r="B805" s="8"/>
      <c r="C805" s="8"/>
      <c r="D805" s="9"/>
      <c r="E805" s="9"/>
      <c r="F805" s="8"/>
      <c r="G805" s="8"/>
      <c r="H805" s="8"/>
      <c r="I805" s="8"/>
      <c r="J805" s="8"/>
      <c r="K805" s="244">
        <v>13010</v>
      </c>
      <c r="L805" s="248" t="s">
        <v>1428</v>
      </c>
      <c r="M805" s="246">
        <v>370661215007</v>
      </c>
      <c r="N805" s="247">
        <v>20</v>
      </c>
      <c r="O805" s="247" t="s">
        <v>1366</v>
      </c>
      <c r="P805" s="203"/>
      <c r="Q805" s="188" t="s">
        <v>735</v>
      </c>
      <c r="R805" s="188" t="s">
        <v>1350</v>
      </c>
      <c r="S805" s="188" t="s">
        <v>945</v>
      </c>
      <c r="T805" s="188" t="s">
        <v>1368</v>
      </c>
      <c r="U805" s="189"/>
      <c r="V805" s="189" t="s">
        <v>652</v>
      </c>
      <c r="W805" s="197">
        <v>3436.26</v>
      </c>
      <c r="X805" s="198">
        <v>0.62</v>
      </c>
      <c r="Y805" s="199">
        <v>0.84860000000000002</v>
      </c>
      <c r="Z805" s="200">
        <v>0</v>
      </c>
      <c r="AA805" s="201">
        <v>3109.31</v>
      </c>
      <c r="AB805" s="202">
        <v>0.29099999999999998</v>
      </c>
      <c r="AC805" s="202">
        <v>2.1000000000000001E-2</v>
      </c>
      <c r="AD805" s="202" t="s">
        <v>1373</v>
      </c>
      <c r="AE805" s="202">
        <v>0</v>
      </c>
      <c r="AF805" s="202" t="s">
        <v>1206</v>
      </c>
      <c r="AG805" s="202" t="s">
        <v>949</v>
      </c>
      <c r="AH805" s="189">
        <v>0.99858999999999998</v>
      </c>
      <c r="AI805" s="188"/>
      <c r="AJ805" s="188"/>
      <c r="AK805" s="187"/>
      <c r="AL805" s="187"/>
      <c r="AM805" s="188"/>
      <c r="AN805" s="193"/>
    </row>
    <row r="806" spans="1:40">
      <c r="A806" s="16" t="str">
        <f t="shared" si="12"/>
        <v>370661215007OP Acute</v>
      </c>
      <c r="B806" s="8"/>
      <c r="C806" s="8"/>
      <c r="D806" s="9"/>
      <c r="E806" s="9"/>
      <c r="F806" s="8"/>
      <c r="G806" s="8"/>
      <c r="H806" s="8"/>
      <c r="I806" s="8"/>
      <c r="J806" s="8"/>
      <c r="K806" s="244">
        <v>13010</v>
      </c>
      <c r="L806" s="248" t="s">
        <v>1428</v>
      </c>
      <c r="M806" s="246">
        <v>370661215007</v>
      </c>
      <c r="N806" s="247">
        <v>24</v>
      </c>
      <c r="O806" s="247" t="s">
        <v>1371</v>
      </c>
      <c r="P806" s="203"/>
      <c r="Q806" s="188" t="s">
        <v>735</v>
      </c>
      <c r="R806" s="188" t="s">
        <v>1350</v>
      </c>
      <c r="S806" s="188" t="s">
        <v>945</v>
      </c>
      <c r="T806" s="188" t="s">
        <v>1368</v>
      </c>
      <c r="U806" s="189"/>
      <c r="V806" s="189" t="s">
        <v>652</v>
      </c>
      <c r="W806" s="197">
        <v>1349.58</v>
      </c>
      <c r="X806" s="198">
        <v>0.6</v>
      </c>
      <c r="Y806" s="199">
        <v>1</v>
      </c>
      <c r="Z806" s="200" t="s">
        <v>1206</v>
      </c>
      <c r="AA806" s="201">
        <v>1327.64</v>
      </c>
      <c r="AB806" s="202">
        <v>0.29099999999999998</v>
      </c>
      <c r="AC806" s="202">
        <v>2.1000000000000001E-2</v>
      </c>
      <c r="AD806" s="202" t="s">
        <v>1373</v>
      </c>
      <c r="AE806" s="202">
        <v>0</v>
      </c>
      <c r="AF806" s="202" t="s">
        <v>949</v>
      </c>
      <c r="AG806" s="202" t="s">
        <v>949</v>
      </c>
      <c r="AH806" s="189">
        <v>0.98373999999999995</v>
      </c>
      <c r="AI806" s="188"/>
      <c r="AJ806" s="188"/>
      <c r="AK806" s="187"/>
      <c r="AL806" s="187"/>
      <c r="AM806" s="188"/>
      <c r="AN806" s="193"/>
    </row>
    <row r="807" spans="1:40">
      <c r="A807" s="16" t="str">
        <f t="shared" si="12"/>
        <v>362170155001IP Acute</v>
      </c>
      <c r="B807" s="8"/>
      <c r="C807" s="8"/>
      <c r="D807" s="9"/>
      <c r="E807" s="9"/>
      <c r="F807" s="8"/>
      <c r="G807" s="8"/>
      <c r="H807" s="8"/>
      <c r="I807" s="8"/>
      <c r="J807" s="8"/>
      <c r="K807" s="244">
        <v>13011</v>
      </c>
      <c r="L807" s="248" t="s">
        <v>1680</v>
      </c>
      <c r="M807" s="246">
        <v>362170155001</v>
      </c>
      <c r="N807" s="247">
        <v>20</v>
      </c>
      <c r="O807" s="247" t="s">
        <v>1366</v>
      </c>
      <c r="P807" s="203"/>
      <c r="Q807" s="188" t="s">
        <v>862</v>
      </c>
      <c r="R807" s="188" t="s">
        <v>1350</v>
      </c>
      <c r="S807" s="188" t="s">
        <v>1367</v>
      </c>
      <c r="T807" s="188" t="s">
        <v>1368</v>
      </c>
      <c r="U807" s="189"/>
      <c r="V807" s="189" t="s">
        <v>572</v>
      </c>
      <c r="W807" s="197">
        <v>3436.26</v>
      </c>
      <c r="X807" s="198">
        <v>0.68300000000000005</v>
      </c>
      <c r="Y807" s="199">
        <v>1.0412999999999999</v>
      </c>
      <c r="Z807" s="200">
        <v>0</v>
      </c>
      <c r="AA807" s="201">
        <v>3528.21</v>
      </c>
      <c r="AB807" s="202">
        <v>0.33700000000000002</v>
      </c>
      <c r="AC807" s="202">
        <v>3.5000000000000003E-2</v>
      </c>
      <c r="AD807" s="202" t="s">
        <v>1378</v>
      </c>
      <c r="AE807" s="202" t="s">
        <v>1374</v>
      </c>
      <c r="AF807" s="202" t="s">
        <v>1206</v>
      </c>
      <c r="AG807" s="202" t="s">
        <v>948</v>
      </c>
      <c r="AH807" s="189">
        <v>0.99858999999999998</v>
      </c>
      <c r="AI807" s="188"/>
      <c r="AJ807" s="188"/>
      <c r="AK807" s="187"/>
      <c r="AL807" s="187"/>
      <c r="AM807" s="188"/>
      <c r="AN807" s="193"/>
    </row>
    <row r="808" spans="1:40">
      <c r="A808" s="16" t="str">
        <f t="shared" si="12"/>
        <v>362170155001OP Acute</v>
      </c>
      <c r="B808" s="8"/>
      <c r="C808" s="8"/>
      <c r="D808" s="9"/>
      <c r="E808" s="9"/>
      <c r="F808" s="8"/>
      <c r="G808" s="8"/>
      <c r="H808" s="8"/>
      <c r="I808" s="8"/>
      <c r="J808" s="8"/>
      <c r="K808" s="244">
        <v>13011</v>
      </c>
      <c r="L808" s="248" t="s">
        <v>1680</v>
      </c>
      <c r="M808" s="246">
        <v>362170155001</v>
      </c>
      <c r="N808" s="247">
        <v>24</v>
      </c>
      <c r="O808" s="247" t="s">
        <v>1371</v>
      </c>
      <c r="P808" s="203"/>
      <c r="Q808" s="188" t="s">
        <v>862</v>
      </c>
      <c r="R808" s="188" t="s">
        <v>1350</v>
      </c>
      <c r="S808" s="188" t="s">
        <v>1367</v>
      </c>
      <c r="T808" s="188" t="s">
        <v>1368</v>
      </c>
      <c r="U808" s="189"/>
      <c r="V808" s="189" t="s">
        <v>572</v>
      </c>
      <c r="W808" s="197">
        <v>440.14</v>
      </c>
      <c r="X808" s="198">
        <v>0.6</v>
      </c>
      <c r="Y808" s="199">
        <v>1.0412999999999999</v>
      </c>
      <c r="Z808" s="200" t="s">
        <v>1206</v>
      </c>
      <c r="AA808" s="201">
        <v>443.71</v>
      </c>
      <c r="AB808" s="202">
        <v>0.33700000000000002</v>
      </c>
      <c r="AC808" s="202">
        <v>3.5000000000000003E-2</v>
      </c>
      <c r="AD808" s="202" t="s">
        <v>1378</v>
      </c>
      <c r="AE808" s="202" t="s">
        <v>1374</v>
      </c>
      <c r="AF808" s="202" t="s">
        <v>949</v>
      </c>
      <c r="AG808" s="202" t="s">
        <v>948</v>
      </c>
      <c r="AH808" s="189">
        <v>0.98373999999999995</v>
      </c>
      <c r="AI808" s="188"/>
      <c r="AJ808" s="188"/>
      <c r="AK808" s="187"/>
      <c r="AL808" s="187"/>
      <c r="AM808" s="188"/>
      <c r="AN808" s="193"/>
    </row>
    <row r="809" spans="1:40">
      <c r="A809" s="16" t="str">
        <f t="shared" si="12"/>
        <v>366008167001IP Acute</v>
      </c>
      <c r="B809" s="8"/>
      <c r="C809" s="8"/>
      <c r="D809" s="9"/>
      <c r="E809" s="9"/>
      <c r="F809" s="8"/>
      <c r="G809" s="8"/>
      <c r="H809" s="8"/>
      <c r="I809" s="8"/>
      <c r="J809" s="8"/>
      <c r="K809" s="244">
        <v>13012</v>
      </c>
      <c r="L809" s="248" t="s">
        <v>1681</v>
      </c>
      <c r="M809" s="246">
        <v>366008167001</v>
      </c>
      <c r="N809" s="247">
        <v>20</v>
      </c>
      <c r="O809" s="247" t="s">
        <v>1366</v>
      </c>
      <c r="P809" s="203"/>
      <c r="Q809" s="188" t="s">
        <v>760</v>
      </c>
      <c r="R809" s="188" t="s">
        <v>1350</v>
      </c>
      <c r="S809" s="188" t="s">
        <v>945</v>
      </c>
      <c r="T809" s="188" t="s">
        <v>1368</v>
      </c>
      <c r="U809" s="189"/>
      <c r="V809" s="189" t="s">
        <v>679</v>
      </c>
      <c r="W809" s="197">
        <v>3436.26</v>
      </c>
      <c r="X809" s="198">
        <v>0.62</v>
      </c>
      <c r="Y809" s="199">
        <v>0.84860000000000002</v>
      </c>
      <c r="Z809" s="200">
        <v>0</v>
      </c>
      <c r="AA809" s="201">
        <v>3109.31</v>
      </c>
      <c r="AB809" s="202">
        <v>0.29099999999999998</v>
      </c>
      <c r="AC809" s="202">
        <v>2.1000000000000001E-2</v>
      </c>
      <c r="AD809" s="202" t="s">
        <v>1373</v>
      </c>
      <c r="AE809" s="202">
        <v>0</v>
      </c>
      <c r="AF809" s="202" t="s">
        <v>1206</v>
      </c>
      <c r="AG809" s="202" t="s">
        <v>949</v>
      </c>
      <c r="AH809" s="189">
        <v>0.99858999999999998</v>
      </c>
      <c r="AI809" s="188"/>
      <c r="AJ809" s="188"/>
      <c r="AK809" s="187"/>
      <c r="AL809" s="187"/>
      <c r="AM809" s="188"/>
      <c r="AN809" s="193"/>
    </row>
    <row r="810" spans="1:40">
      <c r="A810" s="16" t="str">
        <f t="shared" si="12"/>
        <v>366008167001OP Acute</v>
      </c>
      <c r="B810" s="8"/>
      <c r="C810" s="8"/>
      <c r="D810" s="9"/>
      <c r="E810" s="9"/>
      <c r="F810" s="8"/>
      <c r="G810" s="8"/>
      <c r="H810" s="8"/>
      <c r="I810" s="8"/>
      <c r="J810" s="8"/>
      <c r="K810" s="244">
        <v>13012</v>
      </c>
      <c r="L810" s="248" t="s">
        <v>1681</v>
      </c>
      <c r="M810" s="246">
        <v>366008167001</v>
      </c>
      <c r="N810" s="247">
        <v>24</v>
      </c>
      <c r="O810" s="247" t="s">
        <v>1371</v>
      </c>
      <c r="P810" s="203"/>
      <c r="Q810" s="188" t="s">
        <v>760</v>
      </c>
      <c r="R810" s="188" t="s">
        <v>1350</v>
      </c>
      <c r="S810" s="188" t="s">
        <v>945</v>
      </c>
      <c r="T810" s="188" t="s">
        <v>1368</v>
      </c>
      <c r="U810" s="189"/>
      <c r="V810" s="189" t="s">
        <v>679</v>
      </c>
      <c r="W810" s="197">
        <v>1652.6</v>
      </c>
      <c r="X810" s="198">
        <v>0.6</v>
      </c>
      <c r="Y810" s="199">
        <v>1</v>
      </c>
      <c r="Z810" s="200" t="s">
        <v>1206</v>
      </c>
      <c r="AA810" s="201">
        <v>2354.2199999999998</v>
      </c>
      <c r="AB810" s="202">
        <v>0.29099999999999998</v>
      </c>
      <c r="AC810" s="202">
        <v>2.1000000000000001E-2</v>
      </c>
      <c r="AD810" s="202" t="s">
        <v>1373</v>
      </c>
      <c r="AE810" s="202">
        <v>0</v>
      </c>
      <c r="AF810" s="202" t="s">
        <v>948</v>
      </c>
      <c r="AG810" s="202" t="s">
        <v>949</v>
      </c>
      <c r="AH810" s="189">
        <v>0.98373999999999995</v>
      </c>
      <c r="AI810" s="188"/>
      <c r="AJ810" s="188"/>
      <c r="AK810" s="187"/>
      <c r="AL810" s="187"/>
      <c r="AM810" s="188"/>
      <c r="AN810" s="193"/>
    </row>
    <row r="811" spans="1:40">
      <c r="A811" s="16" t="str">
        <f t="shared" si="12"/>
        <v>376013625001IP Acute</v>
      </c>
      <c r="B811" s="8"/>
      <c r="C811" s="8"/>
      <c r="D811" s="9"/>
      <c r="E811" s="9"/>
      <c r="F811" s="8"/>
      <c r="G811" s="8"/>
      <c r="H811" s="8"/>
      <c r="I811" s="8"/>
      <c r="J811" s="8"/>
      <c r="K811" s="244">
        <v>13013</v>
      </c>
      <c r="L811" s="248" t="s">
        <v>1682</v>
      </c>
      <c r="M811" s="246">
        <v>376013625001</v>
      </c>
      <c r="N811" s="247">
        <v>20</v>
      </c>
      <c r="O811" s="247" t="s">
        <v>1366</v>
      </c>
      <c r="P811" s="203"/>
      <c r="Q811" s="188" t="s">
        <v>758</v>
      </c>
      <c r="R811" s="188" t="s">
        <v>1350</v>
      </c>
      <c r="S811" s="188" t="s">
        <v>945</v>
      </c>
      <c r="T811" s="188" t="s">
        <v>1368</v>
      </c>
      <c r="U811" s="189"/>
      <c r="V811" s="189" t="s">
        <v>677</v>
      </c>
      <c r="W811" s="197">
        <v>3436.26</v>
      </c>
      <c r="X811" s="198">
        <v>0.62</v>
      </c>
      <c r="Y811" s="199">
        <v>0.84860000000000002</v>
      </c>
      <c r="Z811" s="200">
        <v>0</v>
      </c>
      <c r="AA811" s="201">
        <v>3109.31</v>
      </c>
      <c r="AB811" s="202">
        <v>0.29099999999999998</v>
      </c>
      <c r="AC811" s="202">
        <v>2.1000000000000001E-2</v>
      </c>
      <c r="AD811" s="202" t="s">
        <v>1373</v>
      </c>
      <c r="AE811" s="202">
        <v>0</v>
      </c>
      <c r="AF811" s="202" t="s">
        <v>1206</v>
      </c>
      <c r="AG811" s="202" t="s">
        <v>949</v>
      </c>
      <c r="AH811" s="189">
        <v>0.99858999999999998</v>
      </c>
      <c r="AI811" s="188"/>
      <c r="AJ811" s="188"/>
      <c r="AK811" s="187"/>
      <c r="AL811" s="187"/>
      <c r="AM811" s="188"/>
      <c r="AN811" s="193"/>
    </row>
    <row r="812" spans="1:40">
      <c r="A812" s="16" t="str">
        <f t="shared" si="12"/>
        <v>376013625001OP Acute</v>
      </c>
      <c r="B812" s="8"/>
      <c r="C812" s="8"/>
      <c r="D812" s="9"/>
      <c r="E812" s="9"/>
      <c r="F812" s="8"/>
      <c r="G812" s="8"/>
      <c r="H812" s="8"/>
      <c r="I812" s="8"/>
      <c r="J812" s="8"/>
      <c r="K812" s="244">
        <v>13013</v>
      </c>
      <c r="L812" s="248" t="s">
        <v>1682</v>
      </c>
      <c r="M812" s="246">
        <v>376013625001</v>
      </c>
      <c r="N812" s="247">
        <v>24</v>
      </c>
      <c r="O812" s="247" t="s">
        <v>1371</v>
      </c>
      <c r="P812" s="203"/>
      <c r="Q812" s="188" t="s">
        <v>758</v>
      </c>
      <c r="R812" s="188" t="s">
        <v>1350</v>
      </c>
      <c r="S812" s="188" t="s">
        <v>945</v>
      </c>
      <c r="T812" s="188" t="s">
        <v>1368</v>
      </c>
      <c r="U812" s="189"/>
      <c r="V812" s="189" t="s">
        <v>677</v>
      </c>
      <c r="W812" s="197">
        <v>816.75</v>
      </c>
      <c r="X812" s="198">
        <v>0.6</v>
      </c>
      <c r="Y812" s="199">
        <v>1</v>
      </c>
      <c r="Z812" s="200" t="s">
        <v>1206</v>
      </c>
      <c r="AA812" s="201">
        <v>1163.5</v>
      </c>
      <c r="AB812" s="202">
        <v>0.29099999999999998</v>
      </c>
      <c r="AC812" s="202">
        <v>2.1000000000000001E-2</v>
      </c>
      <c r="AD812" s="202" t="s">
        <v>1373</v>
      </c>
      <c r="AE812" s="202">
        <v>0</v>
      </c>
      <c r="AF812" s="202" t="s">
        <v>948</v>
      </c>
      <c r="AG812" s="202" t="s">
        <v>949</v>
      </c>
      <c r="AH812" s="189">
        <v>0.98373999999999995</v>
      </c>
      <c r="AI812" s="188"/>
      <c r="AJ812" s="188"/>
      <c r="AK812" s="187"/>
      <c r="AL812" s="187"/>
      <c r="AM812" s="188"/>
      <c r="AN812" s="193"/>
    </row>
    <row r="813" spans="1:40">
      <c r="A813" s="16" t="str">
        <f t="shared" ref="A813:A876" si="13">M813&amp;O813</f>
        <v>376013625001OP Rehab</v>
      </c>
      <c r="B813" s="8"/>
      <c r="C813" s="8"/>
      <c r="D813" s="9"/>
      <c r="E813" s="9"/>
      <c r="F813" s="8"/>
      <c r="G813" s="8"/>
      <c r="H813" s="8"/>
      <c r="I813" s="8"/>
      <c r="J813" s="8"/>
      <c r="K813" s="244">
        <v>13013</v>
      </c>
      <c r="L813" s="248" t="s">
        <v>1682</v>
      </c>
      <c r="M813" s="246">
        <v>376013625001</v>
      </c>
      <c r="N813" s="247">
        <v>29</v>
      </c>
      <c r="O813" s="247" t="s">
        <v>1379</v>
      </c>
      <c r="P813" s="203"/>
      <c r="Q813" s="188" t="s">
        <v>758</v>
      </c>
      <c r="R813" s="188" t="s">
        <v>1350</v>
      </c>
      <c r="S813" s="188" t="s">
        <v>945</v>
      </c>
      <c r="T813" s="188" t="s">
        <v>1368</v>
      </c>
      <c r="U813" s="189"/>
      <c r="V813" s="189" t="s">
        <v>677</v>
      </c>
      <c r="W813" s="197">
        <v>816.75</v>
      </c>
      <c r="X813" s="198">
        <v>0.6</v>
      </c>
      <c r="Y813" s="199">
        <v>1</v>
      </c>
      <c r="Z813" s="200" t="s">
        <v>1206</v>
      </c>
      <c r="AA813" s="201">
        <v>1079.58</v>
      </c>
      <c r="AB813" s="202">
        <v>0.29099999999999998</v>
      </c>
      <c r="AC813" s="202">
        <v>2.1000000000000001E-2</v>
      </c>
      <c r="AD813" s="202" t="s">
        <v>1373</v>
      </c>
      <c r="AE813" s="202">
        <v>0</v>
      </c>
      <c r="AF813" s="202" t="s">
        <v>948</v>
      </c>
      <c r="AG813" s="202" t="s">
        <v>949</v>
      </c>
      <c r="AH813" s="189">
        <v>1</v>
      </c>
      <c r="AI813" s="188"/>
      <c r="AJ813" s="188"/>
      <c r="AK813" s="187"/>
      <c r="AL813" s="187"/>
      <c r="AM813" s="188"/>
      <c r="AN813" s="193"/>
    </row>
    <row r="814" spans="1:40">
      <c r="A814" s="16" t="str">
        <f t="shared" si="13"/>
        <v>430653587002IP Acute</v>
      </c>
      <c r="B814" s="8"/>
      <c r="C814" s="8"/>
      <c r="D814" s="9"/>
      <c r="E814" s="9"/>
      <c r="F814" s="8"/>
      <c r="G814" s="8"/>
      <c r="H814" s="8"/>
      <c r="I814" s="8"/>
      <c r="J814" s="8"/>
      <c r="K814" s="244">
        <v>13014</v>
      </c>
      <c r="L814" s="248" t="s">
        <v>1683</v>
      </c>
      <c r="M814" s="246">
        <v>430653587002</v>
      </c>
      <c r="N814" s="247">
        <v>20</v>
      </c>
      <c r="O814" s="247" t="s">
        <v>1366</v>
      </c>
      <c r="P814" s="203"/>
      <c r="Q814" s="188" t="s">
        <v>826</v>
      </c>
      <c r="R814" s="188" t="s">
        <v>1350</v>
      </c>
      <c r="S814" s="188" t="s">
        <v>1367</v>
      </c>
      <c r="T814" s="188" t="s">
        <v>1368</v>
      </c>
      <c r="U814" s="189"/>
      <c r="V814" s="189" t="s">
        <v>546</v>
      </c>
      <c r="W814" s="197">
        <v>3436.26</v>
      </c>
      <c r="X814" s="198">
        <v>0.62</v>
      </c>
      <c r="Y814" s="199">
        <v>0.91069999999999995</v>
      </c>
      <c r="Z814" s="200">
        <v>0</v>
      </c>
      <c r="AA814" s="201">
        <v>3241.43</v>
      </c>
      <c r="AB814" s="202">
        <v>0.29599999999999999</v>
      </c>
      <c r="AC814" s="202">
        <v>0.03</v>
      </c>
      <c r="AD814" s="202" t="s">
        <v>1373</v>
      </c>
      <c r="AE814" s="202" t="s">
        <v>1374</v>
      </c>
      <c r="AF814" s="202" t="s">
        <v>1206</v>
      </c>
      <c r="AG814" s="202" t="s">
        <v>948</v>
      </c>
      <c r="AH814" s="189">
        <v>0.99858999999999998</v>
      </c>
      <c r="AI814" s="188"/>
      <c r="AJ814" s="188"/>
      <c r="AK814" s="187"/>
      <c r="AL814" s="187"/>
      <c r="AM814" s="188"/>
      <c r="AN814" s="193"/>
    </row>
    <row r="815" spans="1:40">
      <c r="A815" s="16" t="str">
        <f t="shared" si="13"/>
        <v>430653587014IP Acute</v>
      </c>
      <c r="B815" s="8"/>
      <c r="C815" s="8"/>
      <c r="D815" s="9"/>
      <c r="E815" s="9"/>
      <c r="F815" s="8"/>
      <c r="G815" s="8"/>
      <c r="H815" s="8"/>
      <c r="I815" s="8"/>
      <c r="J815" s="8"/>
      <c r="K815" s="244">
        <v>13014</v>
      </c>
      <c r="L815" s="248" t="s">
        <v>1683</v>
      </c>
      <c r="M815" s="246">
        <v>430653587014</v>
      </c>
      <c r="N815" s="247">
        <v>20</v>
      </c>
      <c r="O815" s="247" t="s">
        <v>1366</v>
      </c>
      <c r="P815" s="203"/>
      <c r="Q815" s="188" t="s">
        <v>826</v>
      </c>
      <c r="R815" s="188" t="s">
        <v>1350</v>
      </c>
      <c r="S815" s="188" t="s">
        <v>1367</v>
      </c>
      <c r="T815" s="188" t="s">
        <v>1368</v>
      </c>
      <c r="U815" s="189"/>
      <c r="V815" s="189" t="s">
        <v>546</v>
      </c>
      <c r="W815" s="197">
        <v>3436.26</v>
      </c>
      <c r="X815" s="198">
        <v>0.62</v>
      </c>
      <c r="Y815" s="199">
        <v>0.91069999999999995</v>
      </c>
      <c r="Z815" s="200">
        <v>0</v>
      </c>
      <c r="AA815" s="201">
        <v>3241.43</v>
      </c>
      <c r="AB815" s="202">
        <v>0.29599999999999999</v>
      </c>
      <c r="AC815" s="202">
        <v>0.03</v>
      </c>
      <c r="AD815" s="202" t="s">
        <v>1373</v>
      </c>
      <c r="AE815" s="202" t="s">
        <v>1374</v>
      </c>
      <c r="AF815" s="202" t="s">
        <v>1206</v>
      </c>
      <c r="AG815" s="202" t="s">
        <v>948</v>
      </c>
      <c r="AH815" s="189">
        <v>0.99858999999999998</v>
      </c>
      <c r="AI815" s="188"/>
      <c r="AJ815" s="188"/>
      <c r="AK815" s="187"/>
      <c r="AL815" s="187"/>
      <c r="AM815" s="188"/>
      <c r="AN815" s="193"/>
    </row>
    <row r="816" spans="1:40">
      <c r="A816" s="16" t="str">
        <f t="shared" si="13"/>
        <v>430653587002IP Rehab</v>
      </c>
      <c r="B816" s="8"/>
      <c r="C816" s="8"/>
      <c r="D816" s="9"/>
      <c r="E816" s="9"/>
      <c r="F816" s="8"/>
      <c r="G816" s="8"/>
      <c r="H816" s="8"/>
      <c r="I816" s="8"/>
      <c r="J816" s="8"/>
      <c r="K816" s="244">
        <v>13014</v>
      </c>
      <c r="L816" s="248" t="s">
        <v>1683</v>
      </c>
      <c r="M816" s="246">
        <v>430653587002</v>
      </c>
      <c r="N816" s="247">
        <v>22</v>
      </c>
      <c r="O816" s="247" t="s">
        <v>1370</v>
      </c>
      <c r="P816" s="203"/>
      <c r="Q816" s="188" t="s">
        <v>826</v>
      </c>
      <c r="R816" s="188" t="s">
        <v>1350</v>
      </c>
      <c r="S816" s="188" t="s">
        <v>1367</v>
      </c>
      <c r="T816" s="188" t="s">
        <v>1368</v>
      </c>
      <c r="U816" s="189"/>
      <c r="V816" s="189" t="s">
        <v>546</v>
      </c>
      <c r="W816" s="197" t="s">
        <v>1206</v>
      </c>
      <c r="X816" s="198" t="s">
        <v>1206</v>
      </c>
      <c r="Y816" s="199" t="s">
        <v>1206</v>
      </c>
      <c r="Z816" s="200" t="s">
        <v>1206</v>
      </c>
      <c r="AA816" s="201">
        <v>539.32000000000005</v>
      </c>
      <c r="AB816" s="202" t="s">
        <v>1206</v>
      </c>
      <c r="AC816" s="202" t="s">
        <v>1206</v>
      </c>
      <c r="AD816" s="202" t="s">
        <v>1373</v>
      </c>
      <c r="AE816" s="202" t="s">
        <v>1374</v>
      </c>
      <c r="AF816" s="202" t="s">
        <v>1206</v>
      </c>
      <c r="AG816" s="202" t="s">
        <v>948</v>
      </c>
      <c r="AH816" s="189">
        <v>1</v>
      </c>
      <c r="AI816" s="188"/>
      <c r="AJ816" s="188"/>
      <c r="AK816" s="187"/>
      <c r="AL816" s="187"/>
      <c r="AM816" s="188"/>
      <c r="AN816" s="193"/>
    </row>
    <row r="817" spans="1:40">
      <c r="A817" s="16" t="str">
        <f t="shared" si="13"/>
        <v>430653587014IP Rehab</v>
      </c>
      <c r="B817" s="8"/>
      <c r="C817" s="8"/>
      <c r="D817" s="9"/>
      <c r="E817" s="9"/>
      <c r="F817" s="8"/>
      <c r="G817" s="8"/>
      <c r="H817" s="8"/>
      <c r="I817" s="8"/>
      <c r="J817" s="8"/>
      <c r="K817" s="244">
        <v>13014</v>
      </c>
      <c r="L817" s="248" t="s">
        <v>1683</v>
      </c>
      <c r="M817" s="246">
        <v>430653587014</v>
      </c>
      <c r="N817" s="247">
        <v>22</v>
      </c>
      <c r="O817" s="247" t="s">
        <v>1370</v>
      </c>
      <c r="P817" s="203"/>
      <c r="Q817" s="188" t="s">
        <v>826</v>
      </c>
      <c r="R817" s="188" t="s">
        <v>1350</v>
      </c>
      <c r="S817" s="188" t="s">
        <v>1367</v>
      </c>
      <c r="T817" s="188" t="s">
        <v>1368</v>
      </c>
      <c r="U817" s="189"/>
      <c r="V817" s="189" t="s">
        <v>546</v>
      </c>
      <c r="W817" s="197" t="s">
        <v>1206</v>
      </c>
      <c r="X817" s="198" t="s">
        <v>1206</v>
      </c>
      <c r="Y817" s="199" t="s">
        <v>1206</v>
      </c>
      <c r="Z817" s="200" t="s">
        <v>1206</v>
      </c>
      <c r="AA817" s="201">
        <v>539.32000000000005</v>
      </c>
      <c r="AB817" s="202" t="s">
        <v>1206</v>
      </c>
      <c r="AC817" s="202" t="s">
        <v>1206</v>
      </c>
      <c r="AD817" s="202" t="s">
        <v>1373</v>
      </c>
      <c r="AE817" s="202" t="s">
        <v>1374</v>
      </c>
      <c r="AF817" s="202" t="s">
        <v>1206</v>
      </c>
      <c r="AG817" s="202" t="s">
        <v>948</v>
      </c>
      <c r="AH817" s="189">
        <v>1</v>
      </c>
      <c r="AI817" s="188"/>
      <c r="AJ817" s="188"/>
      <c r="AK817" s="187"/>
      <c r="AL817" s="187"/>
      <c r="AM817" s="188"/>
      <c r="AN817" s="193"/>
    </row>
    <row r="818" spans="1:40">
      <c r="A818" s="16" t="str">
        <f t="shared" si="13"/>
        <v>430653587002OP Acute</v>
      </c>
      <c r="B818" s="8"/>
      <c r="C818" s="8"/>
      <c r="D818" s="9"/>
      <c r="E818" s="9"/>
      <c r="F818" s="8"/>
      <c r="G818" s="8"/>
      <c r="H818" s="8"/>
      <c r="I818" s="8"/>
      <c r="J818" s="8"/>
      <c r="K818" s="244">
        <v>13014</v>
      </c>
      <c r="L818" s="248" t="s">
        <v>1683</v>
      </c>
      <c r="M818" s="246">
        <v>430653587002</v>
      </c>
      <c r="N818" s="247">
        <v>24</v>
      </c>
      <c r="O818" s="247" t="s">
        <v>1371</v>
      </c>
      <c r="P818" s="203"/>
      <c r="Q818" s="188" t="s">
        <v>826</v>
      </c>
      <c r="R818" s="188" t="s">
        <v>1350</v>
      </c>
      <c r="S818" s="188" t="s">
        <v>1367</v>
      </c>
      <c r="T818" s="188" t="s">
        <v>1368</v>
      </c>
      <c r="U818" s="189"/>
      <c r="V818" s="189" t="s">
        <v>546</v>
      </c>
      <c r="W818" s="197">
        <v>440.14</v>
      </c>
      <c r="X818" s="198">
        <v>0.6</v>
      </c>
      <c r="Y818" s="199">
        <v>0.91069999999999995</v>
      </c>
      <c r="Z818" s="200" t="s">
        <v>1206</v>
      </c>
      <c r="AA818" s="201">
        <v>409.78</v>
      </c>
      <c r="AB818" s="202">
        <v>0.29599999999999999</v>
      </c>
      <c r="AC818" s="202">
        <v>0.03</v>
      </c>
      <c r="AD818" s="202" t="s">
        <v>1373</v>
      </c>
      <c r="AE818" s="202" t="s">
        <v>1374</v>
      </c>
      <c r="AF818" s="202" t="s">
        <v>949</v>
      </c>
      <c r="AG818" s="202" t="s">
        <v>948</v>
      </c>
      <c r="AH818" s="189">
        <v>0.98373999999999995</v>
      </c>
      <c r="AI818" s="188"/>
      <c r="AJ818" s="188"/>
      <c r="AK818" s="187"/>
      <c r="AL818" s="187"/>
      <c r="AM818" s="188"/>
      <c r="AN818" s="193"/>
    </row>
    <row r="819" spans="1:40">
      <c r="A819" s="16" t="str">
        <f t="shared" si="13"/>
        <v>430653587014OP Acute</v>
      </c>
      <c r="B819" s="8"/>
      <c r="C819" s="8"/>
      <c r="D819" s="9"/>
      <c r="E819" s="9"/>
      <c r="F819" s="8"/>
      <c r="G819" s="8"/>
      <c r="H819" s="8"/>
      <c r="I819" s="8"/>
      <c r="J819" s="8"/>
      <c r="K819" s="244">
        <v>13014</v>
      </c>
      <c r="L819" s="248" t="s">
        <v>1683</v>
      </c>
      <c r="M819" s="246">
        <v>430653587014</v>
      </c>
      <c r="N819" s="247">
        <v>24</v>
      </c>
      <c r="O819" s="247" t="s">
        <v>1371</v>
      </c>
      <c r="P819" s="203"/>
      <c r="Q819" s="188" t="s">
        <v>826</v>
      </c>
      <c r="R819" s="188" t="s">
        <v>1350</v>
      </c>
      <c r="S819" s="188" t="s">
        <v>1367</v>
      </c>
      <c r="T819" s="188" t="s">
        <v>1368</v>
      </c>
      <c r="U819" s="189"/>
      <c r="V819" s="189" t="s">
        <v>546</v>
      </c>
      <c r="W819" s="197">
        <v>440.14</v>
      </c>
      <c r="X819" s="198">
        <v>0.6</v>
      </c>
      <c r="Y819" s="199">
        <v>0.91069999999999995</v>
      </c>
      <c r="Z819" s="200" t="s">
        <v>1206</v>
      </c>
      <c r="AA819" s="201">
        <v>409.78</v>
      </c>
      <c r="AB819" s="202">
        <v>0.29599999999999999</v>
      </c>
      <c r="AC819" s="202">
        <v>0.03</v>
      </c>
      <c r="AD819" s="202" t="s">
        <v>1373</v>
      </c>
      <c r="AE819" s="202" t="s">
        <v>1374</v>
      </c>
      <c r="AF819" s="202" t="s">
        <v>949</v>
      </c>
      <c r="AG819" s="202" t="s">
        <v>948</v>
      </c>
      <c r="AH819" s="189">
        <v>0.98373999999999995</v>
      </c>
      <c r="AI819" s="188"/>
      <c r="AJ819" s="188"/>
      <c r="AK819" s="187"/>
      <c r="AL819" s="187"/>
      <c r="AM819" s="188"/>
      <c r="AN819" s="193"/>
    </row>
    <row r="820" spans="1:40">
      <c r="A820" s="16" t="str">
        <f t="shared" si="13"/>
        <v>430653587002OP Rehab</v>
      </c>
      <c r="B820" s="8"/>
      <c r="C820" s="8"/>
      <c r="D820" s="9"/>
      <c r="E820" s="9"/>
      <c r="F820" s="8"/>
      <c r="G820" s="8"/>
      <c r="H820" s="8"/>
      <c r="I820" s="8"/>
      <c r="J820" s="8"/>
      <c r="K820" s="244">
        <v>13014</v>
      </c>
      <c r="L820" s="248" t="s">
        <v>1683</v>
      </c>
      <c r="M820" s="246">
        <v>430653587002</v>
      </c>
      <c r="N820" s="247">
        <v>29</v>
      </c>
      <c r="O820" s="247" t="s">
        <v>1379</v>
      </c>
      <c r="P820" s="203"/>
      <c r="Q820" s="188" t="s">
        <v>826</v>
      </c>
      <c r="R820" s="188" t="s">
        <v>1350</v>
      </c>
      <c r="S820" s="188" t="s">
        <v>1367</v>
      </c>
      <c r="T820" s="188" t="s">
        <v>1368</v>
      </c>
      <c r="U820" s="189"/>
      <c r="V820" s="189" t="s">
        <v>546</v>
      </c>
      <c r="W820" s="197">
        <v>310.45999999999998</v>
      </c>
      <c r="X820" s="198">
        <v>0.6</v>
      </c>
      <c r="Y820" s="199">
        <v>0.91069999999999995</v>
      </c>
      <c r="Z820" s="200" t="s">
        <v>1206</v>
      </c>
      <c r="AA820" s="201">
        <v>293.83</v>
      </c>
      <c r="AB820" s="202">
        <v>0.29599999999999999</v>
      </c>
      <c r="AC820" s="202">
        <v>0.03</v>
      </c>
      <c r="AD820" s="202" t="s">
        <v>1373</v>
      </c>
      <c r="AE820" s="202" t="s">
        <v>1374</v>
      </c>
      <c r="AF820" s="202" t="s">
        <v>949</v>
      </c>
      <c r="AG820" s="202" t="s">
        <v>948</v>
      </c>
      <c r="AH820" s="189">
        <v>1</v>
      </c>
      <c r="AI820" s="188"/>
      <c r="AJ820" s="188"/>
      <c r="AK820" s="187"/>
      <c r="AL820" s="187"/>
      <c r="AM820" s="188"/>
      <c r="AN820" s="193"/>
    </row>
    <row r="821" spans="1:40">
      <c r="A821" s="16" t="str">
        <f t="shared" si="13"/>
        <v>430653587014OP Rehab</v>
      </c>
      <c r="B821" s="8"/>
      <c r="C821" s="8"/>
      <c r="D821" s="9"/>
      <c r="E821" s="9"/>
      <c r="F821" s="8"/>
      <c r="G821" s="8"/>
      <c r="H821" s="8"/>
      <c r="I821" s="8"/>
      <c r="J821" s="8"/>
      <c r="K821" s="244">
        <v>13014</v>
      </c>
      <c r="L821" s="248" t="s">
        <v>1683</v>
      </c>
      <c r="M821" s="246">
        <v>430653587014</v>
      </c>
      <c r="N821" s="247">
        <v>29</v>
      </c>
      <c r="O821" s="247" t="s">
        <v>1379</v>
      </c>
      <c r="P821" s="203"/>
      <c r="Q821" s="188" t="s">
        <v>826</v>
      </c>
      <c r="R821" s="188" t="s">
        <v>1350</v>
      </c>
      <c r="S821" s="188" t="s">
        <v>1367</v>
      </c>
      <c r="T821" s="188" t="s">
        <v>1368</v>
      </c>
      <c r="U821" s="189"/>
      <c r="V821" s="189" t="s">
        <v>546</v>
      </c>
      <c r="W821" s="197">
        <v>310.45999999999998</v>
      </c>
      <c r="X821" s="198">
        <v>0.6</v>
      </c>
      <c r="Y821" s="199">
        <v>0.91069999999999995</v>
      </c>
      <c r="Z821" s="200" t="s">
        <v>1206</v>
      </c>
      <c r="AA821" s="201">
        <v>293.83</v>
      </c>
      <c r="AB821" s="202">
        <v>0.29599999999999999</v>
      </c>
      <c r="AC821" s="202">
        <v>0.03</v>
      </c>
      <c r="AD821" s="202" t="s">
        <v>1373</v>
      </c>
      <c r="AE821" s="202" t="s">
        <v>1374</v>
      </c>
      <c r="AF821" s="202" t="s">
        <v>949</v>
      </c>
      <c r="AG821" s="202" t="s">
        <v>948</v>
      </c>
      <c r="AH821" s="189">
        <v>1</v>
      </c>
      <c r="AI821" s="188"/>
      <c r="AJ821" s="188"/>
      <c r="AK821" s="187"/>
      <c r="AL821" s="187"/>
      <c r="AM821" s="188"/>
      <c r="AN821" s="193"/>
    </row>
    <row r="822" spans="1:40">
      <c r="A822" s="16" t="str">
        <f t="shared" si="13"/>
        <v>371359605003IP Acute</v>
      </c>
      <c r="B822" s="8"/>
      <c r="C822" s="8"/>
      <c r="D822" s="9"/>
      <c r="E822" s="9"/>
      <c r="F822" s="8"/>
      <c r="G822" s="8"/>
      <c r="H822" s="8"/>
      <c r="I822" s="8"/>
      <c r="J822" s="8"/>
      <c r="K822" s="244">
        <v>13017</v>
      </c>
      <c r="L822" s="248" t="s">
        <v>1684</v>
      </c>
      <c r="M822" s="246">
        <v>371359605003</v>
      </c>
      <c r="N822" s="247">
        <v>20</v>
      </c>
      <c r="O822" s="247" t="s">
        <v>1366</v>
      </c>
      <c r="P822" s="203"/>
      <c r="Q822" s="188" t="s">
        <v>834</v>
      </c>
      <c r="R822" s="188" t="s">
        <v>1350</v>
      </c>
      <c r="S822" s="188" t="s">
        <v>1367</v>
      </c>
      <c r="T822" s="188" t="s">
        <v>1368</v>
      </c>
      <c r="U822" s="189"/>
      <c r="V822" s="189" t="s">
        <v>610</v>
      </c>
      <c r="W822" s="197">
        <v>3436.26</v>
      </c>
      <c r="X822" s="198">
        <v>0.62</v>
      </c>
      <c r="Y822" s="199">
        <v>0.84860000000000002</v>
      </c>
      <c r="Z822" s="200">
        <v>0</v>
      </c>
      <c r="AA822" s="201">
        <v>3109.31</v>
      </c>
      <c r="AB822" s="202">
        <v>0.115</v>
      </c>
      <c r="AC822" s="202">
        <v>1.4E-2</v>
      </c>
      <c r="AD822" s="202" t="s">
        <v>1373</v>
      </c>
      <c r="AE822" s="202" t="s">
        <v>1374</v>
      </c>
      <c r="AF822" s="202" t="s">
        <v>1206</v>
      </c>
      <c r="AG822" s="202" t="s">
        <v>948</v>
      </c>
      <c r="AH822" s="189">
        <v>0.99858999999999998</v>
      </c>
      <c r="AI822" s="188"/>
      <c r="AJ822" s="188"/>
      <c r="AK822" s="187"/>
      <c r="AL822" s="187"/>
      <c r="AM822" s="188"/>
      <c r="AN822" s="193"/>
    </row>
    <row r="823" spans="1:40">
      <c r="A823" s="16" t="str">
        <f t="shared" si="13"/>
        <v>371359605003OP Acute</v>
      </c>
      <c r="B823" s="8"/>
      <c r="C823" s="8"/>
      <c r="D823" s="9"/>
      <c r="E823" s="9"/>
      <c r="F823" s="8"/>
      <c r="G823" s="8"/>
      <c r="H823" s="8"/>
      <c r="I823" s="8"/>
      <c r="J823" s="8"/>
      <c r="K823" s="244">
        <v>13017</v>
      </c>
      <c r="L823" s="248" t="s">
        <v>1684</v>
      </c>
      <c r="M823" s="246">
        <v>371359605003</v>
      </c>
      <c r="N823" s="247">
        <v>24</v>
      </c>
      <c r="O823" s="247" t="s">
        <v>1371</v>
      </c>
      <c r="P823" s="203"/>
      <c r="Q823" s="188" t="s">
        <v>834</v>
      </c>
      <c r="R823" s="188" t="s">
        <v>1350</v>
      </c>
      <c r="S823" s="188" t="s">
        <v>1367</v>
      </c>
      <c r="T823" s="188" t="s">
        <v>1368</v>
      </c>
      <c r="U823" s="189"/>
      <c r="V823" s="189" t="s">
        <v>610</v>
      </c>
      <c r="W823" s="197">
        <v>440.14</v>
      </c>
      <c r="X823" s="198">
        <v>0.6</v>
      </c>
      <c r="Y823" s="199">
        <v>0.84860000000000002</v>
      </c>
      <c r="Z823" s="200" t="s">
        <v>1206</v>
      </c>
      <c r="AA823" s="201">
        <v>393.65</v>
      </c>
      <c r="AB823" s="202">
        <v>0.115</v>
      </c>
      <c r="AC823" s="202">
        <v>1.4E-2</v>
      </c>
      <c r="AD823" s="202" t="s">
        <v>1373</v>
      </c>
      <c r="AE823" s="202" t="s">
        <v>1374</v>
      </c>
      <c r="AF823" s="202" t="s">
        <v>949</v>
      </c>
      <c r="AG823" s="202" t="s">
        <v>948</v>
      </c>
      <c r="AH823" s="189">
        <v>0.98373999999999995</v>
      </c>
      <c r="AI823" s="188"/>
      <c r="AJ823" s="188"/>
      <c r="AK823" s="187"/>
      <c r="AL823" s="187"/>
      <c r="AM823" s="188"/>
      <c r="AN823" s="193"/>
    </row>
    <row r="824" spans="1:40">
      <c r="A824" s="16" t="str">
        <f t="shared" si="13"/>
        <v>370857853001IP Acute</v>
      </c>
      <c r="B824" s="8"/>
      <c r="C824" s="8"/>
      <c r="D824" s="9"/>
      <c r="E824" s="9"/>
      <c r="F824" s="8"/>
      <c r="G824" s="8"/>
      <c r="H824" s="8"/>
      <c r="I824" s="8"/>
      <c r="J824" s="8"/>
      <c r="K824" s="244">
        <v>13019</v>
      </c>
      <c r="L824" s="248" t="s">
        <v>1685</v>
      </c>
      <c r="M824" s="246">
        <v>370857853001</v>
      </c>
      <c r="N824" s="247">
        <v>20</v>
      </c>
      <c r="O824" s="247" t="s">
        <v>1366</v>
      </c>
      <c r="P824" s="203"/>
      <c r="Q824" s="188" t="s">
        <v>755</v>
      </c>
      <c r="R824" s="188" t="s">
        <v>1350</v>
      </c>
      <c r="S824" s="188" t="s">
        <v>945</v>
      </c>
      <c r="T824" s="188" t="s">
        <v>1368</v>
      </c>
      <c r="U824" s="189"/>
      <c r="V824" s="189" t="s">
        <v>673</v>
      </c>
      <c r="W824" s="197">
        <v>3436.26</v>
      </c>
      <c r="X824" s="198">
        <v>0.62</v>
      </c>
      <c r="Y824" s="199">
        <v>0.84860000000000002</v>
      </c>
      <c r="Z824" s="200">
        <v>0</v>
      </c>
      <c r="AA824" s="201">
        <v>3109.31</v>
      </c>
      <c r="AB824" s="202">
        <v>0.29099999999999998</v>
      </c>
      <c r="AC824" s="202">
        <v>2.1000000000000001E-2</v>
      </c>
      <c r="AD824" s="202" t="s">
        <v>1373</v>
      </c>
      <c r="AE824" s="202">
        <v>0</v>
      </c>
      <c r="AF824" s="202" t="s">
        <v>1206</v>
      </c>
      <c r="AG824" s="202" t="s">
        <v>949</v>
      </c>
      <c r="AH824" s="189">
        <v>0.99858999999999998</v>
      </c>
      <c r="AI824" s="188"/>
      <c r="AJ824" s="188"/>
      <c r="AK824" s="187"/>
      <c r="AL824" s="187"/>
      <c r="AM824" s="188"/>
      <c r="AN824" s="193"/>
    </row>
    <row r="825" spans="1:40">
      <c r="A825" s="16" t="str">
        <f t="shared" si="13"/>
        <v>370857853001IP Rehab</v>
      </c>
      <c r="B825" s="8"/>
      <c r="C825" s="8"/>
      <c r="D825" s="9"/>
      <c r="E825" s="9"/>
      <c r="F825" s="8"/>
      <c r="G825" s="8"/>
      <c r="H825" s="8"/>
      <c r="I825" s="8"/>
      <c r="J825" s="8"/>
      <c r="K825" s="244">
        <v>13019</v>
      </c>
      <c r="L825" s="248" t="s">
        <v>1685</v>
      </c>
      <c r="M825" s="246">
        <v>370857853001</v>
      </c>
      <c r="N825" s="247">
        <v>22</v>
      </c>
      <c r="O825" s="247" t="s">
        <v>1370</v>
      </c>
      <c r="P825" s="203"/>
      <c r="Q825" s="188" t="s">
        <v>755</v>
      </c>
      <c r="R825" s="188" t="s">
        <v>1350</v>
      </c>
      <c r="S825" s="188" t="s">
        <v>945</v>
      </c>
      <c r="T825" s="188" t="s">
        <v>1368</v>
      </c>
      <c r="U825" s="189"/>
      <c r="V825" s="189" t="s">
        <v>673</v>
      </c>
      <c r="W825" s="197" t="s">
        <v>1206</v>
      </c>
      <c r="X825" s="198" t="s">
        <v>1206</v>
      </c>
      <c r="Y825" s="199" t="s">
        <v>1206</v>
      </c>
      <c r="Z825" s="200" t="s">
        <v>1206</v>
      </c>
      <c r="AA825" s="201">
        <v>0</v>
      </c>
      <c r="AB825" s="202" t="s">
        <v>1206</v>
      </c>
      <c r="AC825" s="202" t="s">
        <v>1206</v>
      </c>
      <c r="AD825" s="202" t="s">
        <v>1373</v>
      </c>
      <c r="AE825" s="202">
        <v>0</v>
      </c>
      <c r="AF825" s="202" t="s">
        <v>1206</v>
      </c>
      <c r="AG825" s="202" t="s">
        <v>949</v>
      </c>
      <c r="AH825" s="189">
        <v>1</v>
      </c>
      <c r="AI825" s="188"/>
      <c r="AJ825" s="188"/>
      <c r="AK825" s="187"/>
      <c r="AL825" s="187"/>
      <c r="AM825" s="188"/>
      <c r="AN825" s="193"/>
    </row>
    <row r="826" spans="1:40">
      <c r="A826" s="16" t="str">
        <f t="shared" si="13"/>
        <v>370857853001OP Acute</v>
      </c>
      <c r="B826" s="8"/>
      <c r="C826" s="8"/>
      <c r="D826" s="9"/>
      <c r="E826" s="9"/>
      <c r="F826" s="8"/>
      <c r="G826" s="8"/>
      <c r="H826" s="8"/>
      <c r="I826" s="8"/>
      <c r="J826" s="8"/>
      <c r="K826" s="244">
        <v>13019</v>
      </c>
      <c r="L826" s="248" t="s">
        <v>1685</v>
      </c>
      <c r="M826" s="246">
        <v>370857853001</v>
      </c>
      <c r="N826" s="247">
        <v>24</v>
      </c>
      <c r="O826" s="247" t="s">
        <v>1371</v>
      </c>
      <c r="P826" s="203"/>
      <c r="Q826" s="188" t="s">
        <v>755</v>
      </c>
      <c r="R826" s="188" t="s">
        <v>1350</v>
      </c>
      <c r="S826" s="188" t="s">
        <v>945</v>
      </c>
      <c r="T826" s="188" t="s">
        <v>1368</v>
      </c>
      <c r="U826" s="189"/>
      <c r="V826" s="189" t="s">
        <v>673</v>
      </c>
      <c r="W826" s="197">
        <v>868.81</v>
      </c>
      <c r="X826" s="198">
        <v>0.6</v>
      </c>
      <c r="Y826" s="199">
        <v>1</v>
      </c>
      <c r="Z826" s="200" t="s">
        <v>1206</v>
      </c>
      <c r="AA826" s="201">
        <v>1237.67</v>
      </c>
      <c r="AB826" s="202">
        <v>0.29099999999999998</v>
      </c>
      <c r="AC826" s="202">
        <v>2.1000000000000001E-2</v>
      </c>
      <c r="AD826" s="202" t="s">
        <v>1373</v>
      </c>
      <c r="AE826" s="202">
        <v>0</v>
      </c>
      <c r="AF826" s="202" t="s">
        <v>948</v>
      </c>
      <c r="AG826" s="202" t="s">
        <v>949</v>
      </c>
      <c r="AH826" s="189">
        <v>0.98373999999999995</v>
      </c>
      <c r="AI826" s="188"/>
      <c r="AJ826" s="188"/>
      <c r="AK826" s="187"/>
      <c r="AL826" s="187"/>
      <c r="AM826" s="188"/>
      <c r="AN826" s="193"/>
    </row>
    <row r="827" spans="1:40">
      <c r="A827" s="16" t="str">
        <f t="shared" si="13"/>
        <v>362338884001IP Acute</v>
      </c>
      <c r="B827" s="8"/>
      <c r="C827" s="8"/>
      <c r="D827" s="9"/>
      <c r="E827" s="9"/>
      <c r="F827" s="8"/>
      <c r="G827" s="8"/>
      <c r="H827" s="8"/>
      <c r="I827" s="8"/>
      <c r="J827" s="8"/>
      <c r="K827" s="244">
        <v>13020</v>
      </c>
      <c r="L827" s="248" t="s">
        <v>1686</v>
      </c>
      <c r="M827" s="246">
        <v>362338884001</v>
      </c>
      <c r="N827" s="247">
        <v>20</v>
      </c>
      <c r="O827" s="247" t="s">
        <v>1366</v>
      </c>
      <c r="P827" s="203"/>
      <c r="Q827" s="188" t="s">
        <v>806</v>
      </c>
      <c r="R827" s="188" t="s">
        <v>1350</v>
      </c>
      <c r="S827" s="188" t="s">
        <v>1367</v>
      </c>
      <c r="T827" s="188" t="s">
        <v>1368</v>
      </c>
      <c r="U827" s="189"/>
      <c r="V827" s="189" t="s">
        <v>578</v>
      </c>
      <c r="W827" s="197">
        <v>3436.26</v>
      </c>
      <c r="X827" s="198">
        <v>0.68300000000000005</v>
      </c>
      <c r="Y827" s="199">
        <v>1.0427</v>
      </c>
      <c r="Z827" s="200">
        <v>0</v>
      </c>
      <c r="AA827" s="201">
        <v>3531.49</v>
      </c>
      <c r="AB827" s="202">
        <v>0.30599999999999999</v>
      </c>
      <c r="AC827" s="202">
        <v>3.3000000000000002E-2</v>
      </c>
      <c r="AD827" s="202" t="s">
        <v>1378</v>
      </c>
      <c r="AE827" s="202" t="s">
        <v>1381</v>
      </c>
      <c r="AF827" s="202" t="s">
        <v>1206</v>
      </c>
      <c r="AG827" s="202" t="s">
        <v>948</v>
      </c>
      <c r="AH827" s="189">
        <v>0.99858999999999998</v>
      </c>
      <c r="AI827" s="188"/>
      <c r="AJ827" s="188"/>
      <c r="AK827" s="187"/>
      <c r="AL827" s="187"/>
      <c r="AM827" s="188"/>
      <c r="AN827" s="193"/>
    </row>
    <row r="828" spans="1:40">
      <c r="A828" s="16" t="str">
        <f t="shared" si="13"/>
        <v>362338884001IP Psych</v>
      </c>
      <c r="B828" s="8"/>
      <c r="C828" s="8"/>
      <c r="D828" s="9"/>
      <c r="E828" s="9"/>
      <c r="F828" s="8"/>
      <c r="G828" s="8"/>
      <c r="H828" s="8"/>
      <c r="I828" s="8"/>
      <c r="J828" s="8"/>
      <c r="K828" s="244">
        <v>13020</v>
      </c>
      <c r="L828" s="248" t="s">
        <v>1686</v>
      </c>
      <c r="M828" s="246">
        <v>362338884001</v>
      </c>
      <c r="N828" s="247">
        <v>21</v>
      </c>
      <c r="O828" s="247" t="s">
        <v>1375</v>
      </c>
      <c r="P828" s="203"/>
      <c r="Q828" s="188" t="s">
        <v>806</v>
      </c>
      <c r="R828" s="188" t="s">
        <v>1350</v>
      </c>
      <c r="S828" s="188" t="s">
        <v>1367</v>
      </c>
      <c r="T828" s="188" t="s">
        <v>1368</v>
      </c>
      <c r="U828" s="189"/>
      <c r="V828" s="189" t="s">
        <v>578</v>
      </c>
      <c r="W828" s="197" t="s">
        <v>1206</v>
      </c>
      <c r="X828" s="198" t="s">
        <v>1206</v>
      </c>
      <c r="Y828" s="199" t="s">
        <v>1206</v>
      </c>
      <c r="Z828" s="200" t="s">
        <v>1206</v>
      </c>
      <c r="AA828" s="201">
        <v>371.82</v>
      </c>
      <c r="AB828" s="202" t="s">
        <v>1206</v>
      </c>
      <c r="AC828" s="202" t="s">
        <v>1206</v>
      </c>
      <c r="AD828" s="202" t="s">
        <v>1378</v>
      </c>
      <c r="AE828" s="202" t="s">
        <v>1381</v>
      </c>
      <c r="AF828" s="202" t="s">
        <v>1206</v>
      </c>
      <c r="AG828" s="202" t="s">
        <v>948</v>
      </c>
      <c r="AH828" s="189">
        <v>1</v>
      </c>
      <c r="AI828" s="188"/>
      <c r="AJ828" s="188"/>
      <c r="AK828" s="187"/>
      <c r="AL828" s="187"/>
      <c r="AM828" s="188"/>
      <c r="AN828" s="193"/>
    </row>
    <row r="829" spans="1:40">
      <c r="A829" s="16" t="str">
        <f t="shared" si="13"/>
        <v>362338884001IP Rehab</v>
      </c>
      <c r="B829" s="8"/>
      <c r="C829" s="8"/>
      <c r="D829" s="9"/>
      <c r="E829" s="9"/>
      <c r="F829" s="8"/>
      <c r="G829" s="8"/>
      <c r="H829" s="8"/>
      <c r="I829" s="8"/>
      <c r="J829" s="8"/>
      <c r="K829" s="244">
        <v>13020</v>
      </c>
      <c r="L829" s="248" t="s">
        <v>1686</v>
      </c>
      <c r="M829" s="246">
        <v>362338884001</v>
      </c>
      <c r="N829" s="247">
        <v>22</v>
      </c>
      <c r="O829" s="247" t="s">
        <v>1370</v>
      </c>
      <c r="P829" s="203"/>
      <c r="Q829" s="188" t="s">
        <v>806</v>
      </c>
      <c r="R829" s="188" t="s">
        <v>1350</v>
      </c>
      <c r="S829" s="188" t="s">
        <v>1367</v>
      </c>
      <c r="T829" s="188" t="s">
        <v>1368</v>
      </c>
      <c r="U829" s="189"/>
      <c r="V829" s="189" t="s">
        <v>578</v>
      </c>
      <c r="W829" s="197" t="s">
        <v>1206</v>
      </c>
      <c r="X829" s="198" t="s">
        <v>1206</v>
      </c>
      <c r="Y829" s="199" t="s">
        <v>1206</v>
      </c>
      <c r="Z829" s="200" t="s">
        <v>1206</v>
      </c>
      <c r="AA829" s="201">
        <v>700.39</v>
      </c>
      <c r="AB829" s="202" t="s">
        <v>1206</v>
      </c>
      <c r="AC829" s="202" t="s">
        <v>1206</v>
      </c>
      <c r="AD829" s="202" t="s">
        <v>1378</v>
      </c>
      <c r="AE829" s="202" t="s">
        <v>1381</v>
      </c>
      <c r="AF829" s="202" t="s">
        <v>1206</v>
      </c>
      <c r="AG829" s="202" t="s">
        <v>948</v>
      </c>
      <c r="AH829" s="189">
        <v>1</v>
      </c>
      <c r="AI829" s="188"/>
      <c r="AJ829" s="188"/>
      <c r="AK829" s="187"/>
      <c r="AL829" s="187"/>
      <c r="AM829" s="188"/>
      <c r="AN829" s="193"/>
    </row>
    <row r="830" spans="1:40">
      <c r="A830" s="16" t="str">
        <f t="shared" si="13"/>
        <v>362338884008IP Rehab</v>
      </c>
      <c r="B830" s="8"/>
      <c r="C830" s="8"/>
      <c r="D830" s="9"/>
      <c r="E830" s="9"/>
      <c r="F830" s="8"/>
      <c r="G830" s="8"/>
      <c r="H830" s="8"/>
      <c r="I830" s="8"/>
      <c r="J830" s="8"/>
      <c r="K830" s="244">
        <v>13020</v>
      </c>
      <c r="L830" s="248" t="s">
        <v>1686</v>
      </c>
      <c r="M830" s="246">
        <v>362338884008</v>
      </c>
      <c r="N830" s="247">
        <v>22</v>
      </c>
      <c r="O830" s="247" t="s">
        <v>1370</v>
      </c>
      <c r="P830" s="203"/>
      <c r="Q830" s="188" t="s">
        <v>806</v>
      </c>
      <c r="R830" s="188" t="s">
        <v>1350</v>
      </c>
      <c r="S830" s="188" t="s">
        <v>1367</v>
      </c>
      <c r="T830" s="188" t="s">
        <v>1368</v>
      </c>
      <c r="U830" s="189"/>
      <c r="V830" s="189" t="s">
        <v>578</v>
      </c>
      <c r="W830" s="197" t="s">
        <v>1206</v>
      </c>
      <c r="X830" s="198" t="s">
        <v>1206</v>
      </c>
      <c r="Y830" s="199" t="s">
        <v>1206</v>
      </c>
      <c r="Z830" s="200" t="s">
        <v>1206</v>
      </c>
      <c r="AA830" s="201">
        <v>700.39</v>
      </c>
      <c r="AB830" s="202" t="s">
        <v>1206</v>
      </c>
      <c r="AC830" s="202" t="s">
        <v>1206</v>
      </c>
      <c r="AD830" s="202" t="s">
        <v>1378</v>
      </c>
      <c r="AE830" s="202" t="s">
        <v>1381</v>
      </c>
      <c r="AF830" s="202" t="s">
        <v>1206</v>
      </c>
      <c r="AG830" s="202" t="s">
        <v>948</v>
      </c>
      <c r="AH830" s="189">
        <v>1</v>
      </c>
      <c r="AI830" s="188"/>
      <c r="AJ830" s="188"/>
      <c r="AK830" s="187"/>
      <c r="AL830" s="187"/>
      <c r="AM830" s="188"/>
      <c r="AN830" s="193"/>
    </row>
    <row r="831" spans="1:40">
      <c r="A831" s="16" t="str">
        <f t="shared" si="13"/>
        <v>362338884001OP Acute</v>
      </c>
      <c r="B831" s="8"/>
      <c r="C831" s="8"/>
      <c r="D831" s="9"/>
      <c r="E831" s="9"/>
      <c r="F831" s="8"/>
      <c r="G831" s="8"/>
      <c r="H831" s="8"/>
      <c r="I831" s="8"/>
      <c r="J831" s="8"/>
      <c r="K831" s="244">
        <v>13020</v>
      </c>
      <c r="L831" s="248" t="s">
        <v>1686</v>
      </c>
      <c r="M831" s="246">
        <v>362338884001</v>
      </c>
      <c r="N831" s="247">
        <v>24</v>
      </c>
      <c r="O831" s="247" t="s">
        <v>1371</v>
      </c>
      <c r="P831" s="203"/>
      <c r="Q831" s="188" t="s">
        <v>806</v>
      </c>
      <c r="R831" s="188" t="s">
        <v>1350</v>
      </c>
      <c r="S831" s="188" t="s">
        <v>1367</v>
      </c>
      <c r="T831" s="188" t="s">
        <v>1368</v>
      </c>
      <c r="U831" s="189"/>
      <c r="V831" s="189" t="s">
        <v>578</v>
      </c>
      <c r="W831" s="197">
        <v>440.14</v>
      </c>
      <c r="X831" s="198">
        <v>0.6</v>
      </c>
      <c r="Y831" s="199">
        <v>1.0427</v>
      </c>
      <c r="Z831" s="200" t="s">
        <v>1206</v>
      </c>
      <c r="AA831" s="201">
        <v>444.08</v>
      </c>
      <c r="AB831" s="202">
        <v>0.30599999999999999</v>
      </c>
      <c r="AC831" s="202">
        <v>3.3000000000000002E-2</v>
      </c>
      <c r="AD831" s="202" t="s">
        <v>1378</v>
      </c>
      <c r="AE831" s="202" t="s">
        <v>1381</v>
      </c>
      <c r="AF831" s="202" t="s">
        <v>949</v>
      </c>
      <c r="AG831" s="202" t="s">
        <v>948</v>
      </c>
      <c r="AH831" s="189">
        <v>0.98373999999999995</v>
      </c>
      <c r="AI831" s="188"/>
      <c r="AJ831" s="188"/>
      <c r="AK831" s="187"/>
      <c r="AL831" s="187"/>
      <c r="AM831" s="188"/>
      <c r="AN831" s="193"/>
    </row>
    <row r="832" spans="1:40">
      <c r="A832" s="16" t="str">
        <f t="shared" si="13"/>
        <v>362338884001OP Psych</v>
      </c>
      <c r="B832" s="8"/>
      <c r="C832" s="8"/>
      <c r="D832" s="9"/>
      <c r="E832" s="9"/>
      <c r="F832" s="8"/>
      <c r="G832" s="8"/>
      <c r="H832" s="8"/>
      <c r="I832" s="8"/>
      <c r="J832" s="8"/>
      <c r="K832" s="244">
        <v>13020</v>
      </c>
      <c r="L832" s="248" t="s">
        <v>1686</v>
      </c>
      <c r="M832" s="246">
        <v>362338884001</v>
      </c>
      <c r="N832" s="247">
        <v>27</v>
      </c>
      <c r="O832" s="247" t="s">
        <v>1376</v>
      </c>
      <c r="P832" s="203"/>
      <c r="Q832" s="188" t="s">
        <v>806</v>
      </c>
      <c r="R832" s="188" t="s">
        <v>1350</v>
      </c>
      <c r="S832" s="188" t="s">
        <v>1367</v>
      </c>
      <c r="T832" s="188" t="s">
        <v>1368</v>
      </c>
      <c r="U832" s="189"/>
      <c r="V832" s="189" t="s">
        <v>578</v>
      </c>
      <c r="W832" s="197">
        <v>201.46</v>
      </c>
      <c r="X832" s="198">
        <v>0.6</v>
      </c>
      <c r="Y832" s="199">
        <v>1.0427</v>
      </c>
      <c r="Z832" s="200" t="s">
        <v>1206</v>
      </c>
      <c r="AA832" s="201">
        <v>206.62</v>
      </c>
      <c r="AB832" s="202">
        <v>0.30599999999999999</v>
      </c>
      <c r="AC832" s="202">
        <v>3.3000000000000002E-2</v>
      </c>
      <c r="AD832" s="202" t="s">
        <v>1378</v>
      </c>
      <c r="AE832" s="202" t="s">
        <v>1381</v>
      </c>
      <c r="AF832" s="202" t="s">
        <v>949</v>
      </c>
      <c r="AG832" s="202" t="s">
        <v>948</v>
      </c>
      <c r="AH832" s="189">
        <v>1</v>
      </c>
      <c r="AI832" s="188"/>
      <c r="AJ832" s="188"/>
      <c r="AK832" s="187"/>
      <c r="AL832" s="187"/>
      <c r="AM832" s="188"/>
      <c r="AN832" s="193"/>
    </row>
    <row r="833" spans="1:40">
      <c r="A833" s="16" t="str">
        <f t="shared" si="13"/>
        <v>362338884001OP Psych</v>
      </c>
      <c r="B833" s="8"/>
      <c r="C833" s="8"/>
      <c r="D833" s="9"/>
      <c r="E833" s="9"/>
      <c r="F833" s="8"/>
      <c r="G833" s="8"/>
      <c r="H833" s="8"/>
      <c r="I833" s="8"/>
      <c r="J833" s="8"/>
      <c r="K833" s="244">
        <v>13020</v>
      </c>
      <c r="L833" s="248" t="s">
        <v>1686</v>
      </c>
      <c r="M833" s="246">
        <v>362338884001</v>
      </c>
      <c r="N833" s="247">
        <v>28</v>
      </c>
      <c r="O833" s="247" t="s">
        <v>1376</v>
      </c>
      <c r="P833" s="203"/>
      <c r="Q833" s="188" t="s">
        <v>806</v>
      </c>
      <c r="R833" s="188" t="s">
        <v>1350</v>
      </c>
      <c r="S833" s="188" t="s">
        <v>1367</v>
      </c>
      <c r="T833" s="188" t="s">
        <v>1368</v>
      </c>
      <c r="U833" s="189"/>
      <c r="V833" s="189" t="s">
        <v>578</v>
      </c>
      <c r="W833" s="197">
        <v>201.46</v>
      </c>
      <c r="X833" s="198">
        <v>0.6</v>
      </c>
      <c r="Y833" s="199">
        <v>1.0427</v>
      </c>
      <c r="Z833" s="200" t="s">
        <v>1206</v>
      </c>
      <c r="AA833" s="201">
        <v>206.62</v>
      </c>
      <c r="AB833" s="202">
        <v>0.30599999999999999</v>
      </c>
      <c r="AC833" s="202">
        <v>3.3000000000000002E-2</v>
      </c>
      <c r="AD833" s="202" t="s">
        <v>1378</v>
      </c>
      <c r="AE833" s="202" t="s">
        <v>1381</v>
      </c>
      <c r="AF833" s="202" t="s">
        <v>949</v>
      </c>
      <c r="AG833" s="202" t="s">
        <v>948</v>
      </c>
      <c r="AH833" s="189">
        <v>1</v>
      </c>
      <c r="AI833" s="188"/>
      <c r="AJ833" s="188"/>
      <c r="AK833" s="187"/>
      <c r="AL833" s="187"/>
      <c r="AM833" s="188"/>
      <c r="AN833" s="193"/>
    </row>
    <row r="834" spans="1:40">
      <c r="A834" s="16" t="str">
        <f t="shared" si="13"/>
        <v>362338884001OP Rehab</v>
      </c>
      <c r="B834" s="8"/>
      <c r="C834" s="8"/>
      <c r="D834" s="9"/>
      <c r="E834" s="9"/>
      <c r="F834" s="8"/>
      <c r="G834" s="8"/>
      <c r="H834" s="8"/>
      <c r="I834" s="8"/>
      <c r="J834" s="8"/>
      <c r="K834" s="244">
        <v>13020</v>
      </c>
      <c r="L834" s="248" t="s">
        <v>1686</v>
      </c>
      <c r="M834" s="246">
        <v>362338884001</v>
      </c>
      <c r="N834" s="247">
        <v>29</v>
      </c>
      <c r="O834" s="247" t="s">
        <v>1379</v>
      </c>
      <c r="P834" s="203"/>
      <c r="Q834" s="188" t="s">
        <v>806</v>
      </c>
      <c r="R834" s="188" t="s">
        <v>1350</v>
      </c>
      <c r="S834" s="188" t="s">
        <v>1367</v>
      </c>
      <c r="T834" s="188" t="s">
        <v>1368</v>
      </c>
      <c r="U834" s="189"/>
      <c r="V834" s="189" t="s">
        <v>578</v>
      </c>
      <c r="W834" s="197">
        <v>310.45999999999998</v>
      </c>
      <c r="X834" s="198">
        <v>0.6</v>
      </c>
      <c r="Y834" s="199">
        <v>1.0427</v>
      </c>
      <c r="Z834" s="200" t="s">
        <v>1206</v>
      </c>
      <c r="AA834" s="201">
        <v>318.41000000000003</v>
      </c>
      <c r="AB834" s="202">
        <v>0.30599999999999999</v>
      </c>
      <c r="AC834" s="202">
        <v>3.3000000000000002E-2</v>
      </c>
      <c r="AD834" s="202" t="s">
        <v>1378</v>
      </c>
      <c r="AE834" s="202" t="s">
        <v>1381</v>
      </c>
      <c r="AF834" s="202" t="s">
        <v>949</v>
      </c>
      <c r="AG834" s="202" t="s">
        <v>948</v>
      </c>
      <c r="AH834" s="189">
        <v>1</v>
      </c>
      <c r="AI834" s="188"/>
      <c r="AJ834" s="188"/>
      <c r="AK834" s="187"/>
      <c r="AL834" s="187"/>
      <c r="AM834" s="188"/>
      <c r="AN834" s="193"/>
    </row>
    <row r="835" spans="1:40">
      <c r="A835" s="16" t="str">
        <f t="shared" si="13"/>
        <v>362338884008OP Rehab</v>
      </c>
      <c r="B835" s="8"/>
      <c r="C835" s="8"/>
      <c r="D835" s="9"/>
      <c r="E835" s="9"/>
      <c r="F835" s="8"/>
      <c r="G835" s="8"/>
      <c r="H835" s="8"/>
      <c r="I835" s="8"/>
      <c r="J835" s="8"/>
      <c r="K835" s="244">
        <v>13020</v>
      </c>
      <c r="L835" s="248" t="s">
        <v>1686</v>
      </c>
      <c r="M835" s="246">
        <v>362338884008</v>
      </c>
      <c r="N835" s="247">
        <v>29</v>
      </c>
      <c r="O835" s="247" t="s">
        <v>1379</v>
      </c>
      <c r="P835" s="203"/>
      <c r="Q835" s="188" t="s">
        <v>806</v>
      </c>
      <c r="R835" s="188" t="s">
        <v>1350</v>
      </c>
      <c r="S835" s="188" t="s">
        <v>1367</v>
      </c>
      <c r="T835" s="188" t="s">
        <v>1368</v>
      </c>
      <c r="U835" s="189"/>
      <c r="V835" s="189" t="s">
        <v>578</v>
      </c>
      <c r="W835" s="197">
        <v>310.45999999999998</v>
      </c>
      <c r="X835" s="198">
        <v>0.6</v>
      </c>
      <c r="Y835" s="199">
        <v>1.0427</v>
      </c>
      <c r="Z835" s="200" t="s">
        <v>1206</v>
      </c>
      <c r="AA835" s="201">
        <v>318.41000000000003</v>
      </c>
      <c r="AB835" s="202">
        <v>0.30599999999999999</v>
      </c>
      <c r="AC835" s="202">
        <v>3.3000000000000002E-2</v>
      </c>
      <c r="AD835" s="202" t="s">
        <v>1378</v>
      </c>
      <c r="AE835" s="202" t="s">
        <v>1381</v>
      </c>
      <c r="AF835" s="202" t="s">
        <v>949</v>
      </c>
      <c r="AG835" s="202" t="s">
        <v>948</v>
      </c>
      <c r="AH835" s="189">
        <v>1</v>
      </c>
      <c r="AI835" s="188"/>
      <c r="AJ835" s="188"/>
      <c r="AK835" s="187"/>
      <c r="AL835" s="187"/>
      <c r="AM835" s="188"/>
      <c r="AN835" s="193"/>
    </row>
    <row r="836" spans="1:40">
      <c r="A836" s="16" t="str">
        <f t="shared" si="13"/>
        <v>376016777001IP Acute</v>
      </c>
      <c r="B836" s="8"/>
      <c r="C836" s="8"/>
      <c r="D836" s="9"/>
      <c r="E836" s="9"/>
      <c r="F836" s="8"/>
      <c r="G836" s="8"/>
      <c r="H836" s="8"/>
      <c r="I836" s="8"/>
      <c r="J836" s="8"/>
      <c r="K836" s="244">
        <v>13021</v>
      </c>
      <c r="L836" s="248" t="s">
        <v>1687</v>
      </c>
      <c r="M836" s="246">
        <v>376016777001</v>
      </c>
      <c r="N836" s="247">
        <v>20</v>
      </c>
      <c r="O836" s="247" t="s">
        <v>1366</v>
      </c>
      <c r="P836" s="203"/>
      <c r="Q836" s="188" t="s">
        <v>854</v>
      </c>
      <c r="R836" s="188" t="s">
        <v>1350</v>
      </c>
      <c r="S836" s="188" t="s">
        <v>1367</v>
      </c>
      <c r="T836" s="188" t="s">
        <v>1368</v>
      </c>
      <c r="U836" s="189"/>
      <c r="V836" s="189" t="s">
        <v>567</v>
      </c>
      <c r="W836" s="197">
        <v>3436.26</v>
      </c>
      <c r="X836" s="198">
        <v>0.62</v>
      </c>
      <c r="Y836" s="199">
        <v>0.84860000000000002</v>
      </c>
      <c r="Z836" s="200">
        <v>0</v>
      </c>
      <c r="AA836" s="201">
        <v>3109.31</v>
      </c>
      <c r="AB836" s="202">
        <v>0.48499999999999999</v>
      </c>
      <c r="AC836" s="202">
        <v>4.9000000000000002E-2</v>
      </c>
      <c r="AD836" s="202" t="s">
        <v>1373</v>
      </c>
      <c r="AE836" s="202" t="s">
        <v>1374</v>
      </c>
      <c r="AF836" s="202" t="s">
        <v>1206</v>
      </c>
      <c r="AG836" s="202" t="s">
        <v>948</v>
      </c>
      <c r="AH836" s="189">
        <v>0.99858999999999998</v>
      </c>
      <c r="AI836" s="188"/>
      <c r="AJ836" s="188"/>
      <c r="AK836" s="187"/>
      <c r="AL836" s="187"/>
      <c r="AM836" s="188"/>
      <c r="AN836" s="193"/>
    </row>
    <row r="837" spans="1:40">
      <c r="A837" s="16" t="str">
        <f t="shared" si="13"/>
        <v>376016777007IP Psych</v>
      </c>
      <c r="B837" s="8"/>
      <c r="C837" s="8"/>
      <c r="D837" s="9"/>
      <c r="E837" s="9"/>
      <c r="F837" s="8"/>
      <c r="G837" s="8"/>
      <c r="H837" s="8"/>
      <c r="I837" s="8"/>
      <c r="J837" s="8"/>
      <c r="K837" s="244">
        <v>13021</v>
      </c>
      <c r="L837" s="248" t="s">
        <v>1687</v>
      </c>
      <c r="M837" s="246">
        <v>376016777007</v>
      </c>
      <c r="N837" s="247">
        <v>21</v>
      </c>
      <c r="O837" s="247" t="s">
        <v>1375</v>
      </c>
      <c r="P837" s="203"/>
      <c r="Q837" s="188" t="s">
        <v>854</v>
      </c>
      <c r="R837" s="188" t="s">
        <v>1350</v>
      </c>
      <c r="S837" s="188" t="s">
        <v>1367</v>
      </c>
      <c r="T837" s="188" t="s">
        <v>1368</v>
      </c>
      <c r="U837" s="189"/>
      <c r="V837" s="189" t="s">
        <v>567</v>
      </c>
      <c r="W837" s="197" t="s">
        <v>1206</v>
      </c>
      <c r="X837" s="198" t="s">
        <v>1206</v>
      </c>
      <c r="Y837" s="199" t="s">
        <v>1206</v>
      </c>
      <c r="Z837" s="200" t="s">
        <v>1206</v>
      </c>
      <c r="AA837" s="201">
        <v>0</v>
      </c>
      <c r="AB837" s="202" t="s">
        <v>1206</v>
      </c>
      <c r="AC837" s="202" t="s">
        <v>1206</v>
      </c>
      <c r="AD837" s="202" t="s">
        <v>1373</v>
      </c>
      <c r="AE837" s="202" t="s">
        <v>1374</v>
      </c>
      <c r="AF837" s="202" t="s">
        <v>1206</v>
      </c>
      <c r="AG837" s="202" t="s">
        <v>948</v>
      </c>
      <c r="AH837" s="189">
        <v>1</v>
      </c>
      <c r="AI837" s="188"/>
      <c r="AJ837" s="188"/>
      <c r="AK837" s="187"/>
      <c r="AL837" s="187"/>
      <c r="AM837" s="188"/>
      <c r="AN837" s="193"/>
    </row>
    <row r="838" spans="1:40">
      <c r="A838" s="16" t="str">
        <f t="shared" si="13"/>
        <v>376016777001OP Acute</v>
      </c>
      <c r="B838" s="8"/>
      <c r="C838" s="8"/>
      <c r="D838" s="9"/>
      <c r="E838" s="9"/>
      <c r="F838" s="8"/>
      <c r="G838" s="8"/>
      <c r="H838" s="8"/>
      <c r="I838" s="8"/>
      <c r="J838" s="8"/>
      <c r="K838" s="244">
        <v>13021</v>
      </c>
      <c r="L838" s="248" t="s">
        <v>1687</v>
      </c>
      <c r="M838" s="246">
        <v>376016777001</v>
      </c>
      <c r="N838" s="247">
        <v>24</v>
      </c>
      <c r="O838" s="247" t="s">
        <v>1371</v>
      </c>
      <c r="P838" s="203"/>
      <c r="Q838" s="188" t="s">
        <v>854</v>
      </c>
      <c r="R838" s="188" t="s">
        <v>1350</v>
      </c>
      <c r="S838" s="188" t="s">
        <v>1367</v>
      </c>
      <c r="T838" s="188" t="s">
        <v>1368</v>
      </c>
      <c r="U838" s="189"/>
      <c r="V838" s="189" t="s">
        <v>567</v>
      </c>
      <c r="W838" s="197">
        <v>440.14</v>
      </c>
      <c r="X838" s="198">
        <v>0.6</v>
      </c>
      <c r="Y838" s="199">
        <v>0.84860000000000002</v>
      </c>
      <c r="Z838" s="200" t="s">
        <v>1206</v>
      </c>
      <c r="AA838" s="201">
        <v>570.04999999999995</v>
      </c>
      <c r="AB838" s="202">
        <v>0.48499999999999999</v>
      </c>
      <c r="AC838" s="202">
        <v>4.9000000000000002E-2</v>
      </c>
      <c r="AD838" s="202" t="s">
        <v>1373</v>
      </c>
      <c r="AE838" s="202" t="s">
        <v>1374</v>
      </c>
      <c r="AF838" s="202" t="s">
        <v>948</v>
      </c>
      <c r="AG838" s="202" t="s">
        <v>948</v>
      </c>
      <c r="AH838" s="189">
        <v>0.98373999999999995</v>
      </c>
      <c r="AI838" s="188"/>
      <c r="AJ838" s="188"/>
      <c r="AK838" s="187"/>
      <c r="AL838" s="187"/>
      <c r="AM838" s="188"/>
      <c r="AN838" s="193"/>
    </row>
    <row r="839" spans="1:40">
      <c r="A839" s="16" t="str">
        <f t="shared" si="13"/>
        <v>376019589001IP Acute</v>
      </c>
      <c r="B839" s="8"/>
      <c r="C839" s="8"/>
      <c r="D839" s="9"/>
      <c r="E839" s="9"/>
      <c r="F839" s="8"/>
      <c r="G839" s="8"/>
      <c r="H839" s="8"/>
      <c r="I839" s="8"/>
      <c r="J839" s="8"/>
      <c r="K839" s="244">
        <v>13023</v>
      </c>
      <c r="L839" s="248" t="s">
        <v>1688</v>
      </c>
      <c r="M839" s="246">
        <v>376019589001</v>
      </c>
      <c r="N839" s="247">
        <v>20</v>
      </c>
      <c r="O839" s="247" t="s">
        <v>1366</v>
      </c>
      <c r="P839" s="203"/>
      <c r="Q839" s="188" t="s">
        <v>757</v>
      </c>
      <c r="R839" s="188" t="s">
        <v>1350</v>
      </c>
      <c r="S839" s="188" t="s">
        <v>945</v>
      </c>
      <c r="T839" s="188" t="s">
        <v>1368</v>
      </c>
      <c r="U839" s="189"/>
      <c r="V839" s="189" t="s">
        <v>676</v>
      </c>
      <c r="W839" s="197">
        <v>3436.26</v>
      </c>
      <c r="X839" s="198">
        <v>0.62</v>
      </c>
      <c r="Y839" s="199">
        <v>0.84860000000000002</v>
      </c>
      <c r="Z839" s="200">
        <v>0</v>
      </c>
      <c r="AA839" s="201">
        <v>3109.31</v>
      </c>
      <c r="AB839" s="202">
        <v>0.29099999999999998</v>
      </c>
      <c r="AC839" s="202">
        <v>2.1000000000000001E-2</v>
      </c>
      <c r="AD839" s="202" t="s">
        <v>1373</v>
      </c>
      <c r="AE839" s="202">
        <v>0</v>
      </c>
      <c r="AF839" s="202" t="s">
        <v>1206</v>
      </c>
      <c r="AG839" s="202" t="s">
        <v>949</v>
      </c>
      <c r="AH839" s="189">
        <v>0.99858999999999998</v>
      </c>
      <c r="AI839" s="188"/>
      <c r="AJ839" s="188"/>
      <c r="AK839" s="187"/>
      <c r="AL839" s="187"/>
      <c r="AM839" s="188"/>
      <c r="AN839" s="193"/>
    </row>
    <row r="840" spans="1:40">
      <c r="A840" s="16" t="str">
        <f t="shared" si="13"/>
        <v>376019589001OP Acute</v>
      </c>
      <c r="B840" s="8"/>
      <c r="C840" s="8"/>
      <c r="D840" s="9"/>
      <c r="E840" s="9"/>
      <c r="F840" s="8"/>
      <c r="G840" s="8"/>
      <c r="H840" s="8"/>
      <c r="I840" s="8"/>
      <c r="J840" s="8"/>
      <c r="K840" s="244">
        <v>13023</v>
      </c>
      <c r="L840" s="248" t="s">
        <v>1688</v>
      </c>
      <c r="M840" s="246">
        <v>376019589001</v>
      </c>
      <c r="N840" s="247">
        <v>24</v>
      </c>
      <c r="O840" s="247" t="s">
        <v>1371</v>
      </c>
      <c r="P840" s="203"/>
      <c r="Q840" s="188" t="s">
        <v>757</v>
      </c>
      <c r="R840" s="188" t="s">
        <v>1350</v>
      </c>
      <c r="S840" s="188" t="s">
        <v>945</v>
      </c>
      <c r="T840" s="188" t="s">
        <v>1368</v>
      </c>
      <c r="U840" s="189"/>
      <c r="V840" s="189" t="s">
        <v>676</v>
      </c>
      <c r="W840" s="197">
        <v>1058.8900000000001</v>
      </c>
      <c r="X840" s="198">
        <v>0.6</v>
      </c>
      <c r="Y840" s="199">
        <v>1</v>
      </c>
      <c r="Z840" s="200" t="s">
        <v>1206</v>
      </c>
      <c r="AA840" s="201">
        <v>1508.45</v>
      </c>
      <c r="AB840" s="202">
        <v>0.29099999999999998</v>
      </c>
      <c r="AC840" s="202">
        <v>2.1000000000000001E-2</v>
      </c>
      <c r="AD840" s="202" t="s">
        <v>1373</v>
      </c>
      <c r="AE840" s="202">
        <v>0</v>
      </c>
      <c r="AF840" s="202" t="s">
        <v>948</v>
      </c>
      <c r="AG840" s="202" t="s">
        <v>949</v>
      </c>
      <c r="AH840" s="189">
        <v>0.98373999999999995</v>
      </c>
      <c r="AI840" s="188"/>
      <c r="AJ840" s="188"/>
      <c r="AK840" s="187"/>
      <c r="AL840" s="187"/>
      <c r="AM840" s="188"/>
      <c r="AN840" s="193"/>
    </row>
    <row r="841" spans="1:40">
      <c r="A841" s="16" t="str">
        <f t="shared" si="13"/>
        <v>370618939006IP Acute</v>
      </c>
      <c r="B841" s="8"/>
      <c r="C841" s="8"/>
      <c r="D841" s="9"/>
      <c r="E841" s="9"/>
      <c r="F841" s="8"/>
      <c r="G841" s="8"/>
      <c r="H841" s="8"/>
      <c r="I841" s="8"/>
      <c r="J841" s="8"/>
      <c r="K841" s="244">
        <v>13024</v>
      </c>
      <c r="L841" s="248" t="s">
        <v>1689</v>
      </c>
      <c r="M841" s="246">
        <v>370618939006</v>
      </c>
      <c r="N841" s="247">
        <v>20</v>
      </c>
      <c r="O841" s="247" t="s">
        <v>1366</v>
      </c>
      <c r="P841" s="203"/>
      <c r="Q841" s="188" t="s">
        <v>765</v>
      </c>
      <c r="R841" s="188" t="s">
        <v>1350</v>
      </c>
      <c r="S841" s="188" t="s">
        <v>945</v>
      </c>
      <c r="T841" s="188" t="s">
        <v>1368</v>
      </c>
      <c r="U841" s="189"/>
      <c r="V841" s="189" t="s">
        <v>684</v>
      </c>
      <c r="W841" s="197">
        <v>3436.26</v>
      </c>
      <c r="X841" s="198">
        <v>0.62</v>
      </c>
      <c r="Y841" s="199">
        <v>0.84860000000000002</v>
      </c>
      <c r="Z841" s="200">
        <v>0</v>
      </c>
      <c r="AA841" s="201">
        <v>3109.31</v>
      </c>
      <c r="AB841" s="202">
        <v>0.29099999999999998</v>
      </c>
      <c r="AC841" s="202">
        <v>2.1000000000000001E-2</v>
      </c>
      <c r="AD841" s="202" t="s">
        <v>1373</v>
      </c>
      <c r="AE841" s="202">
        <v>0</v>
      </c>
      <c r="AF841" s="202" t="s">
        <v>1206</v>
      </c>
      <c r="AG841" s="202" t="s">
        <v>949</v>
      </c>
      <c r="AH841" s="189">
        <v>0.99858999999999998</v>
      </c>
      <c r="AI841" s="188"/>
      <c r="AJ841" s="188"/>
      <c r="AK841" s="187"/>
      <c r="AL841" s="187"/>
      <c r="AM841" s="188"/>
      <c r="AN841" s="193"/>
    </row>
    <row r="842" spans="1:40">
      <c r="A842" s="16" t="str">
        <f t="shared" si="13"/>
        <v>370618939006OP Acute</v>
      </c>
      <c r="B842" s="8"/>
      <c r="C842" s="8"/>
      <c r="D842" s="9"/>
      <c r="E842" s="9"/>
      <c r="F842" s="8"/>
      <c r="G842" s="8"/>
      <c r="H842" s="8"/>
      <c r="I842" s="8"/>
      <c r="J842" s="8"/>
      <c r="K842" s="244">
        <v>13024</v>
      </c>
      <c r="L842" s="248" t="s">
        <v>1689</v>
      </c>
      <c r="M842" s="246">
        <v>370618939006</v>
      </c>
      <c r="N842" s="247">
        <v>24</v>
      </c>
      <c r="O842" s="247" t="s">
        <v>1371</v>
      </c>
      <c r="P842" s="203"/>
      <c r="Q842" s="188" t="s">
        <v>765</v>
      </c>
      <c r="R842" s="188" t="s">
        <v>1350</v>
      </c>
      <c r="S842" s="188" t="s">
        <v>945</v>
      </c>
      <c r="T842" s="188" t="s">
        <v>1368</v>
      </c>
      <c r="U842" s="189"/>
      <c r="V842" s="189" t="s">
        <v>684</v>
      </c>
      <c r="W842" s="197">
        <v>924.47</v>
      </c>
      <c r="X842" s="198">
        <v>0.6</v>
      </c>
      <c r="Y842" s="199">
        <v>1</v>
      </c>
      <c r="Z842" s="200" t="s">
        <v>1206</v>
      </c>
      <c r="AA842" s="201">
        <v>909.44</v>
      </c>
      <c r="AB842" s="202">
        <v>0.29099999999999998</v>
      </c>
      <c r="AC842" s="202">
        <v>2.1000000000000001E-2</v>
      </c>
      <c r="AD842" s="202" t="s">
        <v>1373</v>
      </c>
      <c r="AE842" s="202">
        <v>0</v>
      </c>
      <c r="AF842" s="202" t="s">
        <v>949</v>
      </c>
      <c r="AG842" s="202" t="s">
        <v>949</v>
      </c>
      <c r="AH842" s="189">
        <v>0.98373999999999995</v>
      </c>
      <c r="AI842" s="188"/>
      <c r="AJ842" s="188"/>
      <c r="AK842" s="187"/>
      <c r="AL842" s="187"/>
      <c r="AM842" s="188"/>
      <c r="AN842" s="193"/>
    </row>
    <row r="843" spans="1:40">
      <c r="A843" s="16" t="str">
        <f t="shared" si="13"/>
        <v>390808509006IP Acute</v>
      </c>
      <c r="B843" s="8"/>
      <c r="C843" s="8"/>
      <c r="D843" s="9"/>
      <c r="E843" s="9"/>
      <c r="F843" s="8"/>
      <c r="G843" s="8"/>
      <c r="H843" s="8"/>
      <c r="I843" s="8"/>
      <c r="J843" s="8"/>
      <c r="K843" s="244">
        <v>13025</v>
      </c>
      <c r="L843" s="248" t="s">
        <v>1429</v>
      </c>
      <c r="M843" s="246">
        <v>390808509006</v>
      </c>
      <c r="N843" s="247">
        <v>20</v>
      </c>
      <c r="O843" s="247" t="s">
        <v>1366</v>
      </c>
      <c r="P843" s="203"/>
      <c r="Q843" s="188" t="s">
        <v>928</v>
      </c>
      <c r="R843" s="188" t="s">
        <v>1383</v>
      </c>
      <c r="S843" s="188" t="s">
        <v>1367</v>
      </c>
      <c r="T843" s="188" t="s">
        <v>1368</v>
      </c>
      <c r="U843" s="189"/>
      <c r="V843" s="189" t="s">
        <v>730</v>
      </c>
      <c r="W843" s="197">
        <v>3221.03</v>
      </c>
      <c r="X843" s="198">
        <v>0.68300000000000005</v>
      </c>
      <c r="Y843" s="199">
        <v>1.0693999999999999</v>
      </c>
      <c r="Z843" s="200">
        <v>0</v>
      </c>
      <c r="AA843" s="201">
        <v>3373.71</v>
      </c>
      <c r="AB843" s="202">
        <v>0.34100000000000003</v>
      </c>
      <c r="AC843" s="202">
        <v>1.7999999999999999E-2</v>
      </c>
      <c r="AD843" s="202" t="s">
        <v>1373</v>
      </c>
      <c r="AE843" s="202">
        <v>0</v>
      </c>
      <c r="AF843" s="202" t="s">
        <v>1206</v>
      </c>
      <c r="AG843" s="202" t="s">
        <v>948</v>
      </c>
      <c r="AH843" s="189">
        <v>1</v>
      </c>
      <c r="AI843" s="188"/>
      <c r="AJ843" s="188"/>
      <c r="AK843" s="187"/>
      <c r="AL843" s="187"/>
      <c r="AM843" s="188"/>
      <c r="AN843" s="193"/>
    </row>
    <row r="844" spans="1:40">
      <c r="A844" s="16" t="str">
        <f t="shared" si="13"/>
        <v>390808509006OP Acute</v>
      </c>
      <c r="B844" s="8"/>
      <c r="C844" s="8"/>
      <c r="D844" s="9"/>
      <c r="E844" s="9"/>
      <c r="F844" s="8"/>
      <c r="G844" s="8"/>
      <c r="H844" s="8"/>
      <c r="I844" s="8"/>
      <c r="J844" s="8"/>
      <c r="K844" s="244">
        <v>13025</v>
      </c>
      <c r="L844" s="248" t="s">
        <v>1429</v>
      </c>
      <c r="M844" s="246">
        <v>390808509006</v>
      </c>
      <c r="N844" s="247">
        <v>24</v>
      </c>
      <c r="O844" s="247" t="s">
        <v>1371</v>
      </c>
      <c r="P844" s="203"/>
      <c r="Q844" s="188" t="s">
        <v>928</v>
      </c>
      <c r="R844" s="188" t="s">
        <v>1383</v>
      </c>
      <c r="S844" s="188" t="s">
        <v>1367</v>
      </c>
      <c r="T844" s="188" t="s">
        <v>1368</v>
      </c>
      <c r="U844" s="189"/>
      <c r="V844" s="189" t="s">
        <v>730</v>
      </c>
      <c r="W844" s="197">
        <v>353.01</v>
      </c>
      <c r="X844" s="198">
        <v>0.6</v>
      </c>
      <c r="Y844" s="199">
        <v>1.0693999999999999</v>
      </c>
      <c r="Z844" s="200" t="s">
        <v>1206</v>
      </c>
      <c r="AA844" s="201">
        <v>363.71</v>
      </c>
      <c r="AB844" s="202" t="s">
        <v>1206</v>
      </c>
      <c r="AC844" s="202" t="s">
        <v>1206</v>
      </c>
      <c r="AD844" s="202" t="s">
        <v>1373</v>
      </c>
      <c r="AE844" s="202">
        <v>0</v>
      </c>
      <c r="AF844" s="202" t="s">
        <v>949</v>
      </c>
      <c r="AG844" s="202" t="s">
        <v>948</v>
      </c>
      <c r="AH844" s="189">
        <v>0.98912</v>
      </c>
      <c r="AI844" s="188"/>
      <c r="AJ844" s="188"/>
      <c r="AK844" s="187"/>
      <c r="AL844" s="187"/>
      <c r="AM844" s="188"/>
      <c r="AN844" s="193"/>
    </row>
    <row r="845" spans="1:40">
      <c r="A845" s="16" t="str">
        <f t="shared" si="13"/>
        <v>362379649001IP Acute</v>
      </c>
      <c r="B845" s="8"/>
      <c r="C845" s="8"/>
      <c r="D845" s="9"/>
      <c r="E845" s="9"/>
      <c r="F845" s="8"/>
      <c r="G845" s="8"/>
      <c r="H845" s="8"/>
      <c r="I845" s="8"/>
      <c r="J845" s="8"/>
      <c r="K845" s="244">
        <v>13026</v>
      </c>
      <c r="L845" s="248" t="s">
        <v>1690</v>
      </c>
      <c r="M845" s="246">
        <v>362379649001</v>
      </c>
      <c r="N845" s="247">
        <v>20</v>
      </c>
      <c r="O845" s="247" t="s">
        <v>1366</v>
      </c>
      <c r="P845" s="203"/>
      <c r="Q845" s="188" t="s">
        <v>849</v>
      </c>
      <c r="R845" s="188" t="s">
        <v>1350</v>
      </c>
      <c r="S845" s="188" t="s">
        <v>1367</v>
      </c>
      <c r="T845" s="188" t="s">
        <v>1368</v>
      </c>
      <c r="U845" s="189"/>
      <c r="V845" s="189" t="s">
        <v>531</v>
      </c>
      <c r="W845" s="197">
        <v>3436.26</v>
      </c>
      <c r="X845" s="198">
        <v>0.68300000000000005</v>
      </c>
      <c r="Y845" s="199">
        <v>1.0427</v>
      </c>
      <c r="Z845" s="200">
        <v>0</v>
      </c>
      <c r="AA845" s="201">
        <v>3531.49</v>
      </c>
      <c r="AB845" s="202">
        <v>0.216</v>
      </c>
      <c r="AC845" s="202">
        <v>2.4E-2</v>
      </c>
      <c r="AD845" s="202" t="s">
        <v>1378</v>
      </c>
      <c r="AE845" s="202">
        <v>0</v>
      </c>
      <c r="AF845" s="202" t="s">
        <v>1206</v>
      </c>
      <c r="AG845" s="202" t="s">
        <v>948</v>
      </c>
      <c r="AH845" s="189">
        <v>0.99858999999999998</v>
      </c>
      <c r="AI845" s="188"/>
      <c r="AJ845" s="188"/>
      <c r="AK845" s="187"/>
      <c r="AL845" s="187"/>
      <c r="AM845" s="188"/>
      <c r="AN845" s="193"/>
    </row>
    <row r="846" spans="1:40">
      <c r="A846" s="16" t="str">
        <f t="shared" si="13"/>
        <v>362379649007IP Rehab</v>
      </c>
      <c r="B846" s="8"/>
      <c r="C846" s="8"/>
      <c r="D846" s="9"/>
      <c r="E846" s="9"/>
      <c r="F846" s="8"/>
      <c r="G846" s="8"/>
      <c r="H846" s="8"/>
      <c r="I846" s="8"/>
      <c r="J846" s="8"/>
      <c r="K846" s="244">
        <v>13026</v>
      </c>
      <c r="L846" s="248" t="s">
        <v>1690</v>
      </c>
      <c r="M846" s="246">
        <v>362379649007</v>
      </c>
      <c r="N846" s="247">
        <v>22</v>
      </c>
      <c r="O846" s="247" t="s">
        <v>1370</v>
      </c>
      <c r="P846" s="203"/>
      <c r="Q846" s="188" t="s">
        <v>849</v>
      </c>
      <c r="R846" s="188" t="s">
        <v>1350</v>
      </c>
      <c r="S846" s="188" t="s">
        <v>1367</v>
      </c>
      <c r="T846" s="188" t="s">
        <v>1368</v>
      </c>
      <c r="U846" s="189"/>
      <c r="V846" s="189" t="s">
        <v>531</v>
      </c>
      <c r="W846" s="197" t="s">
        <v>1206</v>
      </c>
      <c r="X846" s="198" t="s">
        <v>1206</v>
      </c>
      <c r="Y846" s="199" t="s">
        <v>1206</v>
      </c>
      <c r="Z846" s="200" t="s">
        <v>1206</v>
      </c>
      <c r="AA846" s="201">
        <v>539.32000000000005</v>
      </c>
      <c r="AB846" s="202" t="s">
        <v>1206</v>
      </c>
      <c r="AC846" s="202" t="s">
        <v>1206</v>
      </c>
      <c r="AD846" s="202" t="s">
        <v>1378</v>
      </c>
      <c r="AE846" s="202">
        <v>0</v>
      </c>
      <c r="AF846" s="202" t="s">
        <v>1206</v>
      </c>
      <c r="AG846" s="202" t="s">
        <v>948</v>
      </c>
      <c r="AH846" s="189">
        <v>1</v>
      </c>
      <c r="AI846" s="188"/>
      <c r="AJ846" s="188"/>
      <c r="AK846" s="187"/>
      <c r="AL846" s="187"/>
      <c r="AM846" s="188"/>
      <c r="AN846" s="193"/>
    </row>
    <row r="847" spans="1:40">
      <c r="A847" s="16" t="str">
        <f t="shared" si="13"/>
        <v>362379649001OP Acute</v>
      </c>
      <c r="B847" s="8"/>
      <c r="C847" s="8"/>
      <c r="D847" s="9"/>
      <c r="E847" s="9"/>
      <c r="F847" s="8"/>
      <c r="G847" s="8"/>
      <c r="H847" s="8"/>
      <c r="I847" s="8"/>
      <c r="J847" s="8"/>
      <c r="K847" s="244">
        <v>13026</v>
      </c>
      <c r="L847" s="248" t="s">
        <v>1690</v>
      </c>
      <c r="M847" s="246">
        <v>362379649001</v>
      </c>
      <c r="N847" s="247">
        <v>24</v>
      </c>
      <c r="O847" s="247" t="s">
        <v>1371</v>
      </c>
      <c r="P847" s="203"/>
      <c r="Q847" s="188" t="s">
        <v>849</v>
      </c>
      <c r="R847" s="188" t="s">
        <v>1350</v>
      </c>
      <c r="S847" s="188" t="s">
        <v>1367</v>
      </c>
      <c r="T847" s="188" t="s">
        <v>1368</v>
      </c>
      <c r="U847" s="189"/>
      <c r="V847" s="189" t="s">
        <v>531</v>
      </c>
      <c r="W847" s="197">
        <v>440.14</v>
      </c>
      <c r="X847" s="198">
        <v>0.6</v>
      </c>
      <c r="Y847" s="199">
        <v>1.0427</v>
      </c>
      <c r="Z847" s="200" t="s">
        <v>1206</v>
      </c>
      <c r="AA847" s="201">
        <v>444.08</v>
      </c>
      <c r="AB847" s="202">
        <v>0.216</v>
      </c>
      <c r="AC847" s="202">
        <v>2.4E-2</v>
      </c>
      <c r="AD847" s="202" t="s">
        <v>1378</v>
      </c>
      <c r="AE847" s="202">
        <v>0</v>
      </c>
      <c r="AF847" s="202" t="s">
        <v>949</v>
      </c>
      <c r="AG847" s="202" t="s">
        <v>948</v>
      </c>
      <c r="AH847" s="189">
        <v>0.98373999999999995</v>
      </c>
      <c r="AI847" s="188"/>
      <c r="AJ847" s="188"/>
      <c r="AK847" s="187"/>
      <c r="AL847" s="187"/>
      <c r="AM847" s="188"/>
      <c r="AN847" s="193"/>
    </row>
    <row r="848" spans="1:40">
      <c r="A848" s="16" t="str">
        <f t="shared" si="13"/>
        <v>364015560001IP Acute</v>
      </c>
      <c r="B848" s="8"/>
      <c r="C848" s="8"/>
      <c r="D848" s="9"/>
      <c r="E848" s="9"/>
      <c r="F848" s="8"/>
      <c r="G848" s="8"/>
      <c r="H848" s="8"/>
      <c r="I848" s="8"/>
      <c r="J848" s="8"/>
      <c r="K848" s="244">
        <v>13027</v>
      </c>
      <c r="L848" s="248" t="s">
        <v>1691</v>
      </c>
      <c r="M848" s="246">
        <v>364015560001</v>
      </c>
      <c r="N848" s="247">
        <v>20</v>
      </c>
      <c r="O848" s="247" t="s">
        <v>1366</v>
      </c>
      <c r="P848" s="203"/>
      <c r="Q848" s="188" t="s">
        <v>850</v>
      </c>
      <c r="R848" s="188" t="s">
        <v>1350</v>
      </c>
      <c r="S848" s="188" t="s">
        <v>1367</v>
      </c>
      <c r="T848" s="188" t="s">
        <v>1368</v>
      </c>
      <c r="U848" s="189"/>
      <c r="V848" s="189" t="s">
        <v>640</v>
      </c>
      <c r="W848" s="197">
        <v>3436.26</v>
      </c>
      <c r="X848" s="198">
        <v>0.68300000000000005</v>
      </c>
      <c r="Y848" s="199">
        <v>1.0427</v>
      </c>
      <c r="Z848" s="200">
        <v>5.8799999999999998E-3</v>
      </c>
      <c r="AA848" s="201">
        <v>3552.25</v>
      </c>
      <c r="AB848" s="202">
        <v>0.23499999999999999</v>
      </c>
      <c r="AC848" s="202">
        <v>1.4999999999999999E-2</v>
      </c>
      <c r="AD848" s="202" t="s">
        <v>971</v>
      </c>
      <c r="AE848" s="202" t="s">
        <v>1369</v>
      </c>
      <c r="AF848" s="202" t="s">
        <v>1206</v>
      </c>
      <c r="AG848" s="202" t="s">
        <v>948</v>
      </c>
      <c r="AH848" s="189">
        <v>0.99858999999999998</v>
      </c>
      <c r="AI848" s="188"/>
      <c r="AJ848" s="188"/>
      <c r="AK848" s="187"/>
      <c r="AL848" s="187"/>
      <c r="AM848" s="188"/>
      <c r="AN848" s="193"/>
    </row>
    <row r="849" spans="1:40">
      <c r="A849" s="16" t="str">
        <f t="shared" si="13"/>
        <v>364015560001IP Rehab</v>
      </c>
      <c r="B849" s="8"/>
      <c r="C849" s="8"/>
      <c r="D849" s="9"/>
      <c r="E849" s="9"/>
      <c r="F849" s="8"/>
      <c r="G849" s="8"/>
      <c r="H849" s="8"/>
      <c r="I849" s="8"/>
      <c r="J849" s="8"/>
      <c r="K849" s="244">
        <v>13027</v>
      </c>
      <c r="L849" s="248" t="s">
        <v>1691</v>
      </c>
      <c r="M849" s="246">
        <v>364015560001</v>
      </c>
      <c r="N849" s="247">
        <v>22</v>
      </c>
      <c r="O849" s="247" t="s">
        <v>1370</v>
      </c>
      <c r="P849" s="203"/>
      <c r="Q849" s="188" t="s">
        <v>850</v>
      </c>
      <c r="R849" s="188" t="s">
        <v>1350</v>
      </c>
      <c r="S849" s="188" t="s">
        <v>1367</v>
      </c>
      <c r="T849" s="188" t="s">
        <v>1368</v>
      </c>
      <c r="U849" s="189"/>
      <c r="V849" s="189" t="s">
        <v>640</v>
      </c>
      <c r="W849" s="197" t="s">
        <v>1206</v>
      </c>
      <c r="X849" s="198" t="s">
        <v>1206</v>
      </c>
      <c r="Y849" s="199" t="s">
        <v>1206</v>
      </c>
      <c r="Z849" s="200" t="s">
        <v>1206</v>
      </c>
      <c r="AA849" s="201">
        <v>733.32</v>
      </c>
      <c r="AB849" s="202" t="s">
        <v>1206</v>
      </c>
      <c r="AC849" s="202" t="s">
        <v>1206</v>
      </c>
      <c r="AD849" s="202" t="s">
        <v>971</v>
      </c>
      <c r="AE849" s="202" t="s">
        <v>1369</v>
      </c>
      <c r="AF849" s="202" t="s">
        <v>1206</v>
      </c>
      <c r="AG849" s="202" t="s">
        <v>948</v>
      </c>
      <c r="AH849" s="189">
        <v>1</v>
      </c>
      <c r="AI849" s="188"/>
      <c r="AJ849" s="188"/>
      <c r="AK849" s="187"/>
      <c r="AL849" s="187"/>
      <c r="AM849" s="188"/>
      <c r="AN849" s="193"/>
    </row>
    <row r="850" spans="1:40">
      <c r="A850" s="16" t="str">
        <f t="shared" si="13"/>
        <v>364015560001OP Acute</v>
      </c>
      <c r="B850" s="8"/>
      <c r="C850" s="8"/>
      <c r="D850" s="9"/>
      <c r="E850" s="9"/>
      <c r="F850" s="8"/>
      <c r="G850" s="8"/>
      <c r="H850" s="8"/>
      <c r="I850" s="8"/>
      <c r="J850" s="8"/>
      <c r="K850" s="244">
        <v>13027</v>
      </c>
      <c r="L850" s="248" t="s">
        <v>1691</v>
      </c>
      <c r="M850" s="246">
        <v>364015560001</v>
      </c>
      <c r="N850" s="247">
        <v>24</v>
      </c>
      <c r="O850" s="247" t="s">
        <v>1371</v>
      </c>
      <c r="P850" s="203"/>
      <c r="Q850" s="188" t="s">
        <v>850</v>
      </c>
      <c r="R850" s="188" t="s">
        <v>1350</v>
      </c>
      <c r="S850" s="188" t="s">
        <v>1367</v>
      </c>
      <c r="T850" s="188" t="s">
        <v>1368</v>
      </c>
      <c r="U850" s="189"/>
      <c r="V850" s="189" t="s">
        <v>640</v>
      </c>
      <c r="W850" s="197">
        <v>440.14</v>
      </c>
      <c r="X850" s="198">
        <v>0.6</v>
      </c>
      <c r="Y850" s="199">
        <v>1.0427</v>
      </c>
      <c r="Z850" s="200" t="s">
        <v>1206</v>
      </c>
      <c r="AA850" s="201">
        <v>444.08</v>
      </c>
      <c r="AB850" s="202">
        <v>0.23499999999999999</v>
      </c>
      <c r="AC850" s="202">
        <v>1.4999999999999999E-2</v>
      </c>
      <c r="AD850" s="202" t="s">
        <v>971</v>
      </c>
      <c r="AE850" s="202" t="s">
        <v>1369</v>
      </c>
      <c r="AF850" s="202" t="s">
        <v>949</v>
      </c>
      <c r="AG850" s="202" t="s">
        <v>948</v>
      </c>
      <c r="AH850" s="189">
        <v>0.98373999999999995</v>
      </c>
      <c r="AI850" s="188"/>
      <c r="AJ850" s="188"/>
      <c r="AK850" s="187"/>
      <c r="AL850" s="187"/>
      <c r="AM850" s="188"/>
      <c r="AN850" s="193"/>
    </row>
    <row r="851" spans="1:40">
      <c r="A851" s="16" t="str">
        <f t="shared" si="13"/>
        <v>364015560001OP Rehab</v>
      </c>
      <c r="B851" s="8"/>
      <c r="C851" s="8"/>
      <c r="D851" s="9"/>
      <c r="E851" s="9"/>
      <c r="F851" s="8"/>
      <c r="G851" s="8"/>
      <c r="H851" s="8"/>
      <c r="I851" s="8"/>
      <c r="J851" s="8"/>
      <c r="K851" s="244">
        <v>13027</v>
      </c>
      <c r="L851" s="248" t="s">
        <v>1691</v>
      </c>
      <c r="M851" s="246">
        <v>364015560001</v>
      </c>
      <c r="N851" s="247">
        <v>29</v>
      </c>
      <c r="O851" s="247" t="s">
        <v>1379</v>
      </c>
      <c r="P851" s="203"/>
      <c r="Q851" s="188" t="s">
        <v>850</v>
      </c>
      <c r="R851" s="188" t="s">
        <v>1350</v>
      </c>
      <c r="S851" s="188" t="s">
        <v>1367</v>
      </c>
      <c r="T851" s="188" t="s">
        <v>1368</v>
      </c>
      <c r="U851" s="189"/>
      <c r="V851" s="189" t="s">
        <v>640</v>
      </c>
      <c r="W851" s="197">
        <v>310.45999999999998</v>
      </c>
      <c r="X851" s="198">
        <v>0.6</v>
      </c>
      <c r="Y851" s="199">
        <v>1.0427</v>
      </c>
      <c r="Z851" s="200" t="s">
        <v>1206</v>
      </c>
      <c r="AA851" s="201">
        <v>318.41000000000003</v>
      </c>
      <c r="AB851" s="202">
        <v>0.23499999999999999</v>
      </c>
      <c r="AC851" s="202">
        <v>1.4999999999999999E-2</v>
      </c>
      <c r="AD851" s="202" t="s">
        <v>971</v>
      </c>
      <c r="AE851" s="202" t="s">
        <v>1369</v>
      </c>
      <c r="AF851" s="202" t="s">
        <v>949</v>
      </c>
      <c r="AG851" s="202" t="s">
        <v>948</v>
      </c>
      <c r="AH851" s="189">
        <v>1</v>
      </c>
      <c r="AI851" s="188"/>
      <c r="AJ851" s="188"/>
      <c r="AK851" s="187"/>
      <c r="AL851" s="187"/>
      <c r="AM851" s="188"/>
      <c r="AN851" s="193"/>
    </row>
    <row r="852" spans="1:40">
      <c r="A852" s="16" t="str">
        <f t="shared" si="13"/>
        <v>390812532001IP Acute</v>
      </c>
      <c r="B852" s="8"/>
      <c r="C852" s="8"/>
      <c r="D852" s="9"/>
      <c r="E852" s="9"/>
      <c r="F852" s="8"/>
      <c r="G852" s="8"/>
      <c r="H852" s="8"/>
      <c r="I852" s="8"/>
      <c r="J852" s="8"/>
      <c r="K852" s="244">
        <v>13029</v>
      </c>
      <c r="L852" s="248" t="s">
        <v>1692</v>
      </c>
      <c r="M852" s="246">
        <v>390812532001</v>
      </c>
      <c r="N852" s="247">
        <v>20</v>
      </c>
      <c r="O852" s="247" t="s">
        <v>1366</v>
      </c>
      <c r="P852" s="203"/>
      <c r="Q852" s="188" t="s">
        <v>811</v>
      </c>
      <c r="R852" s="188" t="s">
        <v>1383</v>
      </c>
      <c r="S852" s="188" t="s">
        <v>1391</v>
      </c>
      <c r="T852" s="188" t="s">
        <v>1368</v>
      </c>
      <c r="U852" s="189"/>
      <c r="V852" s="189" t="s">
        <v>733</v>
      </c>
      <c r="W852" s="197">
        <v>3221.03</v>
      </c>
      <c r="X852" s="198">
        <v>0.68300000000000005</v>
      </c>
      <c r="Y852" s="199">
        <v>1.0427</v>
      </c>
      <c r="Z852" s="200">
        <v>0</v>
      </c>
      <c r="AA852" s="201">
        <v>3314.97</v>
      </c>
      <c r="AB852" s="202">
        <v>0.307</v>
      </c>
      <c r="AC852" s="202">
        <v>2.8000000000000004E-2</v>
      </c>
      <c r="AD852" s="202" t="s">
        <v>1373</v>
      </c>
      <c r="AE852" s="202">
        <v>0</v>
      </c>
      <c r="AF852" s="202" t="s">
        <v>1206</v>
      </c>
      <c r="AG852" s="202" t="s">
        <v>948</v>
      </c>
      <c r="AH852" s="189">
        <v>1</v>
      </c>
      <c r="AI852" s="188"/>
      <c r="AJ852" s="188"/>
      <c r="AK852" s="187"/>
      <c r="AL852" s="187"/>
      <c r="AM852" s="188"/>
      <c r="AN852" s="193"/>
    </row>
    <row r="853" spans="1:40">
      <c r="A853" s="16" t="str">
        <f t="shared" si="13"/>
        <v>390812532001OP Acute</v>
      </c>
      <c r="B853" s="8"/>
      <c r="C853" s="8"/>
      <c r="D853" s="9"/>
      <c r="E853" s="9"/>
      <c r="F853" s="8"/>
      <c r="G853" s="8"/>
      <c r="H853" s="8"/>
      <c r="I853" s="8"/>
      <c r="J853" s="8"/>
      <c r="K853" s="244">
        <v>13029</v>
      </c>
      <c r="L853" s="248" t="s">
        <v>1692</v>
      </c>
      <c r="M853" s="246">
        <v>390812532001</v>
      </c>
      <c r="N853" s="247">
        <v>24</v>
      </c>
      <c r="O853" s="247" t="s">
        <v>1371</v>
      </c>
      <c r="P853" s="203"/>
      <c r="Q853" s="188" t="s">
        <v>811</v>
      </c>
      <c r="R853" s="188" t="s">
        <v>1383</v>
      </c>
      <c r="S853" s="188" t="s">
        <v>1391</v>
      </c>
      <c r="T853" s="188" t="s">
        <v>1368</v>
      </c>
      <c r="U853" s="189"/>
      <c r="V853" s="189" t="s">
        <v>733</v>
      </c>
      <c r="W853" s="197">
        <v>353.01</v>
      </c>
      <c r="X853" s="198">
        <v>0.6</v>
      </c>
      <c r="Y853" s="199">
        <v>1.0427</v>
      </c>
      <c r="Z853" s="200" t="s">
        <v>1206</v>
      </c>
      <c r="AA853" s="201">
        <v>358.11</v>
      </c>
      <c r="AB853" s="202" t="s">
        <v>1206</v>
      </c>
      <c r="AC853" s="202" t="s">
        <v>1206</v>
      </c>
      <c r="AD853" s="202" t="s">
        <v>1373</v>
      </c>
      <c r="AE853" s="202">
        <v>0</v>
      </c>
      <c r="AF853" s="202" t="s">
        <v>949</v>
      </c>
      <c r="AG853" s="202" t="s">
        <v>948</v>
      </c>
      <c r="AH853" s="189">
        <v>0.98912</v>
      </c>
      <c r="AI853" s="188"/>
      <c r="AJ853" s="188"/>
      <c r="AK853" s="187"/>
      <c r="AL853" s="187"/>
      <c r="AM853" s="188"/>
      <c r="AN853" s="193"/>
    </row>
    <row r="854" spans="1:40">
      <c r="A854" s="16" t="str">
        <f t="shared" si="13"/>
        <v>391835630001IP Acute</v>
      </c>
      <c r="B854" s="8"/>
      <c r="C854" s="8"/>
      <c r="D854" s="9"/>
      <c r="E854" s="9"/>
      <c r="F854" s="8"/>
      <c r="G854" s="8"/>
      <c r="H854" s="8"/>
      <c r="I854" s="8"/>
      <c r="J854" s="8"/>
      <c r="K854" s="244">
        <v>13031</v>
      </c>
      <c r="L854" s="248" t="s">
        <v>1430</v>
      </c>
      <c r="M854" s="246">
        <v>391835630001</v>
      </c>
      <c r="N854" s="247">
        <v>20</v>
      </c>
      <c r="O854" s="247" t="s">
        <v>1366</v>
      </c>
      <c r="P854" s="203"/>
      <c r="Q854" s="188" t="s">
        <v>936</v>
      </c>
      <c r="R854" s="188" t="s">
        <v>1383</v>
      </c>
      <c r="S854" s="188" t="s">
        <v>1367</v>
      </c>
      <c r="T854" s="188" t="s">
        <v>1368</v>
      </c>
      <c r="U854" s="189"/>
      <c r="V854" s="189" t="s">
        <v>731</v>
      </c>
      <c r="W854" s="197">
        <v>3221.03</v>
      </c>
      <c r="X854" s="198">
        <v>0.68300000000000005</v>
      </c>
      <c r="Y854" s="199">
        <v>1.0693999999999999</v>
      </c>
      <c r="Z854" s="200">
        <v>0</v>
      </c>
      <c r="AA854" s="201">
        <v>3373.71</v>
      </c>
      <c r="AB854" s="202">
        <v>0.30299999999999999</v>
      </c>
      <c r="AC854" s="202">
        <v>2.8000000000000001E-2</v>
      </c>
      <c r="AD854" s="202" t="s">
        <v>1373</v>
      </c>
      <c r="AE854" s="202">
        <v>0</v>
      </c>
      <c r="AF854" s="202" t="s">
        <v>1206</v>
      </c>
      <c r="AG854" s="202" t="s">
        <v>948</v>
      </c>
      <c r="AH854" s="189">
        <v>1</v>
      </c>
      <c r="AI854" s="188"/>
      <c r="AJ854" s="188"/>
      <c r="AK854" s="187"/>
      <c r="AL854" s="187"/>
      <c r="AM854" s="188"/>
      <c r="AN854" s="193"/>
    </row>
    <row r="855" spans="1:40">
      <c r="A855" s="16" t="str">
        <f t="shared" si="13"/>
        <v>391835630001OP Acute</v>
      </c>
      <c r="B855" s="8"/>
      <c r="C855" s="8"/>
      <c r="D855" s="9"/>
      <c r="E855" s="9"/>
      <c r="F855" s="8"/>
      <c r="G855" s="8"/>
      <c r="H855" s="8"/>
      <c r="I855" s="8"/>
      <c r="J855" s="8"/>
      <c r="K855" s="244">
        <v>13031</v>
      </c>
      <c r="L855" s="248" t="s">
        <v>1430</v>
      </c>
      <c r="M855" s="246">
        <v>391835630001</v>
      </c>
      <c r="N855" s="247">
        <v>24</v>
      </c>
      <c r="O855" s="247" t="s">
        <v>1371</v>
      </c>
      <c r="P855" s="203"/>
      <c r="Q855" s="188" t="s">
        <v>936</v>
      </c>
      <c r="R855" s="188" t="s">
        <v>1383</v>
      </c>
      <c r="S855" s="188" t="s">
        <v>1367</v>
      </c>
      <c r="T855" s="188" t="s">
        <v>1368</v>
      </c>
      <c r="U855" s="189"/>
      <c r="V855" s="189" t="s">
        <v>731</v>
      </c>
      <c r="W855" s="197">
        <v>353.01</v>
      </c>
      <c r="X855" s="198">
        <v>0.6</v>
      </c>
      <c r="Y855" s="199">
        <v>1.0693999999999999</v>
      </c>
      <c r="Z855" s="200" t="s">
        <v>1206</v>
      </c>
      <c r="AA855" s="201">
        <v>363.71</v>
      </c>
      <c r="AB855" s="202" t="s">
        <v>1206</v>
      </c>
      <c r="AC855" s="202" t="s">
        <v>1206</v>
      </c>
      <c r="AD855" s="202" t="s">
        <v>1373</v>
      </c>
      <c r="AE855" s="202">
        <v>0</v>
      </c>
      <c r="AF855" s="202" t="s">
        <v>949</v>
      </c>
      <c r="AG855" s="202" t="s">
        <v>948</v>
      </c>
      <c r="AH855" s="189">
        <v>0.98912</v>
      </c>
      <c r="AI855" s="188"/>
      <c r="AJ855" s="188"/>
      <c r="AK855" s="187"/>
      <c r="AL855" s="187"/>
      <c r="AM855" s="188"/>
      <c r="AN855" s="193"/>
    </row>
    <row r="856" spans="1:40">
      <c r="A856" s="16" t="str">
        <f t="shared" si="13"/>
        <v>237098532001IP Acute</v>
      </c>
      <c r="B856" s="8"/>
      <c r="C856" s="8"/>
      <c r="D856" s="9"/>
      <c r="E856" s="9"/>
      <c r="F856" s="8"/>
      <c r="G856" s="8"/>
      <c r="H856" s="8"/>
      <c r="I856" s="8"/>
      <c r="J856" s="8"/>
      <c r="K856" s="244">
        <v>13046</v>
      </c>
      <c r="L856" s="248" t="s">
        <v>1693</v>
      </c>
      <c r="M856" s="246">
        <v>237098532001</v>
      </c>
      <c r="N856" s="247">
        <v>20</v>
      </c>
      <c r="O856" s="247" t="s">
        <v>1366</v>
      </c>
      <c r="P856" s="203"/>
      <c r="Q856" s="188" t="s">
        <v>899</v>
      </c>
      <c r="R856" s="188" t="s">
        <v>1350</v>
      </c>
      <c r="S856" s="188" t="s">
        <v>1367</v>
      </c>
      <c r="T856" s="188" t="s">
        <v>1368</v>
      </c>
      <c r="U856" s="189"/>
      <c r="V856" s="189" t="s">
        <v>614</v>
      </c>
      <c r="W856" s="197">
        <v>3436.26</v>
      </c>
      <c r="X856" s="198">
        <v>0.62</v>
      </c>
      <c r="Y856" s="199">
        <v>0.84860000000000002</v>
      </c>
      <c r="Z856" s="200">
        <v>0</v>
      </c>
      <c r="AA856" s="201">
        <v>3109.31</v>
      </c>
      <c r="AB856" s="202">
        <v>0.314</v>
      </c>
      <c r="AC856" s="202">
        <v>2.3E-2</v>
      </c>
      <c r="AD856" s="202" t="s">
        <v>1373</v>
      </c>
      <c r="AE856" s="202" t="s">
        <v>1374</v>
      </c>
      <c r="AF856" s="202" t="s">
        <v>1206</v>
      </c>
      <c r="AG856" s="202" t="s">
        <v>948</v>
      </c>
      <c r="AH856" s="189">
        <v>0.99858999999999998</v>
      </c>
      <c r="AI856" s="188"/>
      <c r="AJ856" s="188"/>
      <c r="AK856" s="187"/>
      <c r="AL856" s="187"/>
      <c r="AM856" s="188"/>
      <c r="AN856" s="193"/>
    </row>
    <row r="857" spans="1:40">
      <c r="A857" s="16" t="str">
        <f t="shared" si="13"/>
        <v>237098532001IP Psych</v>
      </c>
      <c r="B857" s="8"/>
      <c r="C857" s="8"/>
      <c r="D857" s="9"/>
      <c r="E857" s="9"/>
      <c r="F857" s="8"/>
      <c r="G857" s="8"/>
      <c r="H857" s="8"/>
      <c r="I857" s="8"/>
      <c r="J857" s="8"/>
      <c r="K857" s="244">
        <v>13046</v>
      </c>
      <c r="L857" s="248" t="s">
        <v>1693</v>
      </c>
      <c r="M857" s="246">
        <v>237098532001</v>
      </c>
      <c r="N857" s="247">
        <v>21</v>
      </c>
      <c r="O857" s="247" t="s">
        <v>1375</v>
      </c>
      <c r="P857" s="203"/>
      <c r="Q857" s="188" t="s">
        <v>899</v>
      </c>
      <c r="R857" s="188" t="s">
        <v>1350</v>
      </c>
      <c r="S857" s="188" t="s">
        <v>1367</v>
      </c>
      <c r="T857" s="188" t="s">
        <v>1368</v>
      </c>
      <c r="U857" s="189"/>
      <c r="V857" s="189" t="s">
        <v>614</v>
      </c>
      <c r="W857" s="197" t="s">
        <v>1206</v>
      </c>
      <c r="X857" s="198" t="s">
        <v>1206</v>
      </c>
      <c r="Y857" s="199" t="s">
        <v>1206</v>
      </c>
      <c r="Z857" s="200" t="s">
        <v>1206</v>
      </c>
      <c r="AA857" s="201">
        <v>460.22</v>
      </c>
      <c r="AB857" s="202" t="s">
        <v>1206</v>
      </c>
      <c r="AC857" s="202" t="s">
        <v>1206</v>
      </c>
      <c r="AD857" s="202" t="s">
        <v>1373</v>
      </c>
      <c r="AE857" s="202" t="s">
        <v>1374</v>
      </c>
      <c r="AF857" s="202" t="s">
        <v>1206</v>
      </c>
      <c r="AG857" s="202" t="s">
        <v>948</v>
      </c>
      <c r="AH857" s="189">
        <v>1</v>
      </c>
      <c r="AI857" s="188"/>
      <c r="AJ857" s="188"/>
      <c r="AK857" s="187"/>
      <c r="AL857" s="187"/>
      <c r="AM857" s="188"/>
      <c r="AN857" s="193"/>
    </row>
    <row r="858" spans="1:40">
      <c r="A858" s="16" t="str">
        <f t="shared" si="13"/>
        <v>237098532001OP Acute</v>
      </c>
      <c r="B858" s="8"/>
      <c r="C858" s="8"/>
      <c r="D858" s="9"/>
      <c r="E858" s="9"/>
      <c r="F858" s="8"/>
      <c r="G858" s="8"/>
      <c r="H858" s="8"/>
      <c r="I858" s="8"/>
      <c r="J858" s="8"/>
      <c r="K858" s="244">
        <v>13046</v>
      </c>
      <c r="L858" s="248" t="s">
        <v>1693</v>
      </c>
      <c r="M858" s="246">
        <v>237098532001</v>
      </c>
      <c r="N858" s="247">
        <v>24</v>
      </c>
      <c r="O858" s="247" t="s">
        <v>1371</v>
      </c>
      <c r="P858" s="203"/>
      <c r="Q858" s="188" t="s">
        <v>899</v>
      </c>
      <c r="R858" s="188" t="s">
        <v>1350</v>
      </c>
      <c r="S858" s="188" t="s">
        <v>1367</v>
      </c>
      <c r="T858" s="188" t="s">
        <v>1368</v>
      </c>
      <c r="U858" s="189"/>
      <c r="V858" s="189" t="s">
        <v>614</v>
      </c>
      <c r="W858" s="197">
        <v>440.14</v>
      </c>
      <c r="X858" s="198">
        <v>0.6</v>
      </c>
      <c r="Y858" s="199">
        <v>0.84860000000000002</v>
      </c>
      <c r="Z858" s="200" t="s">
        <v>1206</v>
      </c>
      <c r="AA858" s="201">
        <v>393.65</v>
      </c>
      <c r="AB858" s="202">
        <v>0.314</v>
      </c>
      <c r="AC858" s="202">
        <v>2.3E-2</v>
      </c>
      <c r="AD858" s="202" t="s">
        <v>1373</v>
      </c>
      <c r="AE858" s="202" t="s">
        <v>1374</v>
      </c>
      <c r="AF858" s="202" t="s">
        <v>949</v>
      </c>
      <c r="AG858" s="202" t="s">
        <v>948</v>
      </c>
      <c r="AH858" s="189">
        <v>0.98373999999999995</v>
      </c>
      <c r="AI858" s="188"/>
      <c r="AJ858" s="188"/>
      <c r="AK858" s="187"/>
      <c r="AL858" s="187"/>
      <c r="AM858" s="188"/>
      <c r="AN858" s="193"/>
    </row>
    <row r="859" spans="1:40">
      <c r="A859" s="16" t="str">
        <f t="shared" si="13"/>
        <v>237098532001OP Psych</v>
      </c>
      <c r="B859" s="8"/>
      <c r="C859" s="8"/>
      <c r="D859" s="9"/>
      <c r="E859" s="9"/>
      <c r="F859" s="8"/>
      <c r="G859" s="8"/>
      <c r="H859" s="8"/>
      <c r="I859" s="8"/>
      <c r="J859" s="8"/>
      <c r="K859" s="244">
        <v>13046</v>
      </c>
      <c r="L859" s="248" t="s">
        <v>1693</v>
      </c>
      <c r="M859" s="246">
        <v>237098532001</v>
      </c>
      <c r="N859" s="247">
        <v>27</v>
      </c>
      <c r="O859" s="247" t="s">
        <v>1376</v>
      </c>
      <c r="P859" s="203"/>
      <c r="Q859" s="188" t="s">
        <v>899</v>
      </c>
      <c r="R859" s="188" t="s">
        <v>1350</v>
      </c>
      <c r="S859" s="188" t="s">
        <v>1367</v>
      </c>
      <c r="T859" s="188" t="s">
        <v>1368</v>
      </c>
      <c r="U859" s="189"/>
      <c r="V859" s="189" t="s">
        <v>614</v>
      </c>
      <c r="W859" s="197">
        <v>201.46</v>
      </c>
      <c r="X859" s="198">
        <v>0.6</v>
      </c>
      <c r="Y859" s="199">
        <v>0.84860000000000002</v>
      </c>
      <c r="Z859" s="200" t="s">
        <v>1206</v>
      </c>
      <c r="AA859" s="201">
        <v>183.16</v>
      </c>
      <c r="AB859" s="202">
        <v>0.314</v>
      </c>
      <c r="AC859" s="202">
        <v>2.3E-2</v>
      </c>
      <c r="AD859" s="202" t="s">
        <v>1373</v>
      </c>
      <c r="AE859" s="202" t="s">
        <v>1374</v>
      </c>
      <c r="AF859" s="202" t="s">
        <v>949</v>
      </c>
      <c r="AG859" s="202" t="s">
        <v>948</v>
      </c>
      <c r="AH859" s="189">
        <v>1</v>
      </c>
      <c r="AI859" s="188"/>
      <c r="AJ859" s="188"/>
      <c r="AK859" s="187"/>
      <c r="AL859" s="187"/>
      <c r="AM859" s="188"/>
      <c r="AN859" s="193"/>
    </row>
    <row r="860" spans="1:40">
      <c r="A860" s="16" t="str">
        <f t="shared" si="13"/>
        <v>237098532001OP Psych</v>
      </c>
      <c r="B860" s="8"/>
      <c r="C860" s="8"/>
      <c r="D860" s="9"/>
      <c r="E860" s="9"/>
      <c r="F860" s="8"/>
      <c r="G860" s="8"/>
      <c r="H860" s="8"/>
      <c r="I860" s="8"/>
      <c r="J860" s="8"/>
      <c r="K860" s="244">
        <v>13046</v>
      </c>
      <c r="L860" s="248" t="s">
        <v>1693</v>
      </c>
      <c r="M860" s="246">
        <v>237098532001</v>
      </c>
      <c r="N860" s="247">
        <v>28</v>
      </c>
      <c r="O860" s="247" t="s">
        <v>1376</v>
      </c>
      <c r="P860" s="203"/>
      <c r="Q860" s="188" t="s">
        <v>899</v>
      </c>
      <c r="R860" s="188" t="s">
        <v>1350</v>
      </c>
      <c r="S860" s="188" t="s">
        <v>1367</v>
      </c>
      <c r="T860" s="188" t="s">
        <v>1368</v>
      </c>
      <c r="U860" s="189"/>
      <c r="V860" s="189" t="s">
        <v>614</v>
      </c>
      <c r="W860" s="197">
        <v>201.46</v>
      </c>
      <c r="X860" s="198">
        <v>0.6</v>
      </c>
      <c r="Y860" s="199">
        <v>0.84860000000000002</v>
      </c>
      <c r="Z860" s="200" t="s">
        <v>1206</v>
      </c>
      <c r="AA860" s="201">
        <v>183.16</v>
      </c>
      <c r="AB860" s="202">
        <v>0.314</v>
      </c>
      <c r="AC860" s="202">
        <v>2.3E-2</v>
      </c>
      <c r="AD860" s="202" t="s">
        <v>1373</v>
      </c>
      <c r="AE860" s="202" t="s">
        <v>1374</v>
      </c>
      <c r="AF860" s="202" t="s">
        <v>949</v>
      </c>
      <c r="AG860" s="202" t="s">
        <v>948</v>
      </c>
      <c r="AH860" s="189">
        <v>1</v>
      </c>
      <c r="AI860" s="188"/>
      <c r="AJ860" s="188"/>
      <c r="AK860" s="187"/>
      <c r="AL860" s="187"/>
      <c r="AM860" s="188"/>
      <c r="AN860" s="193"/>
    </row>
    <row r="861" spans="1:40">
      <c r="A861" s="16" t="str">
        <f t="shared" si="13"/>
        <v>237098532001OP Rehab</v>
      </c>
      <c r="B861" s="8"/>
      <c r="C861" s="8"/>
      <c r="D861" s="9"/>
      <c r="E861" s="9"/>
      <c r="F861" s="8"/>
      <c r="G861" s="8"/>
      <c r="H861" s="8"/>
      <c r="I861" s="8"/>
      <c r="J861" s="8"/>
      <c r="K861" s="244">
        <v>13046</v>
      </c>
      <c r="L861" s="248" t="s">
        <v>1693</v>
      </c>
      <c r="M861" s="246">
        <v>237098532001</v>
      </c>
      <c r="N861" s="247">
        <v>29</v>
      </c>
      <c r="O861" s="247" t="s">
        <v>1379</v>
      </c>
      <c r="P861" s="203"/>
      <c r="Q861" s="188" t="s">
        <v>899</v>
      </c>
      <c r="R861" s="188" t="s">
        <v>1350</v>
      </c>
      <c r="S861" s="188" t="s">
        <v>1367</v>
      </c>
      <c r="T861" s="188" t="s">
        <v>1368</v>
      </c>
      <c r="U861" s="189"/>
      <c r="V861" s="189" t="s">
        <v>614</v>
      </c>
      <c r="W861" s="197">
        <v>310.45999999999998</v>
      </c>
      <c r="X861" s="198">
        <v>0.6</v>
      </c>
      <c r="Y861" s="199">
        <v>0.84860000000000002</v>
      </c>
      <c r="Z861" s="200" t="s">
        <v>1206</v>
      </c>
      <c r="AA861" s="201">
        <v>282.26</v>
      </c>
      <c r="AB861" s="202">
        <v>0.314</v>
      </c>
      <c r="AC861" s="202">
        <v>2.3E-2</v>
      </c>
      <c r="AD861" s="202" t="s">
        <v>1373</v>
      </c>
      <c r="AE861" s="202" t="s">
        <v>1374</v>
      </c>
      <c r="AF861" s="202" t="s">
        <v>949</v>
      </c>
      <c r="AG861" s="202" t="s">
        <v>948</v>
      </c>
      <c r="AH861" s="189">
        <v>1</v>
      </c>
      <c r="AI861" s="188"/>
      <c r="AJ861" s="188"/>
      <c r="AK861" s="187"/>
      <c r="AL861" s="187"/>
      <c r="AM861" s="188"/>
      <c r="AN861" s="193"/>
    </row>
    <row r="862" spans="1:40">
      <c r="A862" s="16" t="str">
        <f t="shared" si="13"/>
        <v>370662561001IP Acute</v>
      </c>
      <c r="B862" s="8"/>
      <c r="C862" s="8"/>
      <c r="D862" s="9"/>
      <c r="E862" s="9"/>
      <c r="F862" s="8"/>
      <c r="G862" s="8"/>
      <c r="H862" s="8"/>
      <c r="I862" s="8"/>
      <c r="J862" s="8"/>
      <c r="K862" s="244">
        <v>13047</v>
      </c>
      <c r="L862" s="248" t="s">
        <v>1431</v>
      </c>
      <c r="M862" s="246">
        <v>370662561001</v>
      </c>
      <c r="N862" s="247">
        <v>20</v>
      </c>
      <c r="O862" s="247" t="s">
        <v>1366</v>
      </c>
      <c r="P862" s="203"/>
      <c r="Q862" s="188" t="s">
        <v>799</v>
      </c>
      <c r="R862" s="188" t="s">
        <v>1350</v>
      </c>
      <c r="S862" s="188" t="s">
        <v>1367</v>
      </c>
      <c r="T862" s="188" t="s">
        <v>1368</v>
      </c>
      <c r="U862" s="189"/>
      <c r="V862" s="189" t="s">
        <v>645</v>
      </c>
      <c r="W862" s="197">
        <v>3436.26</v>
      </c>
      <c r="X862" s="198">
        <v>0.62</v>
      </c>
      <c r="Y862" s="199">
        <v>0.91069999999999995</v>
      </c>
      <c r="Z862" s="200">
        <v>0</v>
      </c>
      <c r="AA862" s="201">
        <v>3241.43</v>
      </c>
      <c r="AB862" s="202">
        <v>0.252</v>
      </c>
      <c r="AC862" s="202">
        <v>1.6E-2</v>
      </c>
      <c r="AD862" s="202" t="s">
        <v>1373</v>
      </c>
      <c r="AE862" s="202" t="s">
        <v>1374</v>
      </c>
      <c r="AF862" s="202" t="s">
        <v>1206</v>
      </c>
      <c r="AG862" s="202" t="s">
        <v>948</v>
      </c>
      <c r="AH862" s="189">
        <v>0.99858999999999998</v>
      </c>
      <c r="AI862" s="188"/>
      <c r="AJ862" s="188"/>
      <c r="AK862" s="187"/>
      <c r="AL862" s="187"/>
      <c r="AM862" s="188"/>
      <c r="AN862" s="193"/>
    </row>
    <row r="863" spans="1:40">
      <c r="A863" s="16" t="str">
        <f t="shared" si="13"/>
        <v>370662561001IP Rehab</v>
      </c>
      <c r="B863" s="8"/>
      <c r="C863" s="8"/>
      <c r="D863" s="9"/>
      <c r="E863" s="9"/>
      <c r="F863" s="8"/>
      <c r="G863" s="8"/>
      <c r="H863" s="8"/>
      <c r="I863" s="8"/>
      <c r="J863" s="8"/>
      <c r="K863" s="244">
        <v>13047</v>
      </c>
      <c r="L863" s="248" t="s">
        <v>1431</v>
      </c>
      <c r="M863" s="246">
        <v>370662561001</v>
      </c>
      <c r="N863" s="247">
        <v>22</v>
      </c>
      <c r="O863" s="247" t="s">
        <v>1370</v>
      </c>
      <c r="P863" s="203"/>
      <c r="Q863" s="188" t="s">
        <v>799</v>
      </c>
      <c r="R863" s="188" t="s">
        <v>1350</v>
      </c>
      <c r="S863" s="188" t="s">
        <v>1367</v>
      </c>
      <c r="T863" s="188" t="s">
        <v>1368</v>
      </c>
      <c r="U863" s="189"/>
      <c r="V863" s="189" t="s">
        <v>645</v>
      </c>
      <c r="W863" s="197" t="s">
        <v>1206</v>
      </c>
      <c r="X863" s="198" t="s">
        <v>1206</v>
      </c>
      <c r="Y863" s="199" t="s">
        <v>1206</v>
      </c>
      <c r="Z863" s="200" t="s">
        <v>1206</v>
      </c>
      <c r="AA863" s="201">
        <v>615.96</v>
      </c>
      <c r="AB863" s="202" t="s">
        <v>1206</v>
      </c>
      <c r="AC863" s="202" t="s">
        <v>1206</v>
      </c>
      <c r="AD863" s="202" t="s">
        <v>1373</v>
      </c>
      <c r="AE863" s="202" t="s">
        <v>1374</v>
      </c>
      <c r="AF863" s="202" t="s">
        <v>1206</v>
      </c>
      <c r="AG863" s="202" t="s">
        <v>948</v>
      </c>
      <c r="AH863" s="189">
        <v>1</v>
      </c>
      <c r="AI863" s="188"/>
      <c r="AJ863" s="188"/>
      <c r="AK863" s="187"/>
      <c r="AL863" s="187"/>
      <c r="AM863" s="188"/>
      <c r="AN863" s="193"/>
    </row>
    <row r="864" spans="1:40">
      <c r="A864" s="16" t="str">
        <f t="shared" si="13"/>
        <v>370662561005IP Rehab</v>
      </c>
      <c r="B864" s="8"/>
      <c r="C864" s="8"/>
      <c r="D864" s="9"/>
      <c r="E864" s="9"/>
      <c r="F864" s="8"/>
      <c r="G864" s="8"/>
      <c r="H864" s="8"/>
      <c r="I864" s="8"/>
      <c r="J864" s="8"/>
      <c r="K864" s="244">
        <v>13047</v>
      </c>
      <c r="L864" s="248" t="s">
        <v>1431</v>
      </c>
      <c r="M864" s="246">
        <v>370662561005</v>
      </c>
      <c r="N864" s="247">
        <v>22</v>
      </c>
      <c r="O864" s="247" t="s">
        <v>1370</v>
      </c>
      <c r="P864" s="203"/>
      <c r="Q864" s="188" t="s">
        <v>799</v>
      </c>
      <c r="R864" s="188" t="s">
        <v>1350</v>
      </c>
      <c r="S864" s="188" t="s">
        <v>1367</v>
      </c>
      <c r="T864" s="188" t="s">
        <v>1368</v>
      </c>
      <c r="U864" s="189"/>
      <c r="V864" s="189" t="s">
        <v>645</v>
      </c>
      <c r="W864" s="197" t="s">
        <v>1206</v>
      </c>
      <c r="X864" s="198" t="s">
        <v>1206</v>
      </c>
      <c r="Y864" s="199" t="s">
        <v>1206</v>
      </c>
      <c r="Z864" s="200" t="s">
        <v>1206</v>
      </c>
      <c r="AA864" s="201">
        <v>615.96</v>
      </c>
      <c r="AB864" s="202" t="s">
        <v>1206</v>
      </c>
      <c r="AC864" s="202" t="s">
        <v>1206</v>
      </c>
      <c r="AD864" s="202" t="s">
        <v>1373</v>
      </c>
      <c r="AE864" s="202" t="s">
        <v>1374</v>
      </c>
      <c r="AF864" s="202" t="s">
        <v>1206</v>
      </c>
      <c r="AG864" s="202" t="s">
        <v>948</v>
      </c>
      <c r="AH864" s="189">
        <v>1</v>
      </c>
      <c r="AI864" s="188"/>
      <c r="AJ864" s="188"/>
      <c r="AK864" s="187"/>
      <c r="AL864" s="187"/>
      <c r="AM864" s="188"/>
      <c r="AN864" s="193"/>
    </row>
    <row r="865" spans="1:40">
      <c r="A865" s="16" t="str">
        <f t="shared" si="13"/>
        <v>370662561001OP Acute</v>
      </c>
      <c r="B865" s="8"/>
      <c r="C865" s="8"/>
      <c r="D865" s="9"/>
      <c r="E865" s="9"/>
      <c r="F865" s="8"/>
      <c r="G865" s="8"/>
      <c r="H865" s="8"/>
      <c r="I865" s="8"/>
      <c r="J865" s="8"/>
      <c r="K865" s="244">
        <v>13047</v>
      </c>
      <c r="L865" s="248" t="s">
        <v>1431</v>
      </c>
      <c r="M865" s="246">
        <v>370662561001</v>
      </c>
      <c r="N865" s="247">
        <v>24</v>
      </c>
      <c r="O865" s="247" t="s">
        <v>1371</v>
      </c>
      <c r="P865" s="203"/>
      <c r="Q865" s="188" t="s">
        <v>799</v>
      </c>
      <c r="R865" s="188" t="s">
        <v>1350</v>
      </c>
      <c r="S865" s="188" t="s">
        <v>1367</v>
      </c>
      <c r="T865" s="188" t="s">
        <v>1368</v>
      </c>
      <c r="U865" s="189"/>
      <c r="V865" s="189" t="s">
        <v>645</v>
      </c>
      <c r="W865" s="197">
        <v>440.14</v>
      </c>
      <c r="X865" s="198">
        <v>0.6</v>
      </c>
      <c r="Y865" s="199">
        <v>0.91069999999999995</v>
      </c>
      <c r="Z865" s="200" t="s">
        <v>1206</v>
      </c>
      <c r="AA865" s="201">
        <v>593.41</v>
      </c>
      <c r="AB865" s="202">
        <v>0.252</v>
      </c>
      <c r="AC865" s="202">
        <v>1.6E-2</v>
      </c>
      <c r="AD865" s="202" t="s">
        <v>1373</v>
      </c>
      <c r="AE865" s="202" t="s">
        <v>1374</v>
      </c>
      <c r="AF865" s="202" t="s">
        <v>948</v>
      </c>
      <c r="AG865" s="202" t="s">
        <v>948</v>
      </c>
      <c r="AH865" s="189">
        <v>0.98373999999999995</v>
      </c>
      <c r="AI865" s="188"/>
      <c r="AJ865" s="188"/>
      <c r="AK865" s="187"/>
      <c r="AL865" s="187"/>
      <c r="AM865" s="188"/>
      <c r="AN865" s="193"/>
    </row>
    <row r="866" spans="1:40">
      <c r="A866" s="16" t="str">
        <f t="shared" si="13"/>
        <v>370662561001OP Rehab</v>
      </c>
      <c r="B866" s="8"/>
      <c r="C866" s="8"/>
      <c r="D866" s="9"/>
      <c r="E866" s="9"/>
      <c r="F866" s="8"/>
      <c r="G866" s="8"/>
      <c r="H866" s="8"/>
      <c r="I866" s="8"/>
      <c r="J866" s="8"/>
      <c r="K866" s="244">
        <v>13047</v>
      </c>
      <c r="L866" s="248" t="s">
        <v>1431</v>
      </c>
      <c r="M866" s="246">
        <v>370662561001</v>
      </c>
      <c r="N866" s="247">
        <v>29</v>
      </c>
      <c r="O866" s="247" t="s">
        <v>1379</v>
      </c>
      <c r="P866" s="203"/>
      <c r="Q866" s="188" t="s">
        <v>799</v>
      </c>
      <c r="R866" s="188" t="s">
        <v>1350</v>
      </c>
      <c r="S866" s="188" t="s">
        <v>1367</v>
      </c>
      <c r="T866" s="188" t="s">
        <v>1368</v>
      </c>
      <c r="U866" s="189"/>
      <c r="V866" s="189" t="s">
        <v>645</v>
      </c>
      <c r="W866" s="197">
        <v>310.45999999999998</v>
      </c>
      <c r="X866" s="198">
        <v>0.6</v>
      </c>
      <c r="Y866" s="199">
        <v>0.91069999999999995</v>
      </c>
      <c r="Z866" s="200" t="s">
        <v>1206</v>
      </c>
      <c r="AA866" s="201">
        <v>388.38</v>
      </c>
      <c r="AB866" s="202">
        <v>0.252</v>
      </c>
      <c r="AC866" s="202">
        <v>1.6E-2</v>
      </c>
      <c r="AD866" s="202" t="s">
        <v>1373</v>
      </c>
      <c r="AE866" s="202" t="s">
        <v>1374</v>
      </c>
      <c r="AF866" s="202" t="s">
        <v>948</v>
      </c>
      <c r="AG866" s="202" t="s">
        <v>948</v>
      </c>
      <c r="AH866" s="189">
        <v>1</v>
      </c>
      <c r="AI866" s="188"/>
      <c r="AJ866" s="188"/>
      <c r="AK866" s="187"/>
      <c r="AL866" s="187"/>
      <c r="AM866" s="188"/>
      <c r="AN866" s="193"/>
    </row>
    <row r="867" spans="1:40">
      <c r="A867" s="16" t="str">
        <f t="shared" si="13"/>
        <v>351107009001IP Acute</v>
      </c>
      <c r="B867" s="8"/>
      <c r="C867" s="8"/>
      <c r="D867" s="9"/>
      <c r="E867" s="9"/>
      <c r="F867" s="8"/>
      <c r="G867" s="8"/>
      <c r="H867" s="8"/>
      <c r="I867" s="8"/>
      <c r="J867" s="8"/>
      <c r="K867" s="244">
        <v>13119</v>
      </c>
      <c r="L867" s="248" t="s">
        <v>1694</v>
      </c>
      <c r="M867" s="246">
        <v>351107009001</v>
      </c>
      <c r="N867" s="247">
        <v>20</v>
      </c>
      <c r="O867" s="247" t="s">
        <v>1366</v>
      </c>
      <c r="P867" s="203"/>
      <c r="Q867" s="188" t="s">
        <v>814</v>
      </c>
      <c r="R867" s="188" t="s">
        <v>1383</v>
      </c>
      <c r="S867" s="188" t="s">
        <v>1367</v>
      </c>
      <c r="T867" s="188" t="s">
        <v>1368</v>
      </c>
      <c r="U867" s="189"/>
      <c r="V867" s="189" t="s">
        <v>711</v>
      </c>
      <c r="W867" s="197">
        <v>3221.03</v>
      </c>
      <c r="X867" s="198">
        <v>0.68300000000000005</v>
      </c>
      <c r="Y867" s="199">
        <v>1.0263</v>
      </c>
      <c r="Z867" s="200">
        <v>0</v>
      </c>
      <c r="AA867" s="201">
        <v>3278.89</v>
      </c>
      <c r="AB867" s="202">
        <v>0.29199999999999998</v>
      </c>
      <c r="AC867" s="202">
        <v>1.7999999999999999E-2</v>
      </c>
      <c r="AD867" s="202" t="s">
        <v>1373</v>
      </c>
      <c r="AE867" s="202">
        <v>0</v>
      </c>
      <c r="AF867" s="202" t="s">
        <v>1206</v>
      </c>
      <c r="AG867" s="202" t="s">
        <v>948</v>
      </c>
      <c r="AH867" s="189">
        <v>1</v>
      </c>
      <c r="AI867" s="188"/>
      <c r="AJ867" s="188"/>
      <c r="AK867" s="187"/>
      <c r="AL867" s="187"/>
      <c r="AM867" s="188"/>
      <c r="AN867" s="193"/>
    </row>
    <row r="868" spans="1:40">
      <c r="A868" s="16" t="str">
        <f t="shared" si="13"/>
        <v>351107009001IP Rehab</v>
      </c>
      <c r="B868" s="8"/>
      <c r="C868" s="8"/>
      <c r="D868" s="9"/>
      <c r="E868" s="9"/>
      <c r="F868" s="8"/>
      <c r="G868" s="8"/>
      <c r="H868" s="8"/>
      <c r="I868" s="8"/>
      <c r="J868" s="8"/>
      <c r="K868" s="244">
        <v>13119</v>
      </c>
      <c r="L868" s="248" t="s">
        <v>1694</v>
      </c>
      <c r="M868" s="246">
        <v>351107009001</v>
      </c>
      <c r="N868" s="247">
        <v>22</v>
      </c>
      <c r="O868" s="247" t="s">
        <v>1370</v>
      </c>
      <c r="P868" s="203"/>
      <c r="Q868" s="188" t="s">
        <v>814</v>
      </c>
      <c r="R868" s="188" t="s">
        <v>1383</v>
      </c>
      <c r="S868" s="188" t="s">
        <v>1367</v>
      </c>
      <c r="T868" s="188" t="s">
        <v>1368</v>
      </c>
      <c r="U868" s="189"/>
      <c r="V868" s="189" t="s">
        <v>711</v>
      </c>
      <c r="W868" s="197" t="s">
        <v>1206</v>
      </c>
      <c r="X868" s="198" t="s">
        <v>1206</v>
      </c>
      <c r="Y868" s="199" t="s">
        <v>1206</v>
      </c>
      <c r="Z868" s="200" t="s">
        <v>1206</v>
      </c>
      <c r="AA868" s="201">
        <v>518.74</v>
      </c>
      <c r="AB868" s="202" t="s">
        <v>1206</v>
      </c>
      <c r="AC868" s="202" t="s">
        <v>1206</v>
      </c>
      <c r="AD868" s="202" t="s">
        <v>1373</v>
      </c>
      <c r="AE868" s="202">
        <v>0</v>
      </c>
      <c r="AF868" s="202" t="s">
        <v>1206</v>
      </c>
      <c r="AG868" s="202" t="s">
        <v>948</v>
      </c>
      <c r="AH868" s="189">
        <v>1</v>
      </c>
      <c r="AI868" s="188"/>
      <c r="AJ868" s="188"/>
      <c r="AK868" s="187"/>
      <c r="AL868" s="187"/>
      <c r="AM868" s="188"/>
      <c r="AN868" s="193"/>
    </row>
    <row r="869" spans="1:40">
      <c r="A869" s="16" t="str">
        <f t="shared" si="13"/>
        <v>351107009001OP Acute</v>
      </c>
      <c r="B869" s="8"/>
      <c r="C869" s="8"/>
      <c r="D869" s="9"/>
      <c r="E869" s="9"/>
      <c r="F869" s="8"/>
      <c r="G869" s="8"/>
      <c r="H869" s="8"/>
      <c r="I869" s="8"/>
      <c r="J869" s="8"/>
      <c r="K869" s="244">
        <v>13119</v>
      </c>
      <c r="L869" s="248" t="s">
        <v>1694</v>
      </c>
      <c r="M869" s="246">
        <v>351107009001</v>
      </c>
      <c r="N869" s="247">
        <v>24</v>
      </c>
      <c r="O869" s="247" t="s">
        <v>1371</v>
      </c>
      <c r="P869" s="203"/>
      <c r="Q869" s="188" t="s">
        <v>814</v>
      </c>
      <c r="R869" s="188" t="s">
        <v>1383</v>
      </c>
      <c r="S869" s="188" t="s">
        <v>1367</v>
      </c>
      <c r="T869" s="188" t="s">
        <v>1368</v>
      </c>
      <c r="U869" s="189"/>
      <c r="V869" s="189" t="s">
        <v>711</v>
      </c>
      <c r="W869" s="197">
        <v>353.01</v>
      </c>
      <c r="X869" s="198">
        <v>0.6</v>
      </c>
      <c r="Y869" s="199">
        <v>1.0263</v>
      </c>
      <c r="Z869" s="200" t="s">
        <v>1206</v>
      </c>
      <c r="AA869" s="201">
        <v>354.68</v>
      </c>
      <c r="AB869" s="202" t="s">
        <v>1206</v>
      </c>
      <c r="AC869" s="202" t="s">
        <v>1206</v>
      </c>
      <c r="AD869" s="202" t="s">
        <v>1373</v>
      </c>
      <c r="AE869" s="202">
        <v>0</v>
      </c>
      <c r="AF869" s="202" t="s">
        <v>949</v>
      </c>
      <c r="AG869" s="202" t="s">
        <v>948</v>
      </c>
      <c r="AH869" s="189">
        <v>0.98912</v>
      </c>
      <c r="AI869" s="188"/>
      <c r="AJ869" s="188"/>
      <c r="AK869" s="187"/>
      <c r="AL869" s="187"/>
      <c r="AM869" s="188"/>
      <c r="AN869" s="193"/>
    </row>
    <row r="870" spans="1:40">
      <c r="A870" s="16" t="str">
        <f t="shared" si="13"/>
        <v>351107009001OP Rehab</v>
      </c>
      <c r="B870" s="8"/>
      <c r="C870" s="8"/>
      <c r="D870" s="9"/>
      <c r="E870" s="9"/>
      <c r="F870" s="8"/>
      <c r="G870" s="8"/>
      <c r="H870" s="8"/>
      <c r="I870" s="8"/>
      <c r="J870" s="8"/>
      <c r="K870" s="244">
        <v>13119</v>
      </c>
      <c r="L870" s="248" t="s">
        <v>1694</v>
      </c>
      <c r="M870" s="246">
        <v>351107009001</v>
      </c>
      <c r="N870" s="247">
        <v>29</v>
      </c>
      <c r="O870" s="247" t="s">
        <v>1379</v>
      </c>
      <c r="P870" s="203"/>
      <c r="Q870" s="188" t="s">
        <v>814</v>
      </c>
      <c r="R870" s="188" t="s">
        <v>1383</v>
      </c>
      <c r="S870" s="188" t="s">
        <v>1367</v>
      </c>
      <c r="T870" s="188" t="s">
        <v>1368</v>
      </c>
      <c r="U870" s="189"/>
      <c r="V870" s="189" t="s">
        <v>711</v>
      </c>
      <c r="W870" s="197">
        <v>71.400000000000006</v>
      </c>
      <c r="X870" s="198">
        <v>0.6</v>
      </c>
      <c r="Y870" s="199">
        <v>1.0263</v>
      </c>
      <c r="Z870" s="200" t="s">
        <v>1206</v>
      </c>
      <c r="AA870" s="201">
        <v>72.53</v>
      </c>
      <c r="AB870" s="202" t="s">
        <v>1206</v>
      </c>
      <c r="AC870" s="202" t="s">
        <v>1206</v>
      </c>
      <c r="AD870" s="202" t="s">
        <v>1373</v>
      </c>
      <c r="AE870" s="202">
        <v>0</v>
      </c>
      <c r="AF870" s="202" t="s">
        <v>949</v>
      </c>
      <c r="AG870" s="202" t="s">
        <v>948</v>
      </c>
      <c r="AH870" s="189">
        <v>1</v>
      </c>
      <c r="AI870" s="188"/>
      <c r="AJ870" s="188"/>
      <c r="AK870" s="187"/>
      <c r="AL870" s="187"/>
      <c r="AM870" s="188"/>
      <c r="AN870" s="193"/>
    </row>
    <row r="871" spans="1:40">
      <c r="A871" s="16" t="str">
        <f t="shared" si="13"/>
        <v>581622971001IP Acute</v>
      </c>
      <c r="B871" s="8"/>
      <c r="C871" s="8"/>
      <c r="D871" s="9"/>
      <c r="E871" s="9"/>
      <c r="F871" s="8"/>
      <c r="G871" s="8"/>
      <c r="H871" s="8"/>
      <c r="I871" s="8"/>
      <c r="J871" s="8"/>
      <c r="K871" s="244">
        <v>13297</v>
      </c>
      <c r="L871" s="248" t="s">
        <v>1695</v>
      </c>
      <c r="M871" s="246">
        <v>581622971001</v>
      </c>
      <c r="N871" s="247">
        <v>20</v>
      </c>
      <c r="O871" s="247" t="s">
        <v>1366</v>
      </c>
      <c r="P871" s="203"/>
      <c r="Q871" s="188" t="s">
        <v>815</v>
      </c>
      <c r="R871" s="188" t="s">
        <v>1350</v>
      </c>
      <c r="S871" s="188" t="s">
        <v>1367</v>
      </c>
      <c r="T871" s="188" t="s">
        <v>1368</v>
      </c>
      <c r="U871" s="189"/>
      <c r="V871" s="189" t="s">
        <v>649</v>
      </c>
      <c r="W871" s="197">
        <v>3436.26</v>
      </c>
      <c r="X871" s="198">
        <v>0.62</v>
      </c>
      <c r="Y871" s="199">
        <v>0.84860000000000002</v>
      </c>
      <c r="Z871" s="200">
        <v>0</v>
      </c>
      <c r="AA871" s="201">
        <v>3109.31</v>
      </c>
      <c r="AB871" s="202">
        <v>0.20200000000000001</v>
      </c>
      <c r="AC871" s="202">
        <v>2.7E-2</v>
      </c>
      <c r="AD871" s="202" t="s">
        <v>1373</v>
      </c>
      <c r="AE871" s="202">
        <v>0</v>
      </c>
      <c r="AF871" s="202" t="s">
        <v>1206</v>
      </c>
      <c r="AG871" s="202" t="s">
        <v>948</v>
      </c>
      <c r="AH871" s="189">
        <v>0.99858999999999998</v>
      </c>
      <c r="AI871" s="188"/>
      <c r="AJ871" s="188"/>
      <c r="AK871" s="187"/>
      <c r="AL871" s="187"/>
      <c r="AM871" s="188"/>
      <c r="AN871" s="193"/>
    </row>
    <row r="872" spans="1:40">
      <c r="A872" s="16" t="str">
        <f t="shared" si="13"/>
        <v>581622971001OP Acute</v>
      </c>
      <c r="B872" s="8"/>
      <c r="C872" s="8"/>
      <c r="D872" s="9"/>
      <c r="E872" s="9"/>
      <c r="F872" s="8"/>
      <c r="G872" s="8"/>
      <c r="H872" s="8"/>
      <c r="I872" s="8"/>
      <c r="J872" s="8"/>
      <c r="K872" s="244">
        <v>13297</v>
      </c>
      <c r="L872" s="248" t="s">
        <v>1695</v>
      </c>
      <c r="M872" s="246">
        <v>581622971001</v>
      </c>
      <c r="N872" s="247">
        <v>24</v>
      </c>
      <c r="O872" s="247" t="s">
        <v>1371</v>
      </c>
      <c r="P872" s="203"/>
      <c r="Q872" s="188" t="s">
        <v>815</v>
      </c>
      <c r="R872" s="188" t="s">
        <v>1350</v>
      </c>
      <c r="S872" s="188" t="s">
        <v>1367</v>
      </c>
      <c r="T872" s="188" t="s">
        <v>1368</v>
      </c>
      <c r="U872" s="189"/>
      <c r="V872" s="189" t="s">
        <v>649</v>
      </c>
      <c r="W872" s="197">
        <v>440.14</v>
      </c>
      <c r="X872" s="198">
        <v>0.6</v>
      </c>
      <c r="Y872" s="199">
        <v>0.84860000000000002</v>
      </c>
      <c r="Z872" s="200" t="s">
        <v>1206</v>
      </c>
      <c r="AA872" s="201">
        <v>393.65</v>
      </c>
      <c r="AB872" s="202">
        <v>0.20200000000000001</v>
      </c>
      <c r="AC872" s="202">
        <v>2.7E-2</v>
      </c>
      <c r="AD872" s="202" t="s">
        <v>1373</v>
      </c>
      <c r="AE872" s="202">
        <v>0</v>
      </c>
      <c r="AF872" s="202" t="s">
        <v>949</v>
      </c>
      <c r="AG872" s="202" t="s">
        <v>948</v>
      </c>
      <c r="AH872" s="189">
        <v>0.98373999999999995</v>
      </c>
      <c r="AI872" s="188"/>
      <c r="AJ872" s="188"/>
      <c r="AK872" s="187"/>
      <c r="AL872" s="187"/>
      <c r="AM872" s="188"/>
      <c r="AN872" s="193"/>
    </row>
    <row r="873" spans="1:40">
      <c r="A873" s="16" t="str">
        <f t="shared" si="13"/>
        <v>362169147060IP Acute</v>
      </c>
      <c r="B873" s="8"/>
      <c r="C873" s="8"/>
      <c r="D873" s="9"/>
      <c r="E873" s="9"/>
      <c r="F873" s="8"/>
      <c r="G873" s="8"/>
      <c r="H873" s="8"/>
      <c r="I873" s="8"/>
      <c r="J873" s="8"/>
      <c r="K873" s="244">
        <v>14001</v>
      </c>
      <c r="L873" s="248" t="s">
        <v>1696</v>
      </c>
      <c r="M873" s="246">
        <v>362169147060</v>
      </c>
      <c r="N873" s="247">
        <v>20</v>
      </c>
      <c r="O873" s="247" t="s">
        <v>1366</v>
      </c>
      <c r="P873" s="203"/>
      <c r="Q873" s="188" t="s">
        <v>787</v>
      </c>
      <c r="R873" s="188" t="s">
        <v>1350</v>
      </c>
      <c r="S873" s="188" t="s">
        <v>1367</v>
      </c>
      <c r="T873" s="188" t="s">
        <v>1368</v>
      </c>
      <c r="U873" s="189"/>
      <c r="V873" s="189" t="s">
        <v>585</v>
      </c>
      <c r="W873" s="197">
        <v>3436.26</v>
      </c>
      <c r="X873" s="198">
        <v>0.62</v>
      </c>
      <c r="Y873" s="199">
        <v>0.92920000000000003</v>
      </c>
      <c r="Z873" s="200">
        <v>0</v>
      </c>
      <c r="AA873" s="201">
        <v>3280.79</v>
      </c>
      <c r="AB873" s="202">
        <v>0.307</v>
      </c>
      <c r="AC873" s="202">
        <v>2.8000000000000001E-2</v>
      </c>
      <c r="AD873" s="202" t="s">
        <v>1378</v>
      </c>
      <c r="AE873" s="202" t="s">
        <v>1374</v>
      </c>
      <c r="AF873" s="202" t="s">
        <v>1206</v>
      </c>
      <c r="AG873" s="202" t="s">
        <v>948</v>
      </c>
      <c r="AH873" s="189">
        <v>0.99858999999999998</v>
      </c>
      <c r="AI873" s="188"/>
      <c r="AJ873" s="188"/>
      <c r="AK873" s="187"/>
      <c r="AL873" s="187"/>
      <c r="AM873" s="188"/>
      <c r="AN873" s="193"/>
    </row>
    <row r="874" spans="1:40">
      <c r="A874" s="16" t="str">
        <f t="shared" si="13"/>
        <v>362169147060IP Psych</v>
      </c>
      <c r="B874" s="8"/>
      <c r="C874" s="8"/>
      <c r="D874" s="9"/>
      <c r="E874" s="9"/>
      <c r="F874" s="8"/>
      <c r="G874" s="8"/>
      <c r="H874" s="8"/>
      <c r="I874" s="8"/>
      <c r="J874" s="8"/>
      <c r="K874" s="244">
        <v>14001</v>
      </c>
      <c r="L874" s="248" t="s">
        <v>1696</v>
      </c>
      <c r="M874" s="246">
        <v>362169147060</v>
      </c>
      <c r="N874" s="247">
        <v>21</v>
      </c>
      <c r="O874" s="247" t="s">
        <v>1375</v>
      </c>
      <c r="P874" s="203"/>
      <c r="Q874" s="188" t="s">
        <v>787</v>
      </c>
      <c r="R874" s="188" t="s">
        <v>1350</v>
      </c>
      <c r="S874" s="188" t="s">
        <v>1367</v>
      </c>
      <c r="T874" s="188" t="s">
        <v>1368</v>
      </c>
      <c r="U874" s="189"/>
      <c r="V874" s="189" t="s">
        <v>585</v>
      </c>
      <c r="W874" s="197" t="s">
        <v>1206</v>
      </c>
      <c r="X874" s="198" t="s">
        <v>1206</v>
      </c>
      <c r="Y874" s="199" t="s">
        <v>1206</v>
      </c>
      <c r="Z874" s="200" t="s">
        <v>1206</v>
      </c>
      <c r="AA874" s="201">
        <v>371.82</v>
      </c>
      <c r="AB874" s="202" t="s">
        <v>1206</v>
      </c>
      <c r="AC874" s="202" t="s">
        <v>1206</v>
      </c>
      <c r="AD874" s="202" t="s">
        <v>1378</v>
      </c>
      <c r="AE874" s="202" t="s">
        <v>1374</v>
      </c>
      <c r="AF874" s="202" t="s">
        <v>1206</v>
      </c>
      <c r="AG874" s="202" t="s">
        <v>948</v>
      </c>
      <c r="AH874" s="189">
        <v>1</v>
      </c>
      <c r="AI874" s="188"/>
      <c r="AJ874" s="188"/>
      <c r="AK874" s="187"/>
      <c r="AL874" s="187"/>
      <c r="AM874" s="188"/>
      <c r="AN874" s="193"/>
    </row>
    <row r="875" spans="1:40">
      <c r="A875" s="16" t="str">
        <f t="shared" si="13"/>
        <v>362169147060IP Rehab</v>
      </c>
      <c r="B875" s="8"/>
      <c r="C875" s="8"/>
      <c r="D875" s="9"/>
      <c r="E875" s="9"/>
      <c r="F875" s="8"/>
      <c r="G875" s="8"/>
      <c r="H875" s="8"/>
      <c r="I875" s="8"/>
      <c r="J875" s="8"/>
      <c r="K875" s="244">
        <v>14001</v>
      </c>
      <c r="L875" s="248" t="s">
        <v>1696</v>
      </c>
      <c r="M875" s="246">
        <v>362169147060</v>
      </c>
      <c r="N875" s="247">
        <v>22</v>
      </c>
      <c r="O875" s="247" t="s">
        <v>1370</v>
      </c>
      <c r="P875" s="203"/>
      <c r="Q875" s="188" t="s">
        <v>787</v>
      </c>
      <c r="R875" s="188" t="s">
        <v>1350</v>
      </c>
      <c r="S875" s="188" t="s">
        <v>1367</v>
      </c>
      <c r="T875" s="188" t="s">
        <v>1368</v>
      </c>
      <c r="U875" s="189"/>
      <c r="V875" s="189" t="s">
        <v>585</v>
      </c>
      <c r="W875" s="197" t="s">
        <v>1206</v>
      </c>
      <c r="X875" s="198" t="s">
        <v>1206</v>
      </c>
      <c r="Y875" s="199" t="s">
        <v>1206</v>
      </c>
      <c r="Z875" s="200" t="s">
        <v>1206</v>
      </c>
      <c r="AA875" s="201">
        <v>614.74</v>
      </c>
      <c r="AB875" s="202" t="s">
        <v>1206</v>
      </c>
      <c r="AC875" s="202" t="s">
        <v>1206</v>
      </c>
      <c r="AD875" s="202" t="s">
        <v>1378</v>
      </c>
      <c r="AE875" s="202" t="s">
        <v>1374</v>
      </c>
      <c r="AF875" s="202" t="s">
        <v>1206</v>
      </c>
      <c r="AG875" s="202" t="s">
        <v>948</v>
      </c>
      <c r="AH875" s="189">
        <v>1</v>
      </c>
      <c r="AI875" s="188"/>
      <c r="AJ875" s="188"/>
      <c r="AK875" s="187"/>
      <c r="AL875" s="187"/>
      <c r="AM875" s="188"/>
      <c r="AN875" s="193"/>
    </row>
    <row r="876" spans="1:40">
      <c r="A876" s="16" t="str">
        <f t="shared" si="13"/>
        <v>362169147060OP Acute</v>
      </c>
      <c r="B876" s="8"/>
      <c r="C876" s="8"/>
      <c r="D876" s="9"/>
      <c r="E876" s="9"/>
      <c r="F876" s="8"/>
      <c r="G876" s="8"/>
      <c r="H876" s="8"/>
      <c r="I876" s="8"/>
      <c r="J876" s="8"/>
      <c r="K876" s="244">
        <v>14001</v>
      </c>
      <c r="L876" s="248" t="s">
        <v>1696</v>
      </c>
      <c r="M876" s="246">
        <v>362169147060</v>
      </c>
      <c r="N876" s="247">
        <v>24</v>
      </c>
      <c r="O876" s="247" t="s">
        <v>1371</v>
      </c>
      <c r="P876" s="203"/>
      <c r="Q876" s="188" t="s">
        <v>787</v>
      </c>
      <c r="R876" s="188" t="s">
        <v>1350</v>
      </c>
      <c r="S876" s="188" t="s">
        <v>1367</v>
      </c>
      <c r="T876" s="188" t="s">
        <v>1368</v>
      </c>
      <c r="U876" s="189"/>
      <c r="V876" s="189" t="s">
        <v>585</v>
      </c>
      <c r="W876" s="197">
        <v>440.14</v>
      </c>
      <c r="X876" s="198">
        <v>0.6</v>
      </c>
      <c r="Y876" s="199">
        <v>0.92920000000000003</v>
      </c>
      <c r="Z876" s="200" t="s">
        <v>1206</v>
      </c>
      <c r="AA876" s="201">
        <v>414.59</v>
      </c>
      <c r="AB876" s="202">
        <v>0.307</v>
      </c>
      <c r="AC876" s="202">
        <v>2.8000000000000001E-2</v>
      </c>
      <c r="AD876" s="202" t="s">
        <v>1378</v>
      </c>
      <c r="AE876" s="202" t="s">
        <v>1374</v>
      </c>
      <c r="AF876" s="202" t="s">
        <v>949</v>
      </c>
      <c r="AG876" s="202" t="s">
        <v>948</v>
      </c>
      <c r="AH876" s="189">
        <v>0.98373999999999995</v>
      </c>
      <c r="AI876" s="188"/>
      <c r="AJ876" s="188"/>
      <c r="AK876" s="187"/>
      <c r="AL876" s="187"/>
      <c r="AM876" s="188"/>
      <c r="AN876" s="193"/>
    </row>
    <row r="877" spans="1:40">
      <c r="A877" s="16" t="str">
        <f t="shared" ref="A877:A947" si="14">M877&amp;O877</f>
        <v>362169147060OP Psych</v>
      </c>
      <c r="B877" s="8"/>
      <c r="C877" s="8"/>
      <c r="D877" s="9"/>
      <c r="E877" s="9"/>
      <c r="F877" s="8"/>
      <c r="G877" s="8"/>
      <c r="H877" s="8"/>
      <c r="I877" s="8"/>
      <c r="J877" s="8"/>
      <c r="K877" s="244">
        <v>14001</v>
      </c>
      <c r="L877" s="248" t="s">
        <v>1696</v>
      </c>
      <c r="M877" s="246">
        <v>362169147060</v>
      </c>
      <c r="N877" s="247">
        <v>27</v>
      </c>
      <c r="O877" s="247" t="s">
        <v>1376</v>
      </c>
      <c r="P877" s="203"/>
      <c r="Q877" s="188" t="s">
        <v>787</v>
      </c>
      <c r="R877" s="188" t="s">
        <v>1350</v>
      </c>
      <c r="S877" s="188" t="s">
        <v>1367</v>
      </c>
      <c r="T877" s="188" t="s">
        <v>1368</v>
      </c>
      <c r="U877" s="189"/>
      <c r="V877" s="189" t="s">
        <v>585</v>
      </c>
      <c r="W877" s="197">
        <v>201.46</v>
      </c>
      <c r="X877" s="198">
        <v>0.6</v>
      </c>
      <c r="Y877" s="199">
        <v>0.92920000000000003</v>
      </c>
      <c r="Z877" s="200" t="s">
        <v>1206</v>
      </c>
      <c r="AA877" s="201">
        <v>192.9</v>
      </c>
      <c r="AB877" s="202">
        <v>0.307</v>
      </c>
      <c r="AC877" s="202">
        <v>2.8000000000000001E-2</v>
      </c>
      <c r="AD877" s="202" t="s">
        <v>1378</v>
      </c>
      <c r="AE877" s="202" t="s">
        <v>1374</v>
      </c>
      <c r="AF877" s="202" t="s">
        <v>949</v>
      </c>
      <c r="AG877" s="202" t="s">
        <v>948</v>
      </c>
      <c r="AH877" s="189">
        <v>1</v>
      </c>
      <c r="AI877" s="188"/>
      <c r="AJ877" s="188"/>
      <c r="AK877" s="187"/>
      <c r="AL877" s="187"/>
      <c r="AM877" s="188"/>
      <c r="AN877" s="193"/>
    </row>
    <row r="878" spans="1:40">
      <c r="A878" s="16" t="str">
        <f t="shared" si="14"/>
        <v>362169147060OP Psych</v>
      </c>
      <c r="B878" s="8"/>
      <c r="C878" s="8"/>
      <c r="D878" s="9"/>
      <c r="E878" s="9"/>
      <c r="F878" s="8"/>
      <c r="G878" s="8"/>
      <c r="H878" s="8"/>
      <c r="I878" s="8"/>
      <c r="J878" s="8"/>
      <c r="K878" s="244">
        <v>14001</v>
      </c>
      <c r="L878" s="248" t="s">
        <v>1696</v>
      </c>
      <c r="M878" s="246">
        <v>362169147060</v>
      </c>
      <c r="N878" s="247">
        <v>28</v>
      </c>
      <c r="O878" s="247" t="s">
        <v>1376</v>
      </c>
      <c r="P878" s="203"/>
      <c r="Q878" s="188" t="s">
        <v>787</v>
      </c>
      <c r="R878" s="188" t="s">
        <v>1350</v>
      </c>
      <c r="S878" s="188" t="s">
        <v>1367</v>
      </c>
      <c r="T878" s="188" t="s">
        <v>1368</v>
      </c>
      <c r="U878" s="189"/>
      <c r="V878" s="189" t="s">
        <v>585</v>
      </c>
      <c r="W878" s="197">
        <v>201.46</v>
      </c>
      <c r="X878" s="198">
        <v>0.6</v>
      </c>
      <c r="Y878" s="199">
        <v>0.92920000000000003</v>
      </c>
      <c r="Z878" s="200" t="s">
        <v>1206</v>
      </c>
      <c r="AA878" s="201">
        <v>192.9</v>
      </c>
      <c r="AB878" s="202">
        <v>0.307</v>
      </c>
      <c r="AC878" s="202">
        <v>2.8000000000000001E-2</v>
      </c>
      <c r="AD878" s="202" t="s">
        <v>1378</v>
      </c>
      <c r="AE878" s="202" t="s">
        <v>1374</v>
      </c>
      <c r="AF878" s="202" t="s">
        <v>949</v>
      </c>
      <c r="AG878" s="202" t="s">
        <v>948</v>
      </c>
      <c r="AH878" s="189">
        <v>1</v>
      </c>
      <c r="AI878" s="188"/>
      <c r="AJ878" s="188"/>
      <c r="AK878" s="187"/>
      <c r="AL878" s="187"/>
      <c r="AM878" s="188"/>
      <c r="AN878" s="193"/>
    </row>
    <row r="879" spans="1:40">
      <c r="A879" s="16" t="str">
        <f t="shared" si="14"/>
        <v>362169147060OP Rehab</v>
      </c>
      <c r="B879" s="8"/>
      <c r="C879" s="8"/>
      <c r="D879" s="9"/>
      <c r="E879" s="9"/>
      <c r="F879" s="8"/>
      <c r="G879" s="8"/>
      <c r="H879" s="8"/>
      <c r="I879" s="8"/>
      <c r="J879" s="8"/>
      <c r="K879" s="244">
        <v>14001</v>
      </c>
      <c r="L879" s="248" t="s">
        <v>1696</v>
      </c>
      <c r="M879" s="246">
        <v>362169147060</v>
      </c>
      <c r="N879" s="247">
        <v>29</v>
      </c>
      <c r="O879" s="247" t="s">
        <v>1379</v>
      </c>
      <c r="P879" s="203"/>
      <c r="Q879" s="188" t="s">
        <v>787</v>
      </c>
      <c r="R879" s="188" t="s">
        <v>1350</v>
      </c>
      <c r="S879" s="188" t="s">
        <v>1367</v>
      </c>
      <c r="T879" s="188" t="s">
        <v>1368</v>
      </c>
      <c r="U879" s="189"/>
      <c r="V879" s="189" t="s">
        <v>585</v>
      </c>
      <c r="W879" s="197">
        <v>310.45999999999998</v>
      </c>
      <c r="X879" s="198">
        <v>0.6</v>
      </c>
      <c r="Y879" s="199">
        <v>0.92920000000000003</v>
      </c>
      <c r="Z879" s="200" t="s">
        <v>1206</v>
      </c>
      <c r="AA879" s="201">
        <v>297.27</v>
      </c>
      <c r="AB879" s="202">
        <v>0.307</v>
      </c>
      <c r="AC879" s="202">
        <v>2.8000000000000001E-2</v>
      </c>
      <c r="AD879" s="202" t="s">
        <v>1378</v>
      </c>
      <c r="AE879" s="202" t="s">
        <v>1374</v>
      </c>
      <c r="AF879" s="202" t="s">
        <v>949</v>
      </c>
      <c r="AG879" s="202" t="s">
        <v>948</v>
      </c>
      <c r="AH879" s="189">
        <v>1</v>
      </c>
      <c r="AI879" s="188"/>
      <c r="AJ879" s="188"/>
      <c r="AK879" s="187"/>
      <c r="AL879" s="187"/>
      <c r="AM879" s="188"/>
      <c r="AN879" s="193"/>
    </row>
    <row r="880" spans="1:40" ht="15">
      <c r="A880" s="16" t="str">
        <f t="shared" si="14"/>
        <v>850682363001IP Acute</v>
      </c>
      <c r="B880" s="8"/>
      <c r="C880" s="8"/>
      <c r="D880" s="9"/>
      <c r="E880" s="9"/>
      <c r="F880" s="8"/>
      <c r="G880" s="8"/>
      <c r="H880" s="8"/>
      <c r="I880" s="8"/>
      <c r="J880" s="8"/>
      <c r="K880" s="278">
        <v>14001</v>
      </c>
      <c r="L880" s="279" t="s">
        <v>1805</v>
      </c>
      <c r="M880" s="297">
        <v>850682363001</v>
      </c>
      <c r="N880" s="281">
        <v>20</v>
      </c>
      <c r="O880" s="282" t="s">
        <v>1366</v>
      </c>
      <c r="P880" s="283"/>
      <c r="Q880" s="284" t="s">
        <v>787</v>
      </c>
      <c r="R880" s="284" t="s">
        <v>1350</v>
      </c>
      <c r="S880" s="284" t="s">
        <v>1367</v>
      </c>
      <c r="T880" s="284" t="s">
        <v>1368</v>
      </c>
      <c r="U880" s="285"/>
      <c r="V880" s="286" t="s">
        <v>585</v>
      </c>
      <c r="W880" s="287">
        <v>3436.26</v>
      </c>
      <c r="X880" s="288">
        <v>0.62</v>
      </c>
      <c r="Y880" s="289">
        <v>0.92920000000000003</v>
      </c>
      <c r="Z880" s="290">
        <v>0</v>
      </c>
      <c r="AA880" s="291">
        <v>3280.79</v>
      </c>
      <c r="AB880" s="292">
        <v>0.307</v>
      </c>
      <c r="AC880" s="293">
        <v>2.8000000000000001E-2</v>
      </c>
      <c r="AD880" s="293" t="s">
        <v>1378</v>
      </c>
      <c r="AE880" s="293" t="s">
        <v>1374</v>
      </c>
      <c r="AF880" s="293" t="s">
        <v>1206</v>
      </c>
      <c r="AG880" s="293" t="s">
        <v>948</v>
      </c>
      <c r="AH880" s="285">
        <v>0.99858999999999998</v>
      </c>
      <c r="AI880" s="188"/>
      <c r="AJ880" s="188"/>
      <c r="AK880" s="187"/>
      <c r="AL880" s="187"/>
      <c r="AM880" s="188"/>
      <c r="AN880" s="193"/>
    </row>
    <row r="881" spans="1:40" ht="15">
      <c r="A881" s="16" t="str">
        <f t="shared" si="14"/>
        <v>850682363001IP Psych</v>
      </c>
      <c r="B881" s="8"/>
      <c r="C881" s="8"/>
      <c r="D881" s="9"/>
      <c r="E881" s="9"/>
      <c r="F881" s="8"/>
      <c r="G881" s="8"/>
      <c r="H881" s="8"/>
      <c r="I881" s="8"/>
      <c r="J881" s="8"/>
      <c r="K881" s="278">
        <v>14001</v>
      </c>
      <c r="L881" s="279" t="s">
        <v>1805</v>
      </c>
      <c r="M881" s="297">
        <v>850682363001</v>
      </c>
      <c r="N881" s="281">
        <v>21</v>
      </c>
      <c r="O881" s="282" t="s">
        <v>1375</v>
      </c>
      <c r="P881" s="283"/>
      <c r="Q881" s="284" t="s">
        <v>787</v>
      </c>
      <c r="R881" s="284" t="s">
        <v>1350</v>
      </c>
      <c r="S881" s="284" t="s">
        <v>1367</v>
      </c>
      <c r="T881" s="284" t="s">
        <v>1368</v>
      </c>
      <c r="U881" s="285"/>
      <c r="V881" s="286" t="s">
        <v>585</v>
      </c>
      <c r="W881" s="287" t="s">
        <v>1206</v>
      </c>
      <c r="X881" s="288" t="s">
        <v>1206</v>
      </c>
      <c r="Y881" s="289" t="s">
        <v>1206</v>
      </c>
      <c r="Z881" s="290" t="s">
        <v>1206</v>
      </c>
      <c r="AA881" s="291">
        <v>371.82</v>
      </c>
      <c r="AB881" s="292" t="s">
        <v>1206</v>
      </c>
      <c r="AC881" s="293" t="s">
        <v>1206</v>
      </c>
      <c r="AD881" s="293" t="s">
        <v>1378</v>
      </c>
      <c r="AE881" s="293" t="s">
        <v>1374</v>
      </c>
      <c r="AF881" s="293" t="s">
        <v>1206</v>
      </c>
      <c r="AG881" s="293" t="s">
        <v>948</v>
      </c>
      <c r="AH881" s="285">
        <v>1</v>
      </c>
      <c r="AI881" s="188"/>
      <c r="AJ881" s="188"/>
      <c r="AK881" s="187"/>
      <c r="AL881" s="187"/>
      <c r="AM881" s="188"/>
      <c r="AN881" s="193"/>
    </row>
    <row r="882" spans="1:40" ht="15">
      <c r="A882" s="16" t="str">
        <f t="shared" si="14"/>
        <v>850682363001IP Rehab</v>
      </c>
      <c r="B882" s="8"/>
      <c r="C882" s="8"/>
      <c r="D882" s="9"/>
      <c r="E882" s="9"/>
      <c r="F882" s="8"/>
      <c r="G882" s="8"/>
      <c r="H882" s="8"/>
      <c r="I882" s="8"/>
      <c r="J882" s="8"/>
      <c r="K882" s="278">
        <v>14001</v>
      </c>
      <c r="L882" s="279" t="s">
        <v>1805</v>
      </c>
      <c r="M882" s="297">
        <v>850682363001</v>
      </c>
      <c r="N882" s="281">
        <v>22</v>
      </c>
      <c r="O882" s="282" t="s">
        <v>1370</v>
      </c>
      <c r="P882" s="283"/>
      <c r="Q882" s="284" t="s">
        <v>787</v>
      </c>
      <c r="R882" s="284" t="s">
        <v>1350</v>
      </c>
      <c r="S882" s="284" t="s">
        <v>1367</v>
      </c>
      <c r="T882" s="284" t="s">
        <v>1368</v>
      </c>
      <c r="U882" s="285"/>
      <c r="V882" s="286" t="s">
        <v>585</v>
      </c>
      <c r="W882" s="287" t="s">
        <v>1206</v>
      </c>
      <c r="X882" s="288" t="s">
        <v>1206</v>
      </c>
      <c r="Y882" s="289" t="s">
        <v>1206</v>
      </c>
      <c r="Z882" s="290" t="s">
        <v>1206</v>
      </c>
      <c r="AA882" s="291">
        <v>614.74</v>
      </c>
      <c r="AB882" s="292" t="s">
        <v>1206</v>
      </c>
      <c r="AC882" s="293" t="s">
        <v>1206</v>
      </c>
      <c r="AD882" s="293" t="s">
        <v>1378</v>
      </c>
      <c r="AE882" s="293" t="s">
        <v>1374</v>
      </c>
      <c r="AF882" s="293" t="s">
        <v>1206</v>
      </c>
      <c r="AG882" s="293" t="s">
        <v>948</v>
      </c>
      <c r="AH882" s="285">
        <v>1</v>
      </c>
      <c r="AI882" s="188"/>
      <c r="AJ882" s="188"/>
      <c r="AK882" s="187"/>
      <c r="AL882" s="187"/>
      <c r="AM882" s="188"/>
      <c r="AN882" s="193"/>
    </row>
    <row r="883" spans="1:40" ht="15">
      <c r="A883" s="16" t="str">
        <f t="shared" si="14"/>
        <v>850682363001OP Acute</v>
      </c>
      <c r="B883" s="8"/>
      <c r="C883" s="8"/>
      <c r="D883" s="9"/>
      <c r="E883" s="9"/>
      <c r="F883" s="8"/>
      <c r="G883" s="8"/>
      <c r="H883" s="8"/>
      <c r="I883" s="8"/>
      <c r="J883" s="8"/>
      <c r="K883" s="278">
        <v>14001</v>
      </c>
      <c r="L883" s="279" t="s">
        <v>1805</v>
      </c>
      <c r="M883" s="297">
        <v>850682363001</v>
      </c>
      <c r="N883" s="281">
        <v>24</v>
      </c>
      <c r="O883" s="282" t="s">
        <v>1371</v>
      </c>
      <c r="P883" s="283"/>
      <c r="Q883" s="284" t="s">
        <v>787</v>
      </c>
      <c r="R883" s="284" t="s">
        <v>1350</v>
      </c>
      <c r="S883" s="284" t="s">
        <v>1367</v>
      </c>
      <c r="T883" s="284" t="s">
        <v>1368</v>
      </c>
      <c r="U883" s="285"/>
      <c r="V883" s="286" t="s">
        <v>585</v>
      </c>
      <c r="W883" s="287">
        <v>440.14</v>
      </c>
      <c r="X883" s="288">
        <v>0.6</v>
      </c>
      <c r="Y883" s="289">
        <v>0.92920000000000003</v>
      </c>
      <c r="Z883" s="290" t="s">
        <v>1206</v>
      </c>
      <c r="AA883" s="291">
        <v>414.59</v>
      </c>
      <c r="AB883" s="292">
        <v>0.307</v>
      </c>
      <c r="AC883" s="293">
        <v>2.8000000000000001E-2</v>
      </c>
      <c r="AD883" s="293" t="s">
        <v>1378</v>
      </c>
      <c r="AE883" s="293" t="s">
        <v>1374</v>
      </c>
      <c r="AF883" s="293" t="s">
        <v>949</v>
      </c>
      <c r="AG883" s="293" t="s">
        <v>948</v>
      </c>
      <c r="AH883" s="285">
        <v>0.98373999999999995</v>
      </c>
      <c r="AI883" s="188"/>
      <c r="AJ883" s="188"/>
      <c r="AK883" s="187"/>
      <c r="AL883" s="187"/>
      <c r="AM883" s="188"/>
      <c r="AN883" s="193"/>
    </row>
    <row r="884" spans="1:40" ht="15">
      <c r="A884" s="16" t="str">
        <f t="shared" si="14"/>
        <v>850682363001OP Psych</v>
      </c>
      <c r="B884" s="8"/>
      <c r="C884" s="8"/>
      <c r="D884" s="9"/>
      <c r="E884" s="9"/>
      <c r="F884" s="8"/>
      <c r="G884" s="8"/>
      <c r="H884" s="8"/>
      <c r="I884" s="8"/>
      <c r="J884" s="8"/>
      <c r="K884" s="278">
        <v>14001</v>
      </c>
      <c r="L884" s="279" t="s">
        <v>1805</v>
      </c>
      <c r="M884" s="297">
        <v>850682363001</v>
      </c>
      <c r="N884" s="281">
        <v>27</v>
      </c>
      <c r="O884" s="282" t="s">
        <v>1376</v>
      </c>
      <c r="P884" s="283"/>
      <c r="Q884" s="284" t="s">
        <v>787</v>
      </c>
      <c r="R884" s="284" t="s">
        <v>1350</v>
      </c>
      <c r="S884" s="284" t="s">
        <v>1367</v>
      </c>
      <c r="T884" s="284" t="s">
        <v>1368</v>
      </c>
      <c r="U884" s="285"/>
      <c r="V884" s="286" t="s">
        <v>585</v>
      </c>
      <c r="W884" s="287">
        <v>201.46</v>
      </c>
      <c r="X884" s="288">
        <v>0.6</v>
      </c>
      <c r="Y884" s="289">
        <v>0.92920000000000003</v>
      </c>
      <c r="Z884" s="290" t="s">
        <v>1206</v>
      </c>
      <c r="AA884" s="291">
        <v>192.9</v>
      </c>
      <c r="AB884" s="292">
        <v>0.307</v>
      </c>
      <c r="AC884" s="293">
        <v>2.8000000000000001E-2</v>
      </c>
      <c r="AD884" s="293" t="s">
        <v>1378</v>
      </c>
      <c r="AE884" s="293" t="s">
        <v>1374</v>
      </c>
      <c r="AF884" s="293" t="s">
        <v>949</v>
      </c>
      <c r="AG884" s="293" t="s">
        <v>948</v>
      </c>
      <c r="AH884" s="285">
        <v>1</v>
      </c>
      <c r="AI884" s="188"/>
      <c r="AJ884" s="188"/>
      <c r="AK884" s="187"/>
      <c r="AL884" s="187"/>
      <c r="AM884" s="188"/>
      <c r="AN884" s="193"/>
    </row>
    <row r="885" spans="1:40" ht="15">
      <c r="A885" s="16" t="str">
        <f t="shared" si="14"/>
        <v>850682363001OP Psych</v>
      </c>
      <c r="B885" s="8"/>
      <c r="C885" s="8"/>
      <c r="D885" s="9"/>
      <c r="E885" s="9"/>
      <c r="F885" s="8"/>
      <c r="G885" s="8"/>
      <c r="H885" s="8"/>
      <c r="I885" s="8"/>
      <c r="J885" s="8"/>
      <c r="K885" s="278">
        <v>14001</v>
      </c>
      <c r="L885" s="279" t="s">
        <v>1805</v>
      </c>
      <c r="M885" s="297">
        <v>850682363001</v>
      </c>
      <c r="N885" s="281">
        <v>28</v>
      </c>
      <c r="O885" s="282" t="s">
        <v>1376</v>
      </c>
      <c r="P885" s="283"/>
      <c r="Q885" s="284" t="s">
        <v>787</v>
      </c>
      <c r="R885" s="284" t="s">
        <v>1350</v>
      </c>
      <c r="S885" s="284" t="s">
        <v>1367</v>
      </c>
      <c r="T885" s="284" t="s">
        <v>1368</v>
      </c>
      <c r="U885" s="285"/>
      <c r="V885" s="286" t="s">
        <v>585</v>
      </c>
      <c r="W885" s="287">
        <v>201.46</v>
      </c>
      <c r="X885" s="288">
        <v>0.6</v>
      </c>
      <c r="Y885" s="289">
        <v>0.92920000000000003</v>
      </c>
      <c r="Z885" s="290" t="s">
        <v>1206</v>
      </c>
      <c r="AA885" s="291">
        <v>192.9</v>
      </c>
      <c r="AB885" s="292">
        <v>0.307</v>
      </c>
      <c r="AC885" s="293">
        <v>2.8000000000000001E-2</v>
      </c>
      <c r="AD885" s="293" t="s">
        <v>1378</v>
      </c>
      <c r="AE885" s="293" t="s">
        <v>1374</v>
      </c>
      <c r="AF885" s="293" t="s">
        <v>949</v>
      </c>
      <c r="AG885" s="293" t="s">
        <v>948</v>
      </c>
      <c r="AH885" s="285">
        <v>1</v>
      </c>
      <c r="AI885" s="188"/>
      <c r="AJ885" s="188"/>
      <c r="AK885" s="187"/>
      <c r="AL885" s="187"/>
      <c r="AM885" s="188"/>
      <c r="AN885" s="193"/>
    </row>
    <row r="886" spans="1:40" ht="15">
      <c r="A886" s="16" t="str">
        <f t="shared" si="14"/>
        <v>850682363001OP Rehab</v>
      </c>
      <c r="B886" s="8"/>
      <c r="C886" s="8"/>
      <c r="D886" s="9"/>
      <c r="E886" s="9"/>
      <c r="F886" s="8"/>
      <c r="G886" s="8"/>
      <c r="H886" s="8"/>
      <c r="I886" s="8"/>
      <c r="J886" s="8"/>
      <c r="K886" s="278">
        <v>14001</v>
      </c>
      <c r="L886" s="279" t="s">
        <v>1805</v>
      </c>
      <c r="M886" s="297">
        <v>850682363001</v>
      </c>
      <c r="N886" s="281">
        <v>29</v>
      </c>
      <c r="O886" s="282" t="s">
        <v>1379</v>
      </c>
      <c r="P886" s="283"/>
      <c r="Q886" s="284" t="s">
        <v>787</v>
      </c>
      <c r="R886" s="284" t="s">
        <v>1350</v>
      </c>
      <c r="S886" s="284" t="s">
        <v>1367</v>
      </c>
      <c r="T886" s="284" t="s">
        <v>1368</v>
      </c>
      <c r="U886" s="285"/>
      <c r="V886" s="286" t="s">
        <v>585</v>
      </c>
      <c r="W886" s="287">
        <v>310.45999999999998</v>
      </c>
      <c r="X886" s="288">
        <v>0.6</v>
      </c>
      <c r="Y886" s="289">
        <v>0.92920000000000003</v>
      </c>
      <c r="Z886" s="290" t="s">
        <v>1206</v>
      </c>
      <c r="AA886" s="291">
        <v>297.27</v>
      </c>
      <c r="AB886" s="292">
        <v>0.307</v>
      </c>
      <c r="AC886" s="293">
        <v>2.8000000000000001E-2</v>
      </c>
      <c r="AD886" s="293" t="s">
        <v>1378</v>
      </c>
      <c r="AE886" s="293" t="s">
        <v>1374</v>
      </c>
      <c r="AF886" s="293" t="s">
        <v>949</v>
      </c>
      <c r="AG886" s="293" t="s">
        <v>948</v>
      </c>
      <c r="AH886" s="285">
        <v>1</v>
      </c>
      <c r="AI886" s="188"/>
      <c r="AJ886" s="188"/>
      <c r="AK886" s="187"/>
      <c r="AL886" s="187"/>
      <c r="AM886" s="188"/>
      <c r="AN886" s="193"/>
    </row>
    <row r="887" spans="1:40">
      <c r="A887" s="16" t="str">
        <f t="shared" si="14"/>
        <v>363297173001IP Acute</v>
      </c>
      <c r="B887" s="8"/>
      <c r="C887" s="8"/>
      <c r="D887" s="9"/>
      <c r="E887" s="9"/>
      <c r="F887" s="8"/>
      <c r="G887" s="8"/>
      <c r="H887" s="8"/>
      <c r="I887" s="8"/>
      <c r="J887" s="8"/>
      <c r="K887" s="244">
        <v>14002</v>
      </c>
      <c r="L887" s="248" t="s">
        <v>1432</v>
      </c>
      <c r="M887" s="246">
        <v>363297173001</v>
      </c>
      <c r="N887" s="247">
        <v>20</v>
      </c>
      <c r="O887" s="247" t="s">
        <v>1366</v>
      </c>
      <c r="P887" s="203"/>
      <c r="Q887" s="188" t="s">
        <v>819</v>
      </c>
      <c r="R887" s="188" t="s">
        <v>1350</v>
      </c>
      <c r="S887" s="188" t="s">
        <v>1367</v>
      </c>
      <c r="T887" s="188" t="s">
        <v>1368</v>
      </c>
      <c r="U887" s="189"/>
      <c r="V887" s="189" t="s">
        <v>629</v>
      </c>
      <c r="W887" s="197">
        <v>3436.26</v>
      </c>
      <c r="X887" s="198">
        <v>0.68300000000000005</v>
      </c>
      <c r="Y887" s="199">
        <v>1.0412999999999999</v>
      </c>
      <c r="Z887" s="200">
        <v>0</v>
      </c>
      <c r="AA887" s="201">
        <v>3528.21</v>
      </c>
      <c r="AB887" s="202">
        <v>0.217</v>
      </c>
      <c r="AC887" s="202">
        <v>1.7999999999999999E-2</v>
      </c>
      <c r="AD887" s="202" t="s">
        <v>1378</v>
      </c>
      <c r="AE887" s="202" t="s">
        <v>1369</v>
      </c>
      <c r="AF887" s="202" t="s">
        <v>1206</v>
      </c>
      <c r="AG887" s="202" t="s">
        <v>948</v>
      </c>
      <c r="AH887" s="189">
        <v>0.99858999999999998</v>
      </c>
      <c r="AI887" s="188"/>
      <c r="AJ887" s="188"/>
      <c r="AK887" s="187"/>
      <c r="AL887" s="187"/>
      <c r="AM887" s="188"/>
      <c r="AN887" s="193"/>
    </row>
    <row r="888" spans="1:40">
      <c r="A888" s="16" t="str">
        <f t="shared" si="14"/>
        <v>363297173001OP Acute</v>
      </c>
      <c r="B888" s="8"/>
      <c r="C888" s="8"/>
      <c r="D888" s="9"/>
      <c r="E888" s="9"/>
      <c r="F888" s="8"/>
      <c r="G888" s="8"/>
      <c r="H888" s="8"/>
      <c r="I888" s="8"/>
      <c r="J888" s="8"/>
      <c r="K888" s="244">
        <v>14002</v>
      </c>
      <c r="L888" s="248" t="s">
        <v>1432</v>
      </c>
      <c r="M888" s="246">
        <v>363297173001</v>
      </c>
      <c r="N888" s="247">
        <v>24</v>
      </c>
      <c r="O888" s="247" t="s">
        <v>1371</v>
      </c>
      <c r="P888" s="203"/>
      <c r="Q888" s="188" t="s">
        <v>819</v>
      </c>
      <c r="R888" s="188" t="s">
        <v>1350</v>
      </c>
      <c r="S888" s="188" t="s">
        <v>1367</v>
      </c>
      <c r="T888" s="188" t="s">
        <v>1368</v>
      </c>
      <c r="U888" s="189"/>
      <c r="V888" s="189" t="s">
        <v>629</v>
      </c>
      <c r="W888" s="197">
        <v>440.14</v>
      </c>
      <c r="X888" s="198">
        <v>0.6</v>
      </c>
      <c r="Y888" s="199">
        <v>1.0412999999999999</v>
      </c>
      <c r="Z888" s="200" t="s">
        <v>1206</v>
      </c>
      <c r="AA888" s="201">
        <v>443.71</v>
      </c>
      <c r="AB888" s="202">
        <v>0.217</v>
      </c>
      <c r="AC888" s="202">
        <v>1.7999999999999999E-2</v>
      </c>
      <c r="AD888" s="202" t="s">
        <v>1378</v>
      </c>
      <c r="AE888" s="202" t="s">
        <v>1369</v>
      </c>
      <c r="AF888" s="202" t="s">
        <v>949</v>
      </c>
      <c r="AG888" s="240" t="s">
        <v>948</v>
      </c>
      <c r="AH888" s="189">
        <v>0.98373999999999995</v>
      </c>
      <c r="AI888" s="188"/>
      <c r="AJ888" s="188"/>
      <c r="AK888" s="187"/>
      <c r="AL888" s="187"/>
      <c r="AM888" s="188"/>
      <c r="AN888" s="193"/>
    </row>
    <row r="889" spans="1:40">
      <c r="A889" s="16" t="str">
        <f t="shared" si="14"/>
        <v>376020408001IP Acute</v>
      </c>
      <c r="B889" s="8"/>
      <c r="C889" s="8"/>
      <c r="D889" s="9"/>
      <c r="E889" s="9"/>
      <c r="F889" s="8"/>
      <c r="G889" s="8"/>
      <c r="H889" s="8"/>
      <c r="I889" s="8"/>
      <c r="J889" s="8"/>
      <c r="K889" s="244">
        <v>14003</v>
      </c>
      <c r="L889" s="248" t="s">
        <v>1697</v>
      </c>
      <c r="M889" s="246">
        <v>376020408001</v>
      </c>
      <c r="N889" s="247">
        <v>20</v>
      </c>
      <c r="O889" s="247" t="s">
        <v>1366</v>
      </c>
      <c r="P889" s="203"/>
      <c r="Q889" s="188" t="s">
        <v>742</v>
      </c>
      <c r="R889" s="188" t="s">
        <v>1350</v>
      </c>
      <c r="S889" s="188" t="s">
        <v>945</v>
      </c>
      <c r="T889" s="188" t="s">
        <v>1368</v>
      </c>
      <c r="U889" s="189"/>
      <c r="V889" s="189" t="s">
        <v>659</v>
      </c>
      <c r="W889" s="197">
        <v>3436.26</v>
      </c>
      <c r="X889" s="198">
        <v>0.62</v>
      </c>
      <c r="Y889" s="199">
        <v>0.84860000000000002</v>
      </c>
      <c r="Z889" s="200">
        <v>0</v>
      </c>
      <c r="AA889" s="241">
        <v>3109.31</v>
      </c>
      <c r="AB889" s="202">
        <v>0.29099999999999998</v>
      </c>
      <c r="AC889" s="202">
        <v>2.1000000000000001E-2</v>
      </c>
      <c r="AD889" s="202" t="s">
        <v>1373</v>
      </c>
      <c r="AE889" s="202">
        <v>0</v>
      </c>
      <c r="AF889" s="240" t="s">
        <v>1206</v>
      </c>
      <c r="AG889" s="240" t="s">
        <v>949</v>
      </c>
      <c r="AH889" s="189">
        <v>0.99858999999999998</v>
      </c>
      <c r="AI889" s="188"/>
      <c r="AJ889" s="188"/>
      <c r="AK889" s="187"/>
      <c r="AL889" s="187"/>
      <c r="AM889" s="188"/>
      <c r="AN889" s="193"/>
    </row>
    <row r="890" spans="1:40">
      <c r="A890" s="16" t="str">
        <f t="shared" si="14"/>
        <v>376020408001OP Acute</v>
      </c>
      <c r="B890" s="8"/>
      <c r="C890" s="8"/>
      <c r="D890" s="9"/>
      <c r="E890" s="9"/>
      <c r="F890" s="8"/>
      <c r="G890" s="8"/>
      <c r="H890" s="8"/>
      <c r="I890" s="8"/>
      <c r="J890" s="8"/>
      <c r="K890" s="244">
        <v>14003</v>
      </c>
      <c r="L890" s="248" t="s">
        <v>1697</v>
      </c>
      <c r="M890" s="246">
        <v>376020408001</v>
      </c>
      <c r="N890" s="247">
        <v>24</v>
      </c>
      <c r="O890" s="247" t="s">
        <v>1371</v>
      </c>
      <c r="P890" s="203"/>
      <c r="Q890" s="188" t="s">
        <v>742</v>
      </c>
      <c r="R890" s="188" t="s">
        <v>1350</v>
      </c>
      <c r="S890" s="188" t="s">
        <v>945</v>
      </c>
      <c r="T890" s="188" t="s">
        <v>1368</v>
      </c>
      <c r="U890" s="189"/>
      <c r="V890" s="189" t="s">
        <v>659</v>
      </c>
      <c r="W890" s="197">
        <v>1224.1300000000001</v>
      </c>
      <c r="X890" s="198">
        <v>0.6</v>
      </c>
      <c r="Y890" s="199">
        <v>1</v>
      </c>
      <c r="Z890" s="200" t="s">
        <v>1206</v>
      </c>
      <c r="AA890" s="201">
        <v>1743.84</v>
      </c>
      <c r="AB890" s="202">
        <v>0.29099999999999998</v>
      </c>
      <c r="AC890" s="202">
        <v>2.1000000000000001E-2</v>
      </c>
      <c r="AD890" s="202" t="s">
        <v>1373</v>
      </c>
      <c r="AE890" s="202">
        <v>0</v>
      </c>
      <c r="AF890" s="202" t="s">
        <v>948</v>
      </c>
      <c r="AG890" s="202" t="s">
        <v>949</v>
      </c>
      <c r="AH890" s="189">
        <v>0.98373999999999995</v>
      </c>
      <c r="AI890" s="188"/>
      <c r="AJ890" s="188"/>
      <c r="AK890" s="187"/>
      <c r="AL890" s="187"/>
      <c r="AM890" s="188"/>
      <c r="AN890" s="193"/>
    </row>
    <row r="891" spans="1:40">
      <c r="A891" s="16" t="str">
        <f t="shared" si="14"/>
        <v>363965251001IP Psych</v>
      </c>
      <c r="B891" s="8"/>
      <c r="C891" s="8"/>
      <c r="D891" s="9"/>
      <c r="E891" s="9"/>
      <c r="F891" s="8"/>
      <c r="G891" s="8"/>
      <c r="H891" s="8"/>
      <c r="I891" s="8"/>
      <c r="J891" s="8"/>
      <c r="K891" s="244">
        <v>14004</v>
      </c>
      <c r="L891" s="248" t="s">
        <v>1698</v>
      </c>
      <c r="M891" s="246">
        <v>363965251001</v>
      </c>
      <c r="N891" s="247">
        <v>21</v>
      </c>
      <c r="O891" s="247" t="s">
        <v>1375</v>
      </c>
      <c r="P891" s="203"/>
      <c r="Q891" s="188" t="s">
        <v>845</v>
      </c>
      <c r="R891" s="188" t="s">
        <v>1350</v>
      </c>
      <c r="S891" s="188" t="s">
        <v>1385</v>
      </c>
      <c r="T891" s="188" t="s">
        <v>1368</v>
      </c>
      <c r="U891" s="189"/>
      <c r="V891" s="189" t="s">
        <v>844</v>
      </c>
      <c r="W891" s="197" t="s">
        <v>1206</v>
      </c>
      <c r="X891" s="198" t="s">
        <v>1206</v>
      </c>
      <c r="Y891" s="199" t="s">
        <v>1206</v>
      </c>
      <c r="Z891" s="200" t="s">
        <v>1206</v>
      </c>
      <c r="AA891" s="201">
        <v>460.32</v>
      </c>
      <c r="AB891" s="202" t="s">
        <v>1206</v>
      </c>
      <c r="AC891" s="202" t="s">
        <v>1206</v>
      </c>
      <c r="AD891" s="202" t="s">
        <v>1373</v>
      </c>
      <c r="AE891" s="202">
        <v>0</v>
      </c>
      <c r="AF891" s="202" t="s">
        <v>1206</v>
      </c>
      <c r="AG891" s="202" t="s">
        <v>948</v>
      </c>
      <c r="AH891" s="189">
        <v>1</v>
      </c>
      <c r="AI891" s="188"/>
      <c r="AJ891" s="188"/>
      <c r="AK891" s="187"/>
      <c r="AL891" s="187"/>
      <c r="AM891" s="188"/>
      <c r="AN891" s="193"/>
    </row>
    <row r="892" spans="1:40">
      <c r="A892" s="16" t="str">
        <f t="shared" si="14"/>
        <v>363965251001OP Psych</v>
      </c>
      <c r="B892" s="8"/>
      <c r="C892" s="8"/>
      <c r="D892" s="9"/>
      <c r="E892" s="9"/>
      <c r="F892" s="8"/>
      <c r="G892" s="8"/>
      <c r="H892" s="8"/>
      <c r="I892" s="8"/>
      <c r="J892" s="8"/>
      <c r="K892" s="244">
        <v>14004</v>
      </c>
      <c r="L892" s="248" t="s">
        <v>1698</v>
      </c>
      <c r="M892" s="246">
        <v>363965251001</v>
      </c>
      <c r="N892" s="247">
        <v>27</v>
      </c>
      <c r="O892" s="247" t="s">
        <v>1376</v>
      </c>
      <c r="P892" s="203"/>
      <c r="Q892" s="188" t="s">
        <v>845</v>
      </c>
      <c r="R892" s="188" t="s">
        <v>1350</v>
      </c>
      <c r="S892" s="188" t="s">
        <v>1385</v>
      </c>
      <c r="T892" s="188" t="s">
        <v>1368</v>
      </c>
      <c r="U892" s="189"/>
      <c r="V892" s="189" t="s">
        <v>844</v>
      </c>
      <c r="W892" s="197">
        <v>201.46</v>
      </c>
      <c r="X892" s="198">
        <v>0.6</v>
      </c>
      <c r="Y892" s="199">
        <v>1.0342999999999998</v>
      </c>
      <c r="Z892" s="200" t="s">
        <v>1206</v>
      </c>
      <c r="AA892" s="201">
        <v>205.61</v>
      </c>
      <c r="AB892" s="202">
        <v>0.23599999999999996</v>
      </c>
      <c r="AC892" s="202">
        <v>2.1000000000000001E-2</v>
      </c>
      <c r="AD892" s="202" t="s">
        <v>1373</v>
      </c>
      <c r="AE892" s="202">
        <v>0</v>
      </c>
      <c r="AF892" s="202" t="s">
        <v>949</v>
      </c>
      <c r="AG892" s="202" t="s">
        <v>948</v>
      </c>
      <c r="AH892" s="189">
        <v>1</v>
      </c>
      <c r="AI892" s="188"/>
      <c r="AJ892" s="188"/>
      <c r="AK892" s="187"/>
      <c r="AL892" s="187"/>
      <c r="AM892" s="188"/>
      <c r="AN892" s="193"/>
    </row>
    <row r="893" spans="1:40">
      <c r="A893" s="16" t="str">
        <f t="shared" si="14"/>
        <v>363965251001OP Psych</v>
      </c>
      <c r="B893" s="8"/>
      <c r="C893" s="8"/>
      <c r="D893" s="9"/>
      <c r="E893" s="9"/>
      <c r="F893" s="8"/>
      <c r="G893" s="8"/>
      <c r="H893" s="8"/>
      <c r="I893" s="8"/>
      <c r="J893" s="8"/>
      <c r="K893" s="244">
        <v>14004</v>
      </c>
      <c r="L893" s="248" t="s">
        <v>1698</v>
      </c>
      <c r="M893" s="246">
        <v>363965251001</v>
      </c>
      <c r="N893" s="247">
        <v>28</v>
      </c>
      <c r="O893" s="247" t="s">
        <v>1376</v>
      </c>
      <c r="P893" s="203"/>
      <c r="Q893" s="188" t="s">
        <v>845</v>
      </c>
      <c r="R893" s="188" t="s">
        <v>1350</v>
      </c>
      <c r="S893" s="188" t="s">
        <v>1385</v>
      </c>
      <c r="T893" s="188" t="s">
        <v>1368</v>
      </c>
      <c r="U893" s="189"/>
      <c r="V893" s="189" t="s">
        <v>844</v>
      </c>
      <c r="W893" s="197">
        <v>201.46</v>
      </c>
      <c r="X893" s="198">
        <v>0.6</v>
      </c>
      <c r="Y893" s="199">
        <v>1.0342999999999998</v>
      </c>
      <c r="Z893" s="200" t="s">
        <v>1206</v>
      </c>
      <c r="AA893" s="201">
        <v>205.61</v>
      </c>
      <c r="AB893" s="202">
        <v>0.23599999999999996</v>
      </c>
      <c r="AC893" s="202">
        <v>2.1000000000000001E-2</v>
      </c>
      <c r="AD893" s="202" t="s">
        <v>1373</v>
      </c>
      <c r="AE893" s="202">
        <v>0</v>
      </c>
      <c r="AF893" s="202" t="s">
        <v>949</v>
      </c>
      <c r="AG893" s="202" t="s">
        <v>948</v>
      </c>
      <c r="AH893" s="189">
        <v>1</v>
      </c>
      <c r="AI893" s="188"/>
      <c r="AJ893" s="188"/>
      <c r="AK893" s="187"/>
      <c r="AL893" s="187"/>
      <c r="AM893" s="188"/>
      <c r="AN893" s="193"/>
    </row>
    <row r="894" spans="1:40">
      <c r="A894" s="16" t="str">
        <f t="shared" si="14"/>
        <v>363915965005IP Acute</v>
      </c>
      <c r="B894" s="8"/>
      <c r="C894" s="8"/>
      <c r="D894" s="9"/>
      <c r="E894" s="9"/>
      <c r="F894" s="8"/>
      <c r="G894" s="8"/>
      <c r="H894" s="8"/>
      <c r="I894" s="8"/>
      <c r="J894" s="8"/>
      <c r="K894" s="244">
        <v>14085</v>
      </c>
      <c r="L894" s="248" t="s">
        <v>1699</v>
      </c>
      <c r="M894" s="246">
        <v>363915965005</v>
      </c>
      <c r="N894" s="247">
        <v>20</v>
      </c>
      <c r="O894" s="247" t="s">
        <v>1366</v>
      </c>
      <c r="P894" s="203"/>
      <c r="Q894" s="188" t="s">
        <v>1221</v>
      </c>
      <c r="R894" s="188" t="s">
        <v>1350</v>
      </c>
      <c r="S894" s="188" t="s">
        <v>1389</v>
      </c>
      <c r="T894" s="188" t="s">
        <v>1390</v>
      </c>
      <c r="U894" s="189"/>
      <c r="V894" s="189" t="s">
        <v>1222</v>
      </c>
      <c r="W894" s="197" t="s">
        <v>1206</v>
      </c>
      <c r="X894" s="198" t="s">
        <v>1206</v>
      </c>
      <c r="Y894" s="199" t="s">
        <v>1206</v>
      </c>
      <c r="Z894" s="200" t="s">
        <v>1206</v>
      </c>
      <c r="AA894" s="201">
        <v>932.21</v>
      </c>
      <c r="AB894" s="202" t="s">
        <v>1206</v>
      </c>
      <c r="AC894" s="202" t="s">
        <v>1206</v>
      </c>
      <c r="AD894" s="202" t="s">
        <v>1373</v>
      </c>
      <c r="AE894" s="202">
        <v>0</v>
      </c>
      <c r="AF894" s="202" t="s">
        <v>1206</v>
      </c>
      <c r="AG894" s="202" t="s">
        <v>948</v>
      </c>
      <c r="AH894" s="189">
        <v>1</v>
      </c>
      <c r="AI894" s="188"/>
      <c r="AJ894" s="188"/>
      <c r="AK894" s="187"/>
      <c r="AL894" s="187"/>
      <c r="AM894" s="188"/>
      <c r="AN894" s="193"/>
    </row>
    <row r="895" spans="1:40">
      <c r="A895" s="16" t="str">
        <f t="shared" si="14"/>
        <v>363915965010IP Acute</v>
      </c>
      <c r="B895" s="8"/>
      <c r="C895" s="8"/>
      <c r="D895" s="9"/>
      <c r="E895" s="9"/>
      <c r="F895" s="8"/>
      <c r="G895" s="8"/>
      <c r="H895" s="8"/>
      <c r="I895" s="8"/>
      <c r="J895" s="8"/>
      <c r="K895" s="244">
        <v>14085</v>
      </c>
      <c r="L895" s="248" t="s">
        <v>1699</v>
      </c>
      <c r="M895" s="246">
        <v>363915965010</v>
      </c>
      <c r="N895" s="247">
        <v>20</v>
      </c>
      <c r="O895" s="247" t="s">
        <v>1366</v>
      </c>
      <c r="P895" s="203"/>
      <c r="Q895" s="188" t="s">
        <v>1221</v>
      </c>
      <c r="R895" s="188" t="s">
        <v>1350</v>
      </c>
      <c r="S895" s="188" t="s">
        <v>1389</v>
      </c>
      <c r="T895" s="188" t="s">
        <v>1390</v>
      </c>
      <c r="U895" s="189"/>
      <c r="V895" s="189" t="s">
        <v>1222</v>
      </c>
      <c r="W895" s="197" t="s">
        <v>1206</v>
      </c>
      <c r="X895" s="198" t="s">
        <v>1206</v>
      </c>
      <c r="Y895" s="199" t="s">
        <v>1206</v>
      </c>
      <c r="Z895" s="200" t="s">
        <v>1206</v>
      </c>
      <c r="AA895" s="201">
        <v>932.21</v>
      </c>
      <c r="AB895" s="202" t="s">
        <v>1206</v>
      </c>
      <c r="AC895" s="202" t="s">
        <v>1206</v>
      </c>
      <c r="AD895" s="202" t="s">
        <v>1373</v>
      </c>
      <c r="AE895" s="202">
        <v>0</v>
      </c>
      <c r="AF895" s="202" t="s">
        <v>1206</v>
      </c>
      <c r="AG895" s="202" t="s">
        <v>948</v>
      </c>
      <c r="AH895" s="189">
        <v>1</v>
      </c>
      <c r="AI895" s="188"/>
      <c r="AJ895" s="188"/>
      <c r="AK895" s="187"/>
      <c r="AL895" s="187"/>
      <c r="AM895" s="188"/>
      <c r="AN895" s="193"/>
    </row>
    <row r="896" spans="1:40">
      <c r="A896" s="16" t="str">
        <f t="shared" si="14"/>
        <v>363915965005IP Psych</v>
      </c>
      <c r="B896" s="8"/>
      <c r="C896" s="8"/>
      <c r="D896" s="9"/>
      <c r="E896" s="9"/>
      <c r="F896" s="8"/>
      <c r="G896" s="8"/>
      <c r="H896" s="8"/>
      <c r="I896" s="8"/>
      <c r="J896" s="8"/>
      <c r="K896" s="244">
        <v>14085</v>
      </c>
      <c r="L896" s="248" t="s">
        <v>1699</v>
      </c>
      <c r="M896" s="246">
        <v>363915965005</v>
      </c>
      <c r="N896" s="247">
        <v>21</v>
      </c>
      <c r="O896" s="247" t="s">
        <v>1375</v>
      </c>
      <c r="P896" s="203"/>
      <c r="Q896" s="188" t="s">
        <v>1221</v>
      </c>
      <c r="R896" s="188" t="s">
        <v>1350</v>
      </c>
      <c r="S896" s="188" t="s">
        <v>1389</v>
      </c>
      <c r="T896" s="188" t="s">
        <v>1390</v>
      </c>
      <c r="U896" s="189"/>
      <c r="V896" s="189" t="s">
        <v>1222</v>
      </c>
      <c r="W896" s="197" t="s">
        <v>1206</v>
      </c>
      <c r="X896" s="198" t="s">
        <v>1206</v>
      </c>
      <c r="Y896" s="199" t="s">
        <v>1206</v>
      </c>
      <c r="Z896" s="200" t="s">
        <v>1206</v>
      </c>
      <c r="AA896" s="201">
        <v>371.82</v>
      </c>
      <c r="AB896" s="202" t="s">
        <v>1206</v>
      </c>
      <c r="AC896" s="202" t="s">
        <v>1206</v>
      </c>
      <c r="AD896" s="202" t="s">
        <v>1373</v>
      </c>
      <c r="AE896" s="202">
        <v>0</v>
      </c>
      <c r="AF896" s="202" t="s">
        <v>1206</v>
      </c>
      <c r="AG896" s="202" t="s">
        <v>948</v>
      </c>
      <c r="AH896" s="189">
        <v>1</v>
      </c>
      <c r="AI896" s="188"/>
      <c r="AJ896" s="188"/>
      <c r="AK896" s="187"/>
      <c r="AL896" s="187"/>
      <c r="AM896" s="188"/>
      <c r="AN896" s="193"/>
    </row>
    <row r="897" spans="1:40">
      <c r="A897" s="16" t="str">
        <f t="shared" si="14"/>
        <v>363915965010IP Psych</v>
      </c>
      <c r="B897" s="8"/>
      <c r="C897" s="8"/>
      <c r="D897" s="9"/>
      <c r="E897" s="9"/>
      <c r="F897" s="8"/>
      <c r="G897" s="8"/>
      <c r="H897" s="8"/>
      <c r="I897" s="8"/>
      <c r="J897" s="8"/>
      <c r="K897" s="244">
        <v>14085</v>
      </c>
      <c r="L897" s="248" t="s">
        <v>1699</v>
      </c>
      <c r="M897" s="246">
        <v>363915965010</v>
      </c>
      <c r="N897" s="247">
        <v>21</v>
      </c>
      <c r="O897" s="247" t="s">
        <v>1375</v>
      </c>
      <c r="P897" s="203"/>
      <c r="Q897" s="188" t="s">
        <v>1221</v>
      </c>
      <c r="R897" s="188" t="s">
        <v>1350</v>
      </c>
      <c r="S897" s="188" t="s">
        <v>1389</v>
      </c>
      <c r="T897" s="188" t="s">
        <v>1390</v>
      </c>
      <c r="U897" s="189"/>
      <c r="V897" s="189" t="s">
        <v>1222</v>
      </c>
      <c r="W897" s="197" t="s">
        <v>1206</v>
      </c>
      <c r="X897" s="198" t="s">
        <v>1206</v>
      </c>
      <c r="Y897" s="199" t="s">
        <v>1206</v>
      </c>
      <c r="Z897" s="200" t="s">
        <v>1206</v>
      </c>
      <c r="AA897" s="201">
        <v>371.82</v>
      </c>
      <c r="AB897" s="202" t="s">
        <v>1206</v>
      </c>
      <c r="AC897" s="202" t="s">
        <v>1206</v>
      </c>
      <c r="AD897" s="202" t="s">
        <v>1373</v>
      </c>
      <c r="AE897" s="202">
        <v>0</v>
      </c>
      <c r="AF897" s="202" t="s">
        <v>1206</v>
      </c>
      <c r="AG897" s="202" t="s">
        <v>948</v>
      </c>
      <c r="AH897" s="189">
        <v>1</v>
      </c>
      <c r="AI897" s="188"/>
      <c r="AJ897" s="188"/>
      <c r="AK897" s="187"/>
      <c r="AL897" s="187"/>
      <c r="AM897" s="188"/>
      <c r="AN897" s="193"/>
    </row>
    <row r="898" spans="1:40">
      <c r="A898" s="16" t="str">
        <f t="shared" si="14"/>
        <v>363915965005OP Acute</v>
      </c>
      <c r="B898" s="8"/>
      <c r="C898" s="8"/>
      <c r="D898" s="9"/>
      <c r="E898" s="9"/>
      <c r="F898" s="8"/>
      <c r="G898" s="8"/>
      <c r="H898" s="8"/>
      <c r="I898" s="8"/>
      <c r="J898" s="8"/>
      <c r="K898" s="244">
        <v>14085</v>
      </c>
      <c r="L898" s="248" t="s">
        <v>1699</v>
      </c>
      <c r="M898" s="246">
        <v>363915965005</v>
      </c>
      <c r="N898" s="247">
        <v>24</v>
      </c>
      <c r="O898" s="247" t="s">
        <v>1371</v>
      </c>
      <c r="P898" s="203"/>
      <c r="Q898" s="188" t="s">
        <v>1221</v>
      </c>
      <c r="R898" s="188" t="s">
        <v>1350</v>
      </c>
      <c r="S898" s="188" t="s">
        <v>1389</v>
      </c>
      <c r="T898" s="188" t="s">
        <v>1390</v>
      </c>
      <c r="U898" s="189"/>
      <c r="V898" s="189" t="s">
        <v>1222</v>
      </c>
      <c r="W898" s="197">
        <v>440.14</v>
      </c>
      <c r="X898" s="198">
        <v>0.6</v>
      </c>
      <c r="Y898" s="199">
        <v>1.0427</v>
      </c>
      <c r="Z898" s="200" t="s">
        <v>1206</v>
      </c>
      <c r="AA898" s="201">
        <v>444.08</v>
      </c>
      <c r="AB898" s="202">
        <v>0.23599999999999996</v>
      </c>
      <c r="AC898" s="202">
        <v>2.1000000000000001E-2</v>
      </c>
      <c r="AD898" s="202" t="s">
        <v>1373</v>
      </c>
      <c r="AE898" s="202">
        <v>0</v>
      </c>
      <c r="AF898" s="202" t="s">
        <v>949</v>
      </c>
      <c r="AG898" s="202" t="s">
        <v>948</v>
      </c>
      <c r="AH898" s="189">
        <v>0.98373999999999995</v>
      </c>
      <c r="AI898" s="188"/>
      <c r="AJ898" s="188"/>
      <c r="AK898" s="187"/>
      <c r="AL898" s="187"/>
      <c r="AM898" s="188"/>
      <c r="AN898" s="193"/>
    </row>
    <row r="899" spans="1:40">
      <c r="A899" s="16" t="str">
        <f t="shared" si="14"/>
        <v>363915965010OP Acute</v>
      </c>
      <c r="B899" s="8"/>
      <c r="C899" s="8"/>
      <c r="D899" s="9"/>
      <c r="E899" s="9"/>
      <c r="F899" s="8"/>
      <c r="G899" s="8"/>
      <c r="H899" s="8"/>
      <c r="I899" s="8"/>
      <c r="J899" s="8"/>
      <c r="K899" s="244">
        <v>14085</v>
      </c>
      <c r="L899" s="248" t="s">
        <v>1699</v>
      </c>
      <c r="M899" s="246">
        <v>363915965010</v>
      </c>
      <c r="N899" s="247">
        <v>24</v>
      </c>
      <c r="O899" s="247" t="s">
        <v>1371</v>
      </c>
      <c r="P899" s="203"/>
      <c r="Q899" s="188" t="s">
        <v>1221</v>
      </c>
      <c r="R899" s="188" t="s">
        <v>1350</v>
      </c>
      <c r="S899" s="188" t="s">
        <v>1389</v>
      </c>
      <c r="T899" s="188" t="s">
        <v>1390</v>
      </c>
      <c r="U899" s="189"/>
      <c r="V899" s="189" t="s">
        <v>1222</v>
      </c>
      <c r="W899" s="197">
        <v>440.14</v>
      </c>
      <c r="X899" s="198">
        <v>0.6</v>
      </c>
      <c r="Y899" s="199">
        <v>1.0427</v>
      </c>
      <c r="Z899" s="200" t="s">
        <v>1206</v>
      </c>
      <c r="AA899" s="201">
        <v>444.08</v>
      </c>
      <c r="AB899" s="202">
        <v>0.23599999999999996</v>
      </c>
      <c r="AC899" s="202">
        <v>2.1000000000000001E-2</v>
      </c>
      <c r="AD899" s="202" t="s">
        <v>1373</v>
      </c>
      <c r="AE899" s="202">
        <v>0</v>
      </c>
      <c r="AF899" s="202" t="s">
        <v>949</v>
      </c>
      <c r="AG899" s="202" t="s">
        <v>948</v>
      </c>
      <c r="AH899" s="189">
        <v>0.98373999999999995</v>
      </c>
      <c r="AI899" s="188"/>
      <c r="AJ899" s="188"/>
      <c r="AK899" s="187"/>
      <c r="AL899" s="187"/>
      <c r="AM899" s="188"/>
      <c r="AN899" s="193"/>
    </row>
    <row r="900" spans="1:40">
      <c r="A900" s="16" t="str">
        <f t="shared" si="14"/>
        <v>611899386001IP Acute</v>
      </c>
      <c r="B900" s="8"/>
      <c r="C900" s="8"/>
      <c r="D900" s="9"/>
      <c r="E900" s="9"/>
      <c r="F900" s="8"/>
      <c r="G900" s="8"/>
      <c r="H900" s="8"/>
      <c r="I900" s="8"/>
      <c r="J900" s="8"/>
      <c r="K900" s="244">
        <v>15001</v>
      </c>
      <c r="L900" s="248" t="s">
        <v>1795</v>
      </c>
      <c r="M900" s="246">
        <v>611899386001</v>
      </c>
      <c r="N900" s="247">
        <v>20</v>
      </c>
      <c r="O900" s="247" t="s">
        <v>1366</v>
      </c>
      <c r="P900" s="203"/>
      <c r="Q900" s="188" t="s">
        <v>942</v>
      </c>
      <c r="R900" s="188" t="s">
        <v>1350</v>
      </c>
      <c r="S900" s="188" t="s">
        <v>1367</v>
      </c>
      <c r="T900" s="188" t="s">
        <v>1368</v>
      </c>
      <c r="U900" s="189"/>
      <c r="V900" s="189" t="s">
        <v>548</v>
      </c>
      <c r="W900" s="197">
        <v>3436.26</v>
      </c>
      <c r="X900" s="198">
        <v>0.68300000000000005</v>
      </c>
      <c r="Y900" s="199">
        <v>1.0427</v>
      </c>
      <c r="Z900" s="200">
        <v>5.8799999999999998E-3</v>
      </c>
      <c r="AA900" s="201">
        <v>3552.25</v>
      </c>
      <c r="AB900" s="202">
        <v>0.16300000000000001</v>
      </c>
      <c r="AC900" s="202">
        <v>1.4E-2</v>
      </c>
      <c r="AD900" s="202" t="s">
        <v>1373</v>
      </c>
      <c r="AE900" s="202" t="s">
        <v>1374</v>
      </c>
      <c r="AF900" s="202" t="s">
        <v>1206</v>
      </c>
      <c r="AG900" s="202" t="s">
        <v>949</v>
      </c>
      <c r="AH900" s="189">
        <v>0.99858999999999998</v>
      </c>
      <c r="AI900" s="188"/>
      <c r="AJ900" s="188"/>
      <c r="AK900" s="187"/>
      <c r="AL900" s="187"/>
      <c r="AM900" s="188"/>
      <c r="AN900" s="193"/>
    </row>
    <row r="901" spans="1:40">
      <c r="A901" s="16" t="str">
        <f t="shared" si="14"/>
        <v>611899386001OP Acute</v>
      </c>
      <c r="B901" s="8"/>
      <c r="C901" s="8"/>
      <c r="D901" s="9"/>
      <c r="E901" s="9"/>
      <c r="F901" s="8"/>
      <c r="G901" s="8"/>
      <c r="H901" s="8"/>
      <c r="I901" s="8"/>
      <c r="J901" s="8"/>
      <c r="K901" s="244">
        <v>15001</v>
      </c>
      <c r="L901" s="248" t="s">
        <v>1795</v>
      </c>
      <c r="M901" s="246">
        <v>611899386001</v>
      </c>
      <c r="N901" s="247">
        <v>24</v>
      </c>
      <c r="O901" s="247" t="s">
        <v>1371</v>
      </c>
      <c r="P901" s="203"/>
      <c r="Q901" s="188" t="s">
        <v>942</v>
      </c>
      <c r="R901" s="188" t="s">
        <v>1350</v>
      </c>
      <c r="S901" s="188" t="s">
        <v>1367</v>
      </c>
      <c r="T901" s="188" t="s">
        <v>1368</v>
      </c>
      <c r="U901" s="189"/>
      <c r="V901" s="189" t="s">
        <v>548</v>
      </c>
      <c r="W901" s="197">
        <v>440.14</v>
      </c>
      <c r="X901" s="198">
        <v>0.6</v>
      </c>
      <c r="Y901" s="199">
        <v>1.0427</v>
      </c>
      <c r="Z901" s="200" t="s">
        <v>1206</v>
      </c>
      <c r="AA901" s="201">
        <v>643.07000000000005</v>
      </c>
      <c r="AB901" s="202">
        <v>0.16300000000000001</v>
      </c>
      <c r="AC901" s="202">
        <v>1.4E-2</v>
      </c>
      <c r="AD901" s="202" t="s">
        <v>1373</v>
      </c>
      <c r="AE901" s="202" t="s">
        <v>1374</v>
      </c>
      <c r="AF901" s="202" t="s">
        <v>948</v>
      </c>
      <c r="AG901" s="202" t="s">
        <v>949</v>
      </c>
      <c r="AH901" s="189">
        <v>0.98373999999999995</v>
      </c>
      <c r="AI901" s="188"/>
      <c r="AJ901" s="188"/>
      <c r="AK901" s="187"/>
      <c r="AL901" s="187"/>
      <c r="AM901" s="188"/>
      <c r="AN901" s="193"/>
    </row>
    <row r="902" spans="1:40">
      <c r="A902" s="16" t="str">
        <f t="shared" si="14"/>
        <v>362169147027IP Acute</v>
      </c>
      <c r="B902" s="8"/>
      <c r="C902" s="8"/>
      <c r="D902" s="9"/>
      <c r="E902" s="9"/>
      <c r="F902" s="8"/>
      <c r="G902" s="8"/>
      <c r="H902" s="8"/>
      <c r="I902" s="8"/>
      <c r="J902" s="8"/>
      <c r="K902" s="244">
        <v>15002</v>
      </c>
      <c r="L902" s="248" t="s">
        <v>1700</v>
      </c>
      <c r="M902" s="246">
        <v>362169147027</v>
      </c>
      <c r="N902" s="247">
        <v>20</v>
      </c>
      <c r="O902" s="247" t="s">
        <v>1366</v>
      </c>
      <c r="P902" s="203"/>
      <c r="Q902" s="188" t="s">
        <v>788</v>
      </c>
      <c r="R902" s="188" t="s">
        <v>1350</v>
      </c>
      <c r="S902" s="188" t="s">
        <v>1367</v>
      </c>
      <c r="T902" s="188" t="s">
        <v>1368</v>
      </c>
      <c r="U902" s="189"/>
      <c r="V902" s="189" t="s">
        <v>620</v>
      </c>
      <c r="W902" s="197">
        <v>3436.26</v>
      </c>
      <c r="X902" s="198">
        <v>0.68300000000000005</v>
      </c>
      <c r="Y902" s="199">
        <v>1.0427</v>
      </c>
      <c r="Z902" s="200">
        <v>5.8799999999999998E-3</v>
      </c>
      <c r="AA902" s="201">
        <v>3552.25</v>
      </c>
      <c r="AB902" s="202">
        <v>0.26400000000000001</v>
      </c>
      <c r="AC902" s="202">
        <v>1.9E-2</v>
      </c>
      <c r="AD902" s="202" t="s">
        <v>971</v>
      </c>
      <c r="AE902" s="202" t="s">
        <v>1369</v>
      </c>
      <c r="AF902" s="202" t="s">
        <v>1206</v>
      </c>
      <c r="AG902" s="202" t="s">
        <v>948</v>
      </c>
      <c r="AH902" s="189">
        <v>0.99858999999999998</v>
      </c>
      <c r="AI902" s="188"/>
      <c r="AJ902" s="188"/>
      <c r="AK902" s="187"/>
      <c r="AL902" s="187"/>
      <c r="AM902" s="188"/>
      <c r="AN902" s="193"/>
    </row>
    <row r="903" spans="1:40">
      <c r="A903" s="16" t="str">
        <f t="shared" si="14"/>
        <v>362169147074IP Acute</v>
      </c>
      <c r="B903" s="8"/>
      <c r="C903" s="8"/>
      <c r="D903" s="9"/>
      <c r="E903" s="9"/>
      <c r="F903" s="8"/>
      <c r="G903" s="8"/>
      <c r="H903" s="8"/>
      <c r="I903" s="8"/>
      <c r="J903" s="8"/>
      <c r="K903" s="244">
        <v>15002</v>
      </c>
      <c r="L903" s="248" t="s">
        <v>1700</v>
      </c>
      <c r="M903" s="246">
        <v>362169147074</v>
      </c>
      <c r="N903" s="247">
        <v>20</v>
      </c>
      <c r="O903" s="247" t="s">
        <v>1366</v>
      </c>
      <c r="P903" s="203"/>
      <c r="Q903" s="188" t="s">
        <v>788</v>
      </c>
      <c r="R903" s="188" t="s">
        <v>1350</v>
      </c>
      <c r="S903" s="188" t="s">
        <v>1367</v>
      </c>
      <c r="T903" s="188" t="s">
        <v>1368</v>
      </c>
      <c r="U903" s="189"/>
      <c r="V903" s="189" t="s">
        <v>620</v>
      </c>
      <c r="W903" s="197">
        <v>3436.26</v>
      </c>
      <c r="X903" s="198">
        <v>0.68300000000000005</v>
      </c>
      <c r="Y903" s="199">
        <v>1.0427</v>
      </c>
      <c r="Z903" s="200">
        <v>5.8799999999999998E-3</v>
      </c>
      <c r="AA903" s="201">
        <v>3552.25</v>
      </c>
      <c r="AB903" s="202">
        <v>0.26400000000000001</v>
      </c>
      <c r="AC903" s="202">
        <v>1.9E-2</v>
      </c>
      <c r="AD903" s="202" t="s">
        <v>971</v>
      </c>
      <c r="AE903" s="202" t="s">
        <v>1369</v>
      </c>
      <c r="AF903" s="202" t="s">
        <v>1206</v>
      </c>
      <c r="AG903" s="202" t="s">
        <v>948</v>
      </c>
      <c r="AH903" s="189">
        <v>0.99858999999999998</v>
      </c>
      <c r="AI903" s="188"/>
      <c r="AJ903" s="188"/>
      <c r="AK903" s="187"/>
      <c r="AL903" s="187"/>
      <c r="AM903" s="188"/>
      <c r="AN903" s="193"/>
    </row>
    <row r="904" spans="1:40">
      <c r="A904" s="16" t="str">
        <f t="shared" si="14"/>
        <v>362169147027IP Psych</v>
      </c>
      <c r="B904" s="8"/>
      <c r="C904" s="8"/>
      <c r="D904" s="9"/>
      <c r="E904" s="9"/>
      <c r="F904" s="8"/>
      <c r="G904" s="8"/>
      <c r="H904" s="8"/>
      <c r="I904" s="8"/>
      <c r="J904" s="8"/>
      <c r="K904" s="244">
        <v>15002</v>
      </c>
      <c r="L904" s="248" t="s">
        <v>1700</v>
      </c>
      <c r="M904" s="246">
        <v>362169147027</v>
      </c>
      <c r="N904" s="247">
        <v>21</v>
      </c>
      <c r="O904" s="247" t="s">
        <v>1375</v>
      </c>
      <c r="P904" s="203"/>
      <c r="Q904" s="188" t="s">
        <v>788</v>
      </c>
      <c r="R904" s="188" t="s">
        <v>1350</v>
      </c>
      <c r="S904" s="188" t="s">
        <v>1367</v>
      </c>
      <c r="T904" s="188" t="s">
        <v>1368</v>
      </c>
      <c r="U904" s="189"/>
      <c r="V904" s="189" t="s">
        <v>620</v>
      </c>
      <c r="W904" s="197" t="s">
        <v>1206</v>
      </c>
      <c r="X904" s="198" t="s">
        <v>1206</v>
      </c>
      <c r="Y904" s="199" t="s">
        <v>1206</v>
      </c>
      <c r="Z904" s="200" t="s">
        <v>1206</v>
      </c>
      <c r="AA904" s="201">
        <v>0</v>
      </c>
      <c r="AB904" s="202" t="s">
        <v>1206</v>
      </c>
      <c r="AC904" s="202" t="s">
        <v>1206</v>
      </c>
      <c r="AD904" s="202" t="s">
        <v>971</v>
      </c>
      <c r="AE904" s="202" t="s">
        <v>1369</v>
      </c>
      <c r="AF904" s="202" t="s">
        <v>1206</v>
      </c>
      <c r="AG904" s="202" t="s">
        <v>948</v>
      </c>
      <c r="AH904" s="189">
        <v>1</v>
      </c>
      <c r="AI904" s="188"/>
      <c r="AJ904" s="188"/>
      <c r="AK904" s="187"/>
      <c r="AL904" s="187"/>
      <c r="AM904" s="188"/>
      <c r="AN904" s="193"/>
    </row>
    <row r="905" spans="1:40">
      <c r="A905" s="16" t="str">
        <f t="shared" si="14"/>
        <v>362169147027IP Rehab</v>
      </c>
      <c r="B905" s="8"/>
      <c r="C905" s="8"/>
      <c r="D905" s="9"/>
      <c r="E905" s="9"/>
      <c r="F905" s="8"/>
      <c r="G905" s="8"/>
      <c r="H905" s="8"/>
      <c r="I905" s="8"/>
      <c r="J905" s="8"/>
      <c r="K905" s="244">
        <v>15002</v>
      </c>
      <c r="L905" s="248" t="s">
        <v>1700</v>
      </c>
      <c r="M905" s="246">
        <v>362169147027</v>
      </c>
      <c r="N905" s="247">
        <v>22</v>
      </c>
      <c r="O905" s="247" t="s">
        <v>1370</v>
      </c>
      <c r="P905" s="203"/>
      <c r="Q905" s="188" t="s">
        <v>788</v>
      </c>
      <c r="R905" s="188" t="s">
        <v>1350</v>
      </c>
      <c r="S905" s="188" t="s">
        <v>1367</v>
      </c>
      <c r="T905" s="188" t="s">
        <v>1368</v>
      </c>
      <c r="U905" s="189"/>
      <c r="V905" s="189" t="s">
        <v>620</v>
      </c>
      <c r="W905" s="197" t="s">
        <v>1206</v>
      </c>
      <c r="X905" s="198" t="s">
        <v>1206</v>
      </c>
      <c r="Y905" s="199" t="s">
        <v>1206</v>
      </c>
      <c r="Z905" s="200" t="s">
        <v>1206</v>
      </c>
      <c r="AA905" s="201">
        <v>0</v>
      </c>
      <c r="AB905" s="202" t="s">
        <v>1206</v>
      </c>
      <c r="AC905" s="202" t="s">
        <v>1206</v>
      </c>
      <c r="AD905" s="202" t="s">
        <v>971</v>
      </c>
      <c r="AE905" s="202" t="s">
        <v>1369</v>
      </c>
      <c r="AF905" s="202" t="s">
        <v>1206</v>
      </c>
      <c r="AG905" s="202" t="s">
        <v>948</v>
      </c>
      <c r="AH905" s="189">
        <v>1</v>
      </c>
      <c r="AI905" s="188"/>
      <c r="AJ905" s="188"/>
      <c r="AK905" s="187"/>
      <c r="AL905" s="187"/>
      <c r="AM905" s="188"/>
      <c r="AN905" s="193"/>
    </row>
    <row r="906" spans="1:40">
      <c r="A906" s="16" t="str">
        <f t="shared" si="14"/>
        <v>362169147027OP Acute</v>
      </c>
      <c r="B906" s="8"/>
      <c r="C906" s="8"/>
      <c r="D906" s="9"/>
      <c r="E906" s="9"/>
      <c r="F906" s="8"/>
      <c r="G906" s="8"/>
      <c r="H906" s="8"/>
      <c r="I906" s="8"/>
      <c r="J906" s="8"/>
      <c r="K906" s="244">
        <v>15002</v>
      </c>
      <c r="L906" s="248" t="s">
        <v>1700</v>
      </c>
      <c r="M906" s="246">
        <v>362169147027</v>
      </c>
      <c r="N906" s="247">
        <v>24</v>
      </c>
      <c r="O906" s="247" t="s">
        <v>1371</v>
      </c>
      <c r="P906" s="203"/>
      <c r="Q906" s="188" t="s">
        <v>788</v>
      </c>
      <c r="R906" s="188" t="s">
        <v>1350</v>
      </c>
      <c r="S906" s="188" t="s">
        <v>1367</v>
      </c>
      <c r="T906" s="188" t="s">
        <v>1368</v>
      </c>
      <c r="U906" s="189"/>
      <c r="V906" s="189" t="s">
        <v>620</v>
      </c>
      <c r="W906" s="197">
        <v>440.14</v>
      </c>
      <c r="X906" s="198">
        <v>0.6</v>
      </c>
      <c r="Y906" s="199">
        <v>1.0427</v>
      </c>
      <c r="Z906" s="200" t="s">
        <v>1206</v>
      </c>
      <c r="AA906" s="201">
        <v>643.07000000000005</v>
      </c>
      <c r="AB906" s="202">
        <v>0.26400000000000001</v>
      </c>
      <c r="AC906" s="202">
        <v>1.9E-2</v>
      </c>
      <c r="AD906" s="202" t="s">
        <v>971</v>
      </c>
      <c r="AE906" s="202" t="s">
        <v>1369</v>
      </c>
      <c r="AF906" s="202" t="s">
        <v>948</v>
      </c>
      <c r="AG906" s="202" t="s">
        <v>948</v>
      </c>
      <c r="AH906" s="189">
        <v>0.98373999999999995</v>
      </c>
      <c r="AI906" s="188"/>
      <c r="AJ906" s="188"/>
      <c r="AK906" s="187"/>
      <c r="AL906" s="187"/>
      <c r="AM906" s="188"/>
      <c r="AN906" s="193"/>
    </row>
    <row r="907" spans="1:40">
      <c r="A907" s="16" t="str">
        <f t="shared" si="14"/>
        <v>362169147074OP Acute</v>
      </c>
      <c r="B907" s="8"/>
      <c r="C907" s="8"/>
      <c r="D907" s="9"/>
      <c r="E907" s="9"/>
      <c r="F907" s="8"/>
      <c r="G907" s="8"/>
      <c r="H907" s="8"/>
      <c r="I907" s="8"/>
      <c r="J907" s="8"/>
      <c r="K907" s="244">
        <v>15002</v>
      </c>
      <c r="L907" s="248" t="s">
        <v>1700</v>
      </c>
      <c r="M907" s="246">
        <v>362169147074</v>
      </c>
      <c r="N907" s="247">
        <v>24</v>
      </c>
      <c r="O907" s="247" t="s">
        <v>1371</v>
      </c>
      <c r="P907" s="203"/>
      <c r="Q907" s="188" t="s">
        <v>788</v>
      </c>
      <c r="R907" s="188" t="s">
        <v>1350</v>
      </c>
      <c r="S907" s="188" t="s">
        <v>1367</v>
      </c>
      <c r="T907" s="188" t="s">
        <v>1368</v>
      </c>
      <c r="U907" s="189"/>
      <c r="V907" s="189" t="s">
        <v>620</v>
      </c>
      <c r="W907" s="197">
        <v>440.14</v>
      </c>
      <c r="X907" s="198">
        <v>0.6</v>
      </c>
      <c r="Y907" s="199">
        <v>1.0427</v>
      </c>
      <c r="Z907" s="200" t="s">
        <v>1206</v>
      </c>
      <c r="AA907" s="201">
        <v>643.07000000000005</v>
      </c>
      <c r="AB907" s="202">
        <v>0.26400000000000001</v>
      </c>
      <c r="AC907" s="202">
        <v>1.9E-2</v>
      </c>
      <c r="AD907" s="202" t="s">
        <v>971</v>
      </c>
      <c r="AE907" s="202" t="s">
        <v>1369</v>
      </c>
      <c r="AF907" s="202" t="s">
        <v>948</v>
      </c>
      <c r="AG907" s="202" t="s">
        <v>948</v>
      </c>
      <c r="AH907" s="189">
        <v>0.98373999999999995</v>
      </c>
      <c r="AI907" s="188"/>
      <c r="AJ907" s="188"/>
      <c r="AK907" s="187"/>
      <c r="AL907" s="187"/>
      <c r="AM907" s="188"/>
      <c r="AN907" s="193"/>
    </row>
    <row r="908" spans="1:40">
      <c r="A908" s="16" t="str">
        <f t="shared" si="14"/>
        <v>362169147027OP Psych</v>
      </c>
      <c r="B908" s="8"/>
      <c r="C908" s="8"/>
      <c r="D908" s="9"/>
      <c r="E908" s="9"/>
      <c r="F908" s="8"/>
      <c r="G908" s="8"/>
      <c r="H908" s="8"/>
      <c r="I908" s="8"/>
      <c r="J908" s="8"/>
      <c r="K908" s="244">
        <v>15002</v>
      </c>
      <c r="L908" s="248" t="s">
        <v>1700</v>
      </c>
      <c r="M908" s="246">
        <v>362169147027</v>
      </c>
      <c r="N908" s="247">
        <v>27</v>
      </c>
      <c r="O908" s="247" t="s">
        <v>1376</v>
      </c>
      <c r="P908" s="203"/>
      <c r="Q908" s="188" t="s">
        <v>788</v>
      </c>
      <c r="R908" s="188" t="s">
        <v>1350</v>
      </c>
      <c r="S908" s="188" t="s">
        <v>1367</v>
      </c>
      <c r="T908" s="188" t="s">
        <v>1368</v>
      </c>
      <c r="U908" s="189"/>
      <c r="V908" s="189" t="s">
        <v>620</v>
      </c>
      <c r="W908" s="197">
        <v>201.46</v>
      </c>
      <c r="X908" s="198">
        <v>0.6</v>
      </c>
      <c r="Y908" s="199">
        <v>1.0427</v>
      </c>
      <c r="Z908" s="200" t="s">
        <v>1206</v>
      </c>
      <c r="AA908" s="201">
        <v>273.11</v>
      </c>
      <c r="AB908" s="202">
        <v>0.26400000000000001</v>
      </c>
      <c r="AC908" s="202">
        <v>1.9E-2</v>
      </c>
      <c r="AD908" s="202" t="s">
        <v>971</v>
      </c>
      <c r="AE908" s="202" t="s">
        <v>1369</v>
      </c>
      <c r="AF908" s="202" t="s">
        <v>948</v>
      </c>
      <c r="AG908" s="202" t="s">
        <v>948</v>
      </c>
      <c r="AH908" s="189">
        <v>1</v>
      </c>
      <c r="AI908" s="188"/>
      <c r="AJ908" s="188"/>
      <c r="AK908" s="187"/>
      <c r="AL908" s="187"/>
      <c r="AM908" s="188"/>
      <c r="AN908" s="193"/>
    </row>
    <row r="909" spans="1:40">
      <c r="A909" s="16" t="str">
        <f t="shared" si="14"/>
        <v>362169147027OP Psych</v>
      </c>
      <c r="B909" s="8"/>
      <c r="C909" s="8"/>
      <c r="D909" s="9"/>
      <c r="E909" s="9"/>
      <c r="F909" s="8"/>
      <c r="G909" s="8"/>
      <c r="H909" s="8"/>
      <c r="I909" s="8"/>
      <c r="J909" s="8"/>
      <c r="K909" s="244">
        <v>15002</v>
      </c>
      <c r="L909" s="248" t="s">
        <v>1700</v>
      </c>
      <c r="M909" s="246">
        <v>362169147027</v>
      </c>
      <c r="N909" s="247">
        <v>28</v>
      </c>
      <c r="O909" s="247" t="s">
        <v>1376</v>
      </c>
      <c r="P909" s="203"/>
      <c r="Q909" s="188" t="s">
        <v>788</v>
      </c>
      <c r="R909" s="188" t="s">
        <v>1350</v>
      </c>
      <c r="S909" s="188" t="s">
        <v>1367</v>
      </c>
      <c r="T909" s="188" t="s">
        <v>1368</v>
      </c>
      <c r="U909" s="189"/>
      <c r="V909" s="189" t="s">
        <v>620</v>
      </c>
      <c r="W909" s="197">
        <v>201.46</v>
      </c>
      <c r="X909" s="198">
        <v>0.6</v>
      </c>
      <c r="Y909" s="199">
        <v>1.0427</v>
      </c>
      <c r="Z909" s="200" t="s">
        <v>1206</v>
      </c>
      <c r="AA909" s="201">
        <v>273.11</v>
      </c>
      <c r="AB909" s="202">
        <v>0.26400000000000001</v>
      </c>
      <c r="AC909" s="202">
        <v>1.9E-2</v>
      </c>
      <c r="AD909" s="202" t="s">
        <v>971</v>
      </c>
      <c r="AE909" s="202" t="s">
        <v>1369</v>
      </c>
      <c r="AF909" s="202" t="s">
        <v>948</v>
      </c>
      <c r="AG909" s="202" t="s">
        <v>948</v>
      </c>
      <c r="AH909" s="189">
        <v>1</v>
      </c>
      <c r="AI909" s="188"/>
      <c r="AJ909" s="188"/>
      <c r="AK909" s="187"/>
      <c r="AL909" s="187"/>
      <c r="AM909" s="188"/>
      <c r="AN909" s="193"/>
    </row>
    <row r="910" spans="1:40">
      <c r="A910" s="16" t="str">
        <f t="shared" si="14"/>
        <v>362169147027OP Rehab</v>
      </c>
      <c r="B910" s="8"/>
      <c r="C910" s="8"/>
      <c r="D910" s="9"/>
      <c r="E910" s="9"/>
      <c r="F910" s="8"/>
      <c r="G910" s="8"/>
      <c r="H910" s="8"/>
      <c r="I910" s="8"/>
      <c r="J910" s="8"/>
      <c r="K910" s="244">
        <v>15002</v>
      </c>
      <c r="L910" s="248" t="s">
        <v>1700</v>
      </c>
      <c r="M910" s="246">
        <v>362169147027</v>
      </c>
      <c r="N910" s="247">
        <v>29</v>
      </c>
      <c r="O910" s="247" t="s">
        <v>1379</v>
      </c>
      <c r="P910" s="203"/>
      <c r="Q910" s="188" t="s">
        <v>788</v>
      </c>
      <c r="R910" s="188" t="s">
        <v>1350</v>
      </c>
      <c r="S910" s="188" t="s">
        <v>1367</v>
      </c>
      <c r="T910" s="188" t="s">
        <v>1368</v>
      </c>
      <c r="U910" s="189"/>
      <c r="V910" s="189" t="s">
        <v>620</v>
      </c>
      <c r="W910" s="197">
        <v>310.45999999999998</v>
      </c>
      <c r="X910" s="198">
        <v>0.6</v>
      </c>
      <c r="Y910" s="199">
        <v>1.0427</v>
      </c>
      <c r="Z910" s="200" t="s">
        <v>1206</v>
      </c>
      <c r="AA910" s="201">
        <v>420.88</v>
      </c>
      <c r="AB910" s="202">
        <v>0.26400000000000001</v>
      </c>
      <c r="AC910" s="202">
        <v>1.9E-2</v>
      </c>
      <c r="AD910" s="202" t="s">
        <v>971</v>
      </c>
      <c r="AE910" s="202" t="s">
        <v>1369</v>
      </c>
      <c r="AF910" s="202" t="s">
        <v>948</v>
      </c>
      <c r="AG910" s="202" t="s">
        <v>948</v>
      </c>
      <c r="AH910" s="189">
        <v>1</v>
      </c>
      <c r="AI910" s="188"/>
      <c r="AJ910" s="188"/>
      <c r="AK910" s="187"/>
      <c r="AL910" s="187"/>
      <c r="AM910" s="188"/>
      <c r="AN910" s="193"/>
    </row>
    <row r="911" spans="1:40">
      <c r="A911" s="16" t="str">
        <f t="shared" si="14"/>
        <v>371363001001IP Acute</v>
      </c>
      <c r="B911" s="8"/>
      <c r="C911" s="8"/>
      <c r="D911" s="9"/>
      <c r="E911" s="9"/>
      <c r="F911" s="8"/>
      <c r="G911" s="8"/>
      <c r="H911" s="8"/>
      <c r="I911" s="8"/>
      <c r="J911" s="8"/>
      <c r="K911" s="244">
        <v>15006</v>
      </c>
      <c r="L911" s="248" t="s">
        <v>1701</v>
      </c>
      <c r="M911" s="246">
        <v>371363001001</v>
      </c>
      <c r="N911" s="247">
        <v>20</v>
      </c>
      <c r="O911" s="247" t="s">
        <v>1366</v>
      </c>
      <c r="P911" s="203"/>
      <c r="Q911" s="188" t="s">
        <v>888</v>
      </c>
      <c r="R911" s="188" t="s">
        <v>1350</v>
      </c>
      <c r="S911" s="188" t="s">
        <v>1367</v>
      </c>
      <c r="T911" s="188" t="s">
        <v>1368</v>
      </c>
      <c r="U911" s="189"/>
      <c r="V911" s="189" t="s">
        <v>592</v>
      </c>
      <c r="W911" s="197">
        <v>3436.26</v>
      </c>
      <c r="X911" s="198">
        <v>0.62</v>
      </c>
      <c r="Y911" s="199">
        <v>0.84860000000000002</v>
      </c>
      <c r="Z911" s="200">
        <v>0</v>
      </c>
      <c r="AA911" s="201">
        <v>3109.31</v>
      </c>
      <c r="AB911" s="202">
        <v>0.29899999999999999</v>
      </c>
      <c r="AC911" s="202">
        <v>1.7999999999999999E-2</v>
      </c>
      <c r="AD911" s="202" t="s">
        <v>1373</v>
      </c>
      <c r="AE911" s="202" t="s">
        <v>1374</v>
      </c>
      <c r="AF911" s="202" t="s">
        <v>1206</v>
      </c>
      <c r="AG911" s="202" t="s">
        <v>948</v>
      </c>
      <c r="AH911" s="189">
        <v>0.99858999999999998</v>
      </c>
      <c r="AI911" s="188"/>
      <c r="AJ911" s="188"/>
      <c r="AK911" s="187"/>
      <c r="AL911" s="187"/>
      <c r="AM911" s="188"/>
      <c r="AN911" s="193"/>
    </row>
    <row r="912" spans="1:40">
      <c r="A912" s="16" t="str">
        <f t="shared" si="14"/>
        <v>371363001001OP Acute</v>
      </c>
      <c r="B912" s="8"/>
      <c r="C912" s="8"/>
      <c r="D912" s="9"/>
      <c r="E912" s="9"/>
      <c r="F912" s="8"/>
      <c r="G912" s="8"/>
      <c r="H912" s="8"/>
      <c r="I912" s="8"/>
      <c r="J912" s="8"/>
      <c r="K912" s="244">
        <v>15006</v>
      </c>
      <c r="L912" s="248" t="s">
        <v>1701</v>
      </c>
      <c r="M912" s="246">
        <v>371363001001</v>
      </c>
      <c r="N912" s="247">
        <v>24</v>
      </c>
      <c r="O912" s="247" t="s">
        <v>1371</v>
      </c>
      <c r="P912" s="203"/>
      <c r="Q912" s="188" t="s">
        <v>888</v>
      </c>
      <c r="R912" s="188" t="s">
        <v>1350</v>
      </c>
      <c r="S912" s="188" t="s">
        <v>1367</v>
      </c>
      <c r="T912" s="188" t="s">
        <v>1368</v>
      </c>
      <c r="U912" s="189"/>
      <c r="V912" s="189" t="s">
        <v>592</v>
      </c>
      <c r="W912" s="197">
        <v>440.14</v>
      </c>
      <c r="X912" s="198">
        <v>0.6</v>
      </c>
      <c r="Y912" s="199">
        <v>0.84860000000000002</v>
      </c>
      <c r="Z912" s="200" t="s">
        <v>1206</v>
      </c>
      <c r="AA912" s="201">
        <v>393.65</v>
      </c>
      <c r="AB912" s="202">
        <v>0.29899999999999999</v>
      </c>
      <c r="AC912" s="202">
        <v>1.7999999999999999E-2</v>
      </c>
      <c r="AD912" s="202" t="s">
        <v>1373</v>
      </c>
      <c r="AE912" s="202" t="s">
        <v>1374</v>
      </c>
      <c r="AF912" s="202" t="s">
        <v>949</v>
      </c>
      <c r="AG912" s="202" t="s">
        <v>948</v>
      </c>
      <c r="AH912" s="189">
        <v>0.98373999999999995</v>
      </c>
      <c r="AI912" s="188"/>
      <c r="AJ912" s="188"/>
      <c r="AK912" s="187"/>
      <c r="AL912" s="187"/>
      <c r="AM912" s="188"/>
      <c r="AN912" s="193"/>
    </row>
    <row r="913" spans="1:40">
      <c r="A913" s="16" t="str">
        <f t="shared" si="14"/>
        <v>362183812001IP Acute</v>
      </c>
      <c r="B913" s="8"/>
      <c r="C913" s="8"/>
      <c r="D913" s="9"/>
      <c r="E913" s="9"/>
      <c r="F913" s="8"/>
      <c r="G913" s="8"/>
      <c r="H913" s="8"/>
      <c r="I913" s="8"/>
      <c r="J913" s="8"/>
      <c r="K913" s="244">
        <v>15007</v>
      </c>
      <c r="L913" s="248" t="s">
        <v>1433</v>
      </c>
      <c r="M913" s="246">
        <v>362183812001</v>
      </c>
      <c r="N913" s="247">
        <v>20</v>
      </c>
      <c r="O913" s="247" t="s">
        <v>1366</v>
      </c>
      <c r="P913" s="203"/>
      <c r="Q913" s="188" t="s">
        <v>894</v>
      </c>
      <c r="R913" s="188" t="s">
        <v>1350</v>
      </c>
      <c r="S913" s="188" t="s">
        <v>1367</v>
      </c>
      <c r="T913" s="188" t="s">
        <v>1368</v>
      </c>
      <c r="U913" s="189"/>
      <c r="V913" s="189" t="s">
        <v>556</v>
      </c>
      <c r="W913" s="197">
        <v>3436.26</v>
      </c>
      <c r="X913" s="198">
        <v>0.68300000000000005</v>
      </c>
      <c r="Y913" s="199">
        <v>1.0427</v>
      </c>
      <c r="Z913" s="200">
        <v>0</v>
      </c>
      <c r="AA913" s="201">
        <v>3531.49</v>
      </c>
      <c r="AB913" s="202">
        <v>0.28199999999999997</v>
      </c>
      <c r="AC913" s="202">
        <v>1.2E-2</v>
      </c>
      <c r="AD913" s="202" t="s">
        <v>1373</v>
      </c>
      <c r="AE913" s="202">
        <v>0</v>
      </c>
      <c r="AF913" s="202" t="s">
        <v>1206</v>
      </c>
      <c r="AG913" s="202" t="s">
        <v>948</v>
      </c>
      <c r="AH913" s="189">
        <v>0.99858999999999998</v>
      </c>
      <c r="AI913" s="188"/>
      <c r="AJ913" s="188"/>
      <c r="AK913" s="187"/>
      <c r="AL913" s="187"/>
      <c r="AM913" s="188"/>
      <c r="AN913" s="193"/>
    </row>
    <row r="914" spans="1:40">
      <c r="A914" s="16" t="str">
        <f t="shared" si="14"/>
        <v>362183812001IP Rehab</v>
      </c>
      <c r="B914" s="8"/>
      <c r="C914" s="8"/>
      <c r="D914" s="9"/>
      <c r="E914" s="9"/>
      <c r="F914" s="8"/>
      <c r="G914" s="8"/>
      <c r="H914" s="8"/>
      <c r="I914" s="8"/>
      <c r="J914" s="8"/>
      <c r="K914" s="244">
        <v>15007</v>
      </c>
      <c r="L914" s="248" t="s">
        <v>1433</v>
      </c>
      <c r="M914" s="246">
        <v>362183812001</v>
      </c>
      <c r="N914" s="247">
        <v>22</v>
      </c>
      <c r="O914" s="247" t="s">
        <v>1370</v>
      </c>
      <c r="P914" s="203"/>
      <c r="Q914" s="188" t="s">
        <v>894</v>
      </c>
      <c r="R914" s="188" t="s">
        <v>1350</v>
      </c>
      <c r="S914" s="188" t="s">
        <v>1367</v>
      </c>
      <c r="T914" s="188" t="s">
        <v>1368</v>
      </c>
      <c r="U914" s="189"/>
      <c r="V914" s="189" t="s">
        <v>556</v>
      </c>
      <c r="W914" s="197" t="s">
        <v>1206</v>
      </c>
      <c r="X914" s="198" t="s">
        <v>1206</v>
      </c>
      <c r="Y914" s="199" t="s">
        <v>1206</v>
      </c>
      <c r="Z914" s="200" t="s">
        <v>1206</v>
      </c>
      <c r="AA914" s="201">
        <v>662.32</v>
      </c>
      <c r="AB914" s="202" t="s">
        <v>1206</v>
      </c>
      <c r="AC914" s="202" t="s">
        <v>1206</v>
      </c>
      <c r="AD914" s="202" t="s">
        <v>1373</v>
      </c>
      <c r="AE914" s="202">
        <v>0</v>
      </c>
      <c r="AF914" s="202" t="s">
        <v>1206</v>
      </c>
      <c r="AG914" s="202" t="s">
        <v>948</v>
      </c>
      <c r="AH914" s="189">
        <v>1</v>
      </c>
      <c r="AI914" s="188"/>
      <c r="AJ914" s="188"/>
      <c r="AK914" s="187"/>
      <c r="AL914" s="187"/>
      <c r="AM914" s="188"/>
      <c r="AN914" s="193"/>
    </row>
    <row r="915" spans="1:40">
      <c r="A915" s="16" t="str">
        <f t="shared" si="14"/>
        <v>362183812001OP Acute</v>
      </c>
      <c r="B915" s="8"/>
      <c r="C915" s="8"/>
      <c r="D915" s="9"/>
      <c r="E915" s="9"/>
      <c r="F915" s="8"/>
      <c r="G915" s="8"/>
      <c r="H915" s="8"/>
      <c r="I915" s="8"/>
      <c r="J915" s="8"/>
      <c r="K915" s="244">
        <v>15007</v>
      </c>
      <c r="L915" s="248" t="s">
        <v>1433</v>
      </c>
      <c r="M915" s="246">
        <v>362183812001</v>
      </c>
      <c r="N915" s="247">
        <v>24</v>
      </c>
      <c r="O915" s="247" t="s">
        <v>1371</v>
      </c>
      <c r="P915" s="203"/>
      <c r="Q915" s="188" t="s">
        <v>894</v>
      </c>
      <c r="R915" s="188" t="s">
        <v>1350</v>
      </c>
      <c r="S915" s="188" t="s">
        <v>1367</v>
      </c>
      <c r="T915" s="188" t="s">
        <v>1368</v>
      </c>
      <c r="U915" s="189"/>
      <c r="V915" s="189" t="s">
        <v>556</v>
      </c>
      <c r="W915" s="197">
        <v>440.14</v>
      </c>
      <c r="X915" s="198">
        <v>0.6</v>
      </c>
      <c r="Y915" s="199">
        <v>1.0427</v>
      </c>
      <c r="Z915" s="200" t="s">
        <v>1206</v>
      </c>
      <c r="AA915" s="201">
        <v>444.08</v>
      </c>
      <c r="AB915" s="202">
        <v>0.28199999999999997</v>
      </c>
      <c r="AC915" s="202">
        <v>1.2E-2</v>
      </c>
      <c r="AD915" s="202" t="s">
        <v>1373</v>
      </c>
      <c r="AE915" s="202">
        <v>0</v>
      </c>
      <c r="AF915" s="202" t="s">
        <v>949</v>
      </c>
      <c r="AG915" s="202" t="s">
        <v>948</v>
      </c>
      <c r="AH915" s="189">
        <v>0.98373999999999995</v>
      </c>
      <c r="AI915" s="188"/>
      <c r="AJ915" s="188"/>
      <c r="AK915" s="187"/>
      <c r="AL915" s="187"/>
      <c r="AM915" s="188"/>
      <c r="AN915" s="193"/>
    </row>
    <row r="916" spans="1:40">
      <c r="A916" s="16" t="str">
        <f t="shared" si="14"/>
        <v>362183812001OP Rehab</v>
      </c>
      <c r="B916" s="8"/>
      <c r="C916" s="8"/>
      <c r="D916" s="9"/>
      <c r="E916" s="9"/>
      <c r="F916" s="8"/>
      <c r="G916" s="8"/>
      <c r="H916" s="8"/>
      <c r="I916" s="8"/>
      <c r="J916" s="8"/>
      <c r="K916" s="244">
        <v>15007</v>
      </c>
      <c r="L916" s="248" t="s">
        <v>1433</v>
      </c>
      <c r="M916" s="246">
        <v>362183812001</v>
      </c>
      <c r="N916" s="247">
        <v>29</v>
      </c>
      <c r="O916" s="247" t="s">
        <v>1379</v>
      </c>
      <c r="P916" s="203"/>
      <c r="Q916" s="188" t="s">
        <v>894</v>
      </c>
      <c r="R916" s="188" t="s">
        <v>1350</v>
      </c>
      <c r="S916" s="188" t="s">
        <v>1367</v>
      </c>
      <c r="T916" s="188" t="s">
        <v>1368</v>
      </c>
      <c r="U916" s="189"/>
      <c r="V916" s="189" t="s">
        <v>556</v>
      </c>
      <c r="W916" s="197">
        <v>310.45999999999998</v>
      </c>
      <c r="X916" s="198">
        <v>0.6</v>
      </c>
      <c r="Y916" s="199">
        <v>1.0427</v>
      </c>
      <c r="Z916" s="200" t="s">
        <v>1206</v>
      </c>
      <c r="AA916" s="201">
        <v>318.41000000000003</v>
      </c>
      <c r="AB916" s="202">
        <v>0.28199999999999997</v>
      </c>
      <c r="AC916" s="202">
        <v>1.2E-2</v>
      </c>
      <c r="AD916" s="202" t="s">
        <v>1373</v>
      </c>
      <c r="AE916" s="202">
        <v>0</v>
      </c>
      <c r="AF916" s="202" t="s">
        <v>949</v>
      </c>
      <c r="AG916" s="202" t="s">
        <v>948</v>
      </c>
      <c r="AH916" s="189">
        <v>1</v>
      </c>
      <c r="AI916" s="188"/>
      <c r="AJ916" s="188"/>
      <c r="AK916" s="187"/>
      <c r="AL916" s="187"/>
      <c r="AM916" s="188"/>
      <c r="AN916" s="193"/>
    </row>
    <row r="917" spans="1:40">
      <c r="A917" s="16" t="str">
        <f t="shared" si="14"/>
        <v>362169147001IP Acute</v>
      </c>
      <c r="B917" s="8"/>
      <c r="C917" s="8"/>
      <c r="D917" s="9"/>
      <c r="E917" s="9"/>
      <c r="F917" s="8"/>
      <c r="G917" s="8"/>
      <c r="H917" s="8"/>
      <c r="I917" s="8"/>
      <c r="J917" s="8"/>
      <c r="K917" s="244">
        <v>15008</v>
      </c>
      <c r="L917" s="248" t="s">
        <v>1434</v>
      </c>
      <c r="M917" s="246">
        <v>362169147001</v>
      </c>
      <c r="N917" s="247">
        <v>20</v>
      </c>
      <c r="O917" s="247" t="s">
        <v>1366</v>
      </c>
      <c r="P917" s="203"/>
      <c r="Q917" s="188" t="s">
        <v>788</v>
      </c>
      <c r="R917" s="188" t="s">
        <v>1350</v>
      </c>
      <c r="S917" s="188" t="s">
        <v>1367</v>
      </c>
      <c r="T917" s="188" t="s">
        <v>1368</v>
      </c>
      <c r="U917" s="189"/>
      <c r="V917" s="189" t="s">
        <v>620</v>
      </c>
      <c r="W917" s="197">
        <v>3436.26</v>
      </c>
      <c r="X917" s="198">
        <v>0.68300000000000005</v>
      </c>
      <c r="Y917" s="199">
        <v>1.0427</v>
      </c>
      <c r="Z917" s="200">
        <v>5.8799999999999998E-3</v>
      </c>
      <c r="AA917" s="201">
        <v>3552.25</v>
      </c>
      <c r="AB917" s="202">
        <v>0.26400000000000001</v>
      </c>
      <c r="AC917" s="202">
        <v>1.9E-2</v>
      </c>
      <c r="AD917" s="202" t="s">
        <v>971</v>
      </c>
      <c r="AE917" s="202" t="s">
        <v>1369</v>
      </c>
      <c r="AF917" s="202" t="s">
        <v>1206</v>
      </c>
      <c r="AG917" s="202" t="s">
        <v>948</v>
      </c>
      <c r="AH917" s="189">
        <v>0.99858999999999998</v>
      </c>
      <c r="AI917" s="188"/>
      <c r="AJ917" s="188"/>
      <c r="AK917" s="187"/>
      <c r="AL917" s="187"/>
      <c r="AM917" s="188"/>
      <c r="AN917" s="193"/>
    </row>
    <row r="918" spans="1:40">
      <c r="A918" s="16" t="str">
        <f t="shared" si="14"/>
        <v>362169147001IP Psych</v>
      </c>
      <c r="B918" s="8"/>
      <c r="C918" s="8"/>
      <c r="D918" s="9"/>
      <c r="E918" s="9"/>
      <c r="F918" s="8"/>
      <c r="G918" s="8"/>
      <c r="H918" s="8"/>
      <c r="I918" s="8"/>
      <c r="J918" s="8"/>
      <c r="K918" s="244">
        <v>15008</v>
      </c>
      <c r="L918" s="248" t="s">
        <v>1434</v>
      </c>
      <c r="M918" s="246">
        <v>362169147001</v>
      </c>
      <c r="N918" s="247">
        <v>21</v>
      </c>
      <c r="O918" s="247" t="s">
        <v>1375</v>
      </c>
      <c r="P918" s="203"/>
      <c r="Q918" s="188" t="s">
        <v>788</v>
      </c>
      <c r="R918" s="188" t="s">
        <v>1350</v>
      </c>
      <c r="S918" s="188" t="s">
        <v>1367</v>
      </c>
      <c r="T918" s="188" t="s">
        <v>1368</v>
      </c>
      <c r="U918" s="189"/>
      <c r="V918" s="189" t="s">
        <v>620</v>
      </c>
      <c r="W918" s="197" t="s">
        <v>1206</v>
      </c>
      <c r="X918" s="198" t="s">
        <v>1206</v>
      </c>
      <c r="Y918" s="199" t="s">
        <v>1206</v>
      </c>
      <c r="Z918" s="200" t="s">
        <v>1206</v>
      </c>
      <c r="AA918" s="201">
        <v>435.16</v>
      </c>
      <c r="AB918" s="202" t="s">
        <v>1206</v>
      </c>
      <c r="AC918" s="202" t="s">
        <v>1206</v>
      </c>
      <c r="AD918" s="202" t="s">
        <v>971</v>
      </c>
      <c r="AE918" s="202" t="s">
        <v>1369</v>
      </c>
      <c r="AF918" s="202" t="s">
        <v>1206</v>
      </c>
      <c r="AG918" s="202" t="s">
        <v>948</v>
      </c>
      <c r="AH918" s="189">
        <v>1</v>
      </c>
      <c r="AI918" s="188"/>
      <c r="AJ918" s="188"/>
      <c r="AK918" s="187"/>
      <c r="AL918" s="187"/>
      <c r="AM918" s="188"/>
      <c r="AN918" s="193"/>
    </row>
    <row r="919" spans="1:40">
      <c r="A919" s="16" t="str">
        <f t="shared" si="14"/>
        <v>362169147065IP Psych</v>
      </c>
      <c r="B919" s="8"/>
      <c r="C919" s="8"/>
      <c r="D919" s="9"/>
      <c r="E919" s="9"/>
      <c r="F919" s="8"/>
      <c r="G919" s="8"/>
      <c r="H919" s="8"/>
      <c r="I919" s="8"/>
      <c r="J919" s="8"/>
      <c r="K919" s="244">
        <v>15008</v>
      </c>
      <c r="L919" s="248" t="s">
        <v>1434</v>
      </c>
      <c r="M919" s="246">
        <v>362169147065</v>
      </c>
      <c r="N919" s="247">
        <v>21</v>
      </c>
      <c r="O919" s="247" t="s">
        <v>1375</v>
      </c>
      <c r="P919" s="203"/>
      <c r="Q919" s="188" t="s">
        <v>788</v>
      </c>
      <c r="R919" s="188" t="s">
        <v>1350</v>
      </c>
      <c r="S919" s="188" t="s">
        <v>1367</v>
      </c>
      <c r="T919" s="188" t="s">
        <v>1368</v>
      </c>
      <c r="U919" s="189"/>
      <c r="V919" s="189" t="s">
        <v>620</v>
      </c>
      <c r="W919" s="197" t="s">
        <v>1206</v>
      </c>
      <c r="X919" s="198" t="s">
        <v>1206</v>
      </c>
      <c r="Y919" s="199" t="s">
        <v>1206</v>
      </c>
      <c r="Z919" s="200" t="s">
        <v>1206</v>
      </c>
      <c r="AA919" s="201">
        <v>435.16</v>
      </c>
      <c r="AB919" s="202" t="s">
        <v>1206</v>
      </c>
      <c r="AC919" s="202" t="s">
        <v>1206</v>
      </c>
      <c r="AD919" s="202" t="s">
        <v>971</v>
      </c>
      <c r="AE919" s="202" t="s">
        <v>1369</v>
      </c>
      <c r="AF919" s="202" t="s">
        <v>1206</v>
      </c>
      <c r="AG919" s="202" t="s">
        <v>948</v>
      </c>
      <c r="AH919" s="189">
        <v>1</v>
      </c>
      <c r="AI919" s="188"/>
      <c r="AJ919" s="188"/>
      <c r="AK919" s="187"/>
      <c r="AL919" s="187"/>
      <c r="AM919" s="188"/>
      <c r="AN919" s="193"/>
    </row>
    <row r="920" spans="1:40">
      <c r="A920" s="16" t="str">
        <f t="shared" si="14"/>
        <v>362169147001IP Rehab</v>
      </c>
      <c r="B920" s="8"/>
      <c r="C920" s="8"/>
      <c r="D920" s="9"/>
      <c r="E920" s="9"/>
      <c r="F920" s="8"/>
      <c r="G920" s="8"/>
      <c r="H920" s="8"/>
      <c r="I920" s="8"/>
      <c r="J920" s="8"/>
      <c r="K920" s="244">
        <v>15008</v>
      </c>
      <c r="L920" s="248" t="s">
        <v>1434</v>
      </c>
      <c r="M920" s="246">
        <v>362169147001</v>
      </c>
      <c r="N920" s="247">
        <v>22</v>
      </c>
      <c r="O920" s="247" t="s">
        <v>1370</v>
      </c>
      <c r="P920" s="203"/>
      <c r="Q920" s="188" t="s">
        <v>788</v>
      </c>
      <c r="R920" s="188" t="s">
        <v>1350</v>
      </c>
      <c r="S920" s="188" t="s">
        <v>1367</v>
      </c>
      <c r="T920" s="188" t="s">
        <v>1368</v>
      </c>
      <c r="U920" s="189"/>
      <c r="V920" s="189" t="s">
        <v>620</v>
      </c>
      <c r="W920" s="197" t="s">
        <v>1206</v>
      </c>
      <c r="X920" s="198" t="s">
        <v>1206</v>
      </c>
      <c r="Y920" s="199" t="s">
        <v>1206</v>
      </c>
      <c r="Z920" s="200" t="s">
        <v>1206</v>
      </c>
      <c r="AA920" s="201">
        <v>596.41999999999996</v>
      </c>
      <c r="AB920" s="202" t="s">
        <v>1206</v>
      </c>
      <c r="AC920" s="202" t="s">
        <v>1206</v>
      </c>
      <c r="AD920" s="202" t="s">
        <v>971</v>
      </c>
      <c r="AE920" s="202" t="s">
        <v>1369</v>
      </c>
      <c r="AF920" s="202" t="s">
        <v>1206</v>
      </c>
      <c r="AG920" s="202" t="s">
        <v>948</v>
      </c>
      <c r="AH920" s="189">
        <v>1</v>
      </c>
      <c r="AI920" s="188"/>
      <c r="AJ920" s="188"/>
      <c r="AK920" s="187"/>
      <c r="AL920" s="187"/>
      <c r="AM920" s="188"/>
      <c r="AN920" s="193"/>
    </row>
    <row r="921" spans="1:40">
      <c r="A921" s="16" t="str">
        <f t="shared" si="14"/>
        <v>362169147066IP Rehab</v>
      </c>
      <c r="B921" s="8"/>
      <c r="C921" s="8"/>
      <c r="D921" s="9"/>
      <c r="E921" s="9"/>
      <c r="F921" s="8"/>
      <c r="G921" s="8"/>
      <c r="H921" s="8"/>
      <c r="I921" s="8"/>
      <c r="J921" s="8"/>
      <c r="K921" s="244">
        <v>15008</v>
      </c>
      <c r="L921" s="248" t="s">
        <v>1434</v>
      </c>
      <c r="M921" s="246">
        <v>362169147066</v>
      </c>
      <c r="N921" s="247">
        <v>22</v>
      </c>
      <c r="O921" s="247" t="s">
        <v>1370</v>
      </c>
      <c r="P921" s="203"/>
      <c r="Q921" s="188" t="s">
        <v>788</v>
      </c>
      <c r="R921" s="188" t="s">
        <v>1350</v>
      </c>
      <c r="S921" s="188" t="s">
        <v>1367</v>
      </c>
      <c r="T921" s="188" t="s">
        <v>1368</v>
      </c>
      <c r="U921" s="189"/>
      <c r="V921" s="189" t="s">
        <v>620</v>
      </c>
      <c r="W921" s="197" t="s">
        <v>1206</v>
      </c>
      <c r="X921" s="198" t="s">
        <v>1206</v>
      </c>
      <c r="Y921" s="199" t="s">
        <v>1206</v>
      </c>
      <c r="Z921" s="200" t="s">
        <v>1206</v>
      </c>
      <c r="AA921" s="201">
        <v>596.41999999999996</v>
      </c>
      <c r="AB921" s="202" t="s">
        <v>1206</v>
      </c>
      <c r="AC921" s="202" t="s">
        <v>1206</v>
      </c>
      <c r="AD921" s="202" t="s">
        <v>971</v>
      </c>
      <c r="AE921" s="202" t="s">
        <v>1369</v>
      </c>
      <c r="AF921" s="202" t="s">
        <v>1206</v>
      </c>
      <c r="AG921" s="202" t="s">
        <v>948</v>
      </c>
      <c r="AH921" s="189">
        <v>1</v>
      </c>
      <c r="AI921" s="188"/>
      <c r="AJ921" s="188"/>
      <c r="AK921" s="187"/>
      <c r="AL921" s="187"/>
      <c r="AM921" s="188"/>
      <c r="AN921" s="193"/>
    </row>
    <row r="922" spans="1:40">
      <c r="A922" s="16" t="str">
        <f t="shared" si="14"/>
        <v>362169147001OP Acute</v>
      </c>
      <c r="B922" s="8"/>
      <c r="C922" s="8"/>
      <c r="D922" s="9"/>
      <c r="E922" s="9"/>
      <c r="F922" s="8"/>
      <c r="G922" s="8"/>
      <c r="H922" s="8"/>
      <c r="I922" s="8"/>
      <c r="J922" s="8"/>
      <c r="K922" s="244">
        <v>15008</v>
      </c>
      <c r="L922" s="248" t="s">
        <v>1434</v>
      </c>
      <c r="M922" s="246">
        <v>362169147001</v>
      </c>
      <c r="N922" s="247">
        <v>24</v>
      </c>
      <c r="O922" s="247" t="s">
        <v>1371</v>
      </c>
      <c r="P922" s="203"/>
      <c r="Q922" s="188" t="s">
        <v>788</v>
      </c>
      <c r="R922" s="188" t="s">
        <v>1350</v>
      </c>
      <c r="S922" s="188" t="s">
        <v>1367</v>
      </c>
      <c r="T922" s="188" t="s">
        <v>1368</v>
      </c>
      <c r="U922" s="189"/>
      <c r="V922" s="189" t="s">
        <v>620</v>
      </c>
      <c r="W922" s="197">
        <v>440.14</v>
      </c>
      <c r="X922" s="198">
        <v>0.6</v>
      </c>
      <c r="Y922" s="199">
        <v>1.0427</v>
      </c>
      <c r="Z922" s="200" t="s">
        <v>1206</v>
      </c>
      <c r="AA922" s="201">
        <v>643.07000000000005</v>
      </c>
      <c r="AB922" s="202">
        <v>0.26400000000000001</v>
      </c>
      <c r="AC922" s="202">
        <v>1.9E-2</v>
      </c>
      <c r="AD922" s="202" t="s">
        <v>971</v>
      </c>
      <c r="AE922" s="202" t="s">
        <v>1369</v>
      </c>
      <c r="AF922" s="202" t="s">
        <v>948</v>
      </c>
      <c r="AG922" s="202" t="s">
        <v>948</v>
      </c>
      <c r="AH922" s="189">
        <v>0.98373999999999995</v>
      </c>
      <c r="AI922" s="188"/>
      <c r="AJ922" s="188"/>
      <c r="AK922" s="187"/>
      <c r="AL922" s="187"/>
      <c r="AM922" s="188"/>
      <c r="AN922" s="193"/>
    </row>
    <row r="923" spans="1:40">
      <c r="A923" s="16" t="str">
        <f t="shared" si="14"/>
        <v>362169147001OP Psych</v>
      </c>
      <c r="B923" s="8"/>
      <c r="C923" s="8"/>
      <c r="D923" s="9"/>
      <c r="E923" s="9"/>
      <c r="F923" s="8"/>
      <c r="G923" s="8"/>
      <c r="H923" s="8"/>
      <c r="I923" s="8"/>
      <c r="J923" s="8"/>
      <c r="K923" s="244">
        <v>15008</v>
      </c>
      <c r="L923" s="248" t="s">
        <v>1434</v>
      </c>
      <c r="M923" s="246">
        <v>362169147001</v>
      </c>
      <c r="N923" s="247">
        <v>27</v>
      </c>
      <c r="O923" s="247" t="s">
        <v>1376</v>
      </c>
      <c r="P923" s="203"/>
      <c r="Q923" s="188" t="s">
        <v>788</v>
      </c>
      <c r="R923" s="188" t="s">
        <v>1350</v>
      </c>
      <c r="S923" s="188" t="s">
        <v>1367</v>
      </c>
      <c r="T923" s="188" t="s">
        <v>1368</v>
      </c>
      <c r="U923" s="189"/>
      <c r="V923" s="189" t="s">
        <v>620</v>
      </c>
      <c r="W923" s="197">
        <v>201.46</v>
      </c>
      <c r="X923" s="198">
        <v>0.6</v>
      </c>
      <c r="Y923" s="199">
        <v>1.0427</v>
      </c>
      <c r="Z923" s="200" t="s">
        <v>1206</v>
      </c>
      <c r="AA923" s="201">
        <v>273.11</v>
      </c>
      <c r="AB923" s="202">
        <v>0.26400000000000001</v>
      </c>
      <c r="AC923" s="202">
        <v>1.9E-2</v>
      </c>
      <c r="AD923" s="202" t="s">
        <v>971</v>
      </c>
      <c r="AE923" s="202" t="s">
        <v>1369</v>
      </c>
      <c r="AF923" s="202" t="s">
        <v>948</v>
      </c>
      <c r="AG923" s="202" t="s">
        <v>948</v>
      </c>
      <c r="AH923" s="189">
        <v>1</v>
      </c>
      <c r="AI923" s="188"/>
      <c r="AJ923" s="188"/>
      <c r="AK923" s="187"/>
      <c r="AL923" s="187"/>
      <c r="AM923" s="188"/>
      <c r="AN923" s="193"/>
    </row>
    <row r="924" spans="1:40">
      <c r="A924" s="16" t="str">
        <f t="shared" si="14"/>
        <v>362169147065OP Psych</v>
      </c>
      <c r="B924" s="8"/>
      <c r="C924" s="8"/>
      <c r="D924" s="9"/>
      <c r="E924" s="9"/>
      <c r="F924" s="8"/>
      <c r="G924" s="8"/>
      <c r="H924" s="8"/>
      <c r="I924" s="8"/>
      <c r="J924" s="8"/>
      <c r="K924" s="244">
        <v>15008</v>
      </c>
      <c r="L924" s="248" t="s">
        <v>1434</v>
      </c>
      <c r="M924" s="246">
        <v>362169147065</v>
      </c>
      <c r="N924" s="247">
        <v>27</v>
      </c>
      <c r="O924" s="247" t="s">
        <v>1376</v>
      </c>
      <c r="P924" s="203"/>
      <c r="Q924" s="188" t="s">
        <v>788</v>
      </c>
      <c r="R924" s="188" t="s">
        <v>1350</v>
      </c>
      <c r="S924" s="188" t="s">
        <v>1367</v>
      </c>
      <c r="T924" s="188" t="s">
        <v>1368</v>
      </c>
      <c r="U924" s="189"/>
      <c r="V924" s="189" t="s">
        <v>620</v>
      </c>
      <c r="W924" s="197">
        <v>201.46</v>
      </c>
      <c r="X924" s="198">
        <v>0.6</v>
      </c>
      <c r="Y924" s="199">
        <v>1.0427</v>
      </c>
      <c r="Z924" s="200" t="s">
        <v>1206</v>
      </c>
      <c r="AA924" s="201">
        <v>273.11</v>
      </c>
      <c r="AB924" s="202">
        <v>0.26400000000000001</v>
      </c>
      <c r="AC924" s="202">
        <v>1.9E-2</v>
      </c>
      <c r="AD924" s="202" t="s">
        <v>971</v>
      </c>
      <c r="AE924" s="202" t="s">
        <v>1369</v>
      </c>
      <c r="AF924" s="202" t="s">
        <v>948</v>
      </c>
      <c r="AG924" s="202" t="s">
        <v>948</v>
      </c>
      <c r="AH924" s="189">
        <v>1</v>
      </c>
      <c r="AI924" s="188"/>
      <c r="AJ924" s="188"/>
      <c r="AK924" s="187"/>
      <c r="AL924" s="187"/>
      <c r="AM924" s="188"/>
      <c r="AN924" s="193"/>
    </row>
    <row r="925" spans="1:40">
      <c r="A925" s="16" t="str">
        <f t="shared" si="14"/>
        <v>362169147001OP Psych</v>
      </c>
      <c r="B925" s="8"/>
      <c r="C925" s="8"/>
      <c r="D925" s="9"/>
      <c r="E925" s="9"/>
      <c r="F925" s="8"/>
      <c r="G925" s="8"/>
      <c r="H925" s="8"/>
      <c r="I925" s="8"/>
      <c r="J925" s="8"/>
      <c r="K925" s="244">
        <v>15008</v>
      </c>
      <c r="L925" s="248" t="s">
        <v>1434</v>
      </c>
      <c r="M925" s="246">
        <v>362169147001</v>
      </c>
      <c r="N925" s="247">
        <v>28</v>
      </c>
      <c r="O925" s="247" t="s">
        <v>1376</v>
      </c>
      <c r="P925" s="203"/>
      <c r="Q925" s="188" t="s">
        <v>788</v>
      </c>
      <c r="R925" s="188" t="s">
        <v>1350</v>
      </c>
      <c r="S925" s="188" t="s">
        <v>1367</v>
      </c>
      <c r="T925" s="188" t="s">
        <v>1368</v>
      </c>
      <c r="U925" s="189"/>
      <c r="V925" s="189" t="s">
        <v>620</v>
      </c>
      <c r="W925" s="197">
        <v>201.46</v>
      </c>
      <c r="X925" s="198">
        <v>0.6</v>
      </c>
      <c r="Y925" s="199">
        <v>1.0427</v>
      </c>
      <c r="Z925" s="200" t="s">
        <v>1206</v>
      </c>
      <c r="AA925" s="201">
        <v>273.11</v>
      </c>
      <c r="AB925" s="202">
        <v>0.26400000000000001</v>
      </c>
      <c r="AC925" s="202">
        <v>1.9E-2</v>
      </c>
      <c r="AD925" s="202" t="s">
        <v>971</v>
      </c>
      <c r="AE925" s="202" t="s">
        <v>1369</v>
      </c>
      <c r="AF925" s="202" t="s">
        <v>948</v>
      </c>
      <c r="AG925" s="202" t="s">
        <v>948</v>
      </c>
      <c r="AH925" s="189">
        <v>1</v>
      </c>
      <c r="AI925" s="188"/>
      <c r="AJ925" s="188"/>
      <c r="AK925" s="187"/>
      <c r="AL925" s="187"/>
      <c r="AM925" s="188"/>
      <c r="AN925" s="193"/>
    </row>
    <row r="926" spans="1:40">
      <c r="A926" s="16" t="str">
        <f t="shared" si="14"/>
        <v>362169147065OP Psych</v>
      </c>
      <c r="B926" s="8"/>
      <c r="C926" s="8"/>
      <c r="D926" s="9"/>
      <c r="E926" s="9"/>
      <c r="F926" s="8"/>
      <c r="G926" s="8"/>
      <c r="H926" s="8"/>
      <c r="I926" s="8"/>
      <c r="J926" s="8"/>
      <c r="K926" s="244">
        <v>15008</v>
      </c>
      <c r="L926" s="248" t="s">
        <v>1434</v>
      </c>
      <c r="M926" s="246">
        <v>362169147065</v>
      </c>
      <c r="N926" s="247">
        <v>28</v>
      </c>
      <c r="O926" s="247" t="s">
        <v>1376</v>
      </c>
      <c r="P926" s="203"/>
      <c r="Q926" s="188" t="s">
        <v>788</v>
      </c>
      <c r="R926" s="188" t="s">
        <v>1350</v>
      </c>
      <c r="S926" s="188" t="s">
        <v>1367</v>
      </c>
      <c r="T926" s="188" t="s">
        <v>1368</v>
      </c>
      <c r="U926" s="189"/>
      <c r="V926" s="189" t="s">
        <v>620</v>
      </c>
      <c r="W926" s="197">
        <v>201.46</v>
      </c>
      <c r="X926" s="198">
        <v>0.6</v>
      </c>
      <c r="Y926" s="199">
        <v>1.0427</v>
      </c>
      <c r="Z926" s="200" t="s">
        <v>1206</v>
      </c>
      <c r="AA926" s="201">
        <v>273.11</v>
      </c>
      <c r="AB926" s="202">
        <v>0.26400000000000001</v>
      </c>
      <c r="AC926" s="202">
        <v>1.9E-2</v>
      </c>
      <c r="AD926" s="202" t="s">
        <v>971</v>
      </c>
      <c r="AE926" s="202" t="s">
        <v>1369</v>
      </c>
      <c r="AF926" s="202" t="s">
        <v>948</v>
      </c>
      <c r="AG926" s="202" t="s">
        <v>948</v>
      </c>
      <c r="AH926" s="189">
        <v>1</v>
      </c>
      <c r="AI926" s="188"/>
      <c r="AJ926" s="188"/>
      <c r="AK926" s="187"/>
      <c r="AL926" s="187"/>
      <c r="AM926" s="188"/>
      <c r="AN926" s="193"/>
    </row>
    <row r="927" spans="1:40">
      <c r="A927" s="16" t="str">
        <f t="shared" si="14"/>
        <v>362169147001OP Rehab</v>
      </c>
      <c r="B927" s="8"/>
      <c r="C927" s="8"/>
      <c r="D927" s="9"/>
      <c r="E927" s="9"/>
      <c r="F927" s="8"/>
      <c r="G927" s="8"/>
      <c r="H927" s="8"/>
      <c r="I927" s="8"/>
      <c r="J927" s="8"/>
      <c r="K927" s="244">
        <v>15008</v>
      </c>
      <c r="L927" s="248" t="s">
        <v>1434</v>
      </c>
      <c r="M927" s="246">
        <v>362169147001</v>
      </c>
      <c r="N927" s="247">
        <v>29</v>
      </c>
      <c r="O927" s="247" t="s">
        <v>1379</v>
      </c>
      <c r="P927" s="203"/>
      <c r="Q927" s="188" t="s">
        <v>788</v>
      </c>
      <c r="R927" s="188" t="s">
        <v>1350</v>
      </c>
      <c r="S927" s="188" t="s">
        <v>1367</v>
      </c>
      <c r="T927" s="188" t="s">
        <v>1368</v>
      </c>
      <c r="U927" s="189"/>
      <c r="V927" s="189" t="s">
        <v>620</v>
      </c>
      <c r="W927" s="197">
        <v>310.45999999999998</v>
      </c>
      <c r="X927" s="198">
        <v>0.6</v>
      </c>
      <c r="Y927" s="199">
        <v>1.0427</v>
      </c>
      <c r="Z927" s="200" t="s">
        <v>1206</v>
      </c>
      <c r="AA927" s="201">
        <v>420.88</v>
      </c>
      <c r="AB927" s="202">
        <v>0.26400000000000001</v>
      </c>
      <c r="AC927" s="202">
        <v>1.9E-2</v>
      </c>
      <c r="AD927" s="202" t="s">
        <v>971</v>
      </c>
      <c r="AE927" s="202" t="s">
        <v>1369</v>
      </c>
      <c r="AF927" s="202" t="s">
        <v>948</v>
      </c>
      <c r="AG927" s="202" t="s">
        <v>948</v>
      </c>
      <c r="AH927" s="189">
        <v>1</v>
      </c>
      <c r="AI927" s="188"/>
      <c r="AJ927" s="188"/>
      <c r="AK927" s="187"/>
      <c r="AL927" s="187"/>
      <c r="AM927" s="188"/>
      <c r="AN927" s="193"/>
    </row>
    <row r="928" spans="1:40">
      <c r="A928" s="16" t="str">
        <f t="shared" si="14"/>
        <v>362169147066OP Rehab</v>
      </c>
      <c r="B928" s="8"/>
      <c r="C928" s="8"/>
      <c r="D928" s="9"/>
      <c r="E928" s="9"/>
      <c r="F928" s="8"/>
      <c r="G928" s="8"/>
      <c r="H928" s="8"/>
      <c r="I928" s="8"/>
      <c r="J928" s="8"/>
      <c r="K928" s="244">
        <v>15008</v>
      </c>
      <c r="L928" s="248" t="s">
        <v>1434</v>
      </c>
      <c r="M928" s="246">
        <v>362169147066</v>
      </c>
      <c r="N928" s="247">
        <v>29</v>
      </c>
      <c r="O928" s="247" t="s">
        <v>1379</v>
      </c>
      <c r="P928" s="203"/>
      <c r="Q928" s="188" t="s">
        <v>788</v>
      </c>
      <c r="R928" s="188" t="s">
        <v>1350</v>
      </c>
      <c r="S928" s="188" t="s">
        <v>1367</v>
      </c>
      <c r="T928" s="188" t="s">
        <v>1368</v>
      </c>
      <c r="U928" s="189"/>
      <c r="V928" s="189" t="s">
        <v>620</v>
      </c>
      <c r="W928" s="197">
        <v>310.45999999999998</v>
      </c>
      <c r="X928" s="198">
        <v>0.6</v>
      </c>
      <c r="Y928" s="199">
        <v>1.0427</v>
      </c>
      <c r="Z928" s="200" t="s">
        <v>1206</v>
      </c>
      <c r="AA928" s="201">
        <v>420.88</v>
      </c>
      <c r="AB928" s="202">
        <v>0.26400000000000001</v>
      </c>
      <c r="AC928" s="202">
        <v>1.9E-2</v>
      </c>
      <c r="AD928" s="202" t="s">
        <v>971</v>
      </c>
      <c r="AE928" s="202" t="s">
        <v>1369</v>
      </c>
      <c r="AF928" s="202" t="s">
        <v>948</v>
      </c>
      <c r="AG928" s="202" t="s">
        <v>948</v>
      </c>
      <c r="AH928" s="189">
        <v>1</v>
      </c>
      <c r="AI928" s="188"/>
      <c r="AJ928" s="188"/>
      <c r="AK928" s="187"/>
      <c r="AL928" s="187"/>
      <c r="AM928" s="188"/>
      <c r="AN928" s="193"/>
    </row>
    <row r="929" spans="1:40">
      <c r="A929" s="16" t="str">
        <f t="shared" si="14"/>
        <v>362604009005IP Acute</v>
      </c>
      <c r="B929" s="8"/>
      <c r="C929" s="8"/>
      <c r="D929" s="9"/>
      <c r="E929" s="9"/>
      <c r="F929" s="8"/>
      <c r="G929" s="8"/>
      <c r="H929" s="8"/>
      <c r="I929" s="8"/>
      <c r="J929" s="8"/>
      <c r="K929" s="244">
        <v>15010</v>
      </c>
      <c r="L929" s="248" t="s">
        <v>1702</v>
      </c>
      <c r="M929" s="246">
        <v>362604009005</v>
      </c>
      <c r="N929" s="247">
        <v>20</v>
      </c>
      <c r="O929" s="247" t="s">
        <v>1366</v>
      </c>
      <c r="P929" s="203"/>
      <c r="Q929" s="188" t="s">
        <v>869</v>
      </c>
      <c r="R929" s="188" t="s">
        <v>1350</v>
      </c>
      <c r="S929" s="188" t="s">
        <v>1367</v>
      </c>
      <c r="T929" s="188" t="s">
        <v>1368</v>
      </c>
      <c r="U929" s="189"/>
      <c r="V929" s="189" t="s">
        <v>574</v>
      </c>
      <c r="W929" s="197">
        <v>3436.26</v>
      </c>
      <c r="X929" s="198">
        <v>0.68300000000000005</v>
      </c>
      <c r="Y929" s="199">
        <v>1.0263</v>
      </c>
      <c r="Z929" s="200">
        <v>0</v>
      </c>
      <c r="AA929" s="201">
        <v>3493.05</v>
      </c>
      <c r="AB929" s="202">
        <v>0.28599999999999998</v>
      </c>
      <c r="AC929" s="202">
        <v>1.7000000000000001E-2</v>
      </c>
      <c r="AD929" s="202" t="s">
        <v>1373</v>
      </c>
      <c r="AE929" s="202" t="s">
        <v>1374</v>
      </c>
      <c r="AF929" s="202" t="s">
        <v>1206</v>
      </c>
      <c r="AG929" s="202" t="s">
        <v>949</v>
      </c>
      <c r="AH929" s="189">
        <v>0.99858999999999998</v>
      </c>
      <c r="AI929" s="188"/>
      <c r="AJ929" s="188"/>
      <c r="AK929" s="187"/>
      <c r="AL929" s="187"/>
      <c r="AM929" s="188"/>
      <c r="AN929" s="193"/>
    </row>
    <row r="930" spans="1:40">
      <c r="A930" s="16" t="str">
        <f t="shared" si="14"/>
        <v>362604009008IP Acute</v>
      </c>
      <c r="B930" s="8"/>
      <c r="C930" s="8"/>
      <c r="D930" s="9"/>
      <c r="E930" s="9"/>
      <c r="F930" s="8"/>
      <c r="G930" s="8"/>
      <c r="H930" s="8"/>
      <c r="I930" s="8"/>
      <c r="J930" s="8"/>
      <c r="K930" s="244">
        <v>15010</v>
      </c>
      <c r="L930" s="248" t="s">
        <v>1702</v>
      </c>
      <c r="M930" s="246">
        <v>362604009008</v>
      </c>
      <c r="N930" s="247">
        <v>20</v>
      </c>
      <c r="O930" s="247" t="s">
        <v>1366</v>
      </c>
      <c r="P930" s="203"/>
      <c r="Q930" s="188" t="s">
        <v>869</v>
      </c>
      <c r="R930" s="188" t="s">
        <v>1350</v>
      </c>
      <c r="S930" s="188" t="s">
        <v>1367</v>
      </c>
      <c r="T930" s="188" t="s">
        <v>1368</v>
      </c>
      <c r="U930" s="189"/>
      <c r="V930" s="189" t="s">
        <v>574</v>
      </c>
      <c r="W930" s="197">
        <v>3436.26</v>
      </c>
      <c r="X930" s="198">
        <v>0.68300000000000005</v>
      </c>
      <c r="Y930" s="199">
        <v>1.0263</v>
      </c>
      <c r="Z930" s="200">
        <v>0</v>
      </c>
      <c r="AA930" s="201">
        <v>3493.05</v>
      </c>
      <c r="AB930" s="202">
        <v>0.28599999999999998</v>
      </c>
      <c r="AC930" s="202">
        <v>1.7000000000000001E-2</v>
      </c>
      <c r="AD930" s="202" t="s">
        <v>1373</v>
      </c>
      <c r="AE930" s="202" t="s">
        <v>1374</v>
      </c>
      <c r="AF930" s="202" t="s">
        <v>1206</v>
      </c>
      <c r="AG930" s="202" t="s">
        <v>949</v>
      </c>
      <c r="AH930" s="189">
        <v>0.99858999999999998</v>
      </c>
      <c r="AI930" s="188"/>
      <c r="AJ930" s="188"/>
      <c r="AK930" s="187"/>
      <c r="AL930" s="187"/>
      <c r="AM930" s="188"/>
      <c r="AN930" s="193"/>
    </row>
    <row r="931" spans="1:40">
      <c r="A931" s="16" t="str">
        <f t="shared" si="14"/>
        <v>362604009005IP Psych</v>
      </c>
      <c r="B931" s="8"/>
      <c r="C931" s="8"/>
      <c r="D931" s="9"/>
      <c r="E931" s="9"/>
      <c r="F931" s="8"/>
      <c r="G931" s="8"/>
      <c r="H931" s="8"/>
      <c r="I931" s="8"/>
      <c r="J931" s="8"/>
      <c r="K931" s="244">
        <v>15010</v>
      </c>
      <c r="L931" s="248" t="s">
        <v>1702</v>
      </c>
      <c r="M931" s="246">
        <v>362604009005</v>
      </c>
      <c r="N931" s="247">
        <v>21</v>
      </c>
      <c r="O931" s="247" t="s">
        <v>1375</v>
      </c>
      <c r="P931" s="203"/>
      <c r="Q931" s="188" t="s">
        <v>869</v>
      </c>
      <c r="R931" s="188" t="s">
        <v>1350</v>
      </c>
      <c r="S931" s="188" t="s">
        <v>1367</v>
      </c>
      <c r="T931" s="188" t="s">
        <v>1368</v>
      </c>
      <c r="U931" s="189"/>
      <c r="V931" s="189" t="s">
        <v>574</v>
      </c>
      <c r="W931" s="197" t="s">
        <v>1206</v>
      </c>
      <c r="X931" s="198" t="s">
        <v>1206</v>
      </c>
      <c r="Y931" s="199" t="s">
        <v>1206</v>
      </c>
      <c r="Z931" s="200" t="s">
        <v>1206</v>
      </c>
      <c r="AA931" s="201">
        <v>619.1</v>
      </c>
      <c r="AB931" s="202" t="s">
        <v>1206</v>
      </c>
      <c r="AC931" s="202" t="s">
        <v>1206</v>
      </c>
      <c r="AD931" s="202" t="s">
        <v>1373</v>
      </c>
      <c r="AE931" s="202" t="s">
        <v>1374</v>
      </c>
      <c r="AF931" s="202" t="s">
        <v>1206</v>
      </c>
      <c r="AG931" s="202" t="s">
        <v>949</v>
      </c>
      <c r="AH931" s="189">
        <v>1</v>
      </c>
      <c r="AI931" s="188"/>
      <c r="AJ931" s="188"/>
      <c r="AK931" s="187"/>
      <c r="AL931" s="187"/>
      <c r="AM931" s="188"/>
      <c r="AN931" s="193"/>
    </row>
    <row r="932" spans="1:40">
      <c r="A932" s="16" t="str">
        <f t="shared" si="14"/>
        <v>362604009005OP Acute</v>
      </c>
      <c r="B932" s="8"/>
      <c r="C932" s="8"/>
      <c r="D932" s="9"/>
      <c r="E932" s="9"/>
      <c r="F932" s="8"/>
      <c r="G932" s="8"/>
      <c r="H932" s="8"/>
      <c r="I932" s="8"/>
      <c r="J932" s="8"/>
      <c r="K932" s="244">
        <v>15010</v>
      </c>
      <c r="L932" s="248" t="s">
        <v>1702</v>
      </c>
      <c r="M932" s="246">
        <v>362604009005</v>
      </c>
      <c r="N932" s="247">
        <v>24</v>
      </c>
      <c r="O932" s="247" t="s">
        <v>1371</v>
      </c>
      <c r="P932" s="203"/>
      <c r="Q932" s="188" t="s">
        <v>869</v>
      </c>
      <c r="R932" s="188" t="s">
        <v>1350</v>
      </c>
      <c r="S932" s="188" t="s">
        <v>1367</v>
      </c>
      <c r="T932" s="188" t="s">
        <v>1368</v>
      </c>
      <c r="U932" s="189"/>
      <c r="V932" s="189" t="s">
        <v>574</v>
      </c>
      <c r="W932" s="197">
        <v>440.14</v>
      </c>
      <c r="X932" s="198">
        <v>0.6</v>
      </c>
      <c r="Y932" s="199">
        <v>1.0263</v>
      </c>
      <c r="Z932" s="200" t="s">
        <v>1206</v>
      </c>
      <c r="AA932" s="201">
        <v>636.9</v>
      </c>
      <c r="AB932" s="202">
        <v>0.28599999999999998</v>
      </c>
      <c r="AC932" s="202">
        <v>1.7000000000000001E-2</v>
      </c>
      <c r="AD932" s="202" t="s">
        <v>1373</v>
      </c>
      <c r="AE932" s="202" t="s">
        <v>1374</v>
      </c>
      <c r="AF932" s="202" t="s">
        <v>948</v>
      </c>
      <c r="AG932" s="202" t="s">
        <v>949</v>
      </c>
      <c r="AH932" s="189">
        <v>0.98373999999999995</v>
      </c>
      <c r="AI932" s="188"/>
      <c r="AJ932" s="188"/>
      <c r="AK932" s="187"/>
      <c r="AL932" s="187"/>
      <c r="AM932" s="188"/>
      <c r="AN932" s="193"/>
    </row>
    <row r="933" spans="1:40">
      <c r="A933" s="16" t="str">
        <f t="shared" si="14"/>
        <v>362604009008OP Acute</v>
      </c>
      <c r="B933" s="8"/>
      <c r="C933" s="8"/>
      <c r="D933" s="9"/>
      <c r="E933" s="9"/>
      <c r="F933" s="8"/>
      <c r="G933" s="8"/>
      <c r="H933" s="8"/>
      <c r="I933" s="8"/>
      <c r="J933" s="8"/>
      <c r="K933" s="244">
        <v>15010</v>
      </c>
      <c r="L933" s="248" t="s">
        <v>1702</v>
      </c>
      <c r="M933" s="246">
        <v>362604009008</v>
      </c>
      <c r="N933" s="247">
        <v>24</v>
      </c>
      <c r="O933" s="247" t="s">
        <v>1371</v>
      </c>
      <c r="P933" s="203"/>
      <c r="Q933" s="188" t="s">
        <v>869</v>
      </c>
      <c r="R933" s="188" t="s">
        <v>1350</v>
      </c>
      <c r="S933" s="188" t="s">
        <v>1367</v>
      </c>
      <c r="T933" s="188" t="s">
        <v>1368</v>
      </c>
      <c r="U933" s="189"/>
      <c r="V933" s="189" t="s">
        <v>574</v>
      </c>
      <c r="W933" s="197">
        <v>440.14</v>
      </c>
      <c r="X933" s="198">
        <v>0.6</v>
      </c>
      <c r="Y933" s="199">
        <v>1.0263</v>
      </c>
      <c r="Z933" s="200" t="s">
        <v>1206</v>
      </c>
      <c r="AA933" s="201">
        <v>636.9</v>
      </c>
      <c r="AB933" s="202">
        <v>0.28599999999999998</v>
      </c>
      <c r="AC933" s="202">
        <v>1.7000000000000001E-2</v>
      </c>
      <c r="AD933" s="202" t="s">
        <v>1373</v>
      </c>
      <c r="AE933" s="202" t="s">
        <v>1374</v>
      </c>
      <c r="AF933" s="202" t="s">
        <v>948</v>
      </c>
      <c r="AG933" s="202" t="s">
        <v>949</v>
      </c>
      <c r="AH933" s="189">
        <v>0.98373999999999995</v>
      </c>
      <c r="AI933" s="188"/>
      <c r="AJ933" s="188"/>
      <c r="AK933" s="187"/>
      <c r="AL933" s="187"/>
      <c r="AM933" s="188"/>
      <c r="AN933" s="193"/>
    </row>
    <row r="934" spans="1:40">
      <c r="A934" s="16" t="str">
        <f t="shared" si="14"/>
        <v>362604009005OP Psych</v>
      </c>
      <c r="B934" s="8"/>
      <c r="C934" s="8"/>
      <c r="D934" s="9"/>
      <c r="E934" s="9"/>
      <c r="F934" s="8"/>
      <c r="G934" s="8"/>
      <c r="H934" s="8"/>
      <c r="I934" s="8"/>
      <c r="J934" s="8"/>
      <c r="K934" s="244">
        <v>15010</v>
      </c>
      <c r="L934" s="248" t="s">
        <v>1702</v>
      </c>
      <c r="M934" s="246">
        <v>362604009005</v>
      </c>
      <c r="N934" s="247">
        <v>27</v>
      </c>
      <c r="O934" s="247" t="s">
        <v>1376</v>
      </c>
      <c r="P934" s="203"/>
      <c r="Q934" s="188" t="s">
        <v>869</v>
      </c>
      <c r="R934" s="188" t="s">
        <v>1350</v>
      </c>
      <c r="S934" s="188" t="s">
        <v>1367</v>
      </c>
      <c r="T934" s="188" t="s">
        <v>1368</v>
      </c>
      <c r="U934" s="189"/>
      <c r="V934" s="189" t="s">
        <v>574</v>
      </c>
      <c r="W934" s="197">
        <v>201.46</v>
      </c>
      <c r="X934" s="198">
        <v>0.6</v>
      </c>
      <c r="Y934" s="199">
        <v>1.0263</v>
      </c>
      <c r="Z934" s="200" t="s">
        <v>1206</v>
      </c>
      <c r="AA934" s="201">
        <v>270.49</v>
      </c>
      <c r="AB934" s="202">
        <v>0.28599999999999998</v>
      </c>
      <c r="AC934" s="202">
        <v>1.7000000000000001E-2</v>
      </c>
      <c r="AD934" s="202" t="s">
        <v>1373</v>
      </c>
      <c r="AE934" s="202" t="s">
        <v>1374</v>
      </c>
      <c r="AF934" s="202" t="s">
        <v>948</v>
      </c>
      <c r="AG934" s="202" t="s">
        <v>949</v>
      </c>
      <c r="AH934" s="189">
        <v>1</v>
      </c>
      <c r="AI934" s="188"/>
      <c r="AJ934" s="188"/>
      <c r="AK934" s="187"/>
      <c r="AL934" s="187"/>
      <c r="AM934" s="188"/>
      <c r="AN934" s="193"/>
    </row>
    <row r="935" spans="1:40">
      <c r="A935" s="16" t="str">
        <f t="shared" si="14"/>
        <v>362604009005OP Psych</v>
      </c>
      <c r="B935" s="8"/>
      <c r="C935" s="8"/>
      <c r="D935" s="9"/>
      <c r="E935" s="9"/>
      <c r="F935" s="8"/>
      <c r="G935" s="8"/>
      <c r="H935" s="8"/>
      <c r="I935" s="8"/>
      <c r="J935" s="8"/>
      <c r="K935" s="244">
        <v>15010</v>
      </c>
      <c r="L935" s="248" t="s">
        <v>1702</v>
      </c>
      <c r="M935" s="246">
        <v>362604009005</v>
      </c>
      <c r="N935" s="247">
        <v>28</v>
      </c>
      <c r="O935" s="247" t="s">
        <v>1376</v>
      </c>
      <c r="P935" s="203"/>
      <c r="Q935" s="188" t="s">
        <v>869</v>
      </c>
      <c r="R935" s="188" t="s">
        <v>1350</v>
      </c>
      <c r="S935" s="188" t="s">
        <v>1367</v>
      </c>
      <c r="T935" s="188" t="s">
        <v>1368</v>
      </c>
      <c r="U935" s="189"/>
      <c r="V935" s="189" t="s">
        <v>574</v>
      </c>
      <c r="W935" s="197">
        <v>201.46</v>
      </c>
      <c r="X935" s="198">
        <v>0.6</v>
      </c>
      <c r="Y935" s="199">
        <v>1.0263</v>
      </c>
      <c r="Z935" s="200" t="s">
        <v>1206</v>
      </c>
      <c r="AA935" s="201">
        <v>270.49</v>
      </c>
      <c r="AB935" s="202">
        <v>0.28599999999999998</v>
      </c>
      <c r="AC935" s="202">
        <v>1.7000000000000001E-2</v>
      </c>
      <c r="AD935" s="202" t="s">
        <v>1373</v>
      </c>
      <c r="AE935" s="202" t="s">
        <v>1374</v>
      </c>
      <c r="AF935" s="202" t="s">
        <v>948</v>
      </c>
      <c r="AG935" s="202" t="s">
        <v>949</v>
      </c>
      <c r="AH935" s="189">
        <v>1</v>
      </c>
      <c r="AI935" s="188"/>
      <c r="AJ935" s="188"/>
      <c r="AK935" s="187"/>
      <c r="AL935" s="187"/>
      <c r="AM935" s="188"/>
      <c r="AN935" s="193"/>
    </row>
    <row r="936" spans="1:40">
      <c r="A936" s="16" t="str">
        <f t="shared" si="14"/>
        <v>376062326001IP Acute</v>
      </c>
      <c r="B936" s="8"/>
      <c r="C936" s="8"/>
      <c r="D936" s="9"/>
      <c r="E936" s="9"/>
      <c r="F936" s="8"/>
      <c r="G936" s="8"/>
      <c r="H936" s="8"/>
      <c r="I936" s="8"/>
      <c r="J936" s="8"/>
      <c r="K936" s="244">
        <v>16001</v>
      </c>
      <c r="L936" s="248" t="s">
        <v>1703</v>
      </c>
      <c r="M936" s="246">
        <v>376062326001</v>
      </c>
      <c r="N936" s="247">
        <v>20</v>
      </c>
      <c r="O936" s="247" t="s">
        <v>1366</v>
      </c>
      <c r="P936" s="203"/>
      <c r="Q936" s="188" t="s">
        <v>771</v>
      </c>
      <c r="R936" s="188" t="s">
        <v>1350</v>
      </c>
      <c r="S936" s="188" t="s">
        <v>945</v>
      </c>
      <c r="T936" s="188" t="s">
        <v>1368</v>
      </c>
      <c r="U936" s="189"/>
      <c r="V936" s="189" t="s">
        <v>691</v>
      </c>
      <c r="W936" s="197">
        <v>3436.26</v>
      </c>
      <c r="X936" s="198">
        <v>0.62</v>
      </c>
      <c r="Y936" s="199">
        <v>0.84860000000000002</v>
      </c>
      <c r="Z936" s="200">
        <v>0</v>
      </c>
      <c r="AA936" s="201">
        <v>3109.31</v>
      </c>
      <c r="AB936" s="202">
        <v>0.29099999999999998</v>
      </c>
      <c r="AC936" s="202">
        <v>2.1000000000000001E-2</v>
      </c>
      <c r="AD936" s="202" t="s">
        <v>1373</v>
      </c>
      <c r="AE936" s="202">
        <v>0</v>
      </c>
      <c r="AF936" s="202" t="s">
        <v>1206</v>
      </c>
      <c r="AG936" s="202" t="s">
        <v>949</v>
      </c>
      <c r="AH936" s="189">
        <v>0.99858999999999998</v>
      </c>
      <c r="AI936" s="188"/>
      <c r="AJ936" s="188"/>
      <c r="AK936" s="187"/>
      <c r="AL936" s="187"/>
      <c r="AM936" s="188"/>
      <c r="AN936" s="193"/>
    </row>
    <row r="937" spans="1:40">
      <c r="A937" s="16" t="str">
        <f t="shared" si="14"/>
        <v>376062326001OP Acute</v>
      </c>
      <c r="B937" s="8"/>
      <c r="C937" s="8"/>
      <c r="D937" s="9"/>
      <c r="E937" s="9"/>
      <c r="F937" s="8"/>
      <c r="G937" s="8"/>
      <c r="H937" s="8"/>
      <c r="I937" s="8"/>
      <c r="J937" s="8"/>
      <c r="K937" s="244">
        <v>16001</v>
      </c>
      <c r="L937" s="248" t="s">
        <v>1703</v>
      </c>
      <c r="M937" s="246">
        <v>376062326001</v>
      </c>
      <c r="N937" s="247">
        <v>24</v>
      </c>
      <c r="O937" s="247" t="s">
        <v>1371</v>
      </c>
      <c r="P937" s="203"/>
      <c r="Q937" s="188" t="s">
        <v>771</v>
      </c>
      <c r="R937" s="188" t="s">
        <v>1350</v>
      </c>
      <c r="S937" s="188" t="s">
        <v>945</v>
      </c>
      <c r="T937" s="188" t="s">
        <v>1368</v>
      </c>
      <c r="U937" s="189"/>
      <c r="V937" s="189" t="s">
        <v>691</v>
      </c>
      <c r="W937" s="197">
        <v>964.95</v>
      </c>
      <c r="X937" s="198">
        <v>0.6</v>
      </c>
      <c r="Y937" s="199">
        <v>1</v>
      </c>
      <c r="Z937" s="200" t="s">
        <v>1206</v>
      </c>
      <c r="AA937" s="201">
        <v>949.26</v>
      </c>
      <c r="AB937" s="202">
        <v>0.29099999999999998</v>
      </c>
      <c r="AC937" s="202">
        <v>2.1000000000000001E-2</v>
      </c>
      <c r="AD937" s="202" t="s">
        <v>1373</v>
      </c>
      <c r="AE937" s="202">
        <v>0</v>
      </c>
      <c r="AF937" s="202" t="s">
        <v>949</v>
      </c>
      <c r="AG937" s="202" t="s">
        <v>949</v>
      </c>
      <c r="AH937" s="189">
        <v>0.98373999999999995</v>
      </c>
      <c r="AI937" s="188"/>
      <c r="AJ937" s="188"/>
      <c r="AK937" s="187"/>
      <c r="AL937" s="187"/>
      <c r="AM937" s="188"/>
      <c r="AN937" s="193"/>
    </row>
    <row r="938" spans="1:40">
      <c r="A938" s="16" t="str">
        <f t="shared" si="14"/>
        <v>370860281001IP Acute</v>
      </c>
      <c r="B938" s="8"/>
      <c r="C938" s="8"/>
      <c r="D938" s="9"/>
      <c r="E938" s="9"/>
      <c r="F938" s="8"/>
      <c r="G938" s="8"/>
      <c r="H938" s="8"/>
      <c r="I938" s="8"/>
      <c r="J938" s="8"/>
      <c r="K938" s="244">
        <v>16002</v>
      </c>
      <c r="L938" s="248" t="s">
        <v>1704</v>
      </c>
      <c r="M938" s="246">
        <v>370860281001</v>
      </c>
      <c r="N938" s="247">
        <v>20</v>
      </c>
      <c r="O938" s="247" t="s">
        <v>1366</v>
      </c>
      <c r="P938" s="203"/>
      <c r="Q938" s="188" t="s">
        <v>753</v>
      </c>
      <c r="R938" s="188" t="s">
        <v>1350</v>
      </c>
      <c r="S938" s="188" t="s">
        <v>945</v>
      </c>
      <c r="T938" s="188" t="s">
        <v>1368</v>
      </c>
      <c r="U938" s="189"/>
      <c r="V938" s="189" t="s">
        <v>670</v>
      </c>
      <c r="W938" s="197">
        <v>3436.26</v>
      </c>
      <c r="X938" s="198">
        <v>0.62</v>
      </c>
      <c r="Y938" s="199">
        <v>0.84860000000000002</v>
      </c>
      <c r="Z938" s="200">
        <v>0</v>
      </c>
      <c r="AA938" s="201">
        <v>3109.31</v>
      </c>
      <c r="AB938" s="202">
        <v>0.29099999999999998</v>
      </c>
      <c r="AC938" s="202">
        <v>2.1000000000000001E-2</v>
      </c>
      <c r="AD938" s="202" t="s">
        <v>1373</v>
      </c>
      <c r="AE938" s="202">
        <v>0</v>
      </c>
      <c r="AF938" s="202" t="s">
        <v>1206</v>
      </c>
      <c r="AG938" s="202" t="s">
        <v>949</v>
      </c>
      <c r="AH938" s="189">
        <v>0.99858999999999998</v>
      </c>
      <c r="AI938" s="188"/>
      <c r="AJ938" s="188"/>
      <c r="AK938" s="187"/>
      <c r="AL938" s="187"/>
      <c r="AM938" s="188"/>
      <c r="AN938" s="193"/>
    </row>
    <row r="939" spans="1:40">
      <c r="A939" s="16" t="str">
        <f t="shared" si="14"/>
        <v>370860281001OP Acute</v>
      </c>
      <c r="B939" s="8"/>
      <c r="C939" s="8"/>
      <c r="D939" s="9"/>
      <c r="E939" s="9"/>
      <c r="F939" s="8"/>
      <c r="G939" s="8"/>
      <c r="H939" s="8"/>
      <c r="I939" s="8"/>
      <c r="J939" s="8"/>
      <c r="K939" s="244">
        <v>16002</v>
      </c>
      <c r="L939" s="248" t="s">
        <v>1704</v>
      </c>
      <c r="M939" s="246">
        <v>370860281001</v>
      </c>
      <c r="N939" s="247">
        <v>24</v>
      </c>
      <c r="O939" s="247" t="s">
        <v>1371</v>
      </c>
      <c r="P939" s="203"/>
      <c r="Q939" s="188" t="s">
        <v>753</v>
      </c>
      <c r="R939" s="188" t="s">
        <v>1350</v>
      </c>
      <c r="S939" s="188" t="s">
        <v>945</v>
      </c>
      <c r="T939" s="188" t="s">
        <v>1368</v>
      </c>
      <c r="U939" s="189"/>
      <c r="V939" s="189" t="s">
        <v>670</v>
      </c>
      <c r="W939" s="197">
        <v>952.09</v>
      </c>
      <c r="X939" s="198">
        <v>0.6</v>
      </c>
      <c r="Y939" s="199">
        <v>1</v>
      </c>
      <c r="Z939" s="200" t="s">
        <v>1206</v>
      </c>
      <c r="AA939" s="201">
        <v>936.61</v>
      </c>
      <c r="AB939" s="202">
        <v>0.29099999999999998</v>
      </c>
      <c r="AC939" s="202">
        <v>2.1000000000000001E-2</v>
      </c>
      <c r="AD939" s="202" t="s">
        <v>1373</v>
      </c>
      <c r="AE939" s="202">
        <v>0</v>
      </c>
      <c r="AF939" s="202" t="s">
        <v>949</v>
      </c>
      <c r="AG939" s="202" t="s">
        <v>949</v>
      </c>
      <c r="AH939" s="189">
        <v>0.98373999999999995</v>
      </c>
      <c r="AI939" s="188"/>
      <c r="AJ939" s="188"/>
      <c r="AK939" s="187"/>
      <c r="AL939" s="187"/>
      <c r="AM939" s="188"/>
      <c r="AN939" s="193"/>
    </row>
    <row r="940" spans="1:40">
      <c r="A940" s="16" t="str">
        <f t="shared" si="14"/>
        <v>370692351001IP Acute</v>
      </c>
      <c r="B940" s="8"/>
      <c r="C940" s="8"/>
      <c r="D940" s="9"/>
      <c r="E940" s="9"/>
      <c r="F940" s="8"/>
      <c r="G940" s="8"/>
      <c r="H940" s="8"/>
      <c r="I940" s="8"/>
      <c r="J940" s="8"/>
      <c r="K940" s="244">
        <v>16004</v>
      </c>
      <c r="L940" s="248" t="s">
        <v>1435</v>
      </c>
      <c r="M940" s="246">
        <v>370692351001</v>
      </c>
      <c r="N940" s="247">
        <v>20</v>
      </c>
      <c r="O940" s="247" t="s">
        <v>1366</v>
      </c>
      <c r="P940" s="203"/>
      <c r="Q940" s="188" t="s">
        <v>876</v>
      </c>
      <c r="R940" s="188" t="s">
        <v>1350</v>
      </c>
      <c r="S940" s="188" t="s">
        <v>1367</v>
      </c>
      <c r="T940" s="188" t="s">
        <v>1368</v>
      </c>
      <c r="U940" s="189"/>
      <c r="V940" s="189" t="s">
        <v>582</v>
      </c>
      <c r="W940" s="197">
        <v>3436.26</v>
      </c>
      <c r="X940" s="198">
        <v>0.62</v>
      </c>
      <c r="Y940" s="199">
        <v>0.90369999999999995</v>
      </c>
      <c r="Z940" s="200">
        <v>0</v>
      </c>
      <c r="AA940" s="201">
        <v>3226.54</v>
      </c>
      <c r="AB940" s="202">
        <v>0.38200000000000001</v>
      </c>
      <c r="AC940" s="202">
        <v>0.03</v>
      </c>
      <c r="AD940" s="202" t="s">
        <v>1373</v>
      </c>
      <c r="AE940" s="202" t="s">
        <v>1374</v>
      </c>
      <c r="AF940" s="202" t="s">
        <v>1206</v>
      </c>
      <c r="AG940" s="202" t="s">
        <v>948</v>
      </c>
      <c r="AH940" s="189">
        <v>0.99858999999999998</v>
      </c>
      <c r="AI940" s="188"/>
      <c r="AJ940" s="188"/>
      <c r="AK940" s="187"/>
      <c r="AL940" s="187"/>
      <c r="AM940" s="188"/>
      <c r="AN940" s="193"/>
    </row>
    <row r="941" spans="1:40">
      <c r="A941" s="16" t="str">
        <f t="shared" si="14"/>
        <v>370692351001IP Psych</v>
      </c>
      <c r="B941" s="8"/>
      <c r="C941" s="8"/>
      <c r="D941" s="9"/>
      <c r="E941" s="9"/>
      <c r="F941" s="8"/>
      <c r="G941" s="8"/>
      <c r="H941" s="8"/>
      <c r="I941" s="8"/>
      <c r="J941" s="8"/>
      <c r="K941" s="244">
        <v>16004</v>
      </c>
      <c r="L941" s="248" t="s">
        <v>1435</v>
      </c>
      <c r="M941" s="246">
        <v>370692351001</v>
      </c>
      <c r="N941" s="247">
        <v>21</v>
      </c>
      <c r="O941" s="247" t="s">
        <v>1375</v>
      </c>
      <c r="P941" s="203"/>
      <c r="Q941" s="188" t="s">
        <v>876</v>
      </c>
      <c r="R941" s="188" t="s">
        <v>1350</v>
      </c>
      <c r="S941" s="188" t="s">
        <v>1367</v>
      </c>
      <c r="T941" s="188" t="s">
        <v>1368</v>
      </c>
      <c r="U941" s="189"/>
      <c r="V941" s="189" t="s">
        <v>582</v>
      </c>
      <c r="W941" s="197" t="s">
        <v>1206</v>
      </c>
      <c r="X941" s="198" t="s">
        <v>1206</v>
      </c>
      <c r="Y941" s="199" t="s">
        <v>1206</v>
      </c>
      <c r="Z941" s="200" t="s">
        <v>1206</v>
      </c>
      <c r="AA941" s="201">
        <v>371.82</v>
      </c>
      <c r="AB941" s="202" t="s">
        <v>1206</v>
      </c>
      <c r="AC941" s="202" t="s">
        <v>1206</v>
      </c>
      <c r="AD941" s="202" t="s">
        <v>1373</v>
      </c>
      <c r="AE941" s="202" t="s">
        <v>1374</v>
      </c>
      <c r="AF941" s="202" t="s">
        <v>1206</v>
      </c>
      <c r="AG941" s="202" t="s">
        <v>948</v>
      </c>
      <c r="AH941" s="189">
        <v>1</v>
      </c>
      <c r="AI941" s="188"/>
      <c r="AJ941" s="188"/>
      <c r="AK941" s="187"/>
      <c r="AL941" s="187"/>
      <c r="AM941" s="188"/>
      <c r="AN941" s="193"/>
    </row>
    <row r="942" spans="1:40">
      <c r="A942" s="16" t="str">
        <f t="shared" si="14"/>
        <v>370692351001OP Acute</v>
      </c>
      <c r="B942" s="8"/>
      <c r="C942" s="8"/>
      <c r="D942" s="9"/>
      <c r="E942" s="9"/>
      <c r="F942" s="8"/>
      <c r="G942" s="8"/>
      <c r="H942" s="8"/>
      <c r="I942" s="8"/>
      <c r="J942" s="8"/>
      <c r="K942" s="244">
        <v>16004</v>
      </c>
      <c r="L942" s="248" t="s">
        <v>1435</v>
      </c>
      <c r="M942" s="246">
        <v>370692351001</v>
      </c>
      <c r="N942" s="247">
        <v>24</v>
      </c>
      <c r="O942" s="247" t="s">
        <v>1371</v>
      </c>
      <c r="P942" s="203"/>
      <c r="Q942" s="188" t="s">
        <v>876</v>
      </c>
      <c r="R942" s="188" t="s">
        <v>1350</v>
      </c>
      <c r="S942" s="188" t="s">
        <v>1367</v>
      </c>
      <c r="T942" s="188" t="s">
        <v>1368</v>
      </c>
      <c r="U942" s="189"/>
      <c r="V942" s="189" t="s">
        <v>582</v>
      </c>
      <c r="W942" s="197">
        <v>440.14</v>
      </c>
      <c r="X942" s="198">
        <v>0.6</v>
      </c>
      <c r="Y942" s="199">
        <v>0.90369999999999995</v>
      </c>
      <c r="Z942" s="200" t="s">
        <v>1206</v>
      </c>
      <c r="AA942" s="201">
        <v>407.97</v>
      </c>
      <c r="AB942" s="202">
        <v>0.38200000000000001</v>
      </c>
      <c r="AC942" s="202">
        <v>0.03</v>
      </c>
      <c r="AD942" s="202" t="s">
        <v>1373</v>
      </c>
      <c r="AE942" s="202" t="s">
        <v>1374</v>
      </c>
      <c r="AF942" s="202" t="s">
        <v>949</v>
      </c>
      <c r="AG942" s="202" t="s">
        <v>948</v>
      </c>
      <c r="AH942" s="189">
        <v>0.98373999999999995</v>
      </c>
      <c r="AI942" s="188"/>
      <c r="AJ942" s="188"/>
      <c r="AK942" s="187"/>
      <c r="AL942" s="187"/>
      <c r="AM942" s="188"/>
      <c r="AN942" s="193"/>
    </row>
    <row r="943" spans="1:40">
      <c r="A943" s="16" t="str">
        <f t="shared" si="14"/>
        <v>370681540001IP Acute</v>
      </c>
      <c r="B943" s="8"/>
      <c r="C943" s="8"/>
      <c r="D943" s="9"/>
      <c r="E943" s="9"/>
      <c r="F943" s="8"/>
      <c r="G943" s="8"/>
      <c r="H943" s="8"/>
      <c r="I943" s="8"/>
      <c r="J943" s="8"/>
      <c r="K943" s="244">
        <v>16005</v>
      </c>
      <c r="L943" s="248" t="s">
        <v>1436</v>
      </c>
      <c r="M943" s="246">
        <v>370681540001</v>
      </c>
      <c r="N943" s="247">
        <v>20</v>
      </c>
      <c r="O943" s="247" t="s">
        <v>1366</v>
      </c>
      <c r="P943" s="203"/>
      <c r="Q943" s="188" t="s">
        <v>885</v>
      </c>
      <c r="R943" s="188" t="s">
        <v>1350</v>
      </c>
      <c r="S943" s="188" t="s">
        <v>1367</v>
      </c>
      <c r="T943" s="188" t="s">
        <v>1368</v>
      </c>
      <c r="U943" s="189"/>
      <c r="V943" s="189" t="s">
        <v>535</v>
      </c>
      <c r="W943" s="197">
        <v>3436.26</v>
      </c>
      <c r="X943" s="198">
        <v>0.62</v>
      </c>
      <c r="Y943" s="199">
        <v>0.90369999999999995</v>
      </c>
      <c r="Z943" s="200">
        <v>0</v>
      </c>
      <c r="AA943" s="201">
        <v>3226.54</v>
      </c>
      <c r="AB943" s="202">
        <v>0.17399999999999999</v>
      </c>
      <c r="AC943" s="202">
        <v>1.2E-2</v>
      </c>
      <c r="AD943" s="202" t="s">
        <v>1373</v>
      </c>
      <c r="AE943" s="202">
        <v>0</v>
      </c>
      <c r="AF943" s="202" t="s">
        <v>1206</v>
      </c>
      <c r="AG943" s="202" t="s">
        <v>948</v>
      </c>
      <c r="AH943" s="189">
        <v>0.99858999999999998</v>
      </c>
      <c r="AI943" s="188"/>
      <c r="AJ943" s="188"/>
      <c r="AK943" s="187"/>
      <c r="AL943" s="187"/>
      <c r="AM943" s="188"/>
      <c r="AN943" s="193"/>
    </row>
    <row r="944" spans="1:40">
      <c r="A944" s="16" t="str">
        <f t="shared" si="14"/>
        <v>370681540007IP Psych</v>
      </c>
      <c r="B944" s="8"/>
      <c r="C944" s="8"/>
      <c r="D944" s="9"/>
      <c r="E944" s="9"/>
      <c r="F944" s="8"/>
      <c r="G944" s="8"/>
      <c r="H944" s="8"/>
      <c r="I944" s="8"/>
      <c r="J944" s="8"/>
      <c r="K944" s="244">
        <v>16005</v>
      </c>
      <c r="L944" s="248" t="s">
        <v>1436</v>
      </c>
      <c r="M944" s="246">
        <v>370681540007</v>
      </c>
      <c r="N944" s="247">
        <v>21</v>
      </c>
      <c r="O944" s="247" t="s">
        <v>1375</v>
      </c>
      <c r="P944" s="203"/>
      <c r="Q944" s="188" t="s">
        <v>885</v>
      </c>
      <c r="R944" s="188" t="s">
        <v>1350</v>
      </c>
      <c r="S944" s="188" t="s">
        <v>1367</v>
      </c>
      <c r="T944" s="188" t="s">
        <v>1368</v>
      </c>
      <c r="U944" s="189"/>
      <c r="V944" s="189" t="s">
        <v>535</v>
      </c>
      <c r="W944" s="197" t="s">
        <v>1206</v>
      </c>
      <c r="X944" s="198" t="s">
        <v>1206</v>
      </c>
      <c r="Y944" s="199" t="s">
        <v>1206</v>
      </c>
      <c r="Z944" s="200" t="s">
        <v>1206</v>
      </c>
      <c r="AA944" s="201">
        <v>371.82</v>
      </c>
      <c r="AB944" s="202" t="s">
        <v>1206</v>
      </c>
      <c r="AC944" s="202" t="s">
        <v>1206</v>
      </c>
      <c r="AD944" s="202" t="s">
        <v>1373</v>
      </c>
      <c r="AE944" s="202">
        <v>0</v>
      </c>
      <c r="AF944" s="202" t="s">
        <v>1206</v>
      </c>
      <c r="AG944" s="202" t="s">
        <v>948</v>
      </c>
      <c r="AH944" s="189">
        <v>1</v>
      </c>
      <c r="AI944" s="188"/>
      <c r="AJ944" s="188"/>
      <c r="AK944" s="187"/>
      <c r="AL944" s="187"/>
      <c r="AM944" s="188"/>
      <c r="AN944" s="193"/>
    </row>
    <row r="945" spans="1:40">
      <c r="A945" s="16" t="str">
        <f t="shared" si="14"/>
        <v>370681540001OP Acute</v>
      </c>
      <c r="B945" s="8"/>
      <c r="C945" s="8"/>
      <c r="D945" s="9"/>
      <c r="E945" s="9"/>
      <c r="F945" s="8"/>
      <c r="G945" s="8"/>
      <c r="H945" s="8"/>
      <c r="I945" s="8"/>
      <c r="J945" s="8"/>
      <c r="K945" s="244">
        <v>16005</v>
      </c>
      <c r="L945" s="248" t="s">
        <v>1436</v>
      </c>
      <c r="M945" s="246">
        <v>370681540001</v>
      </c>
      <c r="N945" s="247">
        <v>24</v>
      </c>
      <c r="O945" s="247" t="s">
        <v>1371</v>
      </c>
      <c r="P945" s="203"/>
      <c r="Q945" s="188" t="s">
        <v>885</v>
      </c>
      <c r="R945" s="188" t="s">
        <v>1350</v>
      </c>
      <c r="S945" s="188" t="s">
        <v>1367</v>
      </c>
      <c r="T945" s="188" t="s">
        <v>1368</v>
      </c>
      <c r="U945" s="189"/>
      <c r="V945" s="189" t="s">
        <v>535</v>
      </c>
      <c r="W945" s="197">
        <v>440.14</v>
      </c>
      <c r="X945" s="198">
        <v>0.6</v>
      </c>
      <c r="Y945" s="199">
        <v>0.90369999999999995</v>
      </c>
      <c r="Z945" s="200" t="s">
        <v>1206</v>
      </c>
      <c r="AA945" s="201">
        <v>407.97</v>
      </c>
      <c r="AB945" s="202">
        <v>0.17399999999999999</v>
      </c>
      <c r="AC945" s="202">
        <v>1.2E-2</v>
      </c>
      <c r="AD945" s="202" t="s">
        <v>1373</v>
      </c>
      <c r="AE945" s="202">
        <v>0</v>
      </c>
      <c r="AF945" s="202" t="s">
        <v>949</v>
      </c>
      <c r="AG945" s="202" t="s">
        <v>948</v>
      </c>
      <c r="AH945" s="189">
        <v>0.98373999999999995</v>
      </c>
      <c r="AI945" s="188"/>
      <c r="AJ945" s="188"/>
      <c r="AK945" s="187"/>
      <c r="AL945" s="187"/>
      <c r="AM945" s="188"/>
      <c r="AN945" s="193"/>
    </row>
    <row r="946" spans="1:40">
      <c r="A946" s="16" t="str">
        <f t="shared" si="14"/>
        <v>370661223001IP Acute</v>
      </c>
      <c r="B946" s="8"/>
      <c r="C946" s="8"/>
      <c r="D946" s="9"/>
      <c r="E946" s="9"/>
      <c r="F946" s="8"/>
      <c r="G946" s="8"/>
      <c r="H946" s="8"/>
      <c r="I946" s="8"/>
      <c r="J946" s="8"/>
      <c r="K946" s="244">
        <v>16006</v>
      </c>
      <c r="L946" s="248" t="s">
        <v>1705</v>
      </c>
      <c r="M946" s="246">
        <v>370661223001</v>
      </c>
      <c r="N946" s="247">
        <v>20</v>
      </c>
      <c r="O946" s="247" t="s">
        <v>1366</v>
      </c>
      <c r="P946" s="203"/>
      <c r="Q946" s="188" t="s">
        <v>933</v>
      </c>
      <c r="R946" s="188" t="s">
        <v>1350</v>
      </c>
      <c r="S946" s="188" t="s">
        <v>1367</v>
      </c>
      <c r="T946" s="188" t="s">
        <v>1368</v>
      </c>
      <c r="U946" s="189"/>
      <c r="V946" s="189" t="s">
        <v>621</v>
      </c>
      <c r="W946" s="197">
        <v>3436.26</v>
      </c>
      <c r="X946" s="198">
        <v>0.62</v>
      </c>
      <c r="Y946" s="199">
        <v>0.90369999999999995</v>
      </c>
      <c r="Z946" s="200">
        <v>0</v>
      </c>
      <c r="AA946" s="201">
        <v>3226.54</v>
      </c>
      <c r="AB946" s="202">
        <v>0.19800000000000001</v>
      </c>
      <c r="AC946" s="202">
        <v>1.2999999999999999E-2</v>
      </c>
      <c r="AD946" s="202" t="s">
        <v>1378</v>
      </c>
      <c r="AE946" s="202" t="s">
        <v>1381</v>
      </c>
      <c r="AF946" s="202" t="s">
        <v>1206</v>
      </c>
      <c r="AG946" s="202" t="s">
        <v>948</v>
      </c>
      <c r="AH946" s="189">
        <v>0.99858999999999998</v>
      </c>
      <c r="AI946" s="188"/>
      <c r="AJ946" s="188"/>
      <c r="AK946" s="187"/>
      <c r="AL946" s="187"/>
      <c r="AM946" s="188"/>
      <c r="AN946" s="193"/>
    </row>
    <row r="947" spans="1:40">
      <c r="A947" s="16" t="str">
        <f t="shared" si="14"/>
        <v>370661223001IP Psych</v>
      </c>
      <c r="B947" s="8"/>
      <c r="C947" s="8"/>
      <c r="D947" s="9"/>
      <c r="E947" s="9"/>
      <c r="F947" s="8"/>
      <c r="G947" s="8"/>
      <c r="H947" s="8"/>
      <c r="I947" s="8"/>
      <c r="J947" s="8"/>
      <c r="K947" s="244">
        <v>16006</v>
      </c>
      <c r="L947" s="248" t="s">
        <v>1705</v>
      </c>
      <c r="M947" s="246">
        <v>370661223001</v>
      </c>
      <c r="N947" s="247">
        <v>21</v>
      </c>
      <c r="O947" s="247" t="s">
        <v>1375</v>
      </c>
      <c r="P947" s="203"/>
      <c r="Q947" s="188" t="s">
        <v>933</v>
      </c>
      <c r="R947" s="188" t="s">
        <v>1350</v>
      </c>
      <c r="S947" s="188" t="s">
        <v>1367</v>
      </c>
      <c r="T947" s="188" t="s">
        <v>1368</v>
      </c>
      <c r="U947" s="189"/>
      <c r="V947" s="189" t="s">
        <v>621</v>
      </c>
      <c r="W947" s="197" t="s">
        <v>1206</v>
      </c>
      <c r="X947" s="198" t="s">
        <v>1206</v>
      </c>
      <c r="Y947" s="199" t="s">
        <v>1206</v>
      </c>
      <c r="Z947" s="200" t="s">
        <v>1206</v>
      </c>
      <c r="AA947" s="201">
        <v>371.82</v>
      </c>
      <c r="AB947" s="202" t="s">
        <v>1206</v>
      </c>
      <c r="AC947" s="202" t="s">
        <v>1206</v>
      </c>
      <c r="AD947" s="202" t="s">
        <v>1378</v>
      </c>
      <c r="AE947" s="202" t="s">
        <v>1381</v>
      </c>
      <c r="AF947" s="202" t="s">
        <v>1206</v>
      </c>
      <c r="AG947" s="202" t="s">
        <v>948</v>
      </c>
      <c r="AH947" s="189">
        <v>1</v>
      </c>
      <c r="AI947" s="188"/>
      <c r="AJ947" s="188"/>
      <c r="AK947" s="187"/>
      <c r="AL947" s="187"/>
      <c r="AM947" s="188"/>
      <c r="AN947" s="193"/>
    </row>
    <row r="948" spans="1:40">
      <c r="A948" s="16" t="str">
        <f t="shared" ref="A948:A1011" si="15">M948&amp;O948</f>
        <v>370661223014IP Psych</v>
      </c>
      <c r="B948" s="8"/>
      <c r="C948" s="8"/>
      <c r="D948" s="9"/>
      <c r="E948" s="9"/>
      <c r="F948" s="8"/>
      <c r="G948" s="8"/>
      <c r="H948" s="8"/>
      <c r="I948" s="8"/>
      <c r="J948" s="8"/>
      <c r="K948" s="244">
        <v>16006</v>
      </c>
      <c r="L948" s="248" t="s">
        <v>1705</v>
      </c>
      <c r="M948" s="246">
        <v>370661223014</v>
      </c>
      <c r="N948" s="247">
        <v>21</v>
      </c>
      <c r="O948" s="247" t="s">
        <v>1375</v>
      </c>
      <c r="P948" s="203"/>
      <c r="Q948" s="188" t="s">
        <v>933</v>
      </c>
      <c r="R948" s="188" t="s">
        <v>1350</v>
      </c>
      <c r="S948" s="188" t="s">
        <v>1367</v>
      </c>
      <c r="T948" s="188" t="s">
        <v>1368</v>
      </c>
      <c r="U948" s="189"/>
      <c r="V948" s="189" t="s">
        <v>621</v>
      </c>
      <c r="W948" s="197" t="s">
        <v>1206</v>
      </c>
      <c r="X948" s="198" t="s">
        <v>1206</v>
      </c>
      <c r="Y948" s="199" t="s">
        <v>1206</v>
      </c>
      <c r="Z948" s="200" t="s">
        <v>1206</v>
      </c>
      <c r="AA948" s="201">
        <v>371.82</v>
      </c>
      <c r="AB948" s="202" t="s">
        <v>1206</v>
      </c>
      <c r="AC948" s="202" t="s">
        <v>1206</v>
      </c>
      <c r="AD948" s="202" t="s">
        <v>1378</v>
      </c>
      <c r="AE948" s="202" t="s">
        <v>1381</v>
      </c>
      <c r="AF948" s="202" t="s">
        <v>1206</v>
      </c>
      <c r="AG948" s="202" t="s">
        <v>948</v>
      </c>
      <c r="AH948" s="189">
        <v>1</v>
      </c>
      <c r="AI948" s="188"/>
      <c r="AJ948" s="188"/>
      <c r="AK948" s="187"/>
      <c r="AL948" s="187"/>
      <c r="AM948" s="188"/>
      <c r="AN948" s="193"/>
    </row>
    <row r="949" spans="1:40">
      <c r="A949" s="16" t="str">
        <f t="shared" si="15"/>
        <v>370661223001IP Rehab</v>
      </c>
      <c r="B949" s="8"/>
      <c r="C949" s="8"/>
      <c r="D949" s="9"/>
      <c r="E949" s="9"/>
      <c r="F949" s="8"/>
      <c r="G949" s="8"/>
      <c r="H949" s="8"/>
      <c r="I949" s="8"/>
      <c r="J949" s="8"/>
      <c r="K949" s="244">
        <v>16006</v>
      </c>
      <c r="L949" s="248" t="s">
        <v>1705</v>
      </c>
      <c r="M949" s="246">
        <v>370661223001</v>
      </c>
      <c r="N949" s="247">
        <v>22</v>
      </c>
      <c r="O949" s="247" t="s">
        <v>1370</v>
      </c>
      <c r="P949" s="203"/>
      <c r="Q949" s="188" t="s">
        <v>933</v>
      </c>
      <c r="R949" s="188" t="s">
        <v>1350</v>
      </c>
      <c r="S949" s="188" t="s">
        <v>1367</v>
      </c>
      <c r="T949" s="188" t="s">
        <v>1368</v>
      </c>
      <c r="U949" s="189"/>
      <c r="V949" s="189" t="s">
        <v>621</v>
      </c>
      <c r="W949" s="197" t="s">
        <v>1206</v>
      </c>
      <c r="X949" s="198" t="s">
        <v>1206</v>
      </c>
      <c r="Y949" s="199" t="s">
        <v>1206</v>
      </c>
      <c r="Z949" s="200" t="s">
        <v>1206</v>
      </c>
      <c r="AA949" s="201">
        <v>673.15</v>
      </c>
      <c r="AB949" s="202" t="s">
        <v>1206</v>
      </c>
      <c r="AC949" s="202" t="s">
        <v>1206</v>
      </c>
      <c r="AD949" s="202" t="s">
        <v>1378</v>
      </c>
      <c r="AE949" s="202" t="s">
        <v>1381</v>
      </c>
      <c r="AF949" s="202" t="s">
        <v>1206</v>
      </c>
      <c r="AG949" s="202" t="s">
        <v>948</v>
      </c>
      <c r="AH949" s="189">
        <v>1</v>
      </c>
      <c r="AI949" s="188"/>
      <c r="AJ949" s="188"/>
      <c r="AK949" s="187"/>
      <c r="AL949" s="187"/>
      <c r="AM949" s="188"/>
      <c r="AN949" s="193"/>
    </row>
    <row r="950" spans="1:40">
      <c r="A950" s="16" t="str">
        <f t="shared" si="15"/>
        <v>370661223001OP Acute</v>
      </c>
      <c r="B950" s="8"/>
      <c r="C950" s="8"/>
      <c r="D950" s="9"/>
      <c r="E950" s="9"/>
      <c r="F950" s="8"/>
      <c r="G950" s="8"/>
      <c r="H950" s="8"/>
      <c r="I950" s="8"/>
      <c r="J950" s="8"/>
      <c r="K950" s="244">
        <v>16006</v>
      </c>
      <c r="L950" s="248" t="s">
        <v>1705</v>
      </c>
      <c r="M950" s="246">
        <v>370661223001</v>
      </c>
      <c r="N950" s="247">
        <v>24</v>
      </c>
      <c r="O950" s="247" t="s">
        <v>1371</v>
      </c>
      <c r="P950" s="203"/>
      <c r="Q950" s="188" t="s">
        <v>933</v>
      </c>
      <c r="R950" s="188" t="s">
        <v>1350</v>
      </c>
      <c r="S950" s="188" t="s">
        <v>1367</v>
      </c>
      <c r="T950" s="188" t="s">
        <v>1368</v>
      </c>
      <c r="U950" s="189"/>
      <c r="V950" s="189" t="s">
        <v>621</v>
      </c>
      <c r="W950" s="197">
        <v>440.14</v>
      </c>
      <c r="X950" s="198">
        <v>0.6</v>
      </c>
      <c r="Y950" s="199">
        <v>0.90369999999999995</v>
      </c>
      <c r="Z950" s="200" t="s">
        <v>1206</v>
      </c>
      <c r="AA950" s="201">
        <v>407.97</v>
      </c>
      <c r="AB950" s="202">
        <v>0.19800000000000001</v>
      </c>
      <c r="AC950" s="202">
        <v>1.2999999999999999E-2</v>
      </c>
      <c r="AD950" s="202" t="s">
        <v>1378</v>
      </c>
      <c r="AE950" s="202" t="s">
        <v>1381</v>
      </c>
      <c r="AF950" s="202" t="s">
        <v>949</v>
      </c>
      <c r="AG950" s="202" t="s">
        <v>948</v>
      </c>
      <c r="AH950" s="189">
        <v>0.98373999999999995</v>
      </c>
      <c r="AI950" s="188"/>
      <c r="AJ950" s="188"/>
      <c r="AK950" s="187"/>
      <c r="AL950" s="187"/>
      <c r="AM950" s="188"/>
      <c r="AN950" s="193"/>
    </row>
    <row r="951" spans="1:40">
      <c r="A951" s="16" t="str">
        <f t="shared" si="15"/>
        <v>370661223001OP Psych</v>
      </c>
      <c r="B951" s="8"/>
      <c r="C951" s="8"/>
      <c r="D951" s="9"/>
      <c r="E951" s="9"/>
      <c r="F951" s="8"/>
      <c r="G951" s="8"/>
      <c r="H951" s="8"/>
      <c r="I951" s="8"/>
      <c r="J951" s="8"/>
      <c r="K951" s="244">
        <v>16006</v>
      </c>
      <c r="L951" s="248" t="s">
        <v>1705</v>
      </c>
      <c r="M951" s="246">
        <v>370661223001</v>
      </c>
      <c r="N951" s="247">
        <v>27</v>
      </c>
      <c r="O951" s="247" t="s">
        <v>1376</v>
      </c>
      <c r="P951" s="203"/>
      <c r="Q951" s="188" t="s">
        <v>933</v>
      </c>
      <c r="R951" s="188" t="s">
        <v>1350</v>
      </c>
      <c r="S951" s="188" t="s">
        <v>1367</v>
      </c>
      <c r="T951" s="188" t="s">
        <v>1368</v>
      </c>
      <c r="U951" s="189"/>
      <c r="V951" s="189" t="s">
        <v>621</v>
      </c>
      <c r="W951" s="197">
        <v>201.46</v>
      </c>
      <c r="X951" s="198">
        <v>0.6</v>
      </c>
      <c r="Y951" s="199">
        <v>0.90369999999999995</v>
      </c>
      <c r="Z951" s="200" t="s">
        <v>1206</v>
      </c>
      <c r="AA951" s="201">
        <v>189.82</v>
      </c>
      <c r="AB951" s="202">
        <v>0.19800000000000001</v>
      </c>
      <c r="AC951" s="202">
        <v>1.2999999999999999E-2</v>
      </c>
      <c r="AD951" s="202" t="s">
        <v>1378</v>
      </c>
      <c r="AE951" s="202" t="s">
        <v>1381</v>
      </c>
      <c r="AF951" s="202" t="s">
        <v>949</v>
      </c>
      <c r="AG951" s="202" t="s">
        <v>948</v>
      </c>
      <c r="AH951" s="189">
        <v>1</v>
      </c>
      <c r="AI951" s="188"/>
      <c r="AJ951" s="188"/>
      <c r="AK951" s="187"/>
      <c r="AL951" s="187"/>
      <c r="AM951" s="188"/>
      <c r="AN951" s="193"/>
    </row>
    <row r="952" spans="1:40">
      <c r="A952" s="16" t="str">
        <f t="shared" si="15"/>
        <v>370661223014OP Psych</v>
      </c>
      <c r="B952" s="8"/>
      <c r="C952" s="8"/>
      <c r="D952" s="9"/>
      <c r="E952" s="9"/>
      <c r="F952" s="8"/>
      <c r="G952" s="8"/>
      <c r="H952" s="8"/>
      <c r="I952" s="8"/>
      <c r="J952" s="8"/>
      <c r="K952" s="244">
        <v>16006</v>
      </c>
      <c r="L952" s="248" t="s">
        <v>1705</v>
      </c>
      <c r="M952" s="246">
        <v>370661223014</v>
      </c>
      <c r="N952" s="247">
        <v>27</v>
      </c>
      <c r="O952" s="247" t="s">
        <v>1376</v>
      </c>
      <c r="P952" s="203"/>
      <c r="Q952" s="188" t="s">
        <v>933</v>
      </c>
      <c r="R952" s="188" t="s">
        <v>1350</v>
      </c>
      <c r="S952" s="188" t="s">
        <v>1367</v>
      </c>
      <c r="T952" s="188" t="s">
        <v>1368</v>
      </c>
      <c r="U952" s="189"/>
      <c r="V952" s="189" t="s">
        <v>621</v>
      </c>
      <c r="W952" s="197">
        <v>201.46</v>
      </c>
      <c r="X952" s="198">
        <v>0.6</v>
      </c>
      <c r="Y952" s="199">
        <v>0.90369999999999995</v>
      </c>
      <c r="Z952" s="200" t="s">
        <v>1206</v>
      </c>
      <c r="AA952" s="201">
        <v>189.82</v>
      </c>
      <c r="AB952" s="202">
        <v>0.19800000000000001</v>
      </c>
      <c r="AC952" s="202">
        <v>1.2999999999999999E-2</v>
      </c>
      <c r="AD952" s="202" t="s">
        <v>1378</v>
      </c>
      <c r="AE952" s="202" t="s">
        <v>1381</v>
      </c>
      <c r="AF952" s="202" t="s">
        <v>949</v>
      </c>
      <c r="AG952" s="202" t="s">
        <v>948</v>
      </c>
      <c r="AH952" s="189">
        <v>1</v>
      </c>
      <c r="AI952" s="188"/>
      <c r="AJ952" s="188"/>
      <c r="AK952" s="187"/>
      <c r="AL952" s="187"/>
      <c r="AM952" s="188"/>
      <c r="AN952" s="193"/>
    </row>
    <row r="953" spans="1:40">
      <c r="A953" s="16" t="str">
        <f t="shared" si="15"/>
        <v>370661223001OP Psych</v>
      </c>
      <c r="B953" s="8"/>
      <c r="C953" s="8"/>
      <c r="D953" s="9"/>
      <c r="E953" s="9"/>
      <c r="F953" s="8"/>
      <c r="G953" s="8"/>
      <c r="H953" s="8"/>
      <c r="I953" s="8"/>
      <c r="J953" s="8"/>
      <c r="K953" s="244">
        <v>16006</v>
      </c>
      <c r="L953" s="248" t="s">
        <v>1705</v>
      </c>
      <c r="M953" s="246">
        <v>370661223001</v>
      </c>
      <c r="N953" s="247">
        <v>28</v>
      </c>
      <c r="O953" s="247" t="s">
        <v>1376</v>
      </c>
      <c r="P953" s="203"/>
      <c r="Q953" s="188" t="s">
        <v>933</v>
      </c>
      <c r="R953" s="188" t="s">
        <v>1350</v>
      </c>
      <c r="S953" s="188" t="s">
        <v>1367</v>
      </c>
      <c r="T953" s="188" t="s">
        <v>1368</v>
      </c>
      <c r="U953" s="189"/>
      <c r="V953" s="189" t="s">
        <v>621</v>
      </c>
      <c r="W953" s="197">
        <v>201.46</v>
      </c>
      <c r="X953" s="198">
        <v>0.6</v>
      </c>
      <c r="Y953" s="199">
        <v>0.90369999999999995</v>
      </c>
      <c r="Z953" s="200" t="s">
        <v>1206</v>
      </c>
      <c r="AA953" s="201">
        <v>189.82</v>
      </c>
      <c r="AB953" s="202">
        <v>0.19800000000000001</v>
      </c>
      <c r="AC953" s="202">
        <v>1.2999999999999999E-2</v>
      </c>
      <c r="AD953" s="202" t="s">
        <v>1378</v>
      </c>
      <c r="AE953" s="202" t="s">
        <v>1381</v>
      </c>
      <c r="AF953" s="202" t="s">
        <v>949</v>
      </c>
      <c r="AG953" s="202" t="s">
        <v>948</v>
      </c>
      <c r="AH953" s="189">
        <v>1</v>
      </c>
      <c r="AI953" s="188"/>
      <c r="AJ953" s="188"/>
      <c r="AK953" s="187"/>
      <c r="AL953" s="187"/>
      <c r="AM953" s="188"/>
      <c r="AN953" s="193"/>
    </row>
    <row r="954" spans="1:40">
      <c r="A954" s="16" t="str">
        <f t="shared" si="15"/>
        <v>370661223014OP Psych</v>
      </c>
      <c r="B954" s="8"/>
      <c r="C954" s="8"/>
      <c r="D954" s="9"/>
      <c r="E954" s="9"/>
      <c r="F954" s="8"/>
      <c r="G954" s="8"/>
      <c r="H954" s="8"/>
      <c r="I954" s="8"/>
      <c r="J954" s="8"/>
      <c r="K954" s="244">
        <v>16006</v>
      </c>
      <c r="L954" s="248" t="s">
        <v>1705</v>
      </c>
      <c r="M954" s="246">
        <v>370661223014</v>
      </c>
      <c r="N954" s="247">
        <v>28</v>
      </c>
      <c r="O954" s="247" t="s">
        <v>1376</v>
      </c>
      <c r="P954" s="203"/>
      <c r="Q954" s="188" t="s">
        <v>933</v>
      </c>
      <c r="R954" s="188" t="s">
        <v>1350</v>
      </c>
      <c r="S954" s="188" t="s">
        <v>1367</v>
      </c>
      <c r="T954" s="188" t="s">
        <v>1368</v>
      </c>
      <c r="U954" s="189"/>
      <c r="V954" s="189" t="s">
        <v>621</v>
      </c>
      <c r="W954" s="197">
        <v>201.46</v>
      </c>
      <c r="X954" s="198">
        <v>0.6</v>
      </c>
      <c r="Y954" s="199">
        <v>0.90369999999999995</v>
      </c>
      <c r="Z954" s="200" t="s">
        <v>1206</v>
      </c>
      <c r="AA954" s="201">
        <v>189.82</v>
      </c>
      <c r="AB954" s="202">
        <v>0.19800000000000001</v>
      </c>
      <c r="AC954" s="202">
        <v>1.2999999999999999E-2</v>
      </c>
      <c r="AD954" s="202" t="s">
        <v>1378</v>
      </c>
      <c r="AE954" s="202" t="s">
        <v>1381</v>
      </c>
      <c r="AF954" s="202" t="s">
        <v>949</v>
      </c>
      <c r="AG954" s="202" t="s">
        <v>948</v>
      </c>
      <c r="AH954" s="189">
        <v>1</v>
      </c>
      <c r="AI954" s="188"/>
      <c r="AJ954" s="188"/>
      <c r="AK954" s="187"/>
      <c r="AL954" s="187"/>
      <c r="AM954" s="188"/>
      <c r="AN954" s="193"/>
    </row>
    <row r="955" spans="1:40">
      <c r="A955" s="16" t="str">
        <f t="shared" si="15"/>
        <v>370661223001OP Rehab</v>
      </c>
      <c r="B955" s="8"/>
      <c r="C955" s="8"/>
      <c r="D955" s="9"/>
      <c r="E955" s="9"/>
      <c r="F955" s="8"/>
      <c r="G955" s="8"/>
      <c r="H955" s="8"/>
      <c r="I955" s="8"/>
      <c r="J955" s="8"/>
      <c r="K955" s="244">
        <v>16006</v>
      </c>
      <c r="L955" s="248" t="s">
        <v>1705</v>
      </c>
      <c r="M955" s="246">
        <v>370661223001</v>
      </c>
      <c r="N955" s="247">
        <v>29</v>
      </c>
      <c r="O955" s="247" t="s">
        <v>1379</v>
      </c>
      <c r="P955" s="203"/>
      <c r="Q955" s="188" t="s">
        <v>933</v>
      </c>
      <c r="R955" s="188" t="s">
        <v>1350</v>
      </c>
      <c r="S955" s="188" t="s">
        <v>1367</v>
      </c>
      <c r="T955" s="188" t="s">
        <v>1368</v>
      </c>
      <c r="U955" s="189"/>
      <c r="V955" s="189" t="s">
        <v>621</v>
      </c>
      <c r="W955" s="197">
        <v>310.45999999999998</v>
      </c>
      <c r="X955" s="198">
        <v>0.6</v>
      </c>
      <c r="Y955" s="199">
        <v>0.90369999999999995</v>
      </c>
      <c r="Z955" s="200" t="s">
        <v>1206</v>
      </c>
      <c r="AA955" s="201">
        <v>292.52</v>
      </c>
      <c r="AB955" s="202">
        <v>0.19800000000000001</v>
      </c>
      <c r="AC955" s="202">
        <v>1.2999999999999999E-2</v>
      </c>
      <c r="AD955" s="202" t="s">
        <v>1378</v>
      </c>
      <c r="AE955" s="202" t="s">
        <v>1381</v>
      </c>
      <c r="AF955" s="202" t="s">
        <v>949</v>
      </c>
      <c r="AG955" s="202" t="s">
        <v>948</v>
      </c>
      <c r="AH955" s="189">
        <v>1</v>
      </c>
      <c r="AI955" s="188"/>
      <c r="AJ955" s="188"/>
      <c r="AK955" s="187"/>
      <c r="AL955" s="187"/>
      <c r="AM955" s="188"/>
      <c r="AN955" s="193"/>
    </row>
    <row r="956" spans="1:40">
      <c r="A956" s="16" t="str">
        <f t="shared" si="15"/>
        <v>370662569001IP Acute</v>
      </c>
      <c r="B956" s="8"/>
      <c r="C956" s="8"/>
      <c r="D956" s="9"/>
      <c r="E956" s="9"/>
      <c r="F956" s="8"/>
      <c r="G956" s="8"/>
      <c r="H956" s="8"/>
      <c r="I956" s="8"/>
      <c r="J956" s="8"/>
      <c r="K956" s="244">
        <v>16007</v>
      </c>
      <c r="L956" s="248" t="s">
        <v>1706</v>
      </c>
      <c r="M956" s="246">
        <v>370662569001</v>
      </c>
      <c r="N956" s="247">
        <v>20</v>
      </c>
      <c r="O956" s="247" t="s">
        <v>1366</v>
      </c>
      <c r="P956" s="203"/>
      <c r="Q956" s="188" t="s">
        <v>870</v>
      </c>
      <c r="R956" s="188" t="s">
        <v>1350</v>
      </c>
      <c r="S956" s="188" t="s">
        <v>1367</v>
      </c>
      <c r="T956" s="188" t="s">
        <v>1368</v>
      </c>
      <c r="U956" s="189"/>
      <c r="V956" s="189" t="s">
        <v>559</v>
      </c>
      <c r="W956" s="197">
        <v>3436.26</v>
      </c>
      <c r="X956" s="198">
        <v>0.62</v>
      </c>
      <c r="Y956" s="199">
        <v>0.92920000000000003</v>
      </c>
      <c r="Z956" s="200">
        <v>5.8799999999999998E-3</v>
      </c>
      <c r="AA956" s="201">
        <v>3300.08</v>
      </c>
      <c r="AB956" s="202">
        <v>0.17199999999999999</v>
      </c>
      <c r="AC956" s="202">
        <v>1.4E-2</v>
      </c>
      <c r="AD956" s="202" t="s">
        <v>971</v>
      </c>
      <c r="AE956" s="202" t="s">
        <v>1369</v>
      </c>
      <c r="AF956" s="202" t="s">
        <v>1206</v>
      </c>
      <c r="AG956" s="202" t="s">
        <v>948</v>
      </c>
      <c r="AH956" s="189">
        <v>0.99858999999999998</v>
      </c>
      <c r="AI956" s="188"/>
      <c r="AJ956" s="188"/>
      <c r="AK956" s="187"/>
      <c r="AL956" s="187"/>
      <c r="AM956" s="188"/>
      <c r="AN956" s="193"/>
    </row>
    <row r="957" spans="1:40">
      <c r="A957" s="16" t="str">
        <f t="shared" si="15"/>
        <v>370662569001IP Rehab</v>
      </c>
      <c r="B957" s="8"/>
      <c r="C957" s="8"/>
      <c r="D957" s="9"/>
      <c r="E957" s="9"/>
      <c r="F957" s="8"/>
      <c r="G957" s="8"/>
      <c r="H957" s="8"/>
      <c r="I957" s="8"/>
      <c r="J957" s="8"/>
      <c r="K957" s="244">
        <v>16007</v>
      </c>
      <c r="L957" s="248" t="s">
        <v>1706</v>
      </c>
      <c r="M957" s="246">
        <v>370662569001</v>
      </c>
      <c r="N957" s="247">
        <v>22</v>
      </c>
      <c r="O957" s="247" t="s">
        <v>1370</v>
      </c>
      <c r="P957" s="203"/>
      <c r="Q957" s="188" t="s">
        <v>870</v>
      </c>
      <c r="R957" s="188" t="s">
        <v>1350</v>
      </c>
      <c r="S957" s="188" t="s">
        <v>1367</v>
      </c>
      <c r="T957" s="188" t="s">
        <v>1368</v>
      </c>
      <c r="U957" s="189"/>
      <c r="V957" s="189" t="s">
        <v>559</v>
      </c>
      <c r="W957" s="197" t="s">
        <v>1206</v>
      </c>
      <c r="X957" s="198" t="s">
        <v>1206</v>
      </c>
      <c r="Y957" s="199" t="s">
        <v>1206</v>
      </c>
      <c r="Z957" s="200" t="s">
        <v>1206</v>
      </c>
      <c r="AA957" s="201">
        <v>699.89</v>
      </c>
      <c r="AB957" s="202" t="s">
        <v>1206</v>
      </c>
      <c r="AC957" s="202" t="s">
        <v>1206</v>
      </c>
      <c r="AD957" s="202" t="s">
        <v>971</v>
      </c>
      <c r="AE957" s="202" t="s">
        <v>1369</v>
      </c>
      <c r="AF957" s="202" t="s">
        <v>1206</v>
      </c>
      <c r="AG957" s="202" t="s">
        <v>948</v>
      </c>
      <c r="AH957" s="189">
        <v>1</v>
      </c>
      <c r="AI957" s="188"/>
      <c r="AJ957" s="188"/>
      <c r="AK957" s="187"/>
      <c r="AL957" s="187"/>
      <c r="AM957" s="188"/>
      <c r="AN957" s="193"/>
    </row>
    <row r="958" spans="1:40">
      <c r="A958" s="16" t="str">
        <f t="shared" si="15"/>
        <v>370662569001OP Acute</v>
      </c>
      <c r="B958" s="8"/>
      <c r="C958" s="8"/>
      <c r="D958" s="9"/>
      <c r="E958" s="9"/>
      <c r="F958" s="8"/>
      <c r="G958" s="8"/>
      <c r="H958" s="8"/>
      <c r="I958" s="8"/>
      <c r="J958" s="8"/>
      <c r="K958" s="244">
        <v>16007</v>
      </c>
      <c r="L958" s="248" t="s">
        <v>1706</v>
      </c>
      <c r="M958" s="246">
        <v>370662569001</v>
      </c>
      <c r="N958" s="247">
        <v>24</v>
      </c>
      <c r="O958" s="247" t="s">
        <v>1371</v>
      </c>
      <c r="P958" s="203"/>
      <c r="Q958" s="188" t="s">
        <v>870</v>
      </c>
      <c r="R958" s="188" t="s">
        <v>1350</v>
      </c>
      <c r="S958" s="188" t="s">
        <v>1367</v>
      </c>
      <c r="T958" s="188" t="s">
        <v>1368</v>
      </c>
      <c r="U958" s="189"/>
      <c r="V958" s="189" t="s">
        <v>559</v>
      </c>
      <c r="W958" s="197">
        <v>440.14</v>
      </c>
      <c r="X958" s="198">
        <v>0.6</v>
      </c>
      <c r="Y958" s="199">
        <v>0.92920000000000003</v>
      </c>
      <c r="Z958" s="200" t="s">
        <v>1206</v>
      </c>
      <c r="AA958" s="201">
        <v>600.37</v>
      </c>
      <c r="AB958" s="202">
        <v>0.17199999999999999</v>
      </c>
      <c r="AC958" s="202">
        <v>1.4E-2</v>
      </c>
      <c r="AD958" s="202" t="s">
        <v>971</v>
      </c>
      <c r="AE958" s="202" t="s">
        <v>1369</v>
      </c>
      <c r="AF958" s="202" t="s">
        <v>948</v>
      </c>
      <c r="AG958" s="202" t="s">
        <v>948</v>
      </c>
      <c r="AH958" s="189">
        <v>0.98373999999999995</v>
      </c>
      <c r="AI958" s="188"/>
      <c r="AJ958" s="188"/>
      <c r="AK958" s="187"/>
      <c r="AL958" s="187"/>
      <c r="AM958" s="188"/>
      <c r="AN958" s="193"/>
    </row>
    <row r="959" spans="1:40">
      <c r="A959" s="16" t="str">
        <f t="shared" si="15"/>
        <v>370662569001OP Psych</v>
      </c>
      <c r="B959" s="8"/>
      <c r="C959" s="8"/>
      <c r="D959" s="9"/>
      <c r="E959" s="9"/>
      <c r="F959" s="8"/>
      <c r="G959" s="8"/>
      <c r="H959" s="8"/>
      <c r="I959" s="8"/>
      <c r="J959" s="8"/>
      <c r="K959" s="244">
        <v>16007</v>
      </c>
      <c r="L959" s="248" t="s">
        <v>1706</v>
      </c>
      <c r="M959" s="246">
        <v>370662569001</v>
      </c>
      <c r="N959" s="247">
        <v>27</v>
      </c>
      <c r="O959" s="247" t="s">
        <v>1376</v>
      </c>
      <c r="P959" s="203"/>
      <c r="Q959" s="188" t="s">
        <v>870</v>
      </c>
      <c r="R959" s="188" t="s">
        <v>1350</v>
      </c>
      <c r="S959" s="188" t="s">
        <v>1367</v>
      </c>
      <c r="T959" s="188" t="s">
        <v>1368</v>
      </c>
      <c r="U959" s="189"/>
      <c r="V959" s="189" t="s">
        <v>559</v>
      </c>
      <c r="W959" s="197">
        <v>201.46</v>
      </c>
      <c r="X959" s="198">
        <v>0.6</v>
      </c>
      <c r="Y959" s="199">
        <v>0.92920000000000003</v>
      </c>
      <c r="Z959" s="200" t="s">
        <v>1206</v>
      </c>
      <c r="AA959" s="201">
        <v>254.98</v>
      </c>
      <c r="AB959" s="202">
        <v>0.17199999999999999</v>
      </c>
      <c r="AC959" s="202">
        <v>1.4E-2</v>
      </c>
      <c r="AD959" s="202" t="s">
        <v>971</v>
      </c>
      <c r="AE959" s="202" t="s">
        <v>1369</v>
      </c>
      <c r="AF959" s="202" t="s">
        <v>948</v>
      </c>
      <c r="AG959" s="202" t="s">
        <v>948</v>
      </c>
      <c r="AH959" s="189">
        <v>1</v>
      </c>
      <c r="AI959" s="188"/>
      <c r="AJ959" s="188"/>
      <c r="AK959" s="187"/>
      <c r="AL959" s="187"/>
      <c r="AM959" s="188"/>
      <c r="AN959" s="193"/>
    </row>
    <row r="960" spans="1:40">
      <c r="A960" s="16" t="str">
        <f t="shared" si="15"/>
        <v>370662569001OP Psych</v>
      </c>
      <c r="B960" s="8"/>
      <c r="C960" s="8"/>
      <c r="D960" s="9"/>
      <c r="E960" s="9"/>
      <c r="F960" s="8"/>
      <c r="G960" s="8"/>
      <c r="H960" s="8"/>
      <c r="I960" s="8"/>
      <c r="J960" s="8"/>
      <c r="K960" s="244">
        <v>16007</v>
      </c>
      <c r="L960" s="248" t="s">
        <v>1706</v>
      </c>
      <c r="M960" s="246">
        <v>370662569001</v>
      </c>
      <c r="N960" s="247">
        <v>28</v>
      </c>
      <c r="O960" s="247" t="s">
        <v>1376</v>
      </c>
      <c r="P960" s="203"/>
      <c r="Q960" s="188" t="s">
        <v>870</v>
      </c>
      <c r="R960" s="188" t="s">
        <v>1350</v>
      </c>
      <c r="S960" s="188" t="s">
        <v>1367</v>
      </c>
      <c r="T960" s="188" t="s">
        <v>1368</v>
      </c>
      <c r="U960" s="189"/>
      <c r="V960" s="189" t="s">
        <v>559</v>
      </c>
      <c r="W960" s="197">
        <v>201.46</v>
      </c>
      <c r="X960" s="198">
        <v>0.6</v>
      </c>
      <c r="Y960" s="199">
        <v>0.92920000000000003</v>
      </c>
      <c r="Z960" s="200" t="s">
        <v>1206</v>
      </c>
      <c r="AA960" s="201">
        <v>254.98</v>
      </c>
      <c r="AB960" s="202">
        <v>0.17199999999999999</v>
      </c>
      <c r="AC960" s="202">
        <v>1.4E-2</v>
      </c>
      <c r="AD960" s="202" t="s">
        <v>971</v>
      </c>
      <c r="AE960" s="202" t="s">
        <v>1369</v>
      </c>
      <c r="AF960" s="202" t="s">
        <v>948</v>
      </c>
      <c r="AG960" s="202" t="s">
        <v>948</v>
      </c>
      <c r="AH960" s="189">
        <v>1</v>
      </c>
      <c r="AI960" s="188"/>
      <c r="AJ960" s="188"/>
      <c r="AK960" s="187"/>
      <c r="AL960" s="187"/>
      <c r="AM960" s="188"/>
      <c r="AN960" s="193"/>
    </row>
    <row r="961" spans="1:40">
      <c r="A961" s="16" t="str">
        <f t="shared" si="15"/>
        <v>370662569001OP Rehab</v>
      </c>
      <c r="B961" s="8"/>
      <c r="C961" s="8"/>
      <c r="D961" s="9"/>
      <c r="E961" s="9"/>
      <c r="F961" s="8"/>
      <c r="G961" s="8"/>
      <c r="H961" s="8"/>
      <c r="I961" s="8"/>
      <c r="J961" s="8"/>
      <c r="K961" s="244">
        <v>16007</v>
      </c>
      <c r="L961" s="248" t="s">
        <v>1706</v>
      </c>
      <c r="M961" s="246">
        <v>370662569001</v>
      </c>
      <c r="N961" s="247">
        <v>29</v>
      </c>
      <c r="O961" s="247" t="s">
        <v>1379</v>
      </c>
      <c r="P961" s="203"/>
      <c r="Q961" s="188" t="s">
        <v>870</v>
      </c>
      <c r="R961" s="188" t="s">
        <v>1350</v>
      </c>
      <c r="S961" s="188" t="s">
        <v>1367</v>
      </c>
      <c r="T961" s="188" t="s">
        <v>1368</v>
      </c>
      <c r="U961" s="189"/>
      <c r="V961" s="189" t="s">
        <v>559</v>
      </c>
      <c r="W961" s="197">
        <v>310.45999999999998</v>
      </c>
      <c r="X961" s="198">
        <v>0.6</v>
      </c>
      <c r="Y961" s="199">
        <v>0.92920000000000003</v>
      </c>
      <c r="Z961" s="200" t="s">
        <v>1206</v>
      </c>
      <c r="AA961" s="201">
        <v>392.93</v>
      </c>
      <c r="AB961" s="202">
        <v>0.17199999999999999</v>
      </c>
      <c r="AC961" s="202">
        <v>1.4E-2</v>
      </c>
      <c r="AD961" s="202" t="s">
        <v>971</v>
      </c>
      <c r="AE961" s="202" t="s">
        <v>1369</v>
      </c>
      <c r="AF961" s="202" t="s">
        <v>948</v>
      </c>
      <c r="AG961" s="202" t="s">
        <v>948</v>
      </c>
      <c r="AH961" s="189">
        <v>1</v>
      </c>
      <c r="AI961" s="188"/>
      <c r="AJ961" s="188"/>
      <c r="AK961" s="187"/>
      <c r="AL961" s="187"/>
      <c r="AM961" s="188"/>
      <c r="AN961" s="193"/>
    </row>
    <row r="962" spans="1:40">
      <c r="A962" s="16" t="str">
        <f t="shared" si="15"/>
        <v>370662569009IP Acute</v>
      </c>
      <c r="B962" s="8"/>
      <c r="C962" s="8"/>
      <c r="D962" s="9"/>
      <c r="E962" s="9"/>
      <c r="F962" s="8"/>
      <c r="G962" s="8"/>
      <c r="H962" s="8"/>
      <c r="I962" s="8"/>
      <c r="J962" s="8"/>
      <c r="K962" s="244">
        <v>16008</v>
      </c>
      <c r="L962" s="248" t="s">
        <v>1707</v>
      </c>
      <c r="M962" s="246">
        <v>370662569009</v>
      </c>
      <c r="N962" s="247">
        <v>20</v>
      </c>
      <c r="O962" s="247" t="s">
        <v>1366</v>
      </c>
      <c r="P962" s="203"/>
      <c r="Q962" s="188" t="s">
        <v>870</v>
      </c>
      <c r="R962" s="188" t="s">
        <v>1350</v>
      </c>
      <c r="S962" s="188" t="s">
        <v>1367</v>
      </c>
      <c r="T962" s="188" t="s">
        <v>1368</v>
      </c>
      <c r="U962" s="189"/>
      <c r="V962" s="189" t="s">
        <v>559</v>
      </c>
      <c r="W962" s="197">
        <v>3436.26</v>
      </c>
      <c r="X962" s="198">
        <v>0.62</v>
      </c>
      <c r="Y962" s="199">
        <v>0.92920000000000003</v>
      </c>
      <c r="Z962" s="200">
        <v>5.8799999999999998E-3</v>
      </c>
      <c r="AA962" s="201">
        <v>3300.08</v>
      </c>
      <c r="AB962" s="202">
        <v>0.17199999999999999</v>
      </c>
      <c r="AC962" s="202">
        <v>1.4E-2</v>
      </c>
      <c r="AD962" s="202" t="s">
        <v>971</v>
      </c>
      <c r="AE962" s="202" t="s">
        <v>1369</v>
      </c>
      <c r="AF962" s="202" t="s">
        <v>1206</v>
      </c>
      <c r="AG962" s="202" t="s">
        <v>948</v>
      </c>
      <c r="AH962" s="189">
        <v>0.99858999999999998</v>
      </c>
      <c r="AI962" s="188"/>
      <c r="AJ962" s="188"/>
      <c r="AK962" s="187"/>
      <c r="AL962" s="187"/>
      <c r="AM962" s="188"/>
      <c r="AN962" s="193"/>
    </row>
    <row r="963" spans="1:40">
      <c r="A963" s="16" t="str">
        <f t="shared" si="15"/>
        <v>370662569009OP Acute</v>
      </c>
      <c r="B963" s="8"/>
      <c r="C963" s="8"/>
      <c r="D963" s="9"/>
      <c r="E963" s="9"/>
      <c r="F963" s="8"/>
      <c r="G963" s="8"/>
      <c r="H963" s="8"/>
      <c r="I963" s="8"/>
      <c r="J963" s="8"/>
      <c r="K963" s="244">
        <v>16008</v>
      </c>
      <c r="L963" s="248" t="s">
        <v>1707</v>
      </c>
      <c r="M963" s="246">
        <v>370662569009</v>
      </c>
      <c r="N963" s="247">
        <v>24</v>
      </c>
      <c r="O963" s="247" t="s">
        <v>1371</v>
      </c>
      <c r="P963" s="203"/>
      <c r="Q963" s="188" t="s">
        <v>870</v>
      </c>
      <c r="R963" s="188" t="s">
        <v>1350</v>
      </c>
      <c r="S963" s="188" t="s">
        <v>1367</v>
      </c>
      <c r="T963" s="188" t="s">
        <v>1368</v>
      </c>
      <c r="U963" s="189"/>
      <c r="V963" s="189" t="s">
        <v>559</v>
      </c>
      <c r="W963" s="197">
        <v>440.14</v>
      </c>
      <c r="X963" s="198">
        <v>0.6</v>
      </c>
      <c r="Y963" s="199">
        <v>0.92920000000000003</v>
      </c>
      <c r="Z963" s="200" t="s">
        <v>1206</v>
      </c>
      <c r="AA963" s="201">
        <v>600.37</v>
      </c>
      <c r="AB963" s="202">
        <v>0.17199999999999999</v>
      </c>
      <c r="AC963" s="202">
        <v>1.4E-2</v>
      </c>
      <c r="AD963" s="202" t="s">
        <v>971</v>
      </c>
      <c r="AE963" s="202" t="s">
        <v>1369</v>
      </c>
      <c r="AF963" s="202" t="s">
        <v>948</v>
      </c>
      <c r="AG963" s="202" t="s">
        <v>948</v>
      </c>
      <c r="AH963" s="189">
        <v>0.98373999999999995</v>
      </c>
      <c r="AI963" s="188"/>
      <c r="AJ963" s="188"/>
      <c r="AK963" s="187"/>
      <c r="AL963" s="187"/>
      <c r="AM963" s="188"/>
      <c r="AN963" s="193"/>
    </row>
    <row r="964" spans="1:40">
      <c r="A964" s="16" t="str">
        <f t="shared" si="15"/>
        <v>371396010001IP Acute</v>
      </c>
      <c r="B964" s="8"/>
      <c r="C964" s="8"/>
      <c r="D964" s="9"/>
      <c r="E964" s="9"/>
      <c r="F964" s="8"/>
      <c r="G964" s="8"/>
      <c r="H964" s="8"/>
      <c r="I964" s="8"/>
      <c r="J964" s="8"/>
      <c r="K964" s="244">
        <v>16009</v>
      </c>
      <c r="L964" s="248" t="s">
        <v>1437</v>
      </c>
      <c r="M964" s="246">
        <v>371396010001</v>
      </c>
      <c r="N964" s="247">
        <v>20</v>
      </c>
      <c r="O964" s="247" t="s">
        <v>1366</v>
      </c>
      <c r="P964" s="203"/>
      <c r="Q964" s="188" t="s">
        <v>748</v>
      </c>
      <c r="R964" s="188" t="s">
        <v>1350</v>
      </c>
      <c r="S964" s="188" t="s">
        <v>945</v>
      </c>
      <c r="T964" s="188" t="s">
        <v>1368</v>
      </c>
      <c r="U964" s="189"/>
      <c r="V964" s="189" t="s">
        <v>665</v>
      </c>
      <c r="W964" s="197">
        <v>3436.26</v>
      </c>
      <c r="X964" s="198">
        <v>0.62</v>
      </c>
      <c r="Y964" s="199">
        <v>0.84860000000000002</v>
      </c>
      <c r="Z964" s="200">
        <v>0</v>
      </c>
      <c r="AA964" s="201">
        <v>3109.31</v>
      </c>
      <c r="AB964" s="202">
        <v>0.29099999999999998</v>
      </c>
      <c r="AC964" s="202">
        <v>2.1000000000000001E-2</v>
      </c>
      <c r="AD964" s="202" t="s">
        <v>1373</v>
      </c>
      <c r="AE964" s="202">
        <v>0</v>
      </c>
      <c r="AF964" s="202" t="s">
        <v>1206</v>
      </c>
      <c r="AG964" s="202" t="s">
        <v>949</v>
      </c>
      <c r="AH964" s="189">
        <v>0.99858999999999998</v>
      </c>
      <c r="AI964" s="188"/>
      <c r="AJ964" s="188"/>
      <c r="AK964" s="187"/>
      <c r="AL964" s="187"/>
      <c r="AM964" s="188"/>
      <c r="AN964" s="193"/>
    </row>
    <row r="965" spans="1:40">
      <c r="A965" s="16" t="str">
        <f t="shared" si="15"/>
        <v>371396010004IP Psych</v>
      </c>
      <c r="B965" s="8"/>
      <c r="C965" s="8"/>
      <c r="D965" s="9"/>
      <c r="E965" s="9"/>
      <c r="F965" s="8"/>
      <c r="G965" s="8"/>
      <c r="H965" s="8"/>
      <c r="I965" s="8"/>
      <c r="J965" s="8"/>
      <c r="K965" s="244">
        <v>16009</v>
      </c>
      <c r="L965" s="248" t="s">
        <v>1437</v>
      </c>
      <c r="M965" s="246">
        <v>371396010004</v>
      </c>
      <c r="N965" s="247">
        <v>21</v>
      </c>
      <c r="O965" s="247" t="s">
        <v>1375</v>
      </c>
      <c r="P965" s="203"/>
      <c r="Q965" s="188" t="s">
        <v>748</v>
      </c>
      <c r="R965" s="188" t="s">
        <v>1350</v>
      </c>
      <c r="S965" s="188" t="s">
        <v>945</v>
      </c>
      <c r="T965" s="188" t="s">
        <v>1368</v>
      </c>
      <c r="U965" s="189"/>
      <c r="V965" s="189" t="s">
        <v>665</v>
      </c>
      <c r="W965" s="197" t="s">
        <v>1206</v>
      </c>
      <c r="X965" s="198" t="s">
        <v>1206</v>
      </c>
      <c r="Y965" s="199" t="s">
        <v>1206</v>
      </c>
      <c r="Z965" s="200" t="s">
        <v>1206</v>
      </c>
      <c r="AA965" s="201">
        <v>371.82</v>
      </c>
      <c r="AB965" s="202" t="s">
        <v>1206</v>
      </c>
      <c r="AC965" s="202" t="s">
        <v>1206</v>
      </c>
      <c r="AD965" s="202" t="s">
        <v>1373</v>
      </c>
      <c r="AE965" s="202">
        <v>0</v>
      </c>
      <c r="AF965" s="202" t="s">
        <v>1206</v>
      </c>
      <c r="AG965" s="202" t="s">
        <v>949</v>
      </c>
      <c r="AH965" s="189">
        <v>1</v>
      </c>
      <c r="AI965" s="188"/>
      <c r="AJ965" s="188"/>
      <c r="AK965" s="187"/>
      <c r="AL965" s="187"/>
      <c r="AM965" s="188"/>
      <c r="AN965" s="193"/>
    </row>
    <row r="966" spans="1:40">
      <c r="A966" s="16" t="str">
        <f t="shared" si="15"/>
        <v>371396010001OP Acute</v>
      </c>
      <c r="B966" s="8"/>
      <c r="C966" s="8"/>
      <c r="D966" s="9"/>
      <c r="E966" s="9"/>
      <c r="F966" s="8"/>
      <c r="G966" s="8"/>
      <c r="H966" s="8"/>
      <c r="I966" s="8"/>
      <c r="J966" s="8"/>
      <c r="K966" s="244">
        <v>16009</v>
      </c>
      <c r="L966" s="248" t="s">
        <v>1437</v>
      </c>
      <c r="M966" s="246">
        <v>371396010001</v>
      </c>
      <c r="N966" s="247">
        <v>24</v>
      </c>
      <c r="O966" s="247" t="s">
        <v>1371</v>
      </c>
      <c r="P966" s="203"/>
      <c r="Q966" s="188" t="s">
        <v>748</v>
      </c>
      <c r="R966" s="188" t="s">
        <v>1350</v>
      </c>
      <c r="S966" s="188" t="s">
        <v>945</v>
      </c>
      <c r="T966" s="188" t="s">
        <v>1368</v>
      </c>
      <c r="U966" s="189"/>
      <c r="V966" s="189" t="s">
        <v>665</v>
      </c>
      <c r="W966" s="197">
        <v>1376.06</v>
      </c>
      <c r="X966" s="198">
        <v>0.6</v>
      </c>
      <c r="Y966" s="199">
        <v>1</v>
      </c>
      <c r="Z966" s="200" t="s">
        <v>1206</v>
      </c>
      <c r="AA966" s="201">
        <v>1353.69</v>
      </c>
      <c r="AB966" s="202">
        <v>0.29099999999999998</v>
      </c>
      <c r="AC966" s="202">
        <v>2.1000000000000001E-2</v>
      </c>
      <c r="AD966" s="202" t="s">
        <v>1373</v>
      </c>
      <c r="AE966" s="202">
        <v>0</v>
      </c>
      <c r="AF966" s="202" t="s">
        <v>949</v>
      </c>
      <c r="AG966" s="202" t="s">
        <v>949</v>
      </c>
      <c r="AH966" s="189">
        <v>0.98373999999999995</v>
      </c>
      <c r="AI966" s="188"/>
      <c r="AJ966" s="188"/>
      <c r="AK966" s="187"/>
      <c r="AL966" s="187"/>
      <c r="AM966" s="188"/>
      <c r="AN966" s="193"/>
    </row>
    <row r="967" spans="1:40">
      <c r="A967" s="16" t="str">
        <f t="shared" si="15"/>
        <v>370662570001IP Acute</v>
      </c>
      <c r="B967" s="8"/>
      <c r="C967" s="8"/>
      <c r="D967" s="9"/>
      <c r="E967" s="9"/>
      <c r="F967" s="8"/>
      <c r="G967" s="8"/>
      <c r="H967" s="8"/>
      <c r="I967" s="8"/>
      <c r="J967" s="8"/>
      <c r="K967" s="244">
        <v>16010</v>
      </c>
      <c r="L967" s="248" t="s">
        <v>1708</v>
      </c>
      <c r="M967" s="246">
        <v>370662570001</v>
      </c>
      <c r="N967" s="247">
        <v>20</v>
      </c>
      <c r="O967" s="247" t="s">
        <v>1366</v>
      </c>
      <c r="P967" s="203"/>
      <c r="Q967" s="188" t="s">
        <v>871</v>
      </c>
      <c r="R967" s="188" t="s">
        <v>1350</v>
      </c>
      <c r="S967" s="188" t="s">
        <v>1367</v>
      </c>
      <c r="T967" s="188" t="s">
        <v>1368</v>
      </c>
      <c r="U967" s="189"/>
      <c r="V967" s="189" t="s">
        <v>597</v>
      </c>
      <c r="W967" s="197">
        <v>3436.26</v>
      </c>
      <c r="X967" s="198">
        <v>0.68300000000000005</v>
      </c>
      <c r="Y967" s="199">
        <v>1.0263</v>
      </c>
      <c r="Z967" s="200">
        <v>0</v>
      </c>
      <c r="AA967" s="201">
        <v>3493.05</v>
      </c>
      <c r="AB967" s="202">
        <v>0.27300000000000002</v>
      </c>
      <c r="AC967" s="202">
        <v>2.5000000000000001E-2</v>
      </c>
      <c r="AD967" s="202" t="s">
        <v>1373</v>
      </c>
      <c r="AE967" s="202" t="s">
        <v>1387</v>
      </c>
      <c r="AF967" s="202" t="s">
        <v>1206</v>
      </c>
      <c r="AG967" s="202" t="s">
        <v>948</v>
      </c>
      <c r="AH967" s="189">
        <v>0.99858999999999998</v>
      </c>
      <c r="AI967" s="188"/>
      <c r="AJ967" s="188"/>
      <c r="AK967" s="187"/>
      <c r="AL967" s="187"/>
      <c r="AM967" s="188"/>
      <c r="AN967" s="193"/>
    </row>
    <row r="968" spans="1:40">
      <c r="A968" s="16" t="str">
        <f t="shared" si="15"/>
        <v>370662570021IP Acute</v>
      </c>
      <c r="B968" s="8"/>
      <c r="C968" s="8"/>
      <c r="D968" s="9"/>
      <c r="E968" s="9"/>
      <c r="F968" s="8"/>
      <c r="G968" s="8"/>
      <c r="H968" s="8"/>
      <c r="I968" s="8"/>
      <c r="J968" s="8"/>
      <c r="K968" s="244">
        <v>16010</v>
      </c>
      <c r="L968" s="248" t="s">
        <v>1708</v>
      </c>
      <c r="M968" s="246">
        <v>370662570021</v>
      </c>
      <c r="N968" s="247">
        <v>20</v>
      </c>
      <c r="O968" s="247" t="s">
        <v>1366</v>
      </c>
      <c r="P968" s="203"/>
      <c r="Q968" s="188" t="s">
        <v>871</v>
      </c>
      <c r="R968" s="188" t="s">
        <v>1350</v>
      </c>
      <c r="S968" s="188" t="s">
        <v>1367</v>
      </c>
      <c r="T968" s="188" t="s">
        <v>1368</v>
      </c>
      <c r="U968" s="189"/>
      <c r="V968" s="189" t="s">
        <v>597</v>
      </c>
      <c r="W968" s="197">
        <v>3436.26</v>
      </c>
      <c r="X968" s="198">
        <v>0.68300000000000005</v>
      </c>
      <c r="Y968" s="199">
        <v>1.0263</v>
      </c>
      <c r="Z968" s="200">
        <v>0</v>
      </c>
      <c r="AA968" s="201">
        <v>3493.05</v>
      </c>
      <c r="AB968" s="202">
        <v>0.27300000000000002</v>
      </c>
      <c r="AC968" s="202">
        <v>2.5000000000000001E-2</v>
      </c>
      <c r="AD968" s="202" t="s">
        <v>1373</v>
      </c>
      <c r="AE968" s="202" t="s">
        <v>1387</v>
      </c>
      <c r="AF968" s="202" t="s">
        <v>1206</v>
      </c>
      <c r="AG968" s="202" t="s">
        <v>948</v>
      </c>
      <c r="AH968" s="189">
        <v>0.99858999999999998</v>
      </c>
      <c r="AI968" s="188"/>
      <c r="AJ968" s="188"/>
      <c r="AK968" s="187"/>
      <c r="AL968" s="187"/>
      <c r="AM968" s="188"/>
      <c r="AN968" s="193"/>
    </row>
    <row r="969" spans="1:40">
      <c r="A969" s="16" t="str">
        <f t="shared" si="15"/>
        <v>370662570001OP Acute</v>
      </c>
      <c r="B969" s="8"/>
      <c r="C969" s="8"/>
      <c r="D969" s="9"/>
      <c r="E969" s="9"/>
      <c r="F969" s="8"/>
      <c r="G969" s="8"/>
      <c r="H969" s="8"/>
      <c r="I969" s="8"/>
      <c r="J969" s="8"/>
      <c r="K969" s="244">
        <v>16010</v>
      </c>
      <c r="L969" s="248" t="s">
        <v>1708</v>
      </c>
      <c r="M969" s="246">
        <v>370662570001</v>
      </c>
      <c r="N969" s="247">
        <v>24</v>
      </c>
      <c r="O969" s="247" t="s">
        <v>1371</v>
      </c>
      <c r="P969" s="203"/>
      <c r="Q969" s="188" t="s">
        <v>871</v>
      </c>
      <c r="R969" s="188" t="s">
        <v>1350</v>
      </c>
      <c r="S969" s="188" t="s">
        <v>1367</v>
      </c>
      <c r="T969" s="188" t="s">
        <v>1368</v>
      </c>
      <c r="U969" s="189"/>
      <c r="V969" s="189" t="s">
        <v>597</v>
      </c>
      <c r="W969" s="197">
        <v>440.14</v>
      </c>
      <c r="X969" s="198">
        <v>0.6</v>
      </c>
      <c r="Y969" s="199">
        <v>1.0263</v>
      </c>
      <c r="Z969" s="200" t="s">
        <v>1206</v>
      </c>
      <c r="AA969" s="201">
        <v>439.82</v>
      </c>
      <c r="AB969" s="202">
        <v>0.27300000000000002</v>
      </c>
      <c r="AC969" s="202">
        <v>2.5000000000000001E-2</v>
      </c>
      <c r="AD969" s="202" t="s">
        <v>1373</v>
      </c>
      <c r="AE969" s="202" t="s">
        <v>1387</v>
      </c>
      <c r="AF969" s="202" t="s">
        <v>949</v>
      </c>
      <c r="AG969" s="202" t="s">
        <v>948</v>
      </c>
      <c r="AH969" s="189">
        <v>0.98373999999999995</v>
      </c>
      <c r="AI969" s="188"/>
      <c r="AJ969" s="188"/>
      <c r="AK969" s="187"/>
      <c r="AL969" s="187"/>
      <c r="AM969" s="188"/>
      <c r="AN969" s="193"/>
    </row>
    <row r="970" spans="1:40">
      <c r="A970" s="16" t="str">
        <f t="shared" si="15"/>
        <v>366006057001IP Acute</v>
      </c>
      <c r="B970" s="8"/>
      <c r="C970" s="8"/>
      <c r="D970" s="9"/>
      <c r="E970" s="9"/>
      <c r="F970" s="8"/>
      <c r="G970" s="8"/>
      <c r="H970" s="8"/>
      <c r="I970" s="8"/>
      <c r="J970" s="8"/>
      <c r="K970" s="244">
        <v>16011</v>
      </c>
      <c r="L970" s="248" t="s">
        <v>1709</v>
      </c>
      <c r="M970" s="246">
        <v>366006057001</v>
      </c>
      <c r="N970" s="247">
        <v>20</v>
      </c>
      <c r="O970" s="247" t="s">
        <v>1366</v>
      </c>
      <c r="P970" s="203"/>
      <c r="Q970" s="188" t="s">
        <v>768</v>
      </c>
      <c r="R970" s="188" t="s">
        <v>1350</v>
      </c>
      <c r="S970" s="188" t="s">
        <v>945</v>
      </c>
      <c r="T970" s="188" t="s">
        <v>1368</v>
      </c>
      <c r="U970" s="189"/>
      <c r="V970" s="189" t="s">
        <v>687</v>
      </c>
      <c r="W970" s="197">
        <v>3436.26</v>
      </c>
      <c r="X970" s="198">
        <v>0.62</v>
      </c>
      <c r="Y970" s="199">
        <v>0.84860000000000002</v>
      </c>
      <c r="Z970" s="200">
        <v>0</v>
      </c>
      <c r="AA970" s="201">
        <v>3109.31</v>
      </c>
      <c r="AB970" s="202">
        <v>0.29099999999999998</v>
      </c>
      <c r="AC970" s="202">
        <v>2.1000000000000001E-2</v>
      </c>
      <c r="AD970" s="202" t="s">
        <v>1373</v>
      </c>
      <c r="AE970" s="202">
        <v>0</v>
      </c>
      <c r="AF970" s="202" t="s">
        <v>1206</v>
      </c>
      <c r="AG970" s="202" t="s">
        <v>949</v>
      </c>
      <c r="AH970" s="189">
        <v>0.99858999999999998</v>
      </c>
      <c r="AI970" s="188"/>
      <c r="AJ970" s="188"/>
      <c r="AK970" s="187"/>
      <c r="AL970" s="187"/>
      <c r="AM970" s="188"/>
      <c r="AN970" s="193"/>
    </row>
    <row r="971" spans="1:40">
      <c r="A971" s="16" t="str">
        <f t="shared" si="15"/>
        <v>366006057001OP Acute</v>
      </c>
      <c r="B971" s="8"/>
      <c r="C971" s="8"/>
      <c r="D971" s="9"/>
      <c r="E971" s="9"/>
      <c r="F971" s="8"/>
      <c r="G971" s="8"/>
      <c r="H971" s="8"/>
      <c r="I971" s="8"/>
      <c r="J971" s="8"/>
      <c r="K971" s="244">
        <v>16011</v>
      </c>
      <c r="L971" s="248" t="s">
        <v>1709</v>
      </c>
      <c r="M971" s="246">
        <v>366006057001</v>
      </c>
      <c r="N971" s="247">
        <v>24</v>
      </c>
      <c r="O971" s="247" t="s">
        <v>1371</v>
      </c>
      <c r="P971" s="203"/>
      <c r="Q971" s="188" t="s">
        <v>768</v>
      </c>
      <c r="R971" s="188" t="s">
        <v>1350</v>
      </c>
      <c r="S971" s="188" t="s">
        <v>945</v>
      </c>
      <c r="T971" s="188" t="s">
        <v>1368</v>
      </c>
      <c r="U971" s="189"/>
      <c r="V971" s="189" t="s">
        <v>687</v>
      </c>
      <c r="W971" s="197">
        <v>703.47</v>
      </c>
      <c r="X971" s="198">
        <v>0.6</v>
      </c>
      <c r="Y971" s="199">
        <v>1</v>
      </c>
      <c r="Z971" s="200" t="s">
        <v>1206</v>
      </c>
      <c r="AA971" s="201">
        <v>1002.13</v>
      </c>
      <c r="AB971" s="202">
        <v>0.29099999999999998</v>
      </c>
      <c r="AC971" s="202">
        <v>2.1000000000000001E-2</v>
      </c>
      <c r="AD971" s="202" t="s">
        <v>1373</v>
      </c>
      <c r="AE971" s="202">
        <v>0</v>
      </c>
      <c r="AF971" s="202" t="s">
        <v>948</v>
      </c>
      <c r="AG971" s="202" t="s">
        <v>949</v>
      </c>
      <c r="AH971" s="189">
        <v>0.98373999999999995</v>
      </c>
      <c r="AI971" s="188"/>
      <c r="AJ971" s="188"/>
      <c r="AK971" s="187"/>
      <c r="AL971" s="187"/>
      <c r="AM971" s="188"/>
      <c r="AN971" s="193"/>
    </row>
    <row r="972" spans="1:40">
      <c r="A972" s="16" t="str">
        <f t="shared" si="15"/>
        <v>376006955001IP Acute</v>
      </c>
      <c r="B972" s="8"/>
      <c r="C972" s="8"/>
      <c r="D972" s="9"/>
      <c r="E972" s="9"/>
      <c r="F972" s="8"/>
      <c r="G972" s="8"/>
      <c r="H972" s="8"/>
      <c r="I972" s="8"/>
      <c r="J972" s="8"/>
      <c r="K972" s="244">
        <v>16012</v>
      </c>
      <c r="L972" s="248" t="s">
        <v>1710</v>
      </c>
      <c r="M972" s="246">
        <v>376006955001</v>
      </c>
      <c r="N972" s="247">
        <v>20</v>
      </c>
      <c r="O972" s="247" t="s">
        <v>1366</v>
      </c>
      <c r="P972" s="203"/>
      <c r="Q972" s="188" t="s">
        <v>741</v>
      </c>
      <c r="R972" s="188" t="s">
        <v>1350</v>
      </c>
      <c r="S972" s="188" t="s">
        <v>945</v>
      </c>
      <c r="T972" s="188" t="s">
        <v>1368</v>
      </c>
      <c r="U972" s="189"/>
      <c r="V972" s="189" t="s">
        <v>658</v>
      </c>
      <c r="W972" s="197">
        <v>3436.26</v>
      </c>
      <c r="X972" s="198">
        <v>0.62</v>
      </c>
      <c r="Y972" s="199">
        <v>0.84860000000000002</v>
      </c>
      <c r="Z972" s="200">
        <v>0</v>
      </c>
      <c r="AA972" s="201">
        <v>3109.31</v>
      </c>
      <c r="AB972" s="202">
        <v>0.29099999999999998</v>
      </c>
      <c r="AC972" s="202">
        <v>2.1000000000000001E-2</v>
      </c>
      <c r="AD972" s="202" t="s">
        <v>1373</v>
      </c>
      <c r="AE972" s="202">
        <v>0</v>
      </c>
      <c r="AF972" s="202" t="s">
        <v>1206</v>
      </c>
      <c r="AG972" s="202" t="s">
        <v>949</v>
      </c>
      <c r="AH972" s="189">
        <v>0.99858999999999998</v>
      </c>
      <c r="AI972" s="188"/>
      <c r="AJ972" s="188"/>
      <c r="AK972" s="187"/>
      <c r="AL972" s="187"/>
      <c r="AM972" s="188"/>
      <c r="AN972" s="193"/>
    </row>
    <row r="973" spans="1:40">
      <c r="A973" s="16" t="str">
        <f t="shared" si="15"/>
        <v>376006955001OP Acute</v>
      </c>
      <c r="B973" s="8"/>
      <c r="C973" s="8"/>
      <c r="D973" s="9"/>
      <c r="E973" s="9"/>
      <c r="F973" s="8"/>
      <c r="G973" s="8"/>
      <c r="H973" s="8"/>
      <c r="I973" s="8"/>
      <c r="J973" s="8"/>
      <c r="K973" s="244">
        <v>16012</v>
      </c>
      <c r="L973" s="248" t="s">
        <v>1710</v>
      </c>
      <c r="M973" s="246">
        <v>376006955001</v>
      </c>
      <c r="N973" s="247">
        <v>24</v>
      </c>
      <c r="O973" s="247" t="s">
        <v>1371</v>
      </c>
      <c r="P973" s="203"/>
      <c r="Q973" s="188" t="s">
        <v>741</v>
      </c>
      <c r="R973" s="188" t="s">
        <v>1350</v>
      </c>
      <c r="S973" s="188" t="s">
        <v>945</v>
      </c>
      <c r="T973" s="188" t="s">
        <v>1368</v>
      </c>
      <c r="U973" s="189"/>
      <c r="V973" s="189" t="s">
        <v>658</v>
      </c>
      <c r="W973" s="197">
        <v>1629.91</v>
      </c>
      <c r="X973" s="198">
        <v>0.6</v>
      </c>
      <c r="Y973" s="199">
        <v>1</v>
      </c>
      <c r="Z973" s="200" t="s">
        <v>1206</v>
      </c>
      <c r="AA973" s="201">
        <v>2321.89</v>
      </c>
      <c r="AB973" s="202">
        <v>0.29099999999999998</v>
      </c>
      <c r="AC973" s="202">
        <v>2.1000000000000001E-2</v>
      </c>
      <c r="AD973" s="202" t="s">
        <v>1373</v>
      </c>
      <c r="AE973" s="202">
        <v>0</v>
      </c>
      <c r="AF973" s="202" t="s">
        <v>948</v>
      </c>
      <c r="AG973" s="202" t="s">
        <v>949</v>
      </c>
      <c r="AH973" s="189">
        <v>0.98373999999999995</v>
      </c>
      <c r="AI973" s="188"/>
      <c r="AJ973" s="188"/>
      <c r="AK973" s="187"/>
      <c r="AL973" s="187"/>
      <c r="AM973" s="188"/>
      <c r="AN973" s="193"/>
    </row>
    <row r="974" spans="1:40">
      <c r="A974" s="16" t="str">
        <f t="shared" si="15"/>
        <v>610444707002IP Acute</v>
      </c>
      <c r="B974" s="8"/>
      <c r="C974" s="8"/>
      <c r="D974" s="9"/>
      <c r="E974" s="9"/>
      <c r="F974" s="8"/>
      <c r="G974" s="8"/>
      <c r="H974" s="8"/>
      <c r="I974" s="8"/>
      <c r="J974" s="8"/>
      <c r="K974" s="244">
        <v>16013</v>
      </c>
      <c r="L974" s="248" t="s">
        <v>1438</v>
      </c>
      <c r="M974" s="246">
        <v>610444707002</v>
      </c>
      <c r="N974" s="247">
        <v>20</v>
      </c>
      <c r="O974" s="247" t="s">
        <v>1366</v>
      </c>
      <c r="P974" s="203"/>
      <c r="Q974" s="188" t="s">
        <v>943</v>
      </c>
      <c r="R974" s="188" t="s">
        <v>1383</v>
      </c>
      <c r="S974" s="188" t="s">
        <v>1367</v>
      </c>
      <c r="T974" s="188" t="s">
        <v>1368</v>
      </c>
      <c r="U974" s="189"/>
      <c r="V974" s="189" t="s">
        <v>719</v>
      </c>
      <c r="W974" s="197">
        <v>3221.03</v>
      </c>
      <c r="X974" s="198">
        <v>0.62</v>
      </c>
      <c r="Y974" s="199">
        <v>0.84860000000000002</v>
      </c>
      <c r="Z974" s="200">
        <v>0</v>
      </c>
      <c r="AA974" s="201">
        <v>2918.68</v>
      </c>
      <c r="AB974" s="202">
        <v>0.22900000000000001</v>
      </c>
      <c r="AC974" s="202">
        <v>1.6E-2</v>
      </c>
      <c r="AD974" s="202" t="s">
        <v>1373</v>
      </c>
      <c r="AE974" s="202">
        <v>0</v>
      </c>
      <c r="AF974" s="202" t="s">
        <v>1206</v>
      </c>
      <c r="AG974" s="202" t="s">
        <v>948</v>
      </c>
      <c r="AH974" s="189">
        <v>1</v>
      </c>
      <c r="AI974" s="188"/>
      <c r="AJ974" s="188"/>
      <c r="AK974" s="187"/>
      <c r="AL974" s="187"/>
      <c r="AM974" s="188"/>
      <c r="AN974" s="193"/>
    </row>
    <row r="975" spans="1:40">
      <c r="A975" s="16" t="str">
        <f t="shared" si="15"/>
        <v>610444707005IP Acute</v>
      </c>
      <c r="B975" s="8"/>
      <c r="C975" s="8"/>
      <c r="D975" s="9"/>
      <c r="E975" s="9"/>
      <c r="F975" s="8"/>
      <c r="G975" s="8"/>
      <c r="H975" s="8"/>
      <c r="I975" s="8"/>
      <c r="J975" s="8"/>
      <c r="K975" s="244">
        <v>16013</v>
      </c>
      <c r="L975" s="248" t="s">
        <v>1438</v>
      </c>
      <c r="M975" s="246">
        <v>610444707005</v>
      </c>
      <c r="N975" s="247">
        <v>20</v>
      </c>
      <c r="O975" s="247" t="s">
        <v>1366</v>
      </c>
      <c r="P975" s="203"/>
      <c r="Q975" s="188" t="s">
        <v>943</v>
      </c>
      <c r="R975" s="188" t="s">
        <v>1383</v>
      </c>
      <c r="S975" s="188" t="s">
        <v>1367</v>
      </c>
      <c r="T975" s="188" t="s">
        <v>1368</v>
      </c>
      <c r="U975" s="189"/>
      <c r="V975" s="189" t="s">
        <v>719</v>
      </c>
      <c r="W975" s="197">
        <v>3221.03</v>
      </c>
      <c r="X975" s="198">
        <v>0.62</v>
      </c>
      <c r="Y975" s="199">
        <v>0.84860000000000002</v>
      </c>
      <c r="Z975" s="200">
        <v>0</v>
      </c>
      <c r="AA975" s="201">
        <v>2918.68</v>
      </c>
      <c r="AB975" s="202">
        <v>0.22900000000000001</v>
      </c>
      <c r="AC975" s="202">
        <v>1.6E-2</v>
      </c>
      <c r="AD975" s="202" t="s">
        <v>1373</v>
      </c>
      <c r="AE975" s="202">
        <v>0</v>
      </c>
      <c r="AF975" s="202" t="s">
        <v>1206</v>
      </c>
      <c r="AG975" s="202" t="s">
        <v>948</v>
      </c>
      <c r="AH975" s="189">
        <v>1</v>
      </c>
      <c r="AI975" s="188"/>
      <c r="AJ975" s="188"/>
      <c r="AK975" s="187"/>
      <c r="AL975" s="187"/>
      <c r="AM975" s="188"/>
      <c r="AN975" s="193"/>
    </row>
    <row r="976" spans="1:40">
      <c r="A976" s="16" t="str">
        <f t="shared" si="15"/>
        <v>610444707002OP Acute</v>
      </c>
      <c r="B976" s="8"/>
      <c r="C976" s="8"/>
      <c r="D976" s="9"/>
      <c r="E976" s="9"/>
      <c r="F976" s="8"/>
      <c r="G976" s="8"/>
      <c r="H976" s="8"/>
      <c r="I976" s="8"/>
      <c r="J976" s="8"/>
      <c r="K976" s="244">
        <v>16013</v>
      </c>
      <c r="L976" s="248" t="s">
        <v>1438</v>
      </c>
      <c r="M976" s="246">
        <v>610444707002</v>
      </c>
      <c r="N976" s="247">
        <v>24</v>
      </c>
      <c r="O976" s="247" t="s">
        <v>1371</v>
      </c>
      <c r="P976" s="203"/>
      <c r="Q976" s="188" t="s">
        <v>943</v>
      </c>
      <c r="R976" s="188" t="s">
        <v>1383</v>
      </c>
      <c r="S976" s="188" t="s">
        <v>1367</v>
      </c>
      <c r="T976" s="188" t="s">
        <v>1368</v>
      </c>
      <c r="U976" s="189"/>
      <c r="V976" s="189" t="s">
        <v>719</v>
      </c>
      <c r="W976" s="197">
        <v>353.01</v>
      </c>
      <c r="X976" s="198">
        <v>0.6</v>
      </c>
      <c r="Y976" s="199">
        <v>0.84860000000000002</v>
      </c>
      <c r="Z976" s="200" t="s">
        <v>1206</v>
      </c>
      <c r="AA976" s="201">
        <v>317.45</v>
      </c>
      <c r="AB976" s="202" t="s">
        <v>1206</v>
      </c>
      <c r="AC976" s="202" t="s">
        <v>1206</v>
      </c>
      <c r="AD976" s="202" t="s">
        <v>1373</v>
      </c>
      <c r="AE976" s="202">
        <v>0</v>
      </c>
      <c r="AF976" s="202" t="s">
        <v>949</v>
      </c>
      <c r="AG976" s="202" t="s">
        <v>948</v>
      </c>
      <c r="AH976" s="189">
        <v>0.98912</v>
      </c>
      <c r="AI976" s="188"/>
      <c r="AJ976" s="188"/>
      <c r="AK976" s="187"/>
      <c r="AL976" s="187"/>
      <c r="AM976" s="188"/>
      <c r="AN976" s="193"/>
    </row>
    <row r="977" spans="1:40">
      <c r="A977" s="16" t="str">
        <f t="shared" si="15"/>
        <v>610444707005OP Acute</v>
      </c>
      <c r="B977" s="8"/>
      <c r="C977" s="8"/>
      <c r="D977" s="9"/>
      <c r="E977" s="9"/>
      <c r="F977" s="8"/>
      <c r="G977" s="8"/>
      <c r="H977" s="8"/>
      <c r="I977" s="8"/>
      <c r="J977" s="8"/>
      <c r="K977" s="244">
        <v>16013</v>
      </c>
      <c r="L977" s="248" t="s">
        <v>1438</v>
      </c>
      <c r="M977" s="246">
        <v>610444707005</v>
      </c>
      <c r="N977" s="247">
        <v>24</v>
      </c>
      <c r="O977" s="247" t="s">
        <v>1371</v>
      </c>
      <c r="P977" s="203"/>
      <c r="Q977" s="188" t="s">
        <v>943</v>
      </c>
      <c r="R977" s="188" t="s">
        <v>1383</v>
      </c>
      <c r="S977" s="188" t="s">
        <v>1367</v>
      </c>
      <c r="T977" s="188" t="s">
        <v>1368</v>
      </c>
      <c r="U977" s="189"/>
      <c r="V977" s="189" t="s">
        <v>719</v>
      </c>
      <c r="W977" s="197">
        <v>353.01</v>
      </c>
      <c r="X977" s="198">
        <v>0.6</v>
      </c>
      <c r="Y977" s="199">
        <v>0.84860000000000002</v>
      </c>
      <c r="Z977" s="200" t="s">
        <v>1206</v>
      </c>
      <c r="AA977" s="201">
        <v>317.45</v>
      </c>
      <c r="AB977" s="202" t="s">
        <v>1206</v>
      </c>
      <c r="AC977" s="202" t="s">
        <v>1206</v>
      </c>
      <c r="AD977" s="202" t="s">
        <v>1373</v>
      </c>
      <c r="AE977" s="202">
        <v>0</v>
      </c>
      <c r="AF977" s="202" t="s">
        <v>949</v>
      </c>
      <c r="AG977" s="202" t="s">
        <v>948</v>
      </c>
      <c r="AH977" s="189">
        <v>0.98912</v>
      </c>
      <c r="AI977" s="188"/>
      <c r="AJ977" s="188"/>
      <c r="AK977" s="187"/>
      <c r="AL977" s="187"/>
      <c r="AM977" s="188"/>
      <c r="AN977" s="193"/>
    </row>
    <row r="978" spans="1:40">
      <c r="A978" s="16" t="str">
        <f t="shared" si="15"/>
        <v>261579585001IP Acute</v>
      </c>
      <c r="B978" s="8"/>
      <c r="C978" s="8"/>
      <c r="D978" s="9"/>
      <c r="E978" s="9"/>
      <c r="F978" s="8"/>
      <c r="G978" s="8"/>
      <c r="H978" s="8"/>
      <c r="I978" s="8"/>
      <c r="J978" s="8"/>
      <c r="K978" s="244">
        <v>16014</v>
      </c>
      <c r="L978" s="248" t="s">
        <v>1439</v>
      </c>
      <c r="M978" s="246">
        <v>261579585001</v>
      </c>
      <c r="N978" s="247">
        <v>20</v>
      </c>
      <c r="O978" s="247" t="s">
        <v>1366</v>
      </c>
      <c r="P978" s="203"/>
      <c r="Q978" s="188" t="s">
        <v>1223</v>
      </c>
      <c r="R978" s="188" t="s">
        <v>1350</v>
      </c>
      <c r="S978" s="188" t="s">
        <v>1389</v>
      </c>
      <c r="T978" s="188" t="s">
        <v>1390</v>
      </c>
      <c r="U978" s="189"/>
      <c r="V978" s="189" t="s">
        <v>1224</v>
      </c>
      <c r="W978" s="197" t="s">
        <v>1206</v>
      </c>
      <c r="X978" s="198" t="s">
        <v>1206</v>
      </c>
      <c r="Y978" s="199" t="s">
        <v>1206</v>
      </c>
      <c r="Z978" s="200" t="s">
        <v>1206</v>
      </c>
      <c r="AA978" s="201">
        <v>667.43</v>
      </c>
      <c r="AB978" s="202" t="s">
        <v>1206</v>
      </c>
      <c r="AC978" s="202" t="s">
        <v>1206</v>
      </c>
      <c r="AD978" s="202" t="s">
        <v>1373</v>
      </c>
      <c r="AE978" s="202">
        <v>0</v>
      </c>
      <c r="AF978" s="202" t="s">
        <v>1206</v>
      </c>
      <c r="AG978" s="202" t="s">
        <v>948</v>
      </c>
      <c r="AH978" s="189">
        <v>1</v>
      </c>
      <c r="AI978" s="188"/>
      <c r="AJ978" s="188"/>
      <c r="AK978" s="187"/>
      <c r="AL978" s="187"/>
      <c r="AM978" s="188"/>
      <c r="AN978" s="193"/>
    </row>
    <row r="979" spans="1:40">
      <c r="A979" s="16" t="str">
        <f t="shared" si="15"/>
        <v>261579585001IP Rehab</v>
      </c>
      <c r="B979" s="8"/>
      <c r="C979" s="8"/>
      <c r="D979" s="9"/>
      <c r="E979" s="9"/>
      <c r="F979" s="8"/>
      <c r="G979" s="8"/>
      <c r="H979" s="8"/>
      <c r="I979" s="8"/>
      <c r="J979" s="8"/>
      <c r="K979" s="244">
        <v>16014</v>
      </c>
      <c r="L979" s="248" t="s">
        <v>1439</v>
      </c>
      <c r="M979" s="246">
        <v>261579585001</v>
      </c>
      <c r="N979" s="247">
        <v>22</v>
      </c>
      <c r="O979" s="247" t="s">
        <v>1370</v>
      </c>
      <c r="P979" s="203"/>
      <c r="Q979" s="188" t="s">
        <v>1223</v>
      </c>
      <c r="R979" s="188" t="s">
        <v>1350</v>
      </c>
      <c r="S979" s="188" t="s">
        <v>1389</v>
      </c>
      <c r="T979" s="188" t="s">
        <v>1390</v>
      </c>
      <c r="U979" s="189"/>
      <c r="V979" s="189" t="s">
        <v>1224</v>
      </c>
      <c r="W979" s="197" t="s">
        <v>1206</v>
      </c>
      <c r="X979" s="198" t="s">
        <v>1206</v>
      </c>
      <c r="Y979" s="199" t="s">
        <v>1206</v>
      </c>
      <c r="Z979" s="200" t="s">
        <v>1206</v>
      </c>
      <c r="AA979" s="201">
        <v>738.44</v>
      </c>
      <c r="AB979" s="202" t="s">
        <v>1206</v>
      </c>
      <c r="AC979" s="202" t="s">
        <v>1206</v>
      </c>
      <c r="AD979" s="202" t="s">
        <v>1373</v>
      </c>
      <c r="AE979" s="202">
        <v>0</v>
      </c>
      <c r="AF979" s="202" t="s">
        <v>1206</v>
      </c>
      <c r="AG979" s="202" t="s">
        <v>948</v>
      </c>
      <c r="AH979" s="189">
        <v>1</v>
      </c>
      <c r="AI979" s="188"/>
      <c r="AJ979" s="188"/>
      <c r="AK979" s="187"/>
      <c r="AL979" s="187"/>
      <c r="AM979" s="188"/>
      <c r="AN979" s="193"/>
    </row>
    <row r="980" spans="1:40">
      <c r="A980" s="16" t="str">
        <f t="shared" si="15"/>
        <v>261579585001OP Acute</v>
      </c>
      <c r="B980" s="8"/>
      <c r="C980" s="8"/>
      <c r="D980" s="9"/>
      <c r="E980" s="9"/>
      <c r="F980" s="8"/>
      <c r="G980" s="8"/>
      <c r="H980" s="8"/>
      <c r="I980" s="8"/>
      <c r="J980" s="8"/>
      <c r="K980" s="244">
        <v>16014</v>
      </c>
      <c r="L980" s="248" t="s">
        <v>1439</v>
      </c>
      <c r="M980" s="246">
        <v>261579585001</v>
      </c>
      <c r="N980" s="247">
        <v>24</v>
      </c>
      <c r="O980" s="247" t="s">
        <v>1371</v>
      </c>
      <c r="P980" s="203"/>
      <c r="Q980" s="188" t="s">
        <v>1223</v>
      </c>
      <c r="R980" s="188" t="s">
        <v>1350</v>
      </c>
      <c r="S980" s="188" t="s">
        <v>1389</v>
      </c>
      <c r="T980" s="188" t="s">
        <v>1390</v>
      </c>
      <c r="U980" s="189"/>
      <c r="V980" s="189" t="s">
        <v>1224</v>
      </c>
      <c r="W980" s="197">
        <v>440.14</v>
      </c>
      <c r="X980" s="198">
        <v>0.6</v>
      </c>
      <c r="Y980" s="199">
        <v>0.90369999999999995</v>
      </c>
      <c r="Z980" s="200" t="s">
        <v>1206</v>
      </c>
      <c r="AA980" s="201">
        <v>407.97</v>
      </c>
      <c r="AB980" s="202">
        <v>0.23599999999999996</v>
      </c>
      <c r="AC980" s="202">
        <v>2.1000000000000001E-2</v>
      </c>
      <c r="AD980" s="202" t="s">
        <v>1373</v>
      </c>
      <c r="AE980" s="202">
        <v>0</v>
      </c>
      <c r="AF980" s="202" t="s">
        <v>949</v>
      </c>
      <c r="AG980" s="202" t="s">
        <v>948</v>
      </c>
      <c r="AH980" s="189">
        <v>0.98373999999999995</v>
      </c>
      <c r="AI980" s="188"/>
      <c r="AJ980" s="188"/>
      <c r="AK980" s="187"/>
      <c r="AL980" s="187"/>
      <c r="AM980" s="188"/>
      <c r="AN980" s="193"/>
    </row>
    <row r="981" spans="1:40">
      <c r="A981" s="16" t="str">
        <f t="shared" si="15"/>
        <v>261579585001OP Rehab</v>
      </c>
      <c r="B981" s="8"/>
      <c r="C981" s="8"/>
      <c r="D981" s="9"/>
      <c r="E981" s="9"/>
      <c r="F981" s="8"/>
      <c r="G981" s="8"/>
      <c r="H981" s="8"/>
      <c r="I981" s="8"/>
      <c r="J981" s="8"/>
      <c r="K981" s="244">
        <v>16014</v>
      </c>
      <c r="L981" s="248" t="s">
        <v>1439</v>
      </c>
      <c r="M981" s="246">
        <v>261579585001</v>
      </c>
      <c r="N981" s="247">
        <v>29</v>
      </c>
      <c r="O981" s="247" t="s">
        <v>1379</v>
      </c>
      <c r="P981" s="203"/>
      <c r="Q981" s="188" t="s">
        <v>1223</v>
      </c>
      <c r="R981" s="188" t="s">
        <v>1350</v>
      </c>
      <c r="S981" s="188" t="s">
        <v>1389</v>
      </c>
      <c r="T981" s="188" t="s">
        <v>1390</v>
      </c>
      <c r="U981" s="189"/>
      <c r="V981" s="189" t="s">
        <v>1224</v>
      </c>
      <c r="W981" s="197">
        <v>310.45999999999998</v>
      </c>
      <c r="X981" s="198">
        <v>0.6</v>
      </c>
      <c r="Y981" s="199">
        <v>0.90369999999999995</v>
      </c>
      <c r="Z981" s="200" t="s">
        <v>1206</v>
      </c>
      <c r="AA981" s="201">
        <v>292.52</v>
      </c>
      <c r="AB981" s="202">
        <v>0.23599999999999996</v>
      </c>
      <c r="AC981" s="202">
        <v>2.1000000000000001E-2</v>
      </c>
      <c r="AD981" s="202" t="s">
        <v>1373</v>
      </c>
      <c r="AE981" s="202">
        <v>0</v>
      </c>
      <c r="AF981" s="202" t="s">
        <v>949</v>
      </c>
      <c r="AG981" s="202" t="s">
        <v>948</v>
      </c>
      <c r="AH981" s="189">
        <v>1</v>
      </c>
      <c r="AI981" s="188"/>
      <c r="AJ981" s="188"/>
      <c r="AK981" s="187"/>
      <c r="AL981" s="187"/>
      <c r="AM981" s="188"/>
      <c r="AN981" s="193"/>
    </row>
    <row r="982" spans="1:40">
      <c r="A982" s="16" t="str">
        <f t="shared" si="15"/>
        <v>610600313001IP Acute</v>
      </c>
      <c r="B982" s="8"/>
      <c r="C982" s="8"/>
      <c r="D982" s="9"/>
      <c r="E982" s="9"/>
      <c r="F982" s="8"/>
      <c r="G982" s="8"/>
      <c r="H982" s="8"/>
      <c r="I982" s="8"/>
      <c r="J982" s="8"/>
      <c r="K982" s="244">
        <v>16015</v>
      </c>
      <c r="L982" s="248" t="s">
        <v>1711</v>
      </c>
      <c r="M982" s="246">
        <v>610600313001</v>
      </c>
      <c r="N982" s="247">
        <v>20</v>
      </c>
      <c r="O982" s="247" t="s">
        <v>1366</v>
      </c>
      <c r="P982" s="203"/>
      <c r="Q982" s="188" t="s">
        <v>848</v>
      </c>
      <c r="R982" s="188" t="s">
        <v>1383</v>
      </c>
      <c r="S982" s="188" t="s">
        <v>1367</v>
      </c>
      <c r="T982" s="188" t="s">
        <v>1368</v>
      </c>
      <c r="U982" s="189"/>
      <c r="V982" s="189" t="s">
        <v>718</v>
      </c>
      <c r="W982" s="197">
        <v>3221.03</v>
      </c>
      <c r="X982" s="198">
        <v>0.62</v>
      </c>
      <c r="Y982" s="199">
        <v>0.84860000000000002</v>
      </c>
      <c r="Z982" s="200">
        <v>0</v>
      </c>
      <c r="AA982" s="201">
        <v>2918.68</v>
      </c>
      <c r="AB982" s="202">
        <v>0.222</v>
      </c>
      <c r="AC982" s="202">
        <v>1.7999999999999999E-2</v>
      </c>
      <c r="AD982" s="202" t="s">
        <v>1373</v>
      </c>
      <c r="AE982" s="202">
        <v>0</v>
      </c>
      <c r="AF982" s="202" t="s">
        <v>1206</v>
      </c>
      <c r="AG982" s="202" t="s">
        <v>948</v>
      </c>
      <c r="AH982" s="189">
        <v>1</v>
      </c>
      <c r="AI982" s="188"/>
      <c r="AJ982" s="188"/>
      <c r="AK982" s="187"/>
      <c r="AL982" s="187"/>
      <c r="AM982" s="188"/>
      <c r="AN982" s="193"/>
    </row>
    <row r="983" spans="1:40">
      <c r="A983" s="16" t="str">
        <f t="shared" si="15"/>
        <v>610600313001IP Psych</v>
      </c>
      <c r="B983" s="8"/>
      <c r="C983" s="8"/>
      <c r="D983" s="9"/>
      <c r="E983" s="9"/>
      <c r="F983" s="8"/>
      <c r="G983" s="8"/>
      <c r="H983" s="8"/>
      <c r="I983" s="8"/>
      <c r="J983" s="8"/>
      <c r="K983" s="244">
        <v>16015</v>
      </c>
      <c r="L983" s="248" t="s">
        <v>1711</v>
      </c>
      <c r="M983" s="246">
        <v>610600313001</v>
      </c>
      <c r="N983" s="247">
        <v>21</v>
      </c>
      <c r="O983" s="247" t="s">
        <v>1375</v>
      </c>
      <c r="P983" s="203"/>
      <c r="Q983" s="188" t="s">
        <v>848</v>
      </c>
      <c r="R983" s="188" t="s">
        <v>1383</v>
      </c>
      <c r="S983" s="188" t="s">
        <v>1367</v>
      </c>
      <c r="T983" s="188" t="s">
        <v>1368</v>
      </c>
      <c r="U983" s="189"/>
      <c r="V983" s="189" t="s">
        <v>718</v>
      </c>
      <c r="W983" s="197" t="s">
        <v>1206</v>
      </c>
      <c r="X983" s="198" t="s">
        <v>1206</v>
      </c>
      <c r="Y983" s="199" t="s">
        <v>1206</v>
      </c>
      <c r="Z983" s="200" t="s">
        <v>1206</v>
      </c>
      <c r="AA983" s="201">
        <v>371.82</v>
      </c>
      <c r="AB983" s="202" t="s">
        <v>1206</v>
      </c>
      <c r="AC983" s="202" t="s">
        <v>1206</v>
      </c>
      <c r="AD983" s="202" t="s">
        <v>1373</v>
      </c>
      <c r="AE983" s="202">
        <v>0</v>
      </c>
      <c r="AF983" s="202" t="s">
        <v>1206</v>
      </c>
      <c r="AG983" s="202" t="s">
        <v>948</v>
      </c>
      <c r="AH983" s="189">
        <v>1</v>
      </c>
      <c r="AI983" s="188"/>
      <c r="AJ983" s="188"/>
      <c r="AK983" s="187"/>
      <c r="AL983" s="187"/>
      <c r="AM983" s="188"/>
      <c r="AN983" s="193"/>
    </row>
    <row r="984" spans="1:40">
      <c r="A984" s="16" t="str">
        <f t="shared" si="15"/>
        <v>610600313007IP Rehab</v>
      </c>
      <c r="B984" s="8"/>
      <c r="C984" s="8"/>
      <c r="D984" s="9"/>
      <c r="E984" s="9"/>
      <c r="F984" s="8"/>
      <c r="G984" s="8"/>
      <c r="H984" s="8"/>
      <c r="I984" s="8"/>
      <c r="J984" s="8"/>
      <c r="K984" s="244">
        <v>16015</v>
      </c>
      <c r="L984" s="248" t="s">
        <v>1711</v>
      </c>
      <c r="M984" s="246">
        <v>610600313007</v>
      </c>
      <c r="N984" s="247">
        <v>22</v>
      </c>
      <c r="O984" s="247" t="s">
        <v>1370</v>
      </c>
      <c r="P984" s="203"/>
      <c r="Q984" s="188" t="s">
        <v>848</v>
      </c>
      <c r="R984" s="188" t="s">
        <v>1383</v>
      </c>
      <c r="S984" s="188" t="s">
        <v>1367</v>
      </c>
      <c r="T984" s="188" t="s">
        <v>1368</v>
      </c>
      <c r="U984" s="189"/>
      <c r="V984" s="189" t="s">
        <v>718</v>
      </c>
      <c r="W984" s="197" t="s">
        <v>1206</v>
      </c>
      <c r="X984" s="198" t="s">
        <v>1206</v>
      </c>
      <c r="Y984" s="199" t="s">
        <v>1206</v>
      </c>
      <c r="Z984" s="200" t="s">
        <v>1206</v>
      </c>
      <c r="AA984" s="201">
        <v>527.41999999999996</v>
      </c>
      <c r="AB984" s="202" t="s">
        <v>1206</v>
      </c>
      <c r="AC984" s="202" t="s">
        <v>1206</v>
      </c>
      <c r="AD984" s="202" t="s">
        <v>1373</v>
      </c>
      <c r="AE984" s="202">
        <v>0</v>
      </c>
      <c r="AF984" s="202" t="s">
        <v>1206</v>
      </c>
      <c r="AG984" s="202" t="s">
        <v>948</v>
      </c>
      <c r="AH984" s="189">
        <v>1</v>
      </c>
      <c r="AI984" s="188"/>
      <c r="AJ984" s="188"/>
      <c r="AK984" s="187"/>
      <c r="AL984" s="187"/>
      <c r="AM984" s="188"/>
      <c r="AN984" s="193"/>
    </row>
    <row r="985" spans="1:40">
      <c r="A985" s="16" t="str">
        <f t="shared" si="15"/>
        <v>610600313001OP Acute</v>
      </c>
      <c r="B985" s="8"/>
      <c r="C985" s="8"/>
      <c r="D985" s="9"/>
      <c r="E985" s="9"/>
      <c r="F985" s="8"/>
      <c r="G985" s="8"/>
      <c r="H985" s="8"/>
      <c r="I985" s="8"/>
      <c r="J985" s="8"/>
      <c r="K985" s="244">
        <v>16015</v>
      </c>
      <c r="L985" s="248" t="s">
        <v>1711</v>
      </c>
      <c r="M985" s="246">
        <v>610600313001</v>
      </c>
      <c r="N985" s="247">
        <v>24</v>
      </c>
      <c r="O985" s="247" t="s">
        <v>1371</v>
      </c>
      <c r="P985" s="203"/>
      <c r="Q985" s="188" t="s">
        <v>848</v>
      </c>
      <c r="R985" s="188" t="s">
        <v>1383</v>
      </c>
      <c r="S985" s="188" t="s">
        <v>1367</v>
      </c>
      <c r="T985" s="188" t="s">
        <v>1368</v>
      </c>
      <c r="U985" s="189"/>
      <c r="V985" s="189" t="s">
        <v>718</v>
      </c>
      <c r="W985" s="197">
        <v>353.01</v>
      </c>
      <c r="X985" s="198">
        <v>0.6</v>
      </c>
      <c r="Y985" s="199">
        <v>0.84860000000000002</v>
      </c>
      <c r="Z985" s="200" t="s">
        <v>1206</v>
      </c>
      <c r="AA985" s="201">
        <v>317.45</v>
      </c>
      <c r="AB985" s="202" t="s">
        <v>1206</v>
      </c>
      <c r="AC985" s="202" t="s">
        <v>1206</v>
      </c>
      <c r="AD985" s="202" t="s">
        <v>1373</v>
      </c>
      <c r="AE985" s="202">
        <v>0</v>
      </c>
      <c r="AF985" s="202" t="s">
        <v>949</v>
      </c>
      <c r="AG985" s="202" t="s">
        <v>948</v>
      </c>
      <c r="AH985" s="189">
        <v>0.98912</v>
      </c>
      <c r="AI985" s="188"/>
      <c r="AJ985" s="188"/>
      <c r="AK985" s="187"/>
      <c r="AL985" s="187"/>
      <c r="AM985" s="188"/>
      <c r="AN985" s="193"/>
    </row>
    <row r="986" spans="1:40">
      <c r="A986" s="16" t="str">
        <f t="shared" si="15"/>
        <v>610600313001OP Psych</v>
      </c>
      <c r="B986" s="8"/>
      <c r="C986" s="8"/>
      <c r="D986" s="9"/>
      <c r="E986" s="9"/>
      <c r="F986" s="8"/>
      <c r="G986" s="8"/>
      <c r="H986" s="8"/>
      <c r="I986" s="8"/>
      <c r="J986" s="8"/>
      <c r="K986" s="244">
        <v>16015</v>
      </c>
      <c r="L986" s="248" t="s">
        <v>1711</v>
      </c>
      <c r="M986" s="246">
        <v>610600313001</v>
      </c>
      <c r="N986" s="247">
        <v>27</v>
      </c>
      <c r="O986" s="247" t="s">
        <v>1376</v>
      </c>
      <c r="P986" s="203"/>
      <c r="Q986" s="188" t="s">
        <v>848</v>
      </c>
      <c r="R986" s="188" t="s">
        <v>1383</v>
      </c>
      <c r="S986" s="188" t="s">
        <v>1367</v>
      </c>
      <c r="T986" s="188" t="s">
        <v>1368</v>
      </c>
      <c r="U986" s="189"/>
      <c r="V986" s="189" t="s">
        <v>718</v>
      </c>
      <c r="W986" s="197">
        <v>155.99</v>
      </c>
      <c r="X986" s="198">
        <v>0.6</v>
      </c>
      <c r="Y986" s="199">
        <v>0.84860000000000002</v>
      </c>
      <c r="Z986" s="200" t="s">
        <v>1206</v>
      </c>
      <c r="AA986" s="201">
        <v>141.82</v>
      </c>
      <c r="AB986" s="202" t="s">
        <v>1206</v>
      </c>
      <c r="AC986" s="202" t="s">
        <v>1206</v>
      </c>
      <c r="AD986" s="202" t="s">
        <v>1373</v>
      </c>
      <c r="AE986" s="202">
        <v>0</v>
      </c>
      <c r="AF986" s="202" t="s">
        <v>949</v>
      </c>
      <c r="AG986" s="202" t="s">
        <v>948</v>
      </c>
      <c r="AH986" s="189">
        <v>1</v>
      </c>
      <c r="AI986" s="188"/>
      <c r="AJ986" s="188"/>
      <c r="AK986" s="187"/>
      <c r="AL986" s="187"/>
      <c r="AM986" s="188"/>
      <c r="AN986" s="193"/>
    </row>
    <row r="987" spans="1:40">
      <c r="A987" s="16" t="str">
        <f t="shared" si="15"/>
        <v>610600313001OP Psych</v>
      </c>
      <c r="B987" s="8"/>
      <c r="C987" s="8"/>
      <c r="D987" s="9"/>
      <c r="E987" s="9"/>
      <c r="F987" s="8"/>
      <c r="G987" s="8"/>
      <c r="H987" s="8"/>
      <c r="I987" s="8"/>
      <c r="J987" s="8"/>
      <c r="K987" s="244">
        <v>16015</v>
      </c>
      <c r="L987" s="248" t="s">
        <v>1711</v>
      </c>
      <c r="M987" s="246">
        <v>610600313001</v>
      </c>
      <c r="N987" s="247">
        <v>28</v>
      </c>
      <c r="O987" s="247" t="s">
        <v>1376</v>
      </c>
      <c r="P987" s="203"/>
      <c r="Q987" s="188" t="s">
        <v>848</v>
      </c>
      <c r="R987" s="188" t="s">
        <v>1383</v>
      </c>
      <c r="S987" s="188" t="s">
        <v>1367</v>
      </c>
      <c r="T987" s="188" t="s">
        <v>1368</v>
      </c>
      <c r="U987" s="189"/>
      <c r="V987" s="189" t="s">
        <v>718</v>
      </c>
      <c r="W987" s="197">
        <v>155.99</v>
      </c>
      <c r="X987" s="198">
        <v>0.6</v>
      </c>
      <c r="Y987" s="199">
        <v>0.84860000000000002</v>
      </c>
      <c r="Z987" s="200" t="s">
        <v>1206</v>
      </c>
      <c r="AA987" s="201">
        <v>141.82</v>
      </c>
      <c r="AB987" s="202" t="s">
        <v>1206</v>
      </c>
      <c r="AC987" s="202" t="s">
        <v>1206</v>
      </c>
      <c r="AD987" s="202" t="s">
        <v>1373</v>
      </c>
      <c r="AE987" s="202">
        <v>0</v>
      </c>
      <c r="AF987" s="202" t="s">
        <v>949</v>
      </c>
      <c r="AG987" s="202" t="s">
        <v>948</v>
      </c>
      <c r="AH987" s="189">
        <v>1</v>
      </c>
      <c r="AI987" s="188"/>
      <c r="AJ987" s="188"/>
      <c r="AK987" s="187"/>
      <c r="AL987" s="187"/>
      <c r="AM987" s="188"/>
      <c r="AN987" s="193"/>
    </row>
    <row r="988" spans="1:40">
      <c r="A988" s="16" t="str">
        <f t="shared" si="15"/>
        <v>610600313007OP Rehab</v>
      </c>
      <c r="B988" s="8"/>
      <c r="C988" s="8"/>
      <c r="D988" s="9"/>
      <c r="E988" s="9"/>
      <c r="F988" s="8"/>
      <c r="G988" s="8"/>
      <c r="H988" s="8"/>
      <c r="I988" s="8"/>
      <c r="J988" s="8"/>
      <c r="K988" s="244">
        <v>16015</v>
      </c>
      <c r="L988" s="248" t="s">
        <v>1711</v>
      </c>
      <c r="M988" s="246">
        <v>610600313007</v>
      </c>
      <c r="N988" s="247">
        <v>29</v>
      </c>
      <c r="O988" s="247" t="s">
        <v>1379</v>
      </c>
      <c r="P988" s="203"/>
      <c r="Q988" s="188" t="s">
        <v>848</v>
      </c>
      <c r="R988" s="188" t="s">
        <v>1383</v>
      </c>
      <c r="S988" s="188" t="s">
        <v>1367</v>
      </c>
      <c r="T988" s="188" t="s">
        <v>1368</v>
      </c>
      <c r="U988" s="189"/>
      <c r="V988" s="189" t="s">
        <v>718</v>
      </c>
      <c r="W988" s="197">
        <v>71.400000000000006</v>
      </c>
      <c r="X988" s="198">
        <v>0.6</v>
      </c>
      <c r="Y988" s="199">
        <v>0.84860000000000002</v>
      </c>
      <c r="Z988" s="200" t="s">
        <v>1206</v>
      </c>
      <c r="AA988" s="201">
        <v>64.91</v>
      </c>
      <c r="AB988" s="202" t="s">
        <v>1206</v>
      </c>
      <c r="AC988" s="202" t="s">
        <v>1206</v>
      </c>
      <c r="AD988" s="202" t="s">
        <v>1373</v>
      </c>
      <c r="AE988" s="202">
        <v>0</v>
      </c>
      <c r="AF988" s="202" t="s">
        <v>949</v>
      </c>
      <c r="AG988" s="202" t="s">
        <v>948</v>
      </c>
      <c r="AH988" s="189">
        <v>1</v>
      </c>
      <c r="AI988" s="188"/>
      <c r="AJ988" s="188"/>
      <c r="AK988" s="187"/>
      <c r="AL988" s="187"/>
      <c r="AM988" s="188"/>
      <c r="AN988" s="193"/>
    </row>
    <row r="989" spans="1:40">
      <c r="A989" s="16" t="str">
        <f t="shared" si="15"/>
        <v>362169147026IP Acute</v>
      </c>
      <c r="B989" s="8"/>
      <c r="C989" s="8"/>
      <c r="D989" s="9"/>
      <c r="E989" s="9"/>
      <c r="F989" s="8"/>
      <c r="G989" s="8"/>
      <c r="H989" s="8"/>
      <c r="I989" s="8"/>
      <c r="J989" s="8"/>
      <c r="K989" s="244">
        <v>16016</v>
      </c>
      <c r="L989" s="248" t="s">
        <v>1712</v>
      </c>
      <c r="M989" s="246">
        <v>362169147026</v>
      </c>
      <c r="N989" s="247">
        <v>20</v>
      </c>
      <c r="O989" s="247" t="s">
        <v>1366</v>
      </c>
      <c r="P989" s="203"/>
      <c r="Q989" s="188" t="s">
        <v>793</v>
      </c>
      <c r="R989" s="188" t="s">
        <v>1350</v>
      </c>
      <c r="S989" s="188" t="s">
        <v>1367</v>
      </c>
      <c r="T989" s="188" t="s">
        <v>1368</v>
      </c>
      <c r="U989" s="189"/>
      <c r="V989" s="189" t="s">
        <v>626</v>
      </c>
      <c r="W989" s="197">
        <v>3436.26</v>
      </c>
      <c r="X989" s="198">
        <v>0.68300000000000005</v>
      </c>
      <c r="Y989" s="199">
        <v>1.0427</v>
      </c>
      <c r="Z989" s="200">
        <v>5.8799999999999998E-3</v>
      </c>
      <c r="AA989" s="201">
        <v>3552.25</v>
      </c>
      <c r="AB989" s="202">
        <v>0.26400000000000001</v>
      </c>
      <c r="AC989" s="202">
        <v>0.02</v>
      </c>
      <c r="AD989" s="202" t="s">
        <v>971</v>
      </c>
      <c r="AE989" s="202" t="s">
        <v>1369</v>
      </c>
      <c r="AF989" s="202" t="s">
        <v>1206</v>
      </c>
      <c r="AG989" s="202" t="s">
        <v>948</v>
      </c>
      <c r="AH989" s="189">
        <v>0.99858999999999998</v>
      </c>
      <c r="AI989" s="188"/>
      <c r="AJ989" s="188"/>
      <c r="AK989" s="187"/>
      <c r="AL989" s="187"/>
      <c r="AM989" s="188"/>
      <c r="AN989" s="193"/>
    </row>
    <row r="990" spans="1:40">
      <c r="A990" s="16" t="str">
        <f t="shared" si="15"/>
        <v>362169147026IP Psych</v>
      </c>
      <c r="B990" s="8"/>
      <c r="C990" s="8"/>
      <c r="D990" s="9"/>
      <c r="E990" s="9"/>
      <c r="F990" s="8"/>
      <c r="G990" s="8"/>
      <c r="H990" s="8"/>
      <c r="I990" s="8"/>
      <c r="J990" s="8"/>
      <c r="K990" s="244">
        <v>16016</v>
      </c>
      <c r="L990" s="248" t="s">
        <v>1712</v>
      </c>
      <c r="M990" s="246">
        <v>362169147026</v>
      </c>
      <c r="N990" s="247">
        <v>21</v>
      </c>
      <c r="O990" s="247" t="s">
        <v>1375</v>
      </c>
      <c r="P990" s="203"/>
      <c r="Q990" s="188" t="s">
        <v>793</v>
      </c>
      <c r="R990" s="188" t="s">
        <v>1350</v>
      </c>
      <c r="S990" s="188" t="s">
        <v>1367</v>
      </c>
      <c r="T990" s="188" t="s">
        <v>1368</v>
      </c>
      <c r="U990" s="189"/>
      <c r="V990" s="189" t="s">
        <v>626</v>
      </c>
      <c r="W990" s="197" t="s">
        <v>1206</v>
      </c>
      <c r="X990" s="198" t="s">
        <v>1206</v>
      </c>
      <c r="Y990" s="199" t="s">
        <v>1206</v>
      </c>
      <c r="Z990" s="200" t="s">
        <v>1206</v>
      </c>
      <c r="AA990" s="201">
        <v>0</v>
      </c>
      <c r="AB990" s="202" t="s">
        <v>1206</v>
      </c>
      <c r="AC990" s="202" t="s">
        <v>1206</v>
      </c>
      <c r="AD990" s="202" t="s">
        <v>971</v>
      </c>
      <c r="AE990" s="202" t="s">
        <v>1369</v>
      </c>
      <c r="AF990" s="202" t="s">
        <v>1206</v>
      </c>
      <c r="AG990" s="202" t="s">
        <v>948</v>
      </c>
      <c r="AH990" s="189">
        <v>1</v>
      </c>
      <c r="AI990" s="188"/>
      <c r="AJ990" s="188"/>
      <c r="AK990" s="187"/>
      <c r="AL990" s="187"/>
      <c r="AM990" s="188"/>
      <c r="AN990" s="193"/>
    </row>
    <row r="991" spans="1:40">
      <c r="A991" s="16" t="str">
        <f t="shared" si="15"/>
        <v>362169147026IP Rehab</v>
      </c>
      <c r="B991" s="8"/>
      <c r="C991" s="8"/>
      <c r="D991" s="9"/>
      <c r="E991" s="9"/>
      <c r="F991" s="8"/>
      <c r="G991" s="8"/>
      <c r="H991" s="8"/>
      <c r="I991" s="8"/>
      <c r="J991" s="8"/>
      <c r="K991" s="244">
        <v>16016</v>
      </c>
      <c r="L991" s="248" t="s">
        <v>1712</v>
      </c>
      <c r="M991" s="246">
        <v>362169147026</v>
      </c>
      <c r="N991" s="247">
        <v>22</v>
      </c>
      <c r="O991" s="247" t="s">
        <v>1370</v>
      </c>
      <c r="P991" s="203"/>
      <c r="Q991" s="188" t="s">
        <v>793</v>
      </c>
      <c r="R991" s="188" t="s">
        <v>1350</v>
      </c>
      <c r="S991" s="188" t="s">
        <v>1367</v>
      </c>
      <c r="T991" s="188" t="s">
        <v>1368</v>
      </c>
      <c r="U991" s="189"/>
      <c r="V991" s="189" t="s">
        <v>626</v>
      </c>
      <c r="W991" s="197" t="s">
        <v>1206</v>
      </c>
      <c r="X991" s="198" t="s">
        <v>1206</v>
      </c>
      <c r="Y991" s="199" t="s">
        <v>1206</v>
      </c>
      <c r="Z991" s="200" t="s">
        <v>1206</v>
      </c>
      <c r="AA991" s="201">
        <v>0</v>
      </c>
      <c r="AB991" s="202" t="s">
        <v>1206</v>
      </c>
      <c r="AC991" s="202" t="s">
        <v>1206</v>
      </c>
      <c r="AD991" s="202" t="s">
        <v>971</v>
      </c>
      <c r="AE991" s="202" t="s">
        <v>1369</v>
      </c>
      <c r="AF991" s="202" t="s">
        <v>1206</v>
      </c>
      <c r="AG991" s="202" t="s">
        <v>948</v>
      </c>
      <c r="AH991" s="189">
        <v>1</v>
      </c>
      <c r="AI991" s="188"/>
      <c r="AJ991" s="188"/>
      <c r="AK991" s="187"/>
      <c r="AL991" s="187"/>
      <c r="AM991" s="188"/>
      <c r="AN991" s="193"/>
    </row>
    <row r="992" spans="1:40">
      <c r="A992" s="16" t="str">
        <f t="shared" si="15"/>
        <v>362169147026OP Acute</v>
      </c>
      <c r="B992" s="8"/>
      <c r="C992" s="8"/>
      <c r="D992" s="9"/>
      <c r="E992" s="9"/>
      <c r="F992" s="8"/>
      <c r="G992" s="8"/>
      <c r="H992" s="8"/>
      <c r="I992" s="8"/>
      <c r="J992" s="8"/>
      <c r="K992" s="244">
        <v>16016</v>
      </c>
      <c r="L992" s="248" t="s">
        <v>1712</v>
      </c>
      <c r="M992" s="246">
        <v>362169147026</v>
      </c>
      <c r="N992" s="247">
        <v>24</v>
      </c>
      <c r="O992" s="247" t="s">
        <v>1371</v>
      </c>
      <c r="P992" s="203"/>
      <c r="Q992" s="188" t="s">
        <v>793</v>
      </c>
      <c r="R992" s="188" t="s">
        <v>1350</v>
      </c>
      <c r="S992" s="188" t="s">
        <v>1367</v>
      </c>
      <c r="T992" s="188" t="s">
        <v>1368</v>
      </c>
      <c r="U992" s="189"/>
      <c r="V992" s="189" t="s">
        <v>626</v>
      </c>
      <c r="W992" s="197">
        <v>440.14</v>
      </c>
      <c r="X992" s="198">
        <v>0.6</v>
      </c>
      <c r="Y992" s="199">
        <v>1.0427</v>
      </c>
      <c r="Z992" s="200" t="s">
        <v>1206</v>
      </c>
      <c r="AA992" s="201">
        <v>444.08</v>
      </c>
      <c r="AB992" s="202">
        <v>0.26400000000000001</v>
      </c>
      <c r="AC992" s="202">
        <v>0.02</v>
      </c>
      <c r="AD992" s="202" t="s">
        <v>971</v>
      </c>
      <c r="AE992" s="202" t="s">
        <v>1369</v>
      </c>
      <c r="AF992" s="202" t="s">
        <v>949</v>
      </c>
      <c r="AG992" s="202" t="s">
        <v>948</v>
      </c>
      <c r="AH992" s="189">
        <v>0.98373999999999995</v>
      </c>
      <c r="AI992" s="188"/>
      <c r="AJ992" s="188"/>
      <c r="AK992" s="187"/>
      <c r="AL992" s="187"/>
      <c r="AM992" s="188"/>
      <c r="AN992" s="193"/>
    </row>
    <row r="993" spans="1:40">
      <c r="A993" s="16" t="str">
        <f t="shared" si="15"/>
        <v>362169147026OP Psych</v>
      </c>
      <c r="B993" s="8"/>
      <c r="C993" s="8"/>
      <c r="D993" s="9"/>
      <c r="E993" s="9"/>
      <c r="F993" s="8"/>
      <c r="G993" s="8"/>
      <c r="H993" s="8"/>
      <c r="I993" s="8"/>
      <c r="J993" s="8"/>
      <c r="K993" s="244">
        <v>16016</v>
      </c>
      <c r="L993" s="248" t="s">
        <v>1712</v>
      </c>
      <c r="M993" s="246">
        <v>362169147026</v>
      </c>
      <c r="N993" s="247">
        <v>27</v>
      </c>
      <c r="O993" s="247" t="s">
        <v>1376</v>
      </c>
      <c r="P993" s="203"/>
      <c r="Q993" s="188" t="s">
        <v>793</v>
      </c>
      <c r="R993" s="188" t="s">
        <v>1350</v>
      </c>
      <c r="S993" s="188" t="s">
        <v>1367</v>
      </c>
      <c r="T993" s="188" t="s">
        <v>1368</v>
      </c>
      <c r="U993" s="189"/>
      <c r="V993" s="189" t="s">
        <v>626</v>
      </c>
      <c r="W993" s="197">
        <v>201.46</v>
      </c>
      <c r="X993" s="198">
        <v>0.6</v>
      </c>
      <c r="Y993" s="199">
        <v>1.0427</v>
      </c>
      <c r="Z993" s="200" t="s">
        <v>1206</v>
      </c>
      <c r="AA993" s="201">
        <v>206.62</v>
      </c>
      <c r="AB993" s="202">
        <v>0.26400000000000001</v>
      </c>
      <c r="AC993" s="202">
        <v>0.02</v>
      </c>
      <c r="AD993" s="202" t="s">
        <v>971</v>
      </c>
      <c r="AE993" s="202" t="s">
        <v>1369</v>
      </c>
      <c r="AF993" s="202" t="s">
        <v>949</v>
      </c>
      <c r="AG993" s="202" t="s">
        <v>948</v>
      </c>
      <c r="AH993" s="189">
        <v>1</v>
      </c>
      <c r="AI993" s="188"/>
      <c r="AJ993" s="188"/>
      <c r="AK993" s="187"/>
      <c r="AL993" s="187"/>
      <c r="AM993" s="188"/>
      <c r="AN993" s="193"/>
    </row>
    <row r="994" spans="1:40">
      <c r="A994" s="16" t="str">
        <f t="shared" si="15"/>
        <v>362169147026OP Psych</v>
      </c>
      <c r="B994" s="8"/>
      <c r="C994" s="8"/>
      <c r="D994" s="9"/>
      <c r="E994" s="9"/>
      <c r="F994" s="8"/>
      <c r="G994" s="8"/>
      <c r="H994" s="8"/>
      <c r="I994" s="8"/>
      <c r="J994" s="8"/>
      <c r="K994" s="244">
        <v>16016</v>
      </c>
      <c r="L994" s="248" t="s">
        <v>1712</v>
      </c>
      <c r="M994" s="246">
        <v>362169147026</v>
      </c>
      <c r="N994" s="247">
        <v>28</v>
      </c>
      <c r="O994" s="247" t="s">
        <v>1376</v>
      </c>
      <c r="P994" s="203"/>
      <c r="Q994" s="188" t="s">
        <v>793</v>
      </c>
      <c r="R994" s="188" t="s">
        <v>1350</v>
      </c>
      <c r="S994" s="188" t="s">
        <v>1367</v>
      </c>
      <c r="T994" s="188" t="s">
        <v>1368</v>
      </c>
      <c r="U994" s="189"/>
      <c r="V994" s="189" t="s">
        <v>626</v>
      </c>
      <c r="W994" s="197">
        <v>201.46</v>
      </c>
      <c r="X994" s="198">
        <v>0.6</v>
      </c>
      <c r="Y994" s="199">
        <v>1.0427</v>
      </c>
      <c r="Z994" s="200" t="s">
        <v>1206</v>
      </c>
      <c r="AA994" s="201">
        <v>206.62</v>
      </c>
      <c r="AB994" s="202">
        <v>0.26400000000000001</v>
      </c>
      <c r="AC994" s="202">
        <v>0.02</v>
      </c>
      <c r="AD994" s="202" t="s">
        <v>971</v>
      </c>
      <c r="AE994" s="202" t="s">
        <v>1369</v>
      </c>
      <c r="AF994" s="202" t="s">
        <v>949</v>
      </c>
      <c r="AG994" s="202" t="s">
        <v>948</v>
      </c>
      <c r="AH994" s="189">
        <v>1</v>
      </c>
      <c r="AI994" s="188"/>
      <c r="AJ994" s="188"/>
      <c r="AK994" s="187"/>
      <c r="AL994" s="187"/>
      <c r="AM994" s="188"/>
      <c r="AN994" s="193"/>
    </row>
    <row r="995" spans="1:40">
      <c r="A995" s="16" t="str">
        <f t="shared" si="15"/>
        <v>362169147026OP Rehab</v>
      </c>
      <c r="B995" s="8"/>
      <c r="C995" s="8"/>
      <c r="D995" s="9"/>
      <c r="E995" s="9"/>
      <c r="F995" s="8"/>
      <c r="G995" s="8"/>
      <c r="H995" s="8"/>
      <c r="I995" s="8"/>
      <c r="J995" s="8"/>
      <c r="K995" s="244">
        <v>16016</v>
      </c>
      <c r="L995" s="248" t="s">
        <v>1712</v>
      </c>
      <c r="M995" s="246">
        <v>362169147026</v>
      </c>
      <c r="N995" s="247">
        <v>29</v>
      </c>
      <c r="O995" s="247" t="s">
        <v>1379</v>
      </c>
      <c r="P995" s="203"/>
      <c r="Q995" s="188" t="s">
        <v>793</v>
      </c>
      <c r="R995" s="188" t="s">
        <v>1350</v>
      </c>
      <c r="S995" s="188" t="s">
        <v>1367</v>
      </c>
      <c r="T995" s="188" t="s">
        <v>1368</v>
      </c>
      <c r="U995" s="189"/>
      <c r="V995" s="189" t="s">
        <v>626</v>
      </c>
      <c r="W995" s="197">
        <v>310.45999999999998</v>
      </c>
      <c r="X995" s="198">
        <v>0.6</v>
      </c>
      <c r="Y995" s="199">
        <v>1.0427</v>
      </c>
      <c r="Z995" s="200" t="s">
        <v>1206</v>
      </c>
      <c r="AA995" s="201">
        <v>318.41000000000003</v>
      </c>
      <c r="AB995" s="202">
        <v>0.26400000000000001</v>
      </c>
      <c r="AC995" s="202">
        <v>0.02</v>
      </c>
      <c r="AD995" s="202" t="s">
        <v>971</v>
      </c>
      <c r="AE995" s="202" t="s">
        <v>1369</v>
      </c>
      <c r="AF995" s="202" t="s">
        <v>949</v>
      </c>
      <c r="AG995" s="202" t="s">
        <v>948</v>
      </c>
      <c r="AH995" s="189">
        <v>1</v>
      </c>
      <c r="AI995" s="188"/>
      <c r="AJ995" s="188"/>
      <c r="AK995" s="187"/>
      <c r="AL995" s="187"/>
      <c r="AM995" s="188"/>
      <c r="AN995" s="193"/>
    </row>
    <row r="996" spans="1:40">
      <c r="A996" s="16" t="str">
        <f t="shared" si="15"/>
        <v>362169147025IP Acute</v>
      </c>
      <c r="B996" s="8"/>
      <c r="C996" s="8"/>
      <c r="D996" s="9"/>
      <c r="E996" s="9"/>
      <c r="F996" s="8"/>
      <c r="G996" s="8"/>
      <c r="H996" s="8"/>
      <c r="I996" s="8"/>
      <c r="J996" s="8"/>
      <c r="K996" s="244">
        <v>16017</v>
      </c>
      <c r="L996" s="248" t="s">
        <v>1713</v>
      </c>
      <c r="M996" s="246">
        <v>362169147025</v>
      </c>
      <c r="N996" s="247">
        <v>20</v>
      </c>
      <c r="O996" s="247" t="s">
        <v>1366</v>
      </c>
      <c r="P996" s="203"/>
      <c r="Q996" s="188" t="s">
        <v>793</v>
      </c>
      <c r="R996" s="188" t="s">
        <v>1350</v>
      </c>
      <c r="S996" s="188" t="s">
        <v>1367</v>
      </c>
      <c r="T996" s="188" t="s">
        <v>1368</v>
      </c>
      <c r="U996" s="189"/>
      <c r="V996" s="189" t="s">
        <v>626</v>
      </c>
      <c r="W996" s="197">
        <v>3436.26</v>
      </c>
      <c r="X996" s="198">
        <v>0.68300000000000005</v>
      </c>
      <c r="Y996" s="199">
        <v>1.0427</v>
      </c>
      <c r="Z996" s="200">
        <v>5.8799999999999998E-3</v>
      </c>
      <c r="AA996" s="201">
        <v>3552.25</v>
      </c>
      <c r="AB996" s="202">
        <v>0.26400000000000001</v>
      </c>
      <c r="AC996" s="202">
        <v>0.02</v>
      </c>
      <c r="AD996" s="202" t="s">
        <v>971</v>
      </c>
      <c r="AE996" s="202" t="s">
        <v>1369</v>
      </c>
      <c r="AF996" s="202" t="s">
        <v>1206</v>
      </c>
      <c r="AG996" s="202" t="s">
        <v>948</v>
      </c>
      <c r="AH996" s="189">
        <v>0.99858999999999998</v>
      </c>
      <c r="AI996" s="188"/>
      <c r="AJ996" s="188"/>
      <c r="AK996" s="187"/>
      <c r="AL996" s="187"/>
      <c r="AM996" s="188"/>
      <c r="AN996" s="193"/>
    </row>
    <row r="997" spans="1:40">
      <c r="A997" s="16" t="str">
        <f t="shared" si="15"/>
        <v>362169147025IP Psych</v>
      </c>
      <c r="B997" s="8"/>
      <c r="C997" s="8"/>
      <c r="D997" s="9"/>
      <c r="E997" s="9"/>
      <c r="F997" s="8"/>
      <c r="G997" s="8"/>
      <c r="H997" s="8"/>
      <c r="I997" s="8"/>
      <c r="J997" s="8"/>
      <c r="K997" s="244">
        <v>16017</v>
      </c>
      <c r="L997" s="248" t="s">
        <v>1713</v>
      </c>
      <c r="M997" s="246">
        <v>362169147025</v>
      </c>
      <c r="N997" s="247">
        <v>21</v>
      </c>
      <c r="O997" s="247" t="s">
        <v>1375</v>
      </c>
      <c r="P997" s="203"/>
      <c r="Q997" s="188" t="s">
        <v>793</v>
      </c>
      <c r="R997" s="188" t="s">
        <v>1350</v>
      </c>
      <c r="S997" s="188" t="s">
        <v>1367</v>
      </c>
      <c r="T997" s="188" t="s">
        <v>1368</v>
      </c>
      <c r="U997" s="189"/>
      <c r="V997" s="189" t="s">
        <v>626</v>
      </c>
      <c r="W997" s="197" t="s">
        <v>1206</v>
      </c>
      <c r="X997" s="198" t="s">
        <v>1206</v>
      </c>
      <c r="Y997" s="199" t="s">
        <v>1206</v>
      </c>
      <c r="Z997" s="200" t="s">
        <v>1206</v>
      </c>
      <c r="AA997" s="201">
        <v>389.24</v>
      </c>
      <c r="AB997" s="202" t="s">
        <v>1206</v>
      </c>
      <c r="AC997" s="202" t="s">
        <v>1206</v>
      </c>
      <c r="AD997" s="202" t="s">
        <v>971</v>
      </c>
      <c r="AE997" s="202" t="s">
        <v>1369</v>
      </c>
      <c r="AF997" s="202" t="s">
        <v>1206</v>
      </c>
      <c r="AG997" s="202" t="s">
        <v>948</v>
      </c>
      <c r="AH997" s="189">
        <v>1</v>
      </c>
      <c r="AI997" s="188"/>
      <c r="AJ997" s="188"/>
      <c r="AK997" s="187"/>
      <c r="AL997" s="187"/>
      <c r="AM997" s="188"/>
      <c r="AN997" s="193"/>
    </row>
    <row r="998" spans="1:40">
      <c r="A998" s="16" t="str">
        <f t="shared" si="15"/>
        <v>362169147025IP Rehab</v>
      </c>
      <c r="B998" s="8"/>
      <c r="C998" s="8"/>
      <c r="D998" s="9"/>
      <c r="E998" s="9"/>
      <c r="F998" s="8"/>
      <c r="G998" s="8"/>
      <c r="H998" s="8"/>
      <c r="I998" s="8"/>
      <c r="J998" s="8"/>
      <c r="K998" s="244">
        <v>16017</v>
      </c>
      <c r="L998" s="248" t="s">
        <v>1713</v>
      </c>
      <c r="M998" s="246">
        <v>362169147025</v>
      </c>
      <c r="N998" s="247">
        <v>22</v>
      </c>
      <c r="O998" s="247" t="s">
        <v>1370</v>
      </c>
      <c r="P998" s="203"/>
      <c r="Q998" s="188" t="s">
        <v>793</v>
      </c>
      <c r="R998" s="188" t="s">
        <v>1350</v>
      </c>
      <c r="S998" s="188" t="s">
        <v>1367</v>
      </c>
      <c r="T998" s="188" t="s">
        <v>1368</v>
      </c>
      <c r="U998" s="189"/>
      <c r="V998" s="189" t="s">
        <v>626</v>
      </c>
      <c r="W998" s="197" t="s">
        <v>1206</v>
      </c>
      <c r="X998" s="198" t="s">
        <v>1206</v>
      </c>
      <c r="Y998" s="199" t="s">
        <v>1206</v>
      </c>
      <c r="Z998" s="200" t="s">
        <v>1206</v>
      </c>
      <c r="AA998" s="201">
        <v>611.21</v>
      </c>
      <c r="AB998" s="202" t="s">
        <v>1206</v>
      </c>
      <c r="AC998" s="202" t="s">
        <v>1206</v>
      </c>
      <c r="AD998" s="202" t="s">
        <v>971</v>
      </c>
      <c r="AE998" s="202" t="s">
        <v>1369</v>
      </c>
      <c r="AF998" s="202" t="s">
        <v>1206</v>
      </c>
      <c r="AG998" s="202" t="s">
        <v>948</v>
      </c>
      <c r="AH998" s="189">
        <v>1</v>
      </c>
      <c r="AI998" s="188"/>
      <c r="AJ998" s="188"/>
      <c r="AK998" s="187"/>
      <c r="AL998" s="187"/>
      <c r="AM998" s="188"/>
      <c r="AN998" s="193"/>
    </row>
    <row r="999" spans="1:40">
      <c r="A999" s="16" t="str">
        <f t="shared" si="15"/>
        <v>362169147025OP Acute</v>
      </c>
      <c r="B999" s="8"/>
      <c r="C999" s="8"/>
      <c r="D999" s="9"/>
      <c r="E999" s="9"/>
      <c r="F999" s="8"/>
      <c r="G999" s="8"/>
      <c r="H999" s="8"/>
      <c r="I999" s="8"/>
      <c r="J999" s="8"/>
      <c r="K999" s="244">
        <v>16017</v>
      </c>
      <c r="L999" s="248" t="s">
        <v>1713</v>
      </c>
      <c r="M999" s="246">
        <v>362169147025</v>
      </c>
      <c r="N999" s="247">
        <v>24</v>
      </c>
      <c r="O999" s="247" t="s">
        <v>1371</v>
      </c>
      <c r="P999" s="203"/>
      <c r="Q999" s="188" t="s">
        <v>793</v>
      </c>
      <c r="R999" s="188" t="s">
        <v>1350</v>
      </c>
      <c r="S999" s="188" t="s">
        <v>1367</v>
      </c>
      <c r="T999" s="188" t="s">
        <v>1368</v>
      </c>
      <c r="U999" s="189"/>
      <c r="V999" s="189" t="s">
        <v>626</v>
      </c>
      <c r="W999" s="197">
        <v>440.14</v>
      </c>
      <c r="X999" s="198">
        <v>0.6</v>
      </c>
      <c r="Y999" s="199">
        <v>1.0427</v>
      </c>
      <c r="Z999" s="200" t="s">
        <v>1206</v>
      </c>
      <c r="AA999" s="201">
        <v>444.08</v>
      </c>
      <c r="AB999" s="202">
        <v>0.26400000000000001</v>
      </c>
      <c r="AC999" s="202">
        <v>0.02</v>
      </c>
      <c r="AD999" s="202" t="s">
        <v>971</v>
      </c>
      <c r="AE999" s="202" t="s">
        <v>1369</v>
      </c>
      <c r="AF999" s="202" t="s">
        <v>949</v>
      </c>
      <c r="AG999" s="202" t="s">
        <v>948</v>
      </c>
      <c r="AH999" s="189">
        <v>0.98373999999999995</v>
      </c>
      <c r="AI999" s="188"/>
      <c r="AJ999" s="188"/>
      <c r="AK999" s="187"/>
      <c r="AL999" s="187"/>
      <c r="AM999" s="188"/>
      <c r="AN999" s="193"/>
    </row>
    <row r="1000" spans="1:40">
      <c r="A1000" s="16" t="str">
        <f t="shared" si="15"/>
        <v>362169147025OP Psych</v>
      </c>
      <c r="B1000" s="8"/>
      <c r="C1000" s="8"/>
      <c r="D1000" s="9"/>
      <c r="E1000" s="9"/>
      <c r="F1000" s="8"/>
      <c r="G1000" s="8"/>
      <c r="H1000" s="8"/>
      <c r="I1000" s="8"/>
      <c r="J1000" s="8"/>
      <c r="K1000" s="244">
        <v>16017</v>
      </c>
      <c r="L1000" s="248" t="s">
        <v>1713</v>
      </c>
      <c r="M1000" s="246">
        <v>362169147025</v>
      </c>
      <c r="N1000" s="247">
        <v>27</v>
      </c>
      <c r="O1000" s="247" t="s">
        <v>1376</v>
      </c>
      <c r="P1000" s="203"/>
      <c r="Q1000" s="188" t="s">
        <v>793</v>
      </c>
      <c r="R1000" s="188" t="s">
        <v>1350</v>
      </c>
      <c r="S1000" s="188" t="s">
        <v>1367</v>
      </c>
      <c r="T1000" s="188" t="s">
        <v>1368</v>
      </c>
      <c r="U1000" s="189"/>
      <c r="V1000" s="189" t="s">
        <v>626</v>
      </c>
      <c r="W1000" s="197">
        <v>201.46</v>
      </c>
      <c r="X1000" s="198">
        <v>0.6</v>
      </c>
      <c r="Y1000" s="199">
        <v>1.0427</v>
      </c>
      <c r="Z1000" s="200" t="s">
        <v>1206</v>
      </c>
      <c r="AA1000" s="201">
        <v>206.62</v>
      </c>
      <c r="AB1000" s="202">
        <v>0.26400000000000001</v>
      </c>
      <c r="AC1000" s="202">
        <v>0.02</v>
      </c>
      <c r="AD1000" s="202" t="s">
        <v>971</v>
      </c>
      <c r="AE1000" s="202" t="s">
        <v>1369</v>
      </c>
      <c r="AF1000" s="202" t="s">
        <v>949</v>
      </c>
      <c r="AG1000" s="202" t="s">
        <v>948</v>
      </c>
      <c r="AH1000" s="189">
        <v>1</v>
      </c>
      <c r="AI1000" s="188"/>
      <c r="AJ1000" s="188"/>
      <c r="AK1000" s="187"/>
      <c r="AL1000" s="187"/>
      <c r="AM1000" s="188"/>
      <c r="AN1000" s="193"/>
    </row>
    <row r="1001" spans="1:40">
      <c r="A1001" s="16" t="str">
        <f t="shared" si="15"/>
        <v>362169147025OP Psych</v>
      </c>
      <c r="B1001" s="8"/>
      <c r="C1001" s="8"/>
      <c r="D1001" s="9"/>
      <c r="E1001" s="9"/>
      <c r="F1001" s="8"/>
      <c r="G1001" s="8"/>
      <c r="H1001" s="8"/>
      <c r="I1001" s="8"/>
      <c r="J1001" s="8"/>
      <c r="K1001" s="244">
        <v>16017</v>
      </c>
      <c r="L1001" s="248" t="s">
        <v>1713</v>
      </c>
      <c r="M1001" s="246">
        <v>362169147025</v>
      </c>
      <c r="N1001" s="247">
        <v>28</v>
      </c>
      <c r="O1001" s="247" t="s">
        <v>1376</v>
      </c>
      <c r="P1001" s="203"/>
      <c r="Q1001" s="188" t="s">
        <v>793</v>
      </c>
      <c r="R1001" s="188" t="s">
        <v>1350</v>
      </c>
      <c r="S1001" s="188" t="s">
        <v>1367</v>
      </c>
      <c r="T1001" s="188" t="s">
        <v>1368</v>
      </c>
      <c r="U1001" s="189"/>
      <c r="V1001" s="189" t="s">
        <v>626</v>
      </c>
      <c r="W1001" s="197">
        <v>201.46</v>
      </c>
      <c r="X1001" s="198">
        <v>0.6</v>
      </c>
      <c r="Y1001" s="199">
        <v>1.0427</v>
      </c>
      <c r="Z1001" s="200" t="s">
        <v>1206</v>
      </c>
      <c r="AA1001" s="201">
        <v>206.62</v>
      </c>
      <c r="AB1001" s="202">
        <v>0.26400000000000001</v>
      </c>
      <c r="AC1001" s="202">
        <v>0.02</v>
      </c>
      <c r="AD1001" s="202" t="s">
        <v>971</v>
      </c>
      <c r="AE1001" s="202" t="s">
        <v>1369</v>
      </c>
      <c r="AF1001" s="202" t="s">
        <v>949</v>
      </c>
      <c r="AG1001" s="202" t="s">
        <v>948</v>
      </c>
      <c r="AH1001" s="189">
        <v>1</v>
      </c>
      <c r="AI1001" s="188"/>
      <c r="AJ1001" s="188"/>
      <c r="AK1001" s="187"/>
      <c r="AL1001" s="187"/>
      <c r="AM1001" s="188"/>
      <c r="AN1001" s="193"/>
    </row>
    <row r="1002" spans="1:40">
      <c r="A1002" s="16" t="str">
        <f t="shared" si="15"/>
        <v>362169147025OP Rehab</v>
      </c>
      <c r="B1002" s="8"/>
      <c r="C1002" s="8"/>
      <c r="D1002" s="9"/>
      <c r="E1002" s="9"/>
      <c r="F1002" s="8"/>
      <c r="G1002" s="8"/>
      <c r="H1002" s="8"/>
      <c r="I1002" s="8"/>
      <c r="J1002" s="8"/>
      <c r="K1002" s="244">
        <v>16017</v>
      </c>
      <c r="L1002" s="248" t="s">
        <v>1713</v>
      </c>
      <c r="M1002" s="246">
        <v>362169147025</v>
      </c>
      <c r="N1002" s="247">
        <v>29</v>
      </c>
      <c r="O1002" s="247" t="s">
        <v>1379</v>
      </c>
      <c r="P1002" s="203"/>
      <c r="Q1002" s="188" t="s">
        <v>793</v>
      </c>
      <c r="R1002" s="188" t="s">
        <v>1350</v>
      </c>
      <c r="S1002" s="188" t="s">
        <v>1367</v>
      </c>
      <c r="T1002" s="188" t="s">
        <v>1368</v>
      </c>
      <c r="U1002" s="189"/>
      <c r="V1002" s="189" t="s">
        <v>626</v>
      </c>
      <c r="W1002" s="197">
        <v>310.45999999999998</v>
      </c>
      <c r="X1002" s="198">
        <v>0.6</v>
      </c>
      <c r="Y1002" s="199">
        <v>1.0427</v>
      </c>
      <c r="Z1002" s="200" t="s">
        <v>1206</v>
      </c>
      <c r="AA1002" s="201">
        <v>318.41000000000003</v>
      </c>
      <c r="AB1002" s="202">
        <v>0.26400000000000001</v>
      </c>
      <c r="AC1002" s="202">
        <v>0.02</v>
      </c>
      <c r="AD1002" s="202" t="s">
        <v>971</v>
      </c>
      <c r="AE1002" s="202" t="s">
        <v>1369</v>
      </c>
      <c r="AF1002" s="202" t="s">
        <v>949</v>
      </c>
      <c r="AG1002" s="202" t="s">
        <v>948</v>
      </c>
      <c r="AH1002" s="189">
        <v>1</v>
      </c>
      <c r="AI1002" s="188"/>
      <c r="AJ1002" s="188"/>
      <c r="AK1002" s="187"/>
      <c r="AL1002" s="187"/>
      <c r="AM1002" s="188"/>
      <c r="AN1002" s="193"/>
    </row>
    <row r="1003" spans="1:40">
      <c r="A1003" s="16" t="str">
        <f t="shared" si="15"/>
        <v>370681567001OP Rehab</v>
      </c>
      <c r="B1003" s="8"/>
      <c r="C1003" s="8"/>
      <c r="D1003" s="9"/>
      <c r="E1003" s="9"/>
      <c r="F1003" s="8"/>
      <c r="G1003" s="8"/>
      <c r="H1003" s="8"/>
      <c r="I1003" s="8"/>
      <c r="J1003" s="8"/>
      <c r="K1003" s="244">
        <v>16018</v>
      </c>
      <c r="L1003" s="248" t="s">
        <v>1253</v>
      </c>
      <c r="M1003" s="246">
        <v>370681567001</v>
      </c>
      <c r="N1003" s="247">
        <v>29</v>
      </c>
      <c r="O1003" s="247" t="s">
        <v>1379</v>
      </c>
      <c r="P1003" s="203"/>
      <c r="Q1003" s="188" t="s">
        <v>1257</v>
      </c>
      <c r="R1003" s="188" t="s">
        <v>1350</v>
      </c>
      <c r="S1003" s="188" t="s">
        <v>1367</v>
      </c>
      <c r="T1003" s="188" t="s">
        <v>1368</v>
      </c>
      <c r="U1003" s="189"/>
      <c r="V1003" s="189" t="s">
        <v>1254</v>
      </c>
      <c r="W1003" s="197">
        <v>310.45999999999998</v>
      </c>
      <c r="X1003" s="198">
        <v>0.6</v>
      </c>
      <c r="Y1003" s="199">
        <v>0.90369999999999995</v>
      </c>
      <c r="Z1003" s="200" t="s">
        <v>1206</v>
      </c>
      <c r="AA1003" s="201">
        <v>292.52</v>
      </c>
      <c r="AB1003" s="202">
        <v>0.23599999999999996</v>
      </c>
      <c r="AC1003" s="202">
        <v>2.1000000000000001E-2</v>
      </c>
      <c r="AD1003" s="202" t="s">
        <v>1373</v>
      </c>
      <c r="AE1003" s="202">
        <v>0</v>
      </c>
      <c r="AF1003" s="202" t="s">
        <v>949</v>
      </c>
      <c r="AG1003" s="202" t="s">
        <v>948</v>
      </c>
      <c r="AH1003" s="189">
        <v>1</v>
      </c>
      <c r="AI1003" s="188"/>
      <c r="AJ1003" s="188"/>
      <c r="AK1003" s="187"/>
      <c r="AL1003" s="187"/>
      <c r="AM1003" s="188"/>
      <c r="AN1003" s="193"/>
    </row>
    <row r="1004" spans="1:40">
      <c r="A1004" s="16" t="str">
        <f t="shared" si="15"/>
        <v>362169179001IP Acute</v>
      </c>
      <c r="B1004" s="8"/>
      <c r="C1004" s="8"/>
      <c r="D1004" s="9"/>
      <c r="E1004" s="9"/>
      <c r="F1004" s="8"/>
      <c r="G1004" s="8"/>
      <c r="H1004" s="8"/>
      <c r="I1004" s="8"/>
      <c r="J1004" s="8"/>
      <c r="K1004" s="244">
        <v>16020</v>
      </c>
      <c r="L1004" s="248" t="s">
        <v>1714</v>
      </c>
      <c r="M1004" s="246">
        <v>362169179001</v>
      </c>
      <c r="N1004" s="247">
        <v>20</v>
      </c>
      <c r="O1004" s="247" t="s">
        <v>1366</v>
      </c>
      <c r="P1004" s="203"/>
      <c r="Q1004" s="188" t="s">
        <v>874</v>
      </c>
      <c r="R1004" s="188" t="s">
        <v>1350</v>
      </c>
      <c r="S1004" s="188" t="s">
        <v>1367</v>
      </c>
      <c r="T1004" s="188" t="s">
        <v>1368</v>
      </c>
      <c r="U1004" s="189"/>
      <c r="V1004" s="189" t="s">
        <v>555</v>
      </c>
      <c r="W1004" s="197">
        <v>3436.26</v>
      </c>
      <c r="X1004" s="198">
        <v>0.68300000000000005</v>
      </c>
      <c r="Y1004" s="199">
        <v>1.0427</v>
      </c>
      <c r="Z1004" s="200">
        <v>0</v>
      </c>
      <c r="AA1004" s="201">
        <v>3531.49</v>
      </c>
      <c r="AB1004" s="202">
        <v>0.23200000000000001</v>
      </c>
      <c r="AC1004" s="202">
        <v>2.4E-2</v>
      </c>
      <c r="AD1004" s="202" t="s">
        <v>1373</v>
      </c>
      <c r="AE1004" s="202" t="s">
        <v>1374</v>
      </c>
      <c r="AF1004" s="202" t="s">
        <v>1206</v>
      </c>
      <c r="AG1004" s="202" t="s">
        <v>948</v>
      </c>
      <c r="AH1004" s="189">
        <v>0.99858999999999998</v>
      </c>
      <c r="AI1004" s="188"/>
      <c r="AJ1004" s="188"/>
      <c r="AK1004" s="187"/>
      <c r="AL1004" s="187"/>
      <c r="AM1004" s="188"/>
      <c r="AN1004" s="193"/>
    </row>
    <row r="1005" spans="1:40">
      <c r="A1005" s="16" t="str">
        <f t="shared" si="15"/>
        <v>362169179001IP Psych</v>
      </c>
      <c r="B1005" s="8"/>
      <c r="C1005" s="8"/>
      <c r="D1005" s="9"/>
      <c r="E1005" s="9"/>
      <c r="F1005" s="8"/>
      <c r="G1005" s="8"/>
      <c r="H1005" s="8"/>
      <c r="I1005" s="8"/>
      <c r="J1005" s="8"/>
      <c r="K1005" s="244">
        <v>16020</v>
      </c>
      <c r="L1005" s="248" t="s">
        <v>1714</v>
      </c>
      <c r="M1005" s="246">
        <v>362169179001</v>
      </c>
      <c r="N1005" s="247">
        <v>21</v>
      </c>
      <c r="O1005" s="247" t="s">
        <v>1375</v>
      </c>
      <c r="P1005" s="203"/>
      <c r="Q1005" s="188" t="s">
        <v>874</v>
      </c>
      <c r="R1005" s="188" t="s">
        <v>1350</v>
      </c>
      <c r="S1005" s="188" t="s">
        <v>1367</v>
      </c>
      <c r="T1005" s="188" t="s">
        <v>1368</v>
      </c>
      <c r="U1005" s="189"/>
      <c r="V1005" s="189" t="s">
        <v>555</v>
      </c>
      <c r="W1005" s="197" t="s">
        <v>1206</v>
      </c>
      <c r="X1005" s="198" t="s">
        <v>1206</v>
      </c>
      <c r="Y1005" s="199" t="s">
        <v>1206</v>
      </c>
      <c r="Z1005" s="200" t="s">
        <v>1206</v>
      </c>
      <c r="AA1005" s="201">
        <v>371.82</v>
      </c>
      <c r="AB1005" s="202" t="s">
        <v>1206</v>
      </c>
      <c r="AC1005" s="202" t="s">
        <v>1206</v>
      </c>
      <c r="AD1005" s="202" t="s">
        <v>1373</v>
      </c>
      <c r="AE1005" s="202" t="s">
        <v>1374</v>
      </c>
      <c r="AF1005" s="202" t="s">
        <v>1206</v>
      </c>
      <c r="AG1005" s="202" t="s">
        <v>948</v>
      </c>
      <c r="AH1005" s="189">
        <v>1</v>
      </c>
      <c r="AI1005" s="188"/>
      <c r="AJ1005" s="188"/>
      <c r="AK1005" s="187"/>
      <c r="AL1005" s="187"/>
      <c r="AM1005" s="188"/>
      <c r="AN1005" s="193"/>
    </row>
    <row r="1006" spans="1:40">
      <c r="A1006" s="16" t="str">
        <f t="shared" si="15"/>
        <v>362169179001OP Acute</v>
      </c>
      <c r="B1006" s="8"/>
      <c r="C1006" s="8"/>
      <c r="D1006" s="9"/>
      <c r="E1006" s="9"/>
      <c r="F1006" s="8"/>
      <c r="G1006" s="8"/>
      <c r="H1006" s="8"/>
      <c r="I1006" s="8"/>
      <c r="J1006" s="8"/>
      <c r="K1006" s="244">
        <v>16020</v>
      </c>
      <c r="L1006" s="248" t="s">
        <v>1714</v>
      </c>
      <c r="M1006" s="246">
        <v>362169179001</v>
      </c>
      <c r="N1006" s="247">
        <v>24</v>
      </c>
      <c r="O1006" s="247" t="s">
        <v>1371</v>
      </c>
      <c r="P1006" s="203"/>
      <c r="Q1006" s="188" t="s">
        <v>874</v>
      </c>
      <c r="R1006" s="188" t="s">
        <v>1350</v>
      </c>
      <c r="S1006" s="188" t="s">
        <v>1367</v>
      </c>
      <c r="T1006" s="188" t="s">
        <v>1368</v>
      </c>
      <c r="U1006" s="189"/>
      <c r="V1006" s="189" t="s">
        <v>555</v>
      </c>
      <c r="W1006" s="197">
        <v>440.14</v>
      </c>
      <c r="X1006" s="198">
        <v>0.6</v>
      </c>
      <c r="Y1006" s="199">
        <v>1.0427</v>
      </c>
      <c r="Z1006" s="200" t="s">
        <v>1206</v>
      </c>
      <c r="AA1006" s="201">
        <v>444.08</v>
      </c>
      <c r="AB1006" s="202">
        <v>0.23200000000000001</v>
      </c>
      <c r="AC1006" s="202">
        <v>2.4E-2</v>
      </c>
      <c r="AD1006" s="202" t="s">
        <v>1373</v>
      </c>
      <c r="AE1006" s="202" t="s">
        <v>1374</v>
      </c>
      <c r="AF1006" s="202" t="s">
        <v>949</v>
      </c>
      <c r="AG1006" s="202" t="s">
        <v>948</v>
      </c>
      <c r="AH1006" s="189">
        <v>0.98373999999999995</v>
      </c>
      <c r="AI1006" s="188"/>
      <c r="AJ1006" s="188"/>
      <c r="AK1006" s="187"/>
      <c r="AL1006" s="187"/>
      <c r="AM1006" s="188"/>
      <c r="AN1006" s="193"/>
    </row>
    <row r="1007" spans="1:40">
      <c r="A1007" s="16" t="str">
        <f t="shared" si="15"/>
        <v>362852553001IP Acute</v>
      </c>
      <c r="B1007" s="8"/>
      <c r="C1007" s="8"/>
      <c r="D1007" s="9"/>
      <c r="E1007" s="9"/>
      <c r="F1007" s="8"/>
      <c r="G1007" s="8"/>
      <c r="H1007" s="8"/>
      <c r="I1007" s="8"/>
      <c r="J1007" s="8"/>
      <c r="K1007" s="244">
        <v>16033</v>
      </c>
      <c r="L1007" s="248" t="s">
        <v>1715</v>
      </c>
      <c r="M1007" s="246">
        <v>362852553001</v>
      </c>
      <c r="N1007" s="247">
        <v>20</v>
      </c>
      <c r="O1007" s="247" t="s">
        <v>1366</v>
      </c>
      <c r="P1007" s="203"/>
      <c r="Q1007" s="188" t="s">
        <v>836</v>
      </c>
      <c r="R1007" s="188" t="s">
        <v>1350</v>
      </c>
      <c r="S1007" s="188" t="s">
        <v>1367</v>
      </c>
      <c r="T1007" s="188" t="s">
        <v>1368</v>
      </c>
      <c r="U1007" s="189"/>
      <c r="V1007" s="189" t="s">
        <v>631</v>
      </c>
      <c r="W1007" s="197">
        <v>3436.26</v>
      </c>
      <c r="X1007" s="198">
        <v>0.62</v>
      </c>
      <c r="Y1007" s="199">
        <v>0.88190000000000002</v>
      </c>
      <c r="Z1007" s="200">
        <v>0</v>
      </c>
      <c r="AA1007" s="201">
        <v>3180.16</v>
      </c>
      <c r="AB1007" s="202">
        <v>0.32500000000000001</v>
      </c>
      <c r="AC1007" s="202">
        <v>2.5999999999999999E-2</v>
      </c>
      <c r="AD1007" s="202" t="s">
        <v>1373</v>
      </c>
      <c r="AE1007" s="202" t="s">
        <v>1374</v>
      </c>
      <c r="AF1007" s="202" t="s">
        <v>1206</v>
      </c>
      <c r="AG1007" s="202" t="s">
        <v>948</v>
      </c>
      <c r="AH1007" s="189">
        <v>0.99858999999999998</v>
      </c>
      <c r="AI1007" s="188"/>
      <c r="AJ1007" s="188"/>
      <c r="AK1007" s="187"/>
      <c r="AL1007" s="187"/>
      <c r="AM1007" s="188"/>
      <c r="AN1007" s="193"/>
    </row>
    <row r="1008" spans="1:40">
      <c r="A1008" s="16" t="str">
        <f t="shared" si="15"/>
        <v>362852553001OP Acute</v>
      </c>
      <c r="B1008" s="8"/>
      <c r="C1008" s="8"/>
      <c r="D1008" s="9"/>
      <c r="E1008" s="9"/>
      <c r="F1008" s="8"/>
      <c r="G1008" s="8"/>
      <c r="H1008" s="8"/>
      <c r="I1008" s="8"/>
      <c r="J1008" s="8"/>
      <c r="K1008" s="244">
        <v>16033</v>
      </c>
      <c r="L1008" s="248" t="s">
        <v>1715</v>
      </c>
      <c r="M1008" s="246">
        <v>362852553001</v>
      </c>
      <c r="N1008" s="247">
        <v>24</v>
      </c>
      <c r="O1008" s="247" t="s">
        <v>1371</v>
      </c>
      <c r="P1008" s="203"/>
      <c r="Q1008" s="188" t="s">
        <v>836</v>
      </c>
      <c r="R1008" s="188" t="s">
        <v>1350</v>
      </c>
      <c r="S1008" s="188" t="s">
        <v>1367</v>
      </c>
      <c r="T1008" s="188" t="s">
        <v>1368</v>
      </c>
      <c r="U1008" s="189"/>
      <c r="V1008" s="189" t="s">
        <v>631</v>
      </c>
      <c r="W1008" s="197">
        <v>440.14</v>
      </c>
      <c r="X1008" s="198">
        <v>0.6</v>
      </c>
      <c r="Y1008" s="199">
        <v>0.88190000000000002</v>
      </c>
      <c r="Z1008" s="200" t="s">
        <v>1206</v>
      </c>
      <c r="AA1008" s="201">
        <v>402.3</v>
      </c>
      <c r="AB1008" s="202">
        <v>0.32500000000000001</v>
      </c>
      <c r="AC1008" s="202">
        <v>2.5999999999999999E-2</v>
      </c>
      <c r="AD1008" s="202" t="s">
        <v>1373</v>
      </c>
      <c r="AE1008" s="202" t="s">
        <v>1374</v>
      </c>
      <c r="AF1008" s="202" t="s">
        <v>949</v>
      </c>
      <c r="AG1008" s="240" t="s">
        <v>948</v>
      </c>
      <c r="AH1008" s="189">
        <v>0.98373999999999995</v>
      </c>
      <c r="AI1008" s="188"/>
      <c r="AJ1008" s="188"/>
      <c r="AK1008" s="187"/>
      <c r="AL1008" s="187"/>
      <c r="AM1008" s="188"/>
      <c r="AN1008" s="193"/>
    </row>
    <row r="1009" spans="1:40">
      <c r="A1009" s="16" t="str">
        <f t="shared" si="15"/>
        <v>370661183001IP Acute</v>
      </c>
      <c r="B1009" s="8"/>
      <c r="C1009" s="8"/>
      <c r="D1009" s="9"/>
      <c r="E1009" s="9"/>
      <c r="F1009" s="8"/>
      <c r="G1009" s="8"/>
      <c r="H1009" s="8"/>
      <c r="I1009" s="8"/>
      <c r="J1009" s="8"/>
      <c r="K1009" s="244">
        <v>17001</v>
      </c>
      <c r="L1009" s="248" t="s">
        <v>1440</v>
      </c>
      <c r="M1009" s="246">
        <v>370661183001</v>
      </c>
      <c r="N1009" s="247">
        <v>20</v>
      </c>
      <c r="O1009" s="247" t="s">
        <v>1366</v>
      </c>
      <c r="P1009" s="203"/>
      <c r="Q1009" s="188" t="s">
        <v>803</v>
      </c>
      <c r="R1009" s="188" t="s">
        <v>1350</v>
      </c>
      <c r="S1009" s="188" t="s">
        <v>1367</v>
      </c>
      <c r="T1009" s="188" t="s">
        <v>1368</v>
      </c>
      <c r="U1009" s="189"/>
      <c r="V1009" s="189" t="s">
        <v>536</v>
      </c>
      <c r="W1009" s="197">
        <v>3436.26</v>
      </c>
      <c r="X1009" s="198">
        <v>0.62</v>
      </c>
      <c r="Y1009" s="199">
        <v>0.91069999999999995</v>
      </c>
      <c r="Z1009" s="200">
        <v>0</v>
      </c>
      <c r="AA1009" s="201">
        <v>3241.43</v>
      </c>
      <c r="AB1009" s="202">
        <v>0.192</v>
      </c>
      <c r="AC1009" s="202">
        <v>0.02</v>
      </c>
      <c r="AD1009" s="202" t="s">
        <v>1378</v>
      </c>
      <c r="AE1009" s="202" t="s">
        <v>1374</v>
      </c>
      <c r="AF1009" s="202" t="s">
        <v>1206</v>
      </c>
      <c r="AG1009" s="240" t="s">
        <v>948</v>
      </c>
      <c r="AH1009" s="189">
        <v>0.99858999999999998</v>
      </c>
      <c r="AI1009" s="188"/>
      <c r="AJ1009" s="188"/>
      <c r="AK1009" s="187"/>
      <c r="AL1009" s="187"/>
      <c r="AM1009" s="188"/>
      <c r="AN1009" s="193"/>
    </row>
    <row r="1010" spans="1:40">
      <c r="A1010" s="16" t="str">
        <f t="shared" si="15"/>
        <v>370661183001IP Psych</v>
      </c>
      <c r="B1010" s="8"/>
      <c r="C1010" s="8"/>
      <c r="D1010" s="9"/>
      <c r="E1010" s="9"/>
      <c r="F1010" s="8"/>
      <c r="G1010" s="8"/>
      <c r="H1010" s="8"/>
      <c r="I1010" s="8"/>
      <c r="J1010" s="8"/>
      <c r="K1010" s="244">
        <v>17001</v>
      </c>
      <c r="L1010" s="248" t="s">
        <v>1440</v>
      </c>
      <c r="M1010" s="246">
        <v>370661183001</v>
      </c>
      <c r="N1010" s="247">
        <v>21</v>
      </c>
      <c r="O1010" s="247" t="s">
        <v>1375</v>
      </c>
      <c r="P1010" s="203"/>
      <c r="Q1010" s="188" t="s">
        <v>803</v>
      </c>
      <c r="R1010" s="188" t="s">
        <v>1350</v>
      </c>
      <c r="S1010" s="188" t="s">
        <v>1367</v>
      </c>
      <c r="T1010" s="188" t="s">
        <v>1368</v>
      </c>
      <c r="U1010" s="189"/>
      <c r="V1010" s="189" t="s">
        <v>536</v>
      </c>
      <c r="W1010" s="197" t="s">
        <v>1206</v>
      </c>
      <c r="X1010" s="198" t="s">
        <v>1206</v>
      </c>
      <c r="Y1010" s="199" t="s">
        <v>1206</v>
      </c>
      <c r="Z1010" s="200" t="s">
        <v>1206</v>
      </c>
      <c r="AA1010" s="201">
        <v>449.17</v>
      </c>
      <c r="AB1010" s="202" t="s">
        <v>1206</v>
      </c>
      <c r="AC1010" s="202" t="s">
        <v>1206</v>
      </c>
      <c r="AD1010" s="202" t="s">
        <v>1378</v>
      </c>
      <c r="AE1010" s="202" t="s">
        <v>1374</v>
      </c>
      <c r="AF1010" s="202" t="s">
        <v>1206</v>
      </c>
      <c r="AG1010" s="240" t="s">
        <v>948</v>
      </c>
      <c r="AH1010" s="189">
        <v>1</v>
      </c>
      <c r="AI1010" s="188"/>
      <c r="AJ1010" s="188"/>
      <c r="AK1010" s="187"/>
      <c r="AL1010" s="187"/>
      <c r="AM1010" s="188"/>
      <c r="AN1010" s="193"/>
    </row>
    <row r="1011" spans="1:40">
      <c r="A1011" s="16" t="str">
        <f t="shared" si="15"/>
        <v>370661183012IP Psych</v>
      </c>
      <c r="B1011" s="8"/>
      <c r="C1011" s="8"/>
      <c r="D1011" s="9"/>
      <c r="E1011" s="9"/>
      <c r="F1011" s="8"/>
      <c r="G1011" s="8"/>
      <c r="H1011" s="8"/>
      <c r="I1011" s="8"/>
      <c r="J1011" s="8"/>
      <c r="K1011" s="244">
        <v>17001</v>
      </c>
      <c r="L1011" s="248" t="s">
        <v>1440</v>
      </c>
      <c r="M1011" s="246">
        <v>370661183012</v>
      </c>
      <c r="N1011" s="247">
        <v>21</v>
      </c>
      <c r="O1011" s="247" t="s">
        <v>1375</v>
      </c>
      <c r="P1011" s="203"/>
      <c r="Q1011" s="188" t="s">
        <v>803</v>
      </c>
      <c r="R1011" s="188" t="s">
        <v>1350</v>
      </c>
      <c r="S1011" s="188" t="s">
        <v>1367</v>
      </c>
      <c r="T1011" s="188" t="s">
        <v>1368</v>
      </c>
      <c r="U1011" s="189"/>
      <c r="V1011" s="189" t="s">
        <v>536</v>
      </c>
      <c r="W1011" s="197" t="s">
        <v>1206</v>
      </c>
      <c r="X1011" s="198" t="s">
        <v>1206</v>
      </c>
      <c r="Y1011" s="199" t="s">
        <v>1206</v>
      </c>
      <c r="Z1011" s="200" t="s">
        <v>1206</v>
      </c>
      <c r="AA1011" s="201">
        <v>449.17</v>
      </c>
      <c r="AB1011" s="202" t="s">
        <v>1206</v>
      </c>
      <c r="AC1011" s="202" t="s">
        <v>1206</v>
      </c>
      <c r="AD1011" s="202" t="s">
        <v>1378</v>
      </c>
      <c r="AE1011" s="202" t="s">
        <v>1374</v>
      </c>
      <c r="AF1011" s="202" t="s">
        <v>1206</v>
      </c>
      <c r="AG1011" s="240" t="s">
        <v>948</v>
      </c>
      <c r="AH1011" s="189">
        <v>1</v>
      </c>
      <c r="AI1011" s="188"/>
      <c r="AJ1011" s="188"/>
      <c r="AK1011" s="187"/>
      <c r="AL1011" s="187"/>
      <c r="AM1011" s="188"/>
      <c r="AN1011" s="193"/>
    </row>
    <row r="1012" spans="1:40">
      <c r="A1012" s="16" t="str">
        <f t="shared" ref="A1012:A1075" si="16">M1012&amp;O1012</f>
        <v>370661183001IP Rehab</v>
      </c>
      <c r="B1012" s="8"/>
      <c r="C1012" s="8"/>
      <c r="D1012" s="9"/>
      <c r="E1012" s="9"/>
      <c r="F1012" s="8"/>
      <c r="G1012" s="8"/>
      <c r="H1012" s="8"/>
      <c r="I1012" s="8"/>
      <c r="J1012" s="8"/>
      <c r="K1012" s="244">
        <v>17001</v>
      </c>
      <c r="L1012" s="248" t="s">
        <v>1440</v>
      </c>
      <c r="M1012" s="246">
        <v>370661183001</v>
      </c>
      <c r="N1012" s="247">
        <v>22</v>
      </c>
      <c r="O1012" s="247" t="s">
        <v>1370</v>
      </c>
      <c r="P1012" s="203"/>
      <c r="Q1012" s="188" t="s">
        <v>803</v>
      </c>
      <c r="R1012" s="188" t="s">
        <v>1350</v>
      </c>
      <c r="S1012" s="188" t="s">
        <v>1367</v>
      </c>
      <c r="T1012" s="188" t="s">
        <v>1368</v>
      </c>
      <c r="U1012" s="189"/>
      <c r="V1012" s="189" t="s">
        <v>536</v>
      </c>
      <c r="W1012" s="197" t="s">
        <v>1206</v>
      </c>
      <c r="X1012" s="198" t="s">
        <v>1206</v>
      </c>
      <c r="Y1012" s="199" t="s">
        <v>1206</v>
      </c>
      <c r="Z1012" s="200" t="s">
        <v>1206</v>
      </c>
      <c r="AA1012" s="201">
        <v>710.32</v>
      </c>
      <c r="AB1012" s="202" t="s">
        <v>1206</v>
      </c>
      <c r="AC1012" s="202" t="s">
        <v>1206</v>
      </c>
      <c r="AD1012" s="202" t="s">
        <v>1378</v>
      </c>
      <c r="AE1012" s="202" t="s">
        <v>1374</v>
      </c>
      <c r="AF1012" s="202" t="s">
        <v>1206</v>
      </c>
      <c r="AG1012" s="240" t="s">
        <v>948</v>
      </c>
      <c r="AH1012" s="189">
        <v>1</v>
      </c>
      <c r="AI1012" s="188"/>
      <c r="AJ1012" s="188"/>
      <c r="AK1012" s="187"/>
      <c r="AL1012" s="187"/>
      <c r="AM1012" s="188"/>
      <c r="AN1012" s="193"/>
    </row>
    <row r="1013" spans="1:40">
      <c r="A1013" s="16" t="str">
        <f t="shared" si="16"/>
        <v>370661183011IP Rehab</v>
      </c>
      <c r="B1013" s="8"/>
      <c r="C1013" s="8"/>
      <c r="D1013" s="9"/>
      <c r="E1013" s="9"/>
      <c r="F1013" s="8"/>
      <c r="G1013" s="8"/>
      <c r="H1013" s="8"/>
      <c r="I1013" s="8"/>
      <c r="J1013" s="8"/>
      <c r="K1013" s="244">
        <v>17001</v>
      </c>
      <c r="L1013" s="248" t="s">
        <v>1440</v>
      </c>
      <c r="M1013" s="246">
        <v>370661183011</v>
      </c>
      <c r="N1013" s="247">
        <v>22</v>
      </c>
      <c r="O1013" s="247" t="s">
        <v>1370</v>
      </c>
      <c r="P1013" s="203"/>
      <c r="Q1013" s="188" t="s">
        <v>803</v>
      </c>
      <c r="R1013" s="188" t="s">
        <v>1350</v>
      </c>
      <c r="S1013" s="188" t="s">
        <v>1367</v>
      </c>
      <c r="T1013" s="188" t="s">
        <v>1368</v>
      </c>
      <c r="U1013" s="189"/>
      <c r="V1013" s="189" t="s">
        <v>536</v>
      </c>
      <c r="W1013" s="197" t="s">
        <v>1206</v>
      </c>
      <c r="X1013" s="198" t="s">
        <v>1206</v>
      </c>
      <c r="Y1013" s="199" t="s">
        <v>1206</v>
      </c>
      <c r="Z1013" s="200" t="s">
        <v>1206</v>
      </c>
      <c r="AA1013" s="201">
        <v>710.32</v>
      </c>
      <c r="AB1013" s="202" t="s">
        <v>1206</v>
      </c>
      <c r="AC1013" s="202" t="s">
        <v>1206</v>
      </c>
      <c r="AD1013" s="202" t="s">
        <v>1378</v>
      </c>
      <c r="AE1013" s="202" t="s">
        <v>1374</v>
      </c>
      <c r="AF1013" s="202" t="s">
        <v>1206</v>
      </c>
      <c r="AG1013" s="202" t="s">
        <v>948</v>
      </c>
      <c r="AH1013" s="189">
        <v>1</v>
      </c>
      <c r="AI1013" s="188"/>
      <c r="AJ1013" s="188"/>
      <c r="AK1013" s="187"/>
      <c r="AL1013" s="187"/>
      <c r="AM1013" s="188"/>
      <c r="AN1013" s="193"/>
    </row>
    <row r="1014" spans="1:40">
      <c r="A1014" s="16" t="str">
        <f t="shared" si="16"/>
        <v>370661183001OP Acute</v>
      </c>
      <c r="B1014" s="8"/>
      <c r="C1014" s="8"/>
      <c r="D1014" s="9"/>
      <c r="E1014" s="9"/>
      <c r="F1014" s="8"/>
      <c r="G1014" s="8"/>
      <c r="H1014" s="8"/>
      <c r="I1014" s="8"/>
      <c r="J1014" s="8"/>
      <c r="K1014" s="244">
        <v>17001</v>
      </c>
      <c r="L1014" s="248" t="s">
        <v>1440</v>
      </c>
      <c r="M1014" s="246">
        <v>370661183001</v>
      </c>
      <c r="N1014" s="247">
        <v>24</v>
      </c>
      <c r="O1014" s="247" t="s">
        <v>1371</v>
      </c>
      <c r="P1014" s="203"/>
      <c r="Q1014" s="188" t="s">
        <v>803</v>
      </c>
      <c r="R1014" s="188" t="s">
        <v>1350</v>
      </c>
      <c r="S1014" s="188" t="s">
        <v>1367</v>
      </c>
      <c r="T1014" s="188" t="s">
        <v>1368</v>
      </c>
      <c r="U1014" s="189"/>
      <c r="V1014" s="189" t="s">
        <v>536</v>
      </c>
      <c r="W1014" s="197">
        <v>440.14</v>
      </c>
      <c r="X1014" s="198">
        <v>0.6</v>
      </c>
      <c r="Y1014" s="199">
        <v>0.91069999999999995</v>
      </c>
      <c r="Z1014" s="200" t="s">
        <v>1206</v>
      </c>
      <c r="AA1014" s="201">
        <v>409.78</v>
      </c>
      <c r="AB1014" s="202">
        <v>0.192</v>
      </c>
      <c r="AC1014" s="202">
        <v>0.02</v>
      </c>
      <c r="AD1014" s="202" t="s">
        <v>1378</v>
      </c>
      <c r="AE1014" s="202" t="s">
        <v>1374</v>
      </c>
      <c r="AF1014" s="202" t="s">
        <v>949</v>
      </c>
      <c r="AG1014" s="202" t="s">
        <v>948</v>
      </c>
      <c r="AH1014" s="189">
        <v>0.98373999999999995</v>
      </c>
      <c r="AI1014" s="188"/>
      <c r="AJ1014" s="188"/>
      <c r="AK1014" s="187"/>
      <c r="AL1014" s="187"/>
      <c r="AM1014" s="188"/>
      <c r="AN1014" s="193"/>
    </row>
    <row r="1015" spans="1:40">
      <c r="A1015" s="16" t="str">
        <f t="shared" si="16"/>
        <v>364443919002IP Acute</v>
      </c>
      <c r="B1015" s="8"/>
      <c r="C1015" s="8"/>
      <c r="D1015" s="9"/>
      <c r="E1015" s="9"/>
      <c r="F1015" s="8"/>
      <c r="G1015" s="8"/>
      <c r="H1015" s="8"/>
      <c r="I1015" s="8"/>
      <c r="J1015" s="8"/>
      <c r="K1015" s="244">
        <v>18001</v>
      </c>
      <c r="L1015" s="248" t="s">
        <v>1441</v>
      </c>
      <c r="M1015" s="246">
        <v>364443919002</v>
      </c>
      <c r="N1015" s="247">
        <v>20</v>
      </c>
      <c r="O1015" s="247" t="s">
        <v>1366</v>
      </c>
      <c r="P1015" s="203"/>
      <c r="Q1015" s="188" t="s">
        <v>778</v>
      </c>
      <c r="R1015" s="188" t="s">
        <v>1350</v>
      </c>
      <c r="S1015" s="188" t="s">
        <v>945</v>
      </c>
      <c r="T1015" s="188" t="s">
        <v>1368</v>
      </c>
      <c r="U1015" s="189"/>
      <c r="V1015" s="189" t="s">
        <v>698</v>
      </c>
      <c r="W1015" s="197">
        <v>3436.26</v>
      </c>
      <c r="X1015" s="198">
        <v>0.62</v>
      </c>
      <c r="Y1015" s="199">
        <v>0.84860000000000002</v>
      </c>
      <c r="Z1015" s="200">
        <v>0</v>
      </c>
      <c r="AA1015" s="201">
        <v>3109.31</v>
      </c>
      <c r="AB1015" s="202">
        <v>0.29099999999999998</v>
      </c>
      <c r="AC1015" s="202">
        <v>2.1000000000000001E-2</v>
      </c>
      <c r="AD1015" s="202" t="s">
        <v>1373</v>
      </c>
      <c r="AE1015" s="202">
        <v>0</v>
      </c>
      <c r="AF1015" s="202" t="s">
        <v>1206</v>
      </c>
      <c r="AG1015" s="202" t="s">
        <v>949</v>
      </c>
      <c r="AH1015" s="189">
        <v>0.99858999999999998</v>
      </c>
      <c r="AI1015" s="188"/>
      <c r="AJ1015" s="188"/>
      <c r="AK1015" s="187"/>
      <c r="AL1015" s="187"/>
      <c r="AM1015" s="188"/>
      <c r="AN1015" s="193"/>
    </row>
    <row r="1016" spans="1:40">
      <c r="A1016" s="16" t="str">
        <f t="shared" si="16"/>
        <v>364443919002OP Acute</v>
      </c>
      <c r="B1016" s="8"/>
      <c r="C1016" s="8"/>
      <c r="D1016" s="9"/>
      <c r="E1016" s="9"/>
      <c r="F1016" s="8"/>
      <c r="G1016" s="8"/>
      <c r="H1016" s="8"/>
      <c r="I1016" s="8"/>
      <c r="J1016" s="8"/>
      <c r="K1016" s="244">
        <v>18001</v>
      </c>
      <c r="L1016" s="248" t="s">
        <v>1441</v>
      </c>
      <c r="M1016" s="246">
        <v>364443919002</v>
      </c>
      <c r="N1016" s="247">
        <v>24</v>
      </c>
      <c r="O1016" s="247" t="s">
        <v>1371</v>
      </c>
      <c r="P1016" s="203"/>
      <c r="Q1016" s="188" t="s">
        <v>778</v>
      </c>
      <c r="R1016" s="188" t="s">
        <v>1350</v>
      </c>
      <c r="S1016" s="188" t="s">
        <v>945</v>
      </c>
      <c r="T1016" s="188" t="s">
        <v>1368</v>
      </c>
      <c r="U1016" s="189"/>
      <c r="V1016" s="189" t="s">
        <v>698</v>
      </c>
      <c r="W1016" s="197">
        <v>840.12</v>
      </c>
      <c r="X1016" s="198">
        <v>0.6</v>
      </c>
      <c r="Y1016" s="199">
        <v>1</v>
      </c>
      <c r="Z1016" s="200" t="s">
        <v>1206</v>
      </c>
      <c r="AA1016" s="201">
        <v>826.46</v>
      </c>
      <c r="AB1016" s="202">
        <v>0.29099999999999998</v>
      </c>
      <c r="AC1016" s="202">
        <v>2.1000000000000001E-2</v>
      </c>
      <c r="AD1016" s="202" t="s">
        <v>1373</v>
      </c>
      <c r="AE1016" s="202">
        <v>0</v>
      </c>
      <c r="AF1016" s="202" t="s">
        <v>949</v>
      </c>
      <c r="AG1016" s="202" t="s">
        <v>949</v>
      </c>
      <c r="AH1016" s="189">
        <v>0.98373999999999995</v>
      </c>
      <c r="AI1016" s="188"/>
      <c r="AJ1016" s="188"/>
      <c r="AK1016" s="187"/>
      <c r="AL1016" s="187"/>
      <c r="AM1016" s="188"/>
      <c r="AN1016" s="193"/>
    </row>
    <row r="1017" spans="1:40">
      <c r="A1017" s="16" t="str">
        <f t="shared" si="16"/>
        <v>364397130001IP Rehab</v>
      </c>
      <c r="B1017" s="8"/>
      <c r="C1017" s="8"/>
      <c r="D1017" s="9"/>
      <c r="E1017" s="9"/>
      <c r="F1017" s="8"/>
      <c r="G1017" s="8"/>
      <c r="H1017" s="8"/>
      <c r="I1017" s="8"/>
      <c r="J1017" s="8"/>
      <c r="K1017" s="244">
        <v>18002</v>
      </c>
      <c r="L1017" s="248" t="s">
        <v>1716</v>
      </c>
      <c r="M1017" s="246">
        <v>364397130001</v>
      </c>
      <c r="N1017" s="247">
        <v>22</v>
      </c>
      <c r="O1017" s="247" t="s">
        <v>1370</v>
      </c>
      <c r="P1017" s="203"/>
      <c r="Q1017" s="188" t="s">
        <v>938</v>
      </c>
      <c r="R1017" s="188" t="s">
        <v>1350</v>
      </c>
      <c r="S1017" s="188" t="s">
        <v>1396</v>
      </c>
      <c r="T1017" s="188" t="s">
        <v>1368</v>
      </c>
      <c r="U1017" s="189"/>
      <c r="V1017" s="189" t="s">
        <v>937</v>
      </c>
      <c r="W1017" s="197" t="s">
        <v>1206</v>
      </c>
      <c r="X1017" s="198" t="s">
        <v>1206</v>
      </c>
      <c r="Y1017" s="199" t="s">
        <v>1206</v>
      </c>
      <c r="Z1017" s="200" t="s">
        <v>1206</v>
      </c>
      <c r="AA1017" s="201">
        <v>1217.3399999999999</v>
      </c>
      <c r="AB1017" s="202" t="s">
        <v>1206</v>
      </c>
      <c r="AC1017" s="202" t="s">
        <v>1206</v>
      </c>
      <c r="AD1017" s="202" t="s">
        <v>1373</v>
      </c>
      <c r="AE1017" s="202">
        <v>0</v>
      </c>
      <c r="AF1017" s="202" t="s">
        <v>1206</v>
      </c>
      <c r="AG1017" s="202" t="s">
        <v>948</v>
      </c>
      <c r="AH1017" s="189">
        <v>1</v>
      </c>
      <c r="AI1017" s="188"/>
      <c r="AJ1017" s="188"/>
      <c r="AK1017" s="187"/>
      <c r="AL1017" s="187"/>
      <c r="AM1017" s="188"/>
      <c r="AN1017" s="193"/>
    </row>
    <row r="1018" spans="1:40">
      <c r="A1018" s="16" t="str">
        <f t="shared" si="16"/>
        <v>362548549001IP Acute</v>
      </c>
      <c r="B1018" s="8"/>
      <c r="C1018" s="8"/>
      <c r="D1018" s="9"/>
      <c r="E1018" s="9"/>
      <c r="F1018" s="8"/>
      <c r="G1018" s="8"/>
      <c r="H1018" s="8"/>
      <c r="I1018" s="8"/>
      <c r="J1018" s="8"/>
      <c r="K1018" s="244">
        <v>18004</v>
      </c>
      <c r="L1018" s="248" t="s">
        <v>1717</v>
      </c>
      <c r="M1018" s="246">
        <v>362548549001</v>
      </c>
      <c r="N1018" s="247">
        <v>20</v>
      </c>
      <c r="O1018" s="247" t="s">
        <v>1366</v>
      </c>
      <c r="P1018" s="203"/>
      <c r="Q1018" s="188" t="s">
        <v>746</v>
      </c>
      <c r="R1018" s="188" t="s">
        <v>1350</v>
      </c>
      <c r="S1018" s="188" t="s">
        <v>945</v>
      </c>
      <c r="T1018" s="188" t="s">
        <v>1368</v>
      </c>
      <c r="U1018" s="189"/>
      <c r="V1018" s="189" t="s">
        <v>663</v>
      </c>
      <c r="W1018" s="197">
        <v>3436.26</v>
      </c>
      <c r="X1018" s="198">
        <v>0.62</v>
      </c>
      <c r="Y1018" s="199">
        <v>0.84860000000000002</v>
      </c>
      <c r="Z1018" s="200">
        <v>0</v>
      </c>
      <c r="AA1018" s="201">
        <v>3109.31</v>
      </c>
      <c r="AB1018" s="202">
        <v>0.29099999999999998</v>
      </c>
      <c r="AC1018" s="202">
        <v>2.1000000000000001E-2</v>
      </c>
      <c r="AD1018" s="202" t="s">
        <v>1373</v>
      </c>
      <c r="AE1018" s="202">
        <v>0</v>
      </c>
      <c r="AF1018" s="202" t="s">
        <v>1206</v>
      </c>
      <c r="AG1018" s="202" t="s">
        <v>949</v>
      </c>
      <c r="AH1018" s="189">
        <v>0.99858999999999998</v>
      </c>
      <c r="AI1018" s="188"/>
      <c r="AJ1018" s="188"/>
      <c r="AK1018" s="187"/>
      <c r="AL1018" s="187"/>
      <c r="AM1018" s="188"/>
      <c r="AN1018" s="193"/>
    </row>
    <row r="1019" spans="1:40">
      <c r="A1019" s="16" t="str">
        <f t="shared" si="16"/>
        <v>362548549001OP Acute</v>
      </c>
      <c r="B1019" s="8"/>
      <c r="C1019" s="8"/>
      <c r="D1019" s="9"/>
      <c r="E1019" s="9"/>
      <c r="F1019" s="8"/>
      <c r="G1019" s="8"/>
      <c r="H1019" s="8"/>
      <c r="I1019" s="8"/>
      <c r="J1019" s="8"/>
      <c r="K1019" s="244">
        <v>18004</v>
      </c>
      <c r="L1019" s="248" t="s">
        <v>1717</v>
      </c>
      <c r="M1019" s="246">
        <v>362548549001</v>
      </c>
      <c r="N1019" s="247">
        <v>24</v>
      </c>
      <c r="O1019" s="247" t="s">
        <v>1371</v>
      </c>
      <c r="P1019" s="203"/>
      <c r="Q1019" s="188" t="s">
        <v>746</v>
      </c>
      <c r="R1019" s="188" t="s">
        <v>1350</v>
      </c>
      <c r="S1019" s="188" t="s">
        <v>945</v>
      </c>
      <c r="T1019" s="188" t="s">
        <v>1368</v>
      </c>
      <c r="U1019" s="189"/>
      <c r="V1019" s="189" t="s">
        <v>663</v>
      </c>
      <c r="W1019" s="197">
        <v>913.66</v>
      </c>
      <c r="X1019" s="198">
        <v>0.6</v>
      </c>
      <c r="Y1019" s="199">
        <v>1</v>
      </c>
      <c r="Z1019" s="200" t="s">
        <v>1206</v>
      </c>
      <c r="AA1019" s="201">
        <v>898.8</v>
      </c>
      <c r="AB1019" s="202">
        <v>0.29099999999999998</v>
      </c>
      <c r="AC1019" s="202">
        <v>2.1000000000000001E-2</v>
      </c>
      <c r="AD1019" s="202" t="s">
        <v>1373</v>
      </c>
      <c r="AE1019" s="202">
        <v>0</v>
      </c>
      <c r="AF1019" s="202" t="s">
        <v>949</v>
      </c>
      <c r="AG1019" s="202" t="s">
        <v>949</v>
      </c>
      <c r="AH1019" s="189">
        <v>0.98373999999999995</v>
      </c>
      <c r="AI1019" s="188"/>
      <c r="AJ1019" s="188"/>
      <c r="AK1019" s="187"/>
      <c r="AL1019" s="187"/>
      <c r="AM1019" s="188"/>
      <c r="AN1019" s="193"/>
    </row>
    <row r="1020" spans="1:40">
      <c r="A1020" s="16" t="str">
        <f t="shared" si="16"/>
        <v>362167847001IP Acute</v>
      </c>
      <c r="B1020" s="8"/>
      <c r="C1020" s="8"/>
      <c r="D1020" s="9"/>
      <c r="E1020" s="9"/>
      <c r="F1020" s="8"/>
      <c r="G1020" s="8"/>
      <c r="H1020" s="8"/>
      <c r="I1020" s="8"/>
      <c r="J1020" s="8"/>
      <c r="K1020" s="244">
        <v>18005</v>
      </c>
      <c r="L1020" s="248" t="s">
        <v>1555</v>
      </c>
      <c r="M1020" s="246">
        <v>362167847001</v>
      </c>
      <c r="N1020" s="247">
        <v>20</v>
      </c>
      <c r="O1020" s="247" t="s">
        <v>1366</v>
      </c>
      <c r="P1020" s="203"/>
      <c r="Q1020" s="188" t="s">
        <v>892</v>
      </c>
      <c r="R1020" s="188" t="s">
        <v>1350</v>
      </c>
      <c r="S1020" s="188" t="s">
        <v>1367</v>
      </c>
      <c r="T1020" s="188" t="s">
        <v>1368</v>
      </c>
      <c r="U1020" s="189"/>
      <c r="V1020" s="189" t="s">
        <v>632</v>
      </c>
      <c r="W1020" s="197">
        <v>3436.26</v>
      </c>
      <c r="X1020" s="198">
        <v>0.62</v>
      </c>
      <c r="Y1020" s="199">
        <v>0.9839</v>
      </c>
      <c r="Z1020" s="200">
        <v>0</v>
      </c>
      <c r="AA1020" s="201">
        <v>3397.16</v>
      </c>
      <c r="AB1020" s="202">
        <v>0.24099999999999999</v>
      </c>
      <c r="AC1020" s="202">
        <v>1.7999999999999999E-2</v>
      </c>
      <c r="AD1020" s="202" t="s">
        <v>971</v>
      </c>
      <c r="AE1020" s="202" t="s">
        <v>1369</v>
      </c>
      <c r="AF1020" s="202" t="s">
        <v>1206</v>
      </c>
      <c r="AG1020" s="202" t="s">
        <v>949</v>
      </c>
      <c r="AH1020" s="189">
        <v>0.99858999999999998</v>
      </c>
      <c r="AI1020" s="188"/>
      <c r="AJ1020" s="188"/>
      <c r="AK1020" s="187"/>
      <c r="AL1020" s="187"/>
      <c r="AM1020" s="188"/>
      <c r="AN1020" s="193"/>
    </row>
    <row r="1021" spans="1:40">
      <c r="A1021" s="16" t="str">
        <f t="shared" si="16"/>
        <v>362167847001IP Psych</v>
      </c>
      <c r="B1021" s="8"/>
      <c r="C1021" s="8"/>
      <c r="D1021" s="9"/>
      <c r="E1021" s="9"/>
      <c r="F1021" s="8"/>
      <c r="G1021" s="8"/>
      <c r="H1021" s="8"/>
      <c r="I1021" s="8"/>
      <c r="J1021" s="8"/>
      <c r="K1021" s="244">
        <v>18005</v>
      </c>
      <c r="L1021" s="248" t="s">
        <v>1555</v>
      </c>
      <c r="M1021" s="246">
        <v>362167847001</v>
      </c>
      <c r="N1021" s="247">
        <v>21</v>
      </c>
      <c r="O1021" s="247" t="s">
        <v>1375</v>
      </c>
      <c r="P1021" s="203"/>
      <c r="Q1021" s="188" t="s">
        <v>892</v>
      </c>
      <c r="R1021" s="188" t="s">
        <v>1350</v>
      </c>
      <c r="S1021" s="188" t="s">
        <v>1367</v>
      </c>
      <c r="T1021" s="188" t="s">
        <v>1368</v>
      </c>
      <c r="U1021" s="189"/>
      <c r="V1021" s="189" t="s">
        <v>632</v>
      </c>
      <c r="W1021" s="197" t="s">
        <v>1206</v>
      </c>
      <c r="X1021" s="198" t="s">
        <v>1206</v>
      </c>
      <c r="Y1021" s="199" t="s">
        <v>1206</v>
      </c>
      <c r="Z1021" s="200" t="s">
        <v>1206</v>
      </c>
      <c r="AA1021" s="201">
        <v>391.31</v>
      </c>
      <c r="AB1021" s="202" t="s">
        <v>1206</v>
      </c>
      <c r="AC1021" s="202" t="s">
        <v>1206</v>
      </c>
      <c r="AD1021" s="202" t="s">
        <v>971</v>
      </c>
      <c r="AE1021" s="202" t="s">
        <v>1369</v>
      </c>
      <c r="AF1021" s="202" t="s">
        <v>1206</v>
      </c>
      <c r="AG1021" s="202" t="s">
        <v>949</v>
      </c>
      <c r="AH1021" s="189">
        <v>1</v>
      </c>
      <c r="AI1021" s="188"/>
      <c r="AJ1021" s="188"/>
      <c r="AK1021" s="187"/>
      <c r="AL1021" s="187"/>
      <c r="AM1021" s="188"/>
      <c r="AN1021" s="193"/>
    </row>
    <row r="1022" spans="1:40">
      <c r="A1022" s="16" t="str">
        <f t="shared" si="16"/>
        <v>362167847001OP Acute</v>
      </c>
      <c r="B1022" s="8"/>
      <c r="C1022" s="8"/>
      <c r="D1022" s="9"/>
      <c r="E1022" s="9"/>
      <c r="F1022" s="8"/>
      <c r="G1022" s="8"/>
      <c r="H1022" s="8"/>
      <c r="I1022" s="8"/>
      <c r="J1022" s="8"/>
      <c r="K1022" s="244">
        <v>18005</v>
      </c>
      <c r="L1022" s="248" t="s">
        <v>1555</v>
      </c>
      <c r="M1022" s="246">
        <v>362167847001</v>
      </c>
      <c r="N1022" s="247">
        <v>24</v>
      </c>
      <c r="O1022" s="247" t="s">
        <v>1371</v>
      </c>
      <c r="P1022" s="203"/>
      <c r="Q1022" s="188" t="s">
        <v>892</v>
      </c>
      <c r="R1022" s="188" t="s">
        <v>1350</v>
      </c>
      <c r="S1022" s="188" t="s">
        <v>1367</v>
      </c>
      <c r="T1022" s="188" t="s">
        <v>1368</v>
      </c>
      <c r="U1022" s="189"/>
      <c r="V1022" s="189" t="s">
        <v>632</v>
      </c>
      <c r="W1022" s="197">
        <v>440.14</v>
      </c>
      <c r="X1022" s="198">
        <v>0.6</v>
      </c>
      <c r="Y1022" s="199">
        <v>0.9839</v>
      </c>
      <c r="Z1022" s="200" t="s">
        <v>1206</v>
      </c>
      <c r="AA1022" s="201">
        <v>620.95000000000005</v>
      </c>
      <c r="AB1022" s="202">
        <v>0.24099999999999999</v>
      </c>
      <c r="AC1022" s="202">
        <v>1.7999999999999999E-2</v>
      </c>
      <c r="AD1022" s="202" t="s">
        <v>971</v>
      </c>
      <c r="AE1022" s="202" t="s">
        <v>1369</v>
      </c>
      <c r="AF1022" s="202" t="s">
        <v>948</v>
      </c>
      <c r="AG1022" s="202" t="s">
        <v>949</v>
      </c>
      <c r="AH1022" s="189">
        <v>0.98373999999999995</v>
      </c>
      <c r="AI1022" s="188"/>
      <c r="AJ1022" s="188"/>
      <c r="AK1022" s="187"/>
      <c r="AL1022" s="187"/>
      <c r="AM1022" s="188"/>
      <c r="AN1022" s="193"/>
    </row>
    <row r="1023" spans="1:40">
      <c r="A1023" s="16" t="str">
        <f t="shared" si="16"/>
        <v>362167847001OP Psych</v>
      </c>
      <c r="B1023" s="8"/>
      <c r="C1023" s="8"/>
      <c r="D1023" s="9"/>
      <c r="E1023" s="9"/>
      <c r="F1023" s="8"/>
      <c r="G1023" s="8"/>
      <c r="H1023" s="8"/>
      <c r="I1023" s="8"/>
      <c r="J1023" s="8"/>
      <c r="K1023" s="244">
        <v>18005</v>
      </c>
      <c r="L1023" s="248" t="s">
        <v>1555</v>
      </c>
      <c r="M1023" s="246">
        <v>362167847001</v>
      </c>
      <c r="N1023" s="247">
        <v>27</v>
      </c>
      <c r="O1023" s="247" t="s">
        <v>1376</v>
      </c>
      <c r="P1023" s="203"/>
      <c r="Q1023" s="188" t="s">
        <v>892</v>
      </c>
      <c r="R1023" s="188" t="s">
        <v>1350</v>
      </c>
      <c r="S1023" s="188" t="s">
        <v>1367</v>
      </c>
      <c r="T1023" s="188" t="s">
        <v>1368</v>
      </c>
      <c r="U1023" s="189"/>
      <c r="V1023" s="189" t="s">
        <v>632</v>
      </c>
      <c r="W1023" s="197">
        <v>201.46</v>
      </c>
      <c r="X1023" s="198">
        <v>0.6</v>
      </c>
      <c r="Y1023" s="199">
        <v>0.9839</v>
      </c>
      <c r="Z1023" s="200" t="s">
        <v>1206</v>
      </c>
      <c r="AA1023" s="201">
        <v>263.72000000000003</v>
      </c>
      <c r="AB1023" s="202">
        <v>0.24099999999999999</v>
      </c>
      <c r="AC1023" s="202">
        <v>1.7999999999999999E-2</v>
      </c>
      <c r="AD1023" s="202" t="s">
        <v>971</v>
      </c>
      <c r="AE1023" s="202" t="s">
        <v>1369</v>
      </c>
      <c r="AF1023" s="202" t="s">
        <v>948</v>
      </c>
      <c r="AG1023" s="240" t="s">
        <v>949</v>
      </c>
      <c r="AH1023" s="189">
        <v>1</v>
      </c>
      <c r="AI1023" s="188"/>
      <c r="AJ1023" s="188"/>
      <c r="AK1023" s="187"/>
      <c r="AL1023" s="187"/>
      <c r="AM1023" s="188"/>
      <c r="AN1023" s="193"/>
    </row>
    <row r="1024" spans="1:40">
      <c r="A1024" s="16" t="str">
        <f t="shared" si="16"/>
        <v>362167847001OP Psych</v>
      </c>
      <c r="B1024" s="8"/>
      <c r="C1024" s="8"/>
      <c r="D1024" s="9"/>
      <c r="E1024" s="9"/>
      <c r="F1024" s="8"/>
      <c r="G1024" s="8"/>
      <c r="H1024" s="8"/>
      <c r="I1024" s="8"/>
      <c r="J1024" s="8"/>
      <c r="K1024" s="244">
        <v>18005</v>
      </c>
      <c r="L1024" s="248" t="s">
        <v>1555</v>
      </c>
      <c r="M1024" s="246">
        <v>362167847001</v>
      </c>
      <c r="N1024" s="247">
        <v>28</v>
      </c>
      <c r="O1024" s="247" t="s">
        <v>1376</v>
      </c>
      <c r="P1024" s="203"/>
      <c r="Q1024" s="188" t="s">
        <v>892</v>
      </c>
      <c r="R1024" s="188" t="s">
        <v>1350</v>
      </c>
      <c r="S1024" s="188" t="s">
        <v>1367</v>
      </c>
      <c r="T1024" s="188" t="s">
        <v>1368</v>
      </c>
      <c r="U1024" s="189"/>
      <c r="V1024" s="189" t="s">
        <v>632</v>
      </c>
      <c r="W1024" s="197">
        <v>201.46</v>
      </c>
      <c r="X1024" s="198">
        <v>0.6</v>
      </c>
      <c r="Y1024" s="199">
        <v>0.9839</v>
      </c>
      <c r="Z1024" s="200" t="s">
        <v>1206</v>
      </c>
      <c r="AA1024" s="201">
        <v>263.72000000000003</v>
      </c>
      <c r="AB1024" s="202">
        <v>0.24099999999999999</v>
      </c>
      <c r="AC1024" s="202">
        <v>1.7999999999999999E-2</v>
      </c>
      <c r="AD1024" s="202" t="s">
        <v>971</v>
      </c>
      <c r="AE1024" s="202" t="s">
        <v>1369</v>
      </c>
      <c r="AF1024" s="202" t="s">
        <v>948</v>
      </c>
      <c r="AG1024" s="240" t="s">
        <v>949</v>
      </c>
      <c r="AH1024" s="189">
        <v>1</v>
      </c>
      <c r="AI1024" s="188"/>
      <c r="AJ1024" s="188"/>
      <c r="AK1024" s="187"/>
      <c r="AL1024" s="187"/>
      <c r="AM1024" s="188"/>
      <c r="AN1024" s="193"/>
    </row>
    <row r="1025" spans="1:40">
      <c r="A1025" s="16" t="str">
        <f t="shared" si="16"/>
        <v>362222696001IP Acute</v>
      </c>
      <c r="B1025" s="8"/>
      <c r="C1025" s="8"/>
      <c r="D1025" s="9"/>
      <c r="E1025" s="9"/>
      <c r="F1025" s="8"/>
      <c r="G1025" s="8"/>
      <c r="H1025" s="8"/>
      <c r="I1025" s="8"/>
      <c r="J1025" s="8"/>
      <c r="K1025" s="244">
        <v>18006</v>
      </c>
      <c r="L1025" s="248" t="s">
        <v>1718</v>
      </c>
      <c r="M1025" s="246">
        <v>362222696001</v>
      </c>
      <c r="N1025" s="247">
        <v>20</v>
      </c>
      <c r="O1025" s="247" t="s">
        <v>1366</v>
      </c>
      <c r="P1025" s="203"/>
      <c r="Q1025" s="188" t="s">
        <v>926</v>
      </c>
      <c r="R1025" s="188" t="s">
        <v>1350</v>
      </c>
      <c r="S1025" s="188" t="s">
        <v>1367</v>
      </c>
      <c r="T1025" s="188" t="s">
        <v>1368</v>
      </c>
      <c r="U1025" s="189"/>
      <c r="V1025" s="189" t="s">
        <v>628</v>
      </c>
      <c r="W1025" s="197">
        <v>3436.26</v>
      </c>
      <c r="X1025" s="198">
        <v>0.62</v>
      </c>
      <c r="Y1025" s="199">
        <v>0.9839</v>
      </c>
      <c r="Z1025" s="200">
        <v>5.8799999999999998E-3</v>
      </c>
      <c r="AA1025" s="201">
        <v>3417.14</v>
      </c>
      <c r="AB1025" s="202">
        <v>0.15</v>
      </c>
      <c r="AC1025" s="202">
        <v>1.2999999999999999E-2</v>
      </c>
      <c r="AD1025" s="202" t="s">
        <v>1378</v>
      </c>
      <c r="AE1025" s="202" t="s">
        <v>1381</v>
      </c>
      <c r="AF1025" s="202" t="s">
        <v>1206</v>
      </c>
      <c r="AG1025" s="202" t="s">
        <v>948</v>
      </c>
      <c r="AH1025" s="189">
        <v>0.99858999999999998</v>
      </c>
      <c r="AI1025" s="188"/>
      <c r="AJ1025" s="188"/>
      <c r="AK1025" s="187"/>
      <c r="AL1025" s="187"/>
      <c r="AM1025" s="188"/>
      <c r="AN1025" s="193"/>
    </row>
    <row r="1026" spans="1:40">
      <c r="A1026" s="16" t="str">
        <f t="shared" si="16"/>
        <v>362222696001IP Psych</v>
      </c>
      <c r="B1026" s="8"/>
      <c r="C1026" s="8"/>
      <c r="D1026" s="9"/>
      <c r="E1026" s="9"/>
      <c r="F1026" s="8"/>
      <c r="G1026" s="8"/>
      <c r="H1026" s="8"/>
      <c r="I1026" s="8"/>
      <c r="J1026" s="8"/>
      <c r="K1026" s="244">
        <v>18006</v>
      </c>
      <c r="L1026" s="248" t="s">
        <v>1718</v>
      </c>
      <c r="M1026" s="246">
        <v>362222696001</v>
      </c>
      <c r="N1026" s="247">
        <v>21</v>
      </c>
      <c r="O1026" s="247" t="s">
        <v>1375</v>
      </c>
      <c r="P1026" s="203"/>
      <c r="Q1026" s="188" t="s">
        <v>926</v>
      </c>
      <c r="R1026" s="188" t="s">
        <v>1350</v>
      </c>
      <c r="S1026" s="188" t="s">
        <v>1367</v>
      </c>
      <c r="T1026" s="188" t="s">
        <v>1368</v>
      </c>
      <c r="U1026" s="189"/>
      <c r="V1026" s="189" t="s">
        <v>628</v>
      </c>
      <c r="W1026" s="197" t="s">
        <v>1206</v>
      </c>
      <c r="X1026" s="198" t="s">
        <v>1206</v>
      </c>
      <c r="Y1026" s="199" t="s">
        <v>1206</v>
      </c>
      <c r="Z1026" s="200" t="s">
        <v>1206</v>
      </c>
      <c r="AA1026" s="201">
        <v>391.78</v>
      </c>
      <c r="AB1026" s="202" t="s">
        <v>1206</v>
      </c>
      <c r="AC1026" s="202" t="s">
        <v>1206</v>
      </c>
      <c r="AD1026" s="202" t="s">
        <v>1378</v>
      </c>
      <c r="AE1026" s="202" t="s">
        <v>1381</v>
      </c>
      <c r="AF1026" s="202" t="s">
        <v>1206</v>
      </c>
      <c r="AG1026" s="202" t="s">
        <v>948</v>
      </c>
      <c r="AH1026" s="189">
        <v>1</v>
      </c>
      <c r="AI1026" s="188"/>
      <c r="AJ1026" s="188"/>
      <c r="AK1026" s="187"/>
      <c r="AL1026" s="187"/>
      <c r="AM1026" s="188"/>
      <c r="AN1026" s="193"/>
    </row>
    <row r="1027" spans="1:40">
      <c r="A1027" s="16" t="str">
        <f t="shared" si="16"/>
        <v>362222696001OP Acute</v>
      </c>
      <c r="B1027" s="8"/>
      <c r="C1027" s="8"/>
      <c r="D1027" s="9"/>
      <c r="E1027" s="9"/>
      <c r="F1027" s="8"/>
      <c r="G1027" s="8"/>
      <c r="H1027" s="8"/>
      <c r="I1027" s="8"/>
      <c r="J1027" s="8"/>
      <c r="K1027" s="244">
        <v>18006</v>
      </c>
      <c r="L1027" s="248" t="s">
        <v>1718</v>
      </c>
      <c r="M1027" s="246">
        <v>362222696001</v>
      </c>
      <c r="N1027" s="247">
        <v>24</v>
      </c>
      <c r="O1027" s="247" t="s">
        <v>1371</v>
      </c>
      <c r="P1027" s="203"/>
      <c r="Q1027" s="188" t="s">
        <v>926</v>
      </c>
      <c r="R1027" s="188" t="s">
        <v>1350</v>
      </c>
      <c r="S1027" s="188" t="s">
        <v>1367</v>
      </c>
      <c r="T1027" s="188" t="s">
        <v>1368</v>
      </c>
      <c r="U1027" s="189"/>
      <c r="V1027" s="189" t="s">
        <v>628</v>
      </c>
      <c r="W1027" s="197">
        <v>440.14</v>
      </c>
      <c r="X1027" s="198">
        <v>0.6</v>
      </c>
      <c r="Y1027" s="199">
        <v>0.9839</v>
      </c>
      <c r="Z1027" s="200" t="s">
        <v>1206</v>
      </c>
      <c r="AA1027" s="201">
        <v>620.95000000000005</v>
      </c>
      <c r="AB1027" s="202">
        <v>0.15</v>
      </c>
      <c r="AC1027" s="202">
        <v>1.2999999999999999E-2</v>
      </c>
      <c r="AD1027" s="202" t="s">
        <v>1378</v>
      </c>
      <c r="AE1027" s="202" t="s">
        <v>1381</v>
      </c>
      <c r="AF1027" s="202" t="s">
        <v>948</v>
      </c>
      <c r="AG1027" s="202" t="s">
        <v>948</v>
      </c>
      <c r="AH1027" s="189">
        <v>0.98373999999999995</v>
      </c>
      <c r="AI1027" s="188"/>
      <c r="AJ1027" s="188"/>
      <c r="AK1027" s="187"/>
      <c r="AL1027" s="187"/>
      <c r="AM1027" s="188"/>
      <c r="AN1027" s="193"/>
    </row>
    <row r="1028" spans="1:40">
      <c r="A1028" s="16" t="str">
        <f t="shared" si="16"/>
        <v>362222696001OP Psych</v>
      </c>
      <c r="B1028" s="8"/>
      <c r="C1028" s="8"/>
      <c r="D1028" s="9"/>
      <c r="E1028" s="9"/>
      <c r="F1028" s="8"/>
      <c r="G1028" s="8"/>
      <c r="H1028" s="8"/>
      <c r="I1028" s="8"/>
      <c r="J1028" s="8"/>
      <c r="K1028" s="244">
        <v>18006</v>
      </c>
      <c r="L1028" s="248" t="s">
        <v>1718</v>
      </c>
      <c r="M1028" s="246">
        <v>362222696001</v>
      </c>
      <c r="N1028" s="247">
        <v>27</v>
      </c>
      <c r="O1028" s="247" t="s">
        <v>1376</v>
      </c>
      <c r="P1028" s="203"/>
      <c r="Q1028" s="188" t="s">
        <v>926</v>
      </c>
      <c r="R1028" s="188" t="s">
        <v>1350</v>
      </c>
      <c r="S1028" s="188" t="s">
        <v>1367</v>
      </c>
      <c r="T1028" s="188" t="s">
        <v>1368</v>
      </c>
      <c r="U1028" s="189"/>
      <c r="V1028" s="189" t="s">
        <v>628</v>
      </c>
      <c r="W1028" s="197">
        <v>201.46</v>
      </c>
      <c r="X1028" s="198">
        <v>0.6</v>
      </c>
      <c r="Y1028" s="199">
        <v>0.9839</v>
      </c>
      <c r="Z1028" s="200" t="s">
        <v>1206</v>
      </c>
      <c r="AA1028" s="201">
        <v>263.72000000000003</v>
      </c>
      <c r="AB1028" s="202">
        <v>0.15</v>
      </c>
      <c r="AC1028" s="202">
        <v>1.2999999999999999E-2</v>
      </c>
      <c r="AD1028" s="202" t="s">
        <v>1378</v>
      </c>
      <c r="AE1028" s="202" t="s">
        <v>1381</v>
      </c>
      <c r="AF1028" s="202" t="s">
        <v>948</v>
      </c>
      <c r="AG1028" s="202" t="s">
        <v>948</v>
      </c>
      <c r="AH1028" s="189">
        <v>1</v>
      </c>
      <c r="AI1028" s="188"/>
      <c r="AJ1028" s="188"/>
      <c r="AK1028" s="187"/>
      <c r="AL1028" s="187"/>
      <c r="AM1028" s="188"/>
      <c r="AN1028" s="193"/>
    </row>
    <row r="1029" spans="1:40">
      <c r="A1029" s="16" t="str">
        <f t="shared" si="16"/>
        <v>362222696001OP Psych</v>
      </c>
      <c r="B1029" s="8"/>
      <c r="C1029" s="8"/>
      <c r="D1029" s="9"/>
      <c r="E1029" s="9"/>
      <c r="F1029" s="8"/>
      <c r="G1029" s="8"/>
      <c r="H1029" s="8"/>
      <c r="I1029" s="8"/>
      <c r="J1029" s="8"/>
      <c r="K1029" s="244">
        <v>18006</v>
      </c>
      <c r="L1029" s="248" t="s">
        <v>1718</v>
      </c>
      <c r="M1029" s="246">
        <v>362222696001</v>
      </c>
      <c r="N1029" s="247">
        <v>28</v>
      </c>
      <c r="O1029" s="247" t="s">
        <v>1376</v>
      </c>
      <c r="P1029" s="203"/>
      <c r="Q1029" s="188" t="s">
        <v>926</v>
      </c>
      <c r="R1029" s="188" t="s">
        <v>1350</v>
      </c>
      <c r="S1029" s="188" t="s">
        <v>1367</v>
      </c>
      <c r="T1029" s="188" t="s">
        <v>1368</v>
      </c>
      <c r="U1029" s="189"/>
      <c r="V1029" s="189" t="s">
        <v>628</v>
      </c>
      <c r="W1029" s="197">
        <v>201.46</v>
      </c>
      <c r="X1029" s="198">
        <v>0.6</v>
      </c>
      <c r="Y1029" s="199">
        <v>0.9839</v>
      </c>
      <c r="Z1029" s="200" t="s">
        <v>1206</v>
      </c>
      <c r="AA1029" s="201">
        <v>263.72000000000003</v>
      </c>
      <c r="AB1029" s="202">
        <v>0.15</v>
      </c>
      <c r="AC1029" s="202">
        <v>1.2999999999999999E-2</v>
      </c>
      <c r="AD1029" s="202" t="s">
        <v>1378</v>
      </c>
      <c r="AE1029" s="202" t="s">
        <v>1381</v>
      </c>
      <c r="AF1029" s="202" t="s">
        <v>948</v>
      </c>
      <c r="AG1029" s="202" t="s">
        <v>948</v>
      </c>
      <c r="AH1029" s="189">
        <v>1</v>
      </c>
      <c r="AI1029" s="188"/>
      <c r="AJ1029" s="188"/>
      <c r="AK1029" s="187"/>
      <c r="AL1029" s="187"/>
      <c r="AM1029" s="188"/>
      <c r="AN1029" s="193"/>
    </row>
    <row r="1030" spans="1:40">
      <c r="A1030" s="16" t="str">
        <f t="shared" si="16"/>
        <v>362167864001IP Acute</v>
      </c>
      <c r="B1030" s="8"/>
      <c r="C1030" s="8"/>
      <c r="D1030" s="9"/>
      <c r="E1030" s="9"/>
      <c r="F1030" s="8"/>
      <c r="G1030" s="8"/>
      <c r="H1030" s="8"/>
      <c r="I1030" s="8"/>
      <c r="J1030" s="8"/>
      <c r="K1030" s="244">
        <v>18007</v>
      </c>
      <c r="L1030" s="248" t="s">
        <v>1719</v>
      </c>
      <c r="M1030" s="246">
        <v>362167864001</v>
      </c>
      <c r="N1030" s="247">
        <v>20</v>
      </c>
      <c r="O1030" s="247" t="s">
        <v>1366</v>
      </c>
      <c r="P1030" s="203"/>
      <c r="Q1030" s="188" t="s">
        <v>868</v>
      </c>
      <c r="R1030" s="188" t="s">
        <v>1350</v>
      </c>
      <c r="S1030" s="188" t="s">
        <v>1367</v>
      </c>
      <c r="T1030" s="188" t="s">
        <v>1368</v>
      </c>
      <c r="U1030" s="189"/>
      <c r="V1030" s="189" t="s">
        <v>630</v>
      </c>
      <c r="W1030" s="197">
        <v>3436.26</v>
      </c>
      <c r="X1030" s="198">
        <v>0.62</v>
      </c>
      <c r="Y1030" s="199">
        <v>0.9839</v>
      </c>
      <c r="Z1030" s="200">
        <v>0</v>
      </c>
      <c r="AA1030" s="201">
        <v>3397.16</v>
      </c>
      <c r="AB1030" s="202">
        <v>0.215</v>
      </c>
      <c r="AC1030" s="202">
        <v>1.4E-2</v>
      </c>
      <c r="AD1030" s="202" t="s">
        <v>971</v>
      </c>
      <c r="AE1030" s="202" t="s">
        <v>1374</v>
      </c>
      <c r="AF1030" s="202" t="s">
        <v>1206</v>
      </c>
      <c r="AG1030" s="202" t="s">
        <v>948</v>
      </c>
      <c r="AH1030" s="189">
        <v>0.99858999999999998</v>
      </c>
      <c r="AI1030" s="188"/>
      <c r="AJ1030" s="188"/>
      <c r="AK1030" s="187"/>
      <c r="AL1030" s="187"/>
      <c r="AM1030" s="188"/>
      <c r="AN1030" s="193"/>
    </row>
    <row r="1031" spans="1:40">
      <c r="A1031" s="16" t="str">
        <f t="shared" si="16"/>
        <v>362167864001OP Acute</v>
      </c>
      <c r="B1031" s="8"/>
      <c r="C1031" s="8"/>
      <c r="D1031" s="9"/>
      <c r="E1031" s="9"/>
      <c r="F1031" s="8"/>
      <c r="G1031" s="8"/>
      <c r="H1031" s="8"/>
      <c r="I1031" s="8"/>
      <c r="J1031" s="8"/>
      <c r="K1031" s="244">
        <v>18007</v>
      </c>
      <c r="L1031" s="248" t="s">
        <v>1719</v>
      </c>
      <c r="M1031" s="246">
        <v>362167864001</v>
      </c>
      <c r="N1031" s="247">
        <v>24</v>
      </c>
      <c r="O1031" s="247" t="s">
        <v>1371</v>
      </c>
      <c r="P1031" s="203"/>
      <c r="Q1031" s="188" t="s">
        <v>868</v>
      </c>
      <c r="R1031" s="188" t="s">
        <v>1350</v>
      </c>
      <c r="S1031" s="188" t="s">
        <v>1367</v>
      </c>
      <c r="T1031" s="188" t="s">
        <v>1368</v>
      </c>
      <c r="U1031" s="189"/>
      <c r="V1031" s="189" t="s">
        <v>630</v>
      </c>
      <c r="W1031" s="197">
        <v>440.14</v>
      </c>
      <c r="X1031" s="198">
        <v>0.6</v>
      </c>
      <c r="Y1031" s="199">
        <v>0.9839</v>
      </c>
      <c r="Z1031" s="200" t="s">
        <v>1206</v>
      </c>
      <c r="AA1031" s="201">
        <v>428.8</v>
      </c>
      <c r="AB1031" s="202">
        <v>0.215</v>
      </c>
      <c r="AC1031" s="202">
        <v>1.4E-2</v>
      </c>
      <c r="AD1031" s="202" t="s">
        <v>971</v>
      </c>
      <c r="AE1031" s="202" t="s">
        <v>1374</v>
      </c>
      <c r="AF1031" s="202" t="s">
        <v>949</v>
      </c>
      <c r="AG1031" s="202" t="s">
        <v>948</v>
      </c>
      <c r="AH1031" s="189">
        <v>0.98373999999999995</v>
      </c>
      <c r="AI1031" s="188"/>
      <c r="AJ1031" s="188"/>
      <c r="AK1031" s="187"/>
      <c r="AL1031" s="187"/>
      <c r="AM1031" s="188"/>
      <c r="AN1031" s="193"/>
    </row>
    <row r="1032" spans="1:40">
      <c r="A1032" s="16" t="str">
        <f t="shared" si="16"/>
        <v>362167864001OP Psych</v>
      </c>
      <c r="B1032" s="8"/>
      <c r="C1032" s="8"/>
      <c r="D1032" s="9"/>
      <c r="E1032" s="9"/>
      <c r="F1032" s="8"/>
      <c r="G1032" s="8"/>
      <c r="H1032" s="8"/>
      <c r="I1032" s="8"/>
      <c r="J1032" s="8"/>
      <c r="K1032" s="244">
        <v>18007</v>
      </c>
      <c r="L1032" s="248" t="s">
        <v>1719</v>
      </c>
      <c r="M1032" s="246">
        <v>362167864001</v>
      </c>
      <c r="N1032" s="247">
        <v>27</v>
      </c>
      <c r="O1032" s="247" t="s">
        <v>1376</v>
      </c>
      <c r="P1032" s="203"/>
      <c r="Q1032" s="188" t="s">
        <v>868</v>
      </c>
      <c r="R1032" s="188" t="s">
        <v>1350</v>
      </c>
      <c r="S1032" s="188" t="s">
        <v>1367</v>
      </c>
      <c r="T1032" s="188" t="s">
        <v>1368</v>
      </c>
      <c r="U1032" s="189"/>
      <c r="V1032" s="189" t="s">
        <v>630</v>
      </c>
      <c r="W1032" s="197">
        <v>201.46</v>
      </c>
      <c r="X1032" s="198">
        <v>0.6</v>
      </c>
      <c r="Y1032" s="199">
        <v>0.9839</v>
      </c>
      <c r="Z1032" s="200" t="s">
        <v>1206</v>
      </c>
      <c r="AA1032" s="201">
        <v>199.51</v>
      </c>
      <c r="AB1032" s="202">
        <v>0.215</v>
      </c>
      <c r="AC1032" s="202">
        <v>1.4E-2</v>
      </c>
      <c r="AD1032" s="202" t="s">
        <v>971</v>
      </c>
      <c r="AE1032" s="202" t="s">
        <v>1374</v>
      </c>
      <c r="AF1032" s="202" t="s">
        <v>949</v>
      </c>
      <c r="AG1032" s="202" t="s">
        <v>948</v>
      </c>
      <c r="AH1032" s="189">
        <v>1</v>
      </c>
      <c r="AI1032" s="188"/>
      <c r="AJ1032" s="188"/>
      <c r="AK1032" s="187"/>
      <c r="AL1032" s="187"/>
      <c r="AM1032" s="188"/>
      <c r="AN1032" s="193"/>
    </row>
    <row r="1033" spans="1:40">
      <c r="A1033" s="16" t="str">
        <f t="shared" si="16"/>
        <v>362167864001OP Psych</v>
      </c>
      <c r="B1033" s="8"/>
      <c r="C1033" s="8"/>
      <c r="D1033" s="9"/>
      <c r="E1033" s="9"/>
      <c r="F1033" s="8"/>
      <c r="G1033" s="8"/>
      <c r="H1033" s="8"/>
      <c r="I1033" s="8"/>
      <c r="J1033" s="8"/>
      <c r="K1033" s="244">
        <v>18007</v>
      </c>
      <c r="L1033" s="248" t="s">
        <v>1719</v>
      </c>
      <c r="M1033" s="246">
        <v>362167864001</v>
      </c>
      <c r="N1033" s="247">
        <v>28</v>
      </c>
      <c r="O1033" s="247" t="s">
        <v>1376</v>
      </c>
      <c r="P1033" s="203"/>
      <c r="Q1033" s="188" t="s">
        <v>868</v>
      </c>
      <c r="R1033" s="188" t="s">
        <v>1350</v>
      </c>
      <c r="S1033" s="188" t="s">
        <v>1367</v>
      </c>
      <c r="T1033" s="188" t="s">
        <v>1368</v>
      </c>
      <c r="U1033" s="189"/>
      <c r="V1033" s="189" t="s">
        <v>630</v>
      </c>
      <c r="W1033" s="197">
        <v>201.46</v>
      </c>
      <c r="X1033" s="198">
        <v>0.6</v>
      </c>
      <c r="Y1033" s="199">
        <v>0.9839</v>
      </c>
      <c r="Z1033" s="200" t="s">
        <v>1206</v>
      </c>
      <c r="AA1033" s="201">
        <v>199.51</v>
      </c>
      <c r="AB1033" s="202">
        <v>0.215</v>
      </c>
      <c r="AC1033" s="202">
        <v>1.4E-2</v>
      </c>
      <c r="AD1033" s="202" t="s">
        <v>971</v>
      </c>
      <c r="AE1033" s="202" t="s">
        <v>1374</v>
      </c>
      <c r="AF1033" s="202" t="s">
        <v>949</v>
      </c>
      <c r="AG1033" s="202" t="s">
        <v>948</v>
      </c>
      <c r="AH1033" s="189">
        <v>1</v>
      </c>
      <c r="AI1033" s="188"/>
      <c r="AJ1033" s="188"/>
      <c r="AK1033" s="187"/>
      <c r="AL1033" s="187"/>
      <c r="AM1033" s="188"/>
      <c r="AN1033" s="193"/>
    </row>
    <row r="1034" spans="1:40">
      <c r="A1034" s="16" t="str">
        <f t="shared" si="16"/>
        <v>362167864001OP Rehab</v>
      </c>
      <c r="B1034" s="8"/>
      <c r="C1034" s="8"/>
      <c r="D1034" s="9"/>
      <c r="E1034" s="9"/>
      <c r="F1034" s="8"/>
      <c r="G1034" s="8"/>
      <c r="H1034" s="8"/>
      <c r="I1034" s="8"/>
      <c r="J1034" s="8"/>
      <c r="K1034" s="244">
        <v>18007</v>
      </c>
      <c r="L1034" s="248" t="s">
        <v>1719</v>
      </c>
      <c r="M1034" s="246">
        <v>362167864001</v>
      </c>
      <c r="N1034" s="247">
        <v>29</v>
      </c>
      <c r="O1034" s="247" t="s">
        <v>1379</v>
      </c>
      <c r="P1034" s="203"/>
      <c r="Q1034" s="188" t="s">
        <v>868</v>
      </c>
      <c r="R1034" s="188" t="s">
        <v>1350</v>
      </c>
      <c r="S1034" s="188" t="s">
        <v>1367</v>
      </c>
      <c r="T1034" s="188" t="s">
        <v>1368</v>
      </c>
      <c r="U1034" s="189"/>
      <c r="V1034" s="189" t="s">
        <v>630</v>
      </c>
      <c r="W1034" s="197">
        <v>310.45999999999998</v>
      </c>
      <c r="X1034" s="198">
        <v>0.6</v>
      </c>
      <c r="Y1034" s="199">
        <v>0.9839</v>
      </c>
      <c r="Z1034" s="200" t="s">
        <v>1206</v>
      </c>
      <c r="AA1034" s="201">
        <v>307.45999999999998</v>
      </c>
      <c r="AB1034" s="202">
        <v>0.215</v>
      </c>
      <c r="AC1034" s="202">
        <v>1.4E-2</v>
      </c>
      <c r="AD1034" s="202" t="s">
        <v>971</v>
      </c>
      <c r="AE1034" s="202" t="s">
        <v>1374</v>
      </c>
      <c r="AF1034" s="202" t="s">
        <v>949</v>
      </c>
      <c r="AG1034" s="202" t="s">
        <v>948</v>
      </c>
      <c r="AH1034" s="189">
        <v>1</v>
      </c>
      <c r="AI1034" s="188"/>
      <c r="AJ1034" s="188"/>
      <c r="AK1034" s="187"/>
      <c r="AL1034" s="187"/>
      <c r="AM1034" s="188"/>
      <c r="AN1034" s="193"/>
    </row>
    <row r="1035" spans="1:40">
      <c r="A1035" s="16" t="str">
        <f t="shared" si="16"/>
        <v>362167847014IP Acute</v>
      </c>
      <c r="B1035" s="8"/>
      <c r="C1035" s="8"/>
      <c r="D1035" s="9"/>
      <c r="E1035" s="9"/>
      <c r="F1035" s="8"/>
      <c r="G1035" s="8"/>
      <c r="H1035" s="8"/>
      <c r="I1035" s="8"/>
      <c r="J1035" s="8"/>
      <c r="K1035" s="244">
        <v>18009</v>
      </c>
      <c r="L1035" s="248" t="s">
        <v>1556</v>
      </c>
      <c r="M1035" s="246">
        <v>362167847014</v>
      </c>
      <c r="N1035" s="247">
        <v>20</v>
      </c>
      <c r="O1035" s="247" t="s">
        <v>1366</v>
      </c>
      <c r="P1035" s="203"/>
      <c r="Q1035" s="188" t="s">
        <v>892</v>
      </c>
      <c r="R1035" s="188" t="s">
        <v>1350</v>
      </c>
      <c r="S1035" s="188" t="s">
        <v>1367</v>
      </c>
      <c r="T1035" s="188" t="s">
        <v>1368</v>
      </c>
      <c r="U1035" s="189"/>
      <c r="V1035" s="189" t="s">
        <v>632</v>
      </c>
      <c r="W1035" s="197">
        <v>3436.26</v>
      </c>
      <c r="X1035" s="198">
        <v>0.62</v>
      </c>
      <c r="Y1035" s="199">
        <v>0.9839</v>
      </c>
      <c r="Z1035" s="200">
        <v>0</v>
      </c>
      <c r="AA1035" s="201">
        <v>3397.16</v>
      </c>
      <c r="AB1035" s="202">
        <v>0.24099999999999999</v>
      </c>
      <c r="AC1035" s="202">
        <v>1.7999999999999999E-2</v>
      </c>
      <c r="AD1035" s="202" t="s">
        <v>971</v>
      </c>
      <c r="AE1035" s="202" t="s">
        <v>1369</v>
      </c>
      <c r="AF1035" s="202" t="s">
        <v>1206</v>
      </c>
      <c r="AG1035" s="202" t="s">
        <v>949</v>
      </c>
      <c r="AH1035" s="189">
        <v>0.99858999999999998</v>
      </c>
      <c r="AI1035" s="188"/>
      <c r="AJ1035" s="188"/>
      <c r="AK1035" s="187"/>
      <c r="AL1035" s="187"/>
      <c r="AM1035" s="188"/>
      <c r="AN1035" s="193"/>
    </row>
    <row r="1036" spans="1:40">
      <c r="A1036" s="16" t="str">
        <f t="shared" si="16"/>
        <v>362167847014OP Acute</v>
      </c>
      <c r="B1036" s="8"/>
      <c r="C1036" s="8"/>
      <c r="D1036" s="9"/>
      <c r="E1036" s="9"/>
      <c r="F1036" s="8"/>
      <c r="G1036" s="8"/>
      <c r="H1036" s="8"/>
      <c r="I1036" s="8"/>
      <c r="J1036" s="8"/>
      <c r="K1036" s="244">
        <v>18009</v>
      </c>
      <c r="L1036" s="248" t="s">
        <v>1556</v>
      </c>
      <c r="M1036" s="246">
        <v>362167847014</v>
      </c>
      <c r="N1036" s="247">
        <v>24</v>
      </c>
      <c r="O1036" s="247" t="s">
        <v>1371</v>
      </c>
      <c r="P1036" s="203"/>
      <c r="Q1036" s="188" t="s">
        <v>892</v>
      </c>
      <c r="R1036" s="188" t="s">
        <v>1350</v>
      </c>
      <c r="S1036" s="188" t="s">
        <v>1367</v>
      </c>
      <c r="T1036" s="188" t="s">
        <v>1368</v>
      </c>
      <c r="U1036" s="189"/>
      <c r="V1036" s="189" t="s">
        <v>632</v>
      </c>
      <c r="W1036" s="197">
        <v>440.14</v>
      </c>
      <c r="X1036" s="198">
        <v>0.6</v>
      </c>
      <c r="Y1036" s="199">
        <v>0.9839</v>
      </c>
      <c r="Z1036" s="200" t="s">
        <v>1206</v>
      </c>
      <c r="AA1036" s="201">
        <v>620.95000000000005</v>
      </c>
      <c r="AB1036" s="202">
        <v>0.24099999999999999</v>
      </c>
      <c r="AC1036" s="202">
        <v>1.7999999999999999E-2</v>
      </c>
      <c r="AD1036" s="202" t="s">
        <v>971</v>
      </c>
      <c r="AE1036" s="202" t="s">
        <v>1369</v>
      </c>
      <c r="AF1036" s="202" t="s">
        <v>948</v>
      </c>
      <c r="AG1036" s="202" t="s">
        <v>949</v>
      </c>
      <c r="AH1036" s="189">
        <v>0.98373999999999995</v>
      </c>
      <c r="AI1036" s="188"/>
      <c r="AJ1036" s="188"/>
      <c r="AK1036" s="187"/>
      <c r="AL1036" s="187"/>
      <c r="AM1036" s="188"/>
      <c r="AN1036" s="193"/>
    </row>
    <row r="1037" spans="1:40">
      <c r="A1037" s="16" t="str">
        <f t="shared" si="16"/>
        <v>376006672001IP Acute</v>
      </c>
      <c r="B1037" s="8"/>
      <c r="C1037" s="8"/>
      <c r="D1037" s="9"/>
      <c r="E1037" s="9"/>
      <c r="F1037" s="8"/>
      <c r="G1037" s="8"/>
      <c r="H1037" s="8"/>
      <c r="I1037" s="8"/>
      <c r="J1037" s="8"/>
      <c r="K1037" s="244">
        <v>18010</v>
      </c>
      <c r="L1037" s="248" t="s">
        <v>1720</v>
      </c>
      <c r="M1037" s="246">
        <v>376006672001</v>
      </c>
      <c r="N1037" s="247">
        <v>20</v>
      </c>
      <c r="O1037" s="247" t="s">
        <v>1366</v>
      </c>
      <c r="P1037" s="203"/>
      <c r="Q1037" s="188" t="s">
        <v>764</v>
      </c>
      <c r="R1037" s="188" t="s">
        <v>1350</v>
      </c>
      <c r="S1037" s="188" t="s">
        <v>945</v>
      </c>
      <c r="T1037" s="188" t="s">
        <v>1368</v>
      </c>
      <c r="U1037" s="189"/>
      <c r="V1037" s="189" t="s">
        <v>683</v>
      </c>
      <c r="W1037" s="197">
        <v>3436.26</v>
      </c>
      <c r="X1037" s="198">
        <v>0.62</v>
      </c>
      <c r="Y1037" s="199">
        <v>0.84860000000000002</v>
      </c>
      <c r="Z1037" s="200">
        <v>0</v>
      </c>
      <c r="AA1037" s="201">
        <v>3109.31</v>
      </c>
      <c r="AB1037" s="202">
        <v>0.29099999999999998</v>
      </c>
      <c r="AC1037" s="202">
        <v>2.1000000000000001E-2</v>
      </c>
      <c r="AD1037" s="202" t="s">
        <v>1373</v>
      </c>
      <c r="AE1037" s="202">
        <v>0</v>
      </c>
      <c r="AF1037" s="202" t="s">
        <v>1206</v>
      </c>
      <c r="AG1037" s="202" t="s">
        <v>949</v>
      </c>
      <c r="AH1037" s="189">
        <v>0.99858999999999998</v>
      </c>
      <c r="AI1037" s="188"/>
      <c r="AJ1037" s="188"/>
      <c r="AK1037" s="187"/>
      <c r="AL1037" s="187"/>
      <c r="AM1037" s="188"/>
      <c r="AN1037" s="193"/>
    </row>
    <row r="1038" spans="1:40">
      <c r="A1038" s="16" t="str">
        <f t="shared" si="16"/>
        <v>376006672001OP Acute</v>
      </c>
      <c r="B1038" s="8"/>
      <c r="C1038" s="8"/>
      <c r="D1038" s="9"/>
      <c r="E1038" s="9"/>
      <c r="F1038" s="8"/>
      <c r="G1038" s="8"/>
      <c r="H1038" s="8"/>
      <c r="I1038" s="8"/>
      <c r="J1038" s="8"/>
      <c r="K1038" s="244">
        <v>18010</v>
      </c>
      <c r="L1038" s="248" t="s">
        <v>1720</v>
      </c>
      <c r="M1038" s="246">
        <v>376006672001</v>
      </c>
      <c r="N1038" s="247">
        <v>24</v>
      </c>
      <c r="O1038" s="247" t="s">
        <v>1371</v>
      </c>
      <c r="P1038" s="203"/>
      <c r="Q1038" s="188" t="s">
        <v>764</v>
      </c>
      <c r="R1038" s="188" t="s">
        <v>1350</v>
      </c>
      <c r="S1038" s="188" t="s">
        <v>945</v>
      </c>
      <c r="T1038" s="188" t="s">
        <v>1368</v>
      </c>
      <c r="U1038" s="189"/>
      <c r="V1038" s="189" t="s">
        <v>683</v>
      </c>
      <c r="W1038" s="197">
        <v>896.12</v>
      </c>
      <c r="X1038" s="198">
        <v>0.6</v>
      </c>
      <c r="Y1038" s="199">
        <v>1</v>
      </c>
      <c r="Z1038" s="200" t="s">
        <v>1206</v>
      </c>
      <c r="AA1038" s="201">
        <v>1276.57</v>
      </c>
      <c r="AB1038" s="202">
        <v>0.29099999999999998</v>
      </c>
      <c r="AC1038" s="202">
        <v>2.1000000000000001E-2</v>
      </c>
      <c r="AD1038" s="202" t="s">
        <v>1373</v>
      </c>
      <c r="AE1038" s="202">
        <v>0</v>
      </c>
      <c r="AF1038" s="202" t="s">
        <v>948</v>
      </c>
      <c r="AG1038" s="202" t="s">
        <v>949</v>
      </c>
      <c r="AH1038" s="189">
        <v>0.98373999999999995</v>
      </c>
      <c r="AI1038" s="188"/>
      <c r="AJ1038" s="188"/>
      <c r="AK1038" s="187"/>
      <c r="AL1038" s="187"/>
      <c r="AM1038" s="188"/>
      <c r="AN1038" s="193"/>
    </row>
    <row r="1039" spans="1:40">
      <c r="A1039" s="16" t="str">
        <f t="shared" si="16"/>
        <v>376006672001OP Rehab</v>
      </c>
      <c r="B1039" s="8"/>
      <c r="C1039" s="8"/>
      <c r="D1039" s="9"/>
      <c r="E1039" s="9"/>
      <c r="F1039" s="8"/>
      <c r="G1039" s="8"/>
      <c r="H1039" s="8"/>
      <c r="I1039" s="8"/>
      <c r="J1039" s="8"/>
      <c r="K1039" s="244">
        <v>18010</v>
      </c>
      <c r="L1039" s="248" t="s">
        <v>1720</v>
      </c>
      <c r="M1039" s="246">
        <v>376006672001</v>
      </c>
      <c r="N1039" s="247">
        <v>29</v>
      </c>
      <c r="O1039" s="247" t="s">
        <v>1379</v>
      </c>
      <c r="P1039" s="203"/>
      <c r="Q1039" s="188" t="s">
        <v>764</v>
      </c>
      <c r="R1039" s="188" t="s">
        <v>1350</v>
      </c>
      <c r="S1039" s="188" t="s">
        <v>945</v>
      </c>
      <c r="T1039" s="188" t="s">
        <v>1368</v>
      </c>
      <c r="U1039" s="189"/>
      <c r="V1039" s="189" t="s">
        <v>683</v>
      </c>
      <c r="W1039" s="197">
        <v>896.12</v>
      </c>
      <c r="X1039" s="198">
        <v>0.6</v>
      </c>
      <c r="Y1039" s="199">
        <v>1</v>
      </c>
      <c r="Z1039" s="200" t="s">
        <v>1206</v>
      </c>
      <c r="AA1039" s="201">
        <v>1184.49</v>
      </c>
      <c r="AB1039" s="202">
        <v>0.29099999999999998</v>
      </c>
      <c r="AC1039" s="202">
        <v>2.1000000000000001E-2</v>
      </c>
      <c r="AD1039" s="202" t="s">
        <v>1373</v>
      </c>
      <c r="AE1039" s="202">
        <v>0</v>
      </c>
      <c r="AF1039" s="202" t="s">
        <v>948</v>
      </c>
      <c r="AG1039" s="202" t="s">
        <v>949</v>
      </c>
      <c r="AH1039" s="189">
        <v>1</v>
      </c>
      <c r="AI1039" s="188"/>
      <c r="AJ1039" s="188"/>
      <c r="AK1039" s="187"/>
      <c r="AL1039" s="187"/>
      <c r="AM1039" s="188"/>
      <c r="AN1039" s="193"/>
    </row>
    <row r="1040" spans="1:40">
      <c r="A1040" s="16" t="str">
        <f t="shared" si="16"/>
        <v>370702309001IP Acute</v>
      </c>
      <c r="B1040" s="8"/>
      <c r="C1040" s="8"/>
      <c r="D1040" s="9"/>
      <c r="E1040" s="9"/>
      <c r="F1040" s="8"/>
      <c r="G1040" s="8"/>
      <c r="H1040" s="8"/>
      <c r="I1040" s="8"/>
      <c r="J1040" s="8"/>
      <c r="K1040" s="244">
        <v>18013</v>
      </c>
      <c r="L1040" s="248" t="s">
        <v>1721</v>
      </c>
      <c r="M1040" s="246">
        <v>370702309001</v>
      </c>
      <c r="N1040" s="247">
        <v>20</v>
      </c>
      <c r="O1040" s="247" t="s">
        <v>1366</v>
      </c>
      <c r="P1040" s="203"/>
      <c r="Q1040" s="188" t="s">
        <v>759</v>
      </c>
      <c r="R1040" s="188" t="s">
        <v>1350</v>
      </c>
      <c r="S1040" s="188" t="s">
        <v>945</v>
      </c>
      <c r="T1040" s="188" t="s">
        <v>1368</v>
      </c>
      <c r="U1040" s="189"/>
      <c r="V1040" s="189" t="s">
        <v>678</v>
      </c>
      <c r="W1040" s="197">
        <v>3436.26</v>
      </c>
      <c r="X1040" s="198">
        <v>0.62</v>
      </c>
      <c r="Y1040" s="199">
        <v>0.84860000000000002</v>
      </c>
      <c r="Z1040" s="200">
        <v>0</v>
      </c>
      <c r="AA1040" s="201">
        <v>3109.31</v>
      </c>
      <c r="AB1040" s="202">
        <v>0.29099999999999998</v>
      </c>
      <c r="AC1040" s="202">
        <v>2.1000000000000001E-2</v>
      </c>
      <c r="AD1040" s="202" t="s">
        <v>1373</v>
      </c>
      <c r="AE1040" s="202">
        <v>0</v>
      </c>
      <c r="AF1040" s="202" t="s">
        <v>1206</v>
      </c>
      <c r="AG1040" s="202" t="s">
        <v>949</v>
      </c>
      <c r="AH1040" s="189">
        <v>0.99858999999999998</v>
      </c>
      <c r="AI1040" s="188"/>
      <c r="AJ1040" s="188"/>
      <c r="AK1040" s="187"/>
      <c r="AL1040" s="187"/>
      <c r="AM1040" s="188"/>
      <c r="AN1040" s="193"/>
    </row>
    <row r="1041" spans="1:40">
      <c r="A1041" s="16" t="str">
        <f t="shared" si="16"/>
        <v>370702309001OP Acute</v>
      </c>
      <c r="B1041" s="8"/>
      <c r="C1041" s="8"/>
      <c r="D1041" s="9"/>
      <c r="E1041" s="9"/>
      <c r="F1041" s="8"/>
      <c r="G1041" s="8"/>
      <c r="H1041" s="8"/>
      <c r="I1041" s="8"/>
      <c r="J1041" s="8"/>
      <c r="K1041" s="244">
        <v>18013</v>
      </c>
      <c r="L1041" s="248" t="s">
        <v>1721</v>
      </c>
      <c r="M1041" s="246">
        <v>370702309001</v>
      </c>
      <c r="N1041" s="247">
        <v>24</v>
      </c>
      <c r="O1041" s="247" t="s">
        <v>1371</v>
      </c>
      <c r="P1041" s="203"/>
      <c r="Q1041" s="188" t="s">
        <v>759</v>
      </c>
      <c r="R1041" s="188" t="s">
        <v>1350</v>
      </c>
      <c r="S1041" s="188" t="s">
        <v>945</v>
      </c>
      <c r="T1041" s="188" t="s">
        <v>1368</v>
      </c>
      <c r="U1041" s="189"/>
      <c r="V1041" s="189" t="s">
        <v>678</v>
      </c>
      <c r="W1041" s="197">
        <v>403.39</v>
      </c>
      <c r="X1041" s="198">
        <v>0.6</v>
      </c>
      <c r="Y1041" s="199">
        <v>1</v>
      </c>
      <c r="Z1041" s="200" t="s">
        <v>1206</v>
      </c>
      <c r="AA1041" s="201">
        <v>396.83</v>
      </c>
      <c r="AB1041" s="202">
        <v>0.29099999999999998</v>
      </c>
      <c r="AC1041" s="202">
        <v>2.1000000000000001E-2</v>
      </c>
      <c r="AD1041" s="202" t="s">
        <v>1373</v>
      </c>
      <c r="AE1041" s="202">
        <v>0</v>
      </c>
      <c r="AF1041" s="202" t="s">
        <v>949</v>
      </c>
      <c r="AG1041" s="202" t="s">
        <v>949</v>
      </c>
      <c r="AH1041" s="189">
        <v>0.98373999999999995</v>
      </c>
      <c r="AI1041" s="188"/>
      <c r="AJ1041" s="188"/>
      <c r="AK1041" s="187"/>
      <c r="AL1041" s="187"/>
      <c r="AM1041" s="188"/>
      <c r="AN1041" s="193"/>
    </row>
    <row r="1042" spans="1:40">
      <c r="A1042" s="16" t="str">
        <f t="shared" si="16"/>
        <v>370702309001OP Rehab</v>
      </c>
      <c r="B1042" s="8"/>
      <c r="C1042" s="8"/>
      <c r="D1042" s="9"/>
      <c r="E1042" s="9"/>
      <c r="F1042" s="8"/>
      <c r="G1042" s="8"/>
      <c r="H1042" s="8"/>
      <c r="I1042" s="8"/>
      <c r="J1042" s="8"/>
      <c r="K1042" s="244">
        <v>18013</v>
      </c>
      <c r="L1042" s="248" t="s">
        <v>1721</v>
      </c>
      <c r="M1042" s="246">
        <v>370702309001</v>
      </c>
      <c r="N1042" s="247">
        <v>29</v>
      </c>
      <c r="O1042" s="247" t="s">
        <v>1379</v>
      </c>
      <c r="P1042" s="203"/>
      <c r="Q1042" s="188" t="s">
        <v>759</v>
      </c>
      <c r="R1042" s="188" t="s">
        <v>1350</v>
      </c>
      <c r="S1042" s="188" t="s">
        <v>945</v>
      </c>
      <c r="T1042" s="188" t="s">
        <v>1368</v>
      </c>
      <c r="U1042" s="189"/>
      <c r="V1042" s="189" t="s">
        <v>678</v>
      </c>
      <c r="W1042" s="197">
        <v>403.39</v>
      </c>
      <c r="X1042" s="198">
        <v>0.6</v>
      </c>
      <c r="Y1042" s="199">
        <v>1</v>
      </c>
      <c r="Z1042" s="200" t="s">
        <v>1206</v>
      </c>
      <c r="AA1042" s="201">
        <v>403.39</v>
      </c>
      <c r="AB1042" s="202">
        <v>0.29099999999999998</v>
      </c>
      <c r="AC1042" s="202">
        <v>2.1000000000000001E-2</v>
      </c>
      <c r="AD1042" s="202" t="s">
        <v>1373</v>
      </c>
      <c r="AE1042" s="202">
        <v>0</v>
      </c>
      <c r="AF1042" s="202" t="s">
        <v>949</v>
      </c>
      <c r="AG1042" s="202" t="s">
        <v>949</v>
      </c>
      <c r="AH1042" s="189">
        <v>1</v>
      </c>
      <c r="AI1042" s="188"/>
      <c r="AJ1042" s="188"/>
      <c r="AK1042" s="187"/>
      <c r="AL1042" s="187"/>
      <c r="AM1042" s="188"/>
      <c r="AN1042" s="193"/>
    </row>
    <row r="1043" spans="1:40">
      <c r="A1043" s="16" t="str">
        <f t="shared" si="16"/>
        <v>370793762001IP Acute</v>
      </c>
      <c r="B1043" s="8"/>
      <c r="C1043" s="8"/>
      <c r="D1043" s="9"/>
      <c r="E1043" s="9"/>
      <c r="F1043" s="8"/>
      <c r="G1043" s="8"/>
      <c r="H1043" s="8"/>
      <c r="I1043" s="8"/>
      <c r="J1043" s="8"/>
      <c r="K1043" s="244">
        <v>18014</v>
      </c>
      <c r="L1043" s="248" t="s">
        <v>1722</v>
      </c>
      <c r="M1043" s="246">
        <v>370793762001</v>
      </c>
      <c r="N1043" s="247">
        <v>20</v>
      </c>
      <c r="O1043" s="247" t="s">
        <v>1366</v>
      </c>
      <c r="P1043" s="203"/>
      <c r="Q1043" s="188" t="s">
        <v>773</v>
      </c>
      <c r="R1043" s="188" t="s">
        <v>1350</v>
      </c>
      <c r="S1043" s="188" t="s">
        <v>945</v>
      </c>
      <c r="T1043" s="188" t="s">
        <v>1368</v>
      </c>
      <c r="U1043" s="189"/>
      <c r="V1043" s="189" t="s">
        <v>693</v>
      </c>
      <c r="W1043" s="197">
        <v>3436.26</v>
      </c>
      <c r="X1043" s="198">
        <v>0.62</v>
      </c>
      <c r="Y1043" s="199">
        <v>0.84860000000000002</v>
      </c>
      <c r="Z1043" s="200">
        <v>0</v>
      </c>
      <c r="AA1043" s="201">
        <v>3109.31</v>
      </c>
      <c r="AB1043" s="202">
        <v>0.29099999999999998</v>
      </c>
      <c r="AC1043" s="202">
        <v>2.1000000000000001E-2</v>
      </c>
      <c r="AD1043" s="202" t="s">
        <v>1373</v>
      </c>
      <c r="AE1043" s="202" t="s">
        <v>1387</v>
      </c>
      <c r="AF1043" s="202" t="s">
        <v>1206</v>
      </c>
      <c r="AG1043" s="202" t="s">
        <v>949</v>
      </c>
      <c r="AH1043" s="189">
        <v>0.99858999999999998</v>
      </c>
      <c r="AI1043" s="188"/>
      <c r="AJ1043" s="188"/>
      <c r="AK1043" s="187"/>
      <c r="AL1043" s="187"/>
      <c r="AM1043" s="188"/>
      <c r="AN1043" s="193"/>
    </row>
    <row r="1044" spans="1:40">
      <c r="A1044" s="16" t="str">
        <f t="shared" si="16"/>
        <v>370793762001OP Acute</v>
      </c>
      <c r="B1044" s="8"/>
      <c r="C1044" s="8"/>
      <c r="D1044" s="9"/>
      <c r="E1044" s="9"/>
      <c r="F1044" s="8"/>
      <c r="G1044" s="8"/>
      <c r="H1044" s="8"/>
      <c r="I1044" s="8"/>
      <c r="J1044" s="8"/>
      <c r="K1044" s="244">
        <v>18014</v>
      </c>
      <c r="L1044" s="248" t="s">
        <v>1722</v>
      </c>
      <c r="M1044" s="246">
        <v>370793762001</v>
      </c>
      <c r="N1044" s="247">
        <v>24</v>
      </c>
      <c r="O1044" s="247" t="s">
        <v>1371</v>
      </c>
      <c r="P1044" s="203"/>
      <c r="Q1044" s="188" t="s">
        <v>773</v>
      </c>
      <c r="R1044" s="188" t="s">
        <v>1350</v>
      </c>
      <c r="S1044" s="188" t="s">
        <v>945</v>
      </c>
      <c r="T1044" s="188" t="s">
        <v>1368</v>
      </c>
      <c r="U1044" s="189"/>
      <c r="V1044" s="189" t="s">
        <v>693</v>
      </c>
      <c r="W1044" s="197">
        <v>777.86</v>
      </c>
      <c r="X1044" s="198">
        <v>0.6</v>
      </c>
      <c r="Y1044" s="199">
        <v>1</v>
      </c>
      <c r="Z1044" s="200" t="s">
        <v>1206</v>
      </c>
      <c r="AA1044" s="201">
        <v>1108.0999999999999</v>
      </c>
      <c r="AB1044" s="202">
        <v>0.29099999999999998</v>
      </c>
      <c r="AC1044" s="202">
        <v>2.1000000000000001E-2</v>
      </c>
      <c r="AD1044" s="202" t="s">
        <v>1373</v>
      </c>
      <c r="AE1044" s="202" t="s">
        <v>1387</v>
      </c>
      <c r="AF1044" s="202" t="s">
        <v>948</v>
      </c>
      <c r="AG1044" s="202" t="s">
        <v>949</v>
      </c>
      <c r="AH1044" s="189">
        <v>0.98373999999999995</v>
      </c>
      <c r="AI1044" s="188"/>
      <c r="AJ1044" s="188"/>
      <c r="AK1044" s="187"/>
      <c r="AL1044" s="187"/>
      <c r="AM1044" s="188"/>
      <c r="AN1044" s="193"/>
    </row>
    <row r="1045" spans="1:40">
      <c r="A1045" s="16" t="str">
        <f t="shared" si="16"/>
        <v>362739299001IP Acute</v>
      </c>
      <c r="B1045" s="8"/>
      <c r="C1045" s="8"/>
      <c r="D1045" s="9"/>
      <c r="E1045" s="9"/>
      <c r="F1045" s="8"/>
      <c r="G1045" s="8"/>
      <c r="H1045" s="8"/>
      <c r="I1045" s="8"/>
      <c r="J1045" s="8"/>
      <c r="K1045" s="244">
        <v>18015</v>
      </c>
      <c r="L1045" s="248" t="s">
        <v>1723</v>
      </c>
      <c r="M1045" s="246">
        <v>362739299001</v>
      </c>
      <c r="N1045" s="247">
        <v>20</v>
      </c>
      <c r="O1045" s="247" t="s">
        <v>1366</v>
      </c>
      <c r="P1045" s="203"/>
      <c r="Q1045" s="188" t="s">
        <v>934</v>
      </c>
      <c r="R1045" s="188" t="s">
        <v>1350</v>
      </c>
      <c r="S1045" s="188" t="s">
        <v>1367</v>
      </c>
      <c r="T1045" s="188" t="s">
        <v>1368</v>
      </c>
      <c r="U1045" s="189"/>
      <c r="V1045" s="189" t="s">
        <v>641</v>
      </c>
      <c r="W1045" s="197">
        <v>3436.26</v>
      </c>
      <c r="X1045" s="198">
        <v>0.62</v>
      </c>
      <c r="Y1045" s="199">
        <v>0.94969999999999999</v>
      </c>
      <c r="Z1045" s="200">
        <v>0</v>
      </c>
      <c r="AA1045" s="201">
        <v>3324.4</v>
      </c>
      <c r="AB1045" s="202">
        <v>0.30599999999999999</v>
      </c>
      <c r="AC1045" s="202">
        <v>1.9E-2</v>
      </c>
      <c r="AD1045" s="202" t="s">
        <v>1378</v>
      </c>
      <c r="AE1045" s="202" t="s">
        <v>1381</v>
      </c>
      <c r="AF1045" s="202" t="s">
        <v>1206</v>
      </c>
      <c r="AG1045" s="202" t="s">
        <v>948</v>
      </c>
      <c r="AH1045" s="189">
        <v>0.99858999999999998</v>
      </c>
      <c r="AI1045" s="188"/>
      <c r="AJ1045" s="188"/>
      <c r="AK1045" s="187"/>
      <c r="AL1045" s="187"/>
      <c r="AM1045" s="188"/>
      <c r="AN1045" s="193"/>
    </row>
    <row r="1046" spans="1:40">
      <c r="A1046" s="16" t="str">
        <f t="shared" si="16"/>
        <v>362739299013IP Acute</v>
      </c>
      <c r="B1046" s="8"/>
      <c r="C1046" s="8"/>
      <c r="D1046" s="9"/>
      <c r="E1046" s="9"/>
      <c r="F1046" s="8"/>
      <c r="G1046" s="8"/>
      <c r="H1046" s="8"/>
      <c r="I1046" s="8"/>
      <c r="J1046" s="8"/>
      <c r="K1046" s="244">
        <v>18015</v>
      </c>
      <c r="L1046" s="248" t="s">
        <v>1723</v>
      </c>
      <c r="M1046" s="246">
        <v>362739299013</v>
      </c>
      <c r="N1046" s="247">
        <v>20</v>
      </c>
      <c r="O1046" s="247" t="s">
        <v>1366</v>
      </c>
      <c r="P1046" s="203"/>
      <c r="Q1046" s="188" t="s">
        <v>934</v>
      </c>
      <c r="R1046" s="188" t="s">
        <v>1350</v>
      </c>
      <c r="S1046" s="188" t="s">
        <v>1367</v>
      </c>
      <c r="T1046" s="188" t="s">
        <v>1368</v>
      </c>
      <c r="U1046" s="189"/>
      <c r="V1046" s="189" t="s">
        <v>641</v>
      </c>
      <c r="W1046" s="197">
        <v>3436.26</v>
      </c>
      <c r="X1046" s="198">
        <v>0.62</v>
      </c>
      <c r="Y1046" s="199">
        <v>0.94969999999999999</v>
      </c>
      <c r="Z1046" s="200">
        <v>0</v>
      </c>
      <c r="AA1046" s="201">
        <v>3324.4</v>
      </c>
      <c r="AB1046" s="202">
        <v>0.30599999999999999</v>
      </c>
      <c r="AC1046" s="202">
        <v>1.9E-2</v>
      </c>
      <c r="AD1046" s="202" t="s">
        <v>1378</v>
      </c>
      <c r="AE1046" s="202" t="s">
        <v>1381</v>
      </c>
      <c r="AF1046" s="202" t="s">
        <v>1206</v>
      </c>
      <c r="AG1046" s="202" t="s">
        <v>948</v>
      </c>
      <c r="AH1046" s="189">
        <v>0.99858999999999998</v>
      </c>
      <c r="AI1046" s="188"/>
      <c r="AJ1046" s="188"/>
      <c r="AK1046" s="187"/>
      <c r="AL1046" s="187"/>
      <c r="AM1046" s="188"/>
      <c r="AN1046" s="193"/>
    </row>
    <row r="1047" spans="1:40">
      <c r="A1047" s="16" t="str">
        <f t="shared" si="16"/>
        <v>362739299001IP Psych</v>
      </c>
      <c r="B1047" s="8"/>
      <c r="C1047" s="8"/>
      <c r="D1047" s="9"/>
      <c r="E1047" s="9"/>
      <c r="F1047" s="8"/>
      <c r="G1047" s="8"/>
      <c r="H1047" s="8"/>
      <c r="I1047" s="8"/>
      <c r="J1047" s="8"/>
      <c r="K1047" s="244">
        <v>18015</v>
      </c>
      <c r="L1047" s="248" t="s">
        <v>1723</v>
      </c>
      <c r="M1047" s="246">
        <v>362739299001</v>
      </c>
      <c r="N1047" s="247">
        <v>21</v>
      </c>
      <c r="O1047" s="247" t="s">
        <v>1375</v>
      </c>
      <c r="P1047" s="203"/>
      <c r="Q1047" s="188" t="s">
        <v>934</v>
      </c>
      <c r="R1047" s="188" t="s">
        <v>1350</v>
      </c>
      <c r="S1047" s="188" t="s">
        <v>1367</v>
      </c>
      <c r="T1047" s="188" t="s">
        <v>1368</v>
      </c>
      <c r="U1047" s="189"/>
      <c r="V1047" s="189" t="s">
        <v>641</v>
      </c>
      <c r="W1047" s="197" t="s">
        <v>1206</v>
      </c>
      <c r="X1047" s="198" t="s">
        <v>1206</v>
      </c>
      <c r="Y1047" s="199" t="s">
        <v>1206</v>
      </c>
      <c r="Z1047" s="200" t="s">
        <v>1206</v>
      </c>
      <c r="AA1047" s="201">
        <v>371.82</v>
      </c>
      <c r="AB1047" s="202" t="s">
        <v>1206</v>
      </c>
      <c r="AC1047" s="202" t="s">
        <v>1206</v>
      </c>
      <c r="AD1047" s="202" t="s">
        <v>1378</v>
      </c>
      <c r="AE1047" s="202" t="s">
        <v>1381</v>
      </c>
      <c r="AF1047" s="202" t="s">
        <v>1206</v>
      </c>
      <c r="AG1047" s="202" t="s">
        <v>948</v>
      </c>
      <c r="AH1047" s="189">
        <v>1</v>
      </c>
      <c r="AI1047" s="188"/>
      <c r="AJ1047" s="188"/>
      <c r="AK1047" s="187"/>
      <c r="AL1047" s="187"/>
      <c r="AM1047" s="188"/>
      <c r="AN1047" s="193"/>
    </row>
    <row r="1048" spans="1:40">
      <c r="A1048" s="16" t="str">
        <f t="shared" si="16"/>
        <v>362739299013IP Psych</v>
      </c>
      <c r="B1048" s="8"/>
      <c r="C1048" s="8"/>
      <c r="D1048" s="9"/>
      <c r="E1048" s="9"/>
      <c r="F1048" s="8"/>
      <c r="G1048" s="8"/>
      <c r="H1048" s="8"/>
      <c r="I1048" s="8"/>
      <c r="J1048" s="8"/>
      <c r="K1048" s="244">
        <v>18015</v>
      </c>
      <c r="L1048" s="248" t="s">
        <v>1723</v>
      </c>
      <c r="M1048" s="246">
        <v>362739299013</v>
      </c>
      <c r="N1048" s="247">
        <v>21</v>
      </c>
      <c r="O1048" s="247" t="s">
        <v>1375</v>
      </c>
      <c r="P1048" s="203"/>
      <c r="Q1048" s="188" t="s">
        <v>934</v>
      </c>
      <c r="R1048" s="188" t="s">
        <v>1350</v>
      </c>
      <c r="S1048" s="188" t="s">
        <v>1367</v>
      </c>
      <c r="T1048" s="188" t="s">
        <v>1368</v>
      </c>
      <c r="U1048" s="189"/>
      <c r="V1048" s="189" t="s">
        <v>641</v>
      </c>
      <c r="W1048" s="197" t="s">
        <v>1206</v>
      </c>
      <c r="X1048" s="198" t="s">
        <v>1206</v>
      </c>
      <c r="Y1048" s="199" t="s">
        <v>1206</v>
      </c>
      <c r="Z1048" s="200" t="s">
        <v>1206</v>
      </c>
      <c r="AA1048" s="201">
        <v>371.82</v>
      </c>
      <c r="AB1048" s="202" t="s">
        <v>1206</v>
      </c>
      <c r="AC1048" s="202" t="s">
        <v>1206</v>
      </c>
      <c r="AD1048" s="202" t="s">
        <v>1378</v>
      </c>
      <c r="AE1048" s="202" t="s">
        <v>1381</v>
      </c>
      <c r="AF1048" s="202" t="s">
        <v>1206</v>
      </c>
      <c r="AG1048" s="202" t="s">
        <v>948</v>
      </c>
      <c r="AH1048" s="189">
        <v>1</v>
      </c>
      <c r="AI1048" s="188"/>
      <c r="AJ1048" s="188"/>
      <c r="AK1048" s="187"/>
      <c r="AL1048" s="187"/>
      <c r="AM1048" s="188"/>
      <c r="AN1048" s="193"/>
    </row>
    <row r="1049" spans="1:40">
      <c r="A1049" s="16" t="str">
        <f t="shared" si="16"/>
        <v>362739299012IP Rehab</v>
      </c>
      <c r="B1049" s="8"/>
      <c r="C1049" s="8"/>
      <c r="D1049" s="9"/>
      <c r="E1049" s="9"/>
      <c r="F1049" s="8"/>
      <c r="G1049" s="8"/>
      <c r="H1049" s="8"/>
      <c r="I1049" s="8"/>
      <c r="J1049" s="8"/>
      <c r="K1049" s="244">
        <v>18015</v>
      </c>
      <c r="L1049" s="248" t="s">
        <v>1723</v>
      </c>
      <c r="M1049" s="246">
        <v>362739299012</v>
      </c>
      <c r="N1049" s="247">
        <v>22</v>
      </c>
      <c r="O1049" s="247" t="s">
        <v>1370</v>
      </c>
      <c r="P1049" s="203"/>
      <c r="Q1049" s="188" t="s">
        <v>934</v>
      </c>
      <c r="R1049" s="188" t="s">
        <v>1350</v>
      </c>
      <c r="S1049" s="188" t="s">
        <v>1367</v>
      </c>
      <c r="T1049" s="188" t="s">
        <v>1368</v>
      </c>
      <c r="U1049" s="189"/>
      <c r="V1049" s="189" t="s">
        <v>641</v>
      </c>
      <c r="W1049" s="197" t="s">
        <v>1206</v>
      </c>
      <c r="X1049" s="198" t="s">
        <v>1206</v>
      </c>
      <c r="Y1049" s="199" t="s">
        <v>1206</v>
      </c>
      <c r="Z1049" s="200" t="s">
        <v>1206</v>
      </c>
      <c r="AA1049" s="201">
        <v>701.16</v>
      </c>
      <c r="AB1049" s="202" t="s">
        <v>1206</v>
      </c>
      <c r="AC1049" s="202" t="s">
        <v>1206</v>
      </c>
      <c r="AD1049" s="202" t="s">
        <v>1378</v>
      </c>
      <c r="AE1049" s="202" t="s">
        <v>1381</v>
      </c>
      <c r="AF1049" s="202" t="s">
        <v>1206</v>
      </c>
      <c r="AG1049" s="202" t="s">
        <v>948</v>
      </c>
      <c r="AH1049" s="189">
        <v>1</v>
      </c>
      <c r="AI1049" s="188"/>
      <c r="AJ1049" s="188"/>
      <c r="AK1049" s="187"/>
      <c r="AL1049" s="187"/>
      <c r="AM1049" s="188"/>
      <c r="AN1049" s="193"/>
    </row>
    <row r="1050" spans="1:40">
      <c r="A1050" s="16" t="str">
        <f t="shared" si="16"/>
        <v>362739299013IP Rehab</v>
      </c>
      <c r="B1050" s="8"/>
      <c r="C1050" s="8"/>
      <c r="D1050" s="9"/>
      <c r="E1050" s="9"/>
      <c r="F1050" s="8"/>
      <c r="G1050" s="8"/>
      <c r="H1050" s="8"/>
      <c r="I1050" s="8"/>
      <c r="J1050" s="8"/>
      <c r="K1050" s="244">
        <v>18015</v>
      </c>
      <c r="L1050" s="248" t="s">
        <v>1723</v>
      </c>
      <c r="M1050" s="246">
        <v>362739299013</v>
      </c>
      <c r="N1050" s="247">
        <v>22</v>
      </c>
      <c r="O1050" s="247" t="s">
        <v>1370</v>
      </c>
      <c r="P1050" s="203"/>
      <c r="Q1050" s="188" t="s">
        <v>934</v>
      </c>
      <c r="R1050" s="188" t="s">
        <v>1350</v>
      </c>
      <c r="S1050" s="188" t="s">
        <v>1367</v>
      </c>
      <c r="T1050" s="188" t="s">
        <v>1368</v>
      </c>
      <c r="U1050" s="189"/>
      <c r="V1050" s="189" t="s">
        <v>641</v>
      </c>
      <c r="W1050" s="197" t="s">
        <v>1206</v>
      </c>
      <c r="X1050" s="198" t="s">
        <v>1206</v>
      </c>
      <c r="Y1050" s="199" t="s">
        <v>1206</v>
      </c>
      <c r="Z1050" s="200" t="s">
        <v>1206</v>
      </c>
      <c r="AA1050" s="201">
        <v>701.16</v>
      </c>
      <c r="AB1050" s="202" t="s">
        <v>1206</v>
      </c>
      <c r="AC1050" s="202" t="s">
        <v>1206</v>
      </c>
      <c r="AD1050" s="202" t="s">
        <v>1378</v>
      </c>
      <c r="AE1050" s="202" t="s">
        <v>1381</v>
      </c>
      <c r="AF1050" s="202" t="s">
        <v>1206</v>
      </c>
      <c r="AG1050" s="202" t="s">
        <v>948</v>
      </c>
      <c r="AH1050" s="189">
        <v>1</v>
      </c>
      <c r="AI1050" s="188"/>
      <c r="AJ1050" s="188"/>
      <c r="AK1050" s="187"/>
      <c r="AL1050" s="187"/>
      <c r="AM1050" s="188"/>
      <c r="AN1050" s="193"/>
    </row>
    <row r="1051" spans="1:40">
      <c r="A1051" s="16" t="str">
        <f t="shared" si="16"/>
        <v>362739299001OP Acute</v>
      </c>
      <c r="B1051" s="8"/>
      <c r="C1051" s="8"/>
      <c r="D1051" s="9"/>
      <c r="E1051" s="9"/>
      <c r="F1051" s="8"/>
      <c r="G1051" s="8"/>
      <c r="H1051" s="8"/>
      <c r="I1051" s="8"/>
      <c r="J1051" s="8"/>
      <c r="K1051" s="244">
        <v>18015</v>
      </c>
      <c r="L1051" s="248" t="s">
        <v>1723</v>
      </c>
      <c r="M1051" s="246">
        <v>362739299001</v>
      </c>
      <c r="N1051" s="247">
        <v>24</v>
      </c>
      <c r="O1051" s="247" t="s">
        <v>1371</v>
      </c>
      <c r="P1051" s="203"/>
      <c r="Q1051" s="188" t="s">
        <v>934</v>
      </c>
      <c r="R1051" s="188" t="s">
        <v>1350</v>
      </c>
      <c r="S1051" s="188" t="s">
        <v>1367</v>
      </c>
      <c r="T1051" s="188" t="s">
        <v>1368</v>
      </c>
      <c r="U1051" s="189"/>
      <c r="V1051" s="189" t="s">
        <v>641</v>
      </c>
      <c r="W1051" s="197">
        <v>440.14</v>
      </c>
      <c r="X1051" s="198">
        <v>0.6</v>
      </c>
      <c r="Y1051" s="199">
        <v>0.94969999999999999</v>
      </c>
      <c r="Z1051" s="200" t="s">
        <v>1206</v>
      </c>
      <c r="AA1051" s="201">
        <v>608.08000000000004</v>
      </c>
      <c r="AB1051" s="202">
        <v>0.30599999999999999</v>
      </c>
      <c r="AC1051" s="202">
        <v>1.9E-2</v>
      </c>
      <c r="AD1051" s="202" t="s">
        <v>1378</v>
      </c>
      <c r="AE1051" s="202" t="s">
        <v>1381</v>
      </c>
      <c r="AF1051" s="202" t="s">
        <v>948</v>
      </c>
      <c r="AG1051" s="202" t="s">
        <v>948</v>
      </c>
      <c r="AH1051" s="189">
        <v>0.98373999999999995</v>
      </c>
      <c r="AI1051" s="188"/>
      <c r="AJ1051" s="188"/>
      <c r="AK1051" s="187"/>
      <c r="AL1051" s="187"/>
      <c r="AM1051" s="188"/>
      <c r="AN1051" s="193"/>
    </row>
    <row r="1052" spans="1:40">
      <c r="A1052" s="16" t="str">
        <f t="shared" si="16"/>
        <v>362739299013OP Acute</v>
      </c>
      <c r="B1052" s="8"/>
      <c r="C1052" s="8"/>
      <c r="D1052" s="9"/>
      <c r="E1052" s="9"/>
      <c r="F1052" s="8"/>
      <c r="G1052" s="8"/>
      <c r="H1052" s="8"/>
      <c r="I1052" s="8"/>
      <c r="J1052" s="8"/>
      <c r="K1052" s="244">
        <v>18015</v>
      </c>
      <c r="L1052" s="248" t="s">
        <v>1723</v>
      </c>
      <c r="M1052" s="246">
        <v>362739299013</v>
      </c>
      <c r="N1052" s="247">
        <v>24</v>
      </c>
      <c r="O1052" s="247" t="s">
        <v>1371</v>
      </c>
      <c r="P1052" s="203"/>
      <c r="Q1052" s="188" t="s">
        <v>934</v>
      </c>
      <c r="R1052" s="188" t="s">
        <v>1350</v>
      </c>
      <c r="S1052" s="188" t="s">
        <v>1367</v>
      </c>
      <c r="T1052" s="188" t="s">
        <v>1368</v>
      </c>
      <c r="U1052" s="189"/>
      <c r="V1052" s="189" t="s">
        <v>641</v>
      </c>
      <c r="W1052" s="197">
        <v>440.14</v>
      </c>
      <c r="X1052" s="198">
        <v>0.6</v>
      </c>
      <c r="Y1052" s="199">
        <v>0.94969999999999999</v>
      </c>
      <c r="Z1052" s="200" t="s">
        <v>1206</v>
      </c>
      <c r="AA1052" s="201">
        <v>608.08000000000004</v>
      </c>
      <c r="AB1052" s="202">
        <v>0.30599999999999999</v>
      </c>
      <c r="AC1052" s="202">
        <v>1.9E-2</v>
      </c>
      <c r="AD1052" s="202" t="s">
        <v>1378</v>
      </c>
      <c r="AE1052" s="202" t="s">
        <v>1381</v>
      </c>
      <c r="AF1052" s="202" t="s">
        <v>948</v>
      </c>
      <c r="AG1052" s="202" t="s">
        <v>948</v>
      </c>
      <c r="AH1052" s="189">
        <v>0.98373999999999995</v>
      </c>
      <c r="AI1052" s="188"/>
      <c r="AJ1052" s="188"/>
      <c r="AK1052" s="187"/>
      <c r="AL1052" s="187"/>
      <c r="AM1052" s="188"/>
      <c r="AN1052" s="193"/>
    </row>
    <row r="1053" spans="1:40">
      <c r="A1053" s="16" t="str">
        <f t="shared" si="16"/>
        <v>362739299001OP Psych</v>
      </c>
      <c r="B1053" s="8"/>
      <c r="C1053" s="8"/>
      <c r="D1053" s="9"/>
      <c r="E1053" s="9"/>
      <c r="F1053" s="8"/>
      <c r="G1053" s="8"/>
      <c r="H1053" s="8"/>
      <c r="I1053" s="8"/>
      <c r="J1053" s="8"/>
      <c r="K1053" s="244">
        <v>18015</v>
      </c>
      <c r="L1053" s="248" t="s">
        <v>1723</v>
      </c>
      <c r="M1053" s="246">
        <v>362739299001</v>
      </c>
      <c r="N1053" s="247">
        <v>27</v>
      </c>
      <c r="O1053" s="247" t="s">
        <v>1376</v>
      </c>
      <c r="P1053" s="203"/>
      <c r="Q1053" s="188" t="s">
        <v>934</v>
      </c>
      <c r="R1053" s="188" t="s">
        <v>1350</v>
      </c>
      <c r="S1053" s="188" t="s">
        <v>1367</v>
      </c>
      <c r="T1053" s="188" t="s">
        <v>1368</v>
      </c>
      <c r="U1053" s="189"/>
      <c r="V1053" s="189" t="s">
        <v>641</v>
      </c>
      <c r="W1053" s="197">
        <v>201.46</v>
      </c>
      <c r="X1053" s="198">
        <v>0.6</v>
      </c>
      <c r="Y1053" s="199">
        <v>0.94969999999999999</v>
      </c>
      <c r="Z1053" s="200" t="s">
        <v>1206</v>
      </c>
      <c r="AA1053" s="201">
        <v>258.25</v>
      </c>
      <c r="AB1053" s="202">
        <v>0.30599999999999999</v>
      </c>
      <c r="AC1053" s="202">
        <v>1.9E-2</v>
      </c>
      <c r="AD1053" s="202" t="s">
        <v>1378</v>
      </c>
      <c r="AE1053" s="202" t="s">
        <v>1381</v>
      </c>
      <c r="AF1053" s="202" t="s">
        <v>948</v>
      </c>
      <c r="AG1053" s="202" t="s">
        <v>948</v>
      </c>
      <c r="AH1053" s="189">
        <v>1</v>
      </c>
      <c r="AI1053" s="188"/>
      <c r="AJ1053" s="188"/>
      <c r="AK1053" s="187"/>
      <c r="AL1053" s="187"/>
      <c r="AM1053" s="188"/>
      <c r="AN1053" s="193"/>
    </row>
    <row r="1054" spans="1:40">
      <c r="A1054" s="16" t="str">
        <f t="shared" si="16"/>
        <v>362739299013OP Psych</v>
      </c>
      <c r="B1054" s="8"/>
      <c r="C1054" s="8"/>
      <c r="D1054" s="9"/>
      <c r="E1054" s="9"/>
      <c r="F1054" s="8"/>
      <c r="G1054" s="8"/>
      <c r="H1054" s="8"/>
      <c r="I1054" s="8"/>
      <c r="J1054" s="8"/>
      <c r="K1054" s="244">
        <v>18015</v>
      </c>
      <c r="L1054" s="248" t="s">
        <v>1723</v>
      </c>
      <c r="M1054" s="246">
        <v>362739299013</v>
      </c>
      <c r="N1054" s="247">
        <v>27</v>
      </c>
      <c r="O1054" s="247" t="s">
        <v>1376</v>
      </c>
      <c r="P1054" s="203"/>
      <c r="Q1054" s="188" t="s">
        <v>934</v>
      </c>
      <c r="R1054" s="188" t="s">
        <v>1350</v>
      </c>
      <c r="S1054" s="188" t="s">
        <v>1367</v>
      </c>
      <c r="T1054" s="188" t="s">
        <v>1368</v>
      </c>
      <c r="U1054" s="189"/>
      <c r="V1054" s="189" t="s">
        <v>641</v>
      </c>
      <c r="W1054" s="197">
        <v>201.46</v>
      </c>
      <c r="X1054" s="198">
        <v>0.6</v>
      </c>
      <c r="Y1054" s="199">
        <v>0.94969999999999999</v>
      </c>
      <c r="Z1054" s="200" t="s">
        <v>1206</v>
      </c>
      <c r="AA1054" s="201">
        <v>258.25</v>
      </c>
      <c r="AB1054" s="202">
        <v>0.30599999999999999</v>
      </c>
      <c r="AC1054" s="202">
        <v>1.9E-2</v>
      </c>
      <c r="AD1054" s="202" t="s">
        <v>1378</v>
      </c>
      <c r="AE1054" s="202" t="s">
        <v>1381</v>
      </c>
      <c r="AF1054" s="202" t="s">
        <v>948</v>
      </c>
      <c r="AG1054" s="202" t="s">
        <v>948</v>
      </c>
      <c r="AH1054" s="189">
        <v>1</v>
      </c>
      <c r="AI1054" s="188"/>
      <c r="AJ1054" s="188"/>
      <c r="AK1054" s="187"/>
      <c r="AL1054" s="187"/>
      <c r="AM1054" s="188"/>
      <c r="AN1054" s="193"/>
    </row>
    <row r="1055" spans="1:40">
      <c r="A1055" s="16" t="str">
        <f t="shared" si="16"/>
        <v>362739299001OP Psych</v>
      </c>
      <c r="B1055" s="8"/>
      <c r="C1055" s="8"/>
      <c r="D1055" s="9"/>
      <c r="E1055" s="9"/>
      <c r="F1055" s="8"/>
      <c r="G1055" s="8"/>
      <c r="H1055" s="8"/>
      <c r="I1055" s="8"/>
      <c r="J1055" s="8"/>
      <c r="K1055" s="244">
        <v>18015</v>
      </c>
      <c r="L1055" s="248" t="s">
        <v>1723</v>
      </c>
      <c r="M1055" s="246">
        <v>362739299001</v>
      </c>
      <c r="N1055" s="247">
        <v>28</v>
      </c>
      <c r="O1055" s="247" t="s">
        <v>1376</v>
      </c>
      <c r="P1055" s="203"/>
      <c r="Q1055" s="188" t="s">
        <v>934</v>
      </c>
      <c r="R1055" s="188" t="s">
        <v>1350</v>
      </c>
      <c r="S1055" s="188" t="s">
        <v>1367</v>
      </c>
      <c r="T1055" s="188" t="s">
        <v>1368</v>
      </c>
      <c r="U1055" s="189"/>
      <c r="V1055" s="189" t="s">
        <v>641</v>
      </c>
      <c r="W1055" s="197">
        <v>201.46</v>
      </c>
      <c r="X1055" s="198">
        <v>0.6</v>
      </c>
      <c r="Y1055" s="199">
        <v>0.94969999999999999</v>
      </c>
      <c r="Z1055" s="200" t="s">
        <v>1206</v>
      </c>
      <c r="AA1055" s="201">
        <v>258.25</v>
      </c>
      <c r="AB1055" s="202">
        <v>0.30599999999999999</v>
      </c>
      <c r="AC1055" s="202">
        <v>1.9E-2</v>
      </c>
      <c r="AD1055" s="202" t="s">
        <v>1378</v>
      </c>
      <c r="AE1055" s="202" t="s">
        <v>1381</v>
      </c>
      <c r="AF1055" s="202" t="s">
        <v>948</v>
      </c>
      <c r="AG1055" s="202" t="s">
        <v>948</v>
      </c>
      <c r="AH1055" s="189">
        <v>1</v>
      </c>
      <c r="AI1055" s="188"/>
      <c r="AJ1055" s="188"/>
      <c r="AK1055" s="187"/>
      <c r="AL1055" s="187"/>
      <c r="AM1055" s="188"/>
      <c r="AN1055" s="193"/>
    </row>
    <row r="1056" spans="1:40">
      <c r="A1056" s="16" t="str">
        <f t="shared" si="16"/>
        <v>362739299013OP Psych</v>
      </c>
      <c r="B1056" s="8"/>
      <c r="C1056" s="8"/>
      <c r="D1056" s="9"/>
      <c r="E1056" s="9"/>
      <c r="F1056" s="8"/>
      <c r="G1056" s="8"/>
      <c r="H1056" s="8"/>
      <c r="I1056" s="8"/>
      <c r="J1056" s="8"/>
      <c r="K1056" s="244">
        <v>18015</v>
      </c>
      <c r="L1056" s="248" t="s">
        <v>1723</v>
      </c>
      <c r="M1056" s="246">
        <v>362739299013</v>
      </c>
      <c r="N1056" s="247">
        <v>28</v>
      </c>
      <c r="O1056" s="247" t="s">
        <v>1376</v>
      </c>
      <c r="P1056" s="203"/>
      <c r="Q1056" s="188" t="s">
        <v>934</v>
      </c>
      <c r="R1056" s="188" t="s">
        <v>1350</v>
      </c>
      <c r="S1056" s="188" t="s">
        <v>1367</v>
      </c>
      <c r="T1056" s="188" t="s">
        <v>1368</v>
      </c>
      <c r="U1056" s="189"/>
      <c r="V1056" s="189" t="s">
        <v>641</v>
      </c>
      <c r="W1056" s="197">
        <v>201.46</v>
      </c>
      <c r="X1056" s="198">
        <v>0.6</v>
      </c>
      <c r="Y1056" s="199">
        <v>0.94969999999999999</v>
      </c>
      <c r="Z1056" s="200" t="s">
        <v>1206</v>
      </c>
      <c r="AA1056" s="201">
        <v>258.25</v>
      </c>
      <c r="AB1056" s="202">
        <v>0.30599999999999999</v>
      </c>
      <c r="AC1056" s="202">
        <v>1.9E-2</v>
      </c>
      <c r="AD1056" s="202" t="s">
        <v>1378</v>
      </c>
      <c r="AE1056" s="202" t="s">
        <v>1381</v>
      </c>
      <c r="AF1056" s="202" t="s">
        <v>948</v>
      </c>
      <c r="AG1056" s="202" t="s">
        <v>948</v>
      </c>
      <c r="AH1056" s="189">
        <v>1</v>
      </c>
      <c r="AI1056" s="188"/>
      <c r="AJ1056" s="188"/>
      <c r="AK1056" s="187"/>
      <c r="AL1056" s="187"/>
      <c r="AM1056" s="188"/>
      <c r="AN1056" s="193"/>
    </row>
    <row r="1057" spans="1:40">
      <c r="A1057" s="16" t="str">
        <f t="shared" si="16"/>
        <v>370925318007IP Acute</v>
      </c>
      <c r="B1057" s="8"/>
      <c r="C1057" s="8"/>
      <c r="D1057" s="9"/>
      <c r="E1057" s="9"/>
      <c r="F1057" s="8"/>
      <c r="G1057" s="8"/>
      <c r="H1057" s="8"/>
      <c r="I1057" s="8"/>
      <c r="J1057" s="8"/>
      <c r="K1057" s="244">
        <v>19001</v>
      </c>
      <c r="L1057" s="248" t="s">
        <v>1442</v>
      </c>
      <c r="M1057" s="246">
        <v>370925318007</v>
      </c>
      <c r="N1057" s="247">
        <v>20</v>
      </c>
      <c r="O1057" s="247" t="s">
        <v>1366</v>
      </c>
      <c r="P1057" s="203"/>
      <c r="Q1057" s="188" t="s">
        <v>775</v>
      </c>
      <c r="R1057" s="188" t="s">
        <v>1350</v>
      </c>
      <c r="S1057" s="188" t="s">
        <v>945</v>
      </c>
      <c r="T1057" s="188" t="s">
        <v>1368</v>
      </c>
      <c r="U1057" s="189"/>
      <c r="V1057" s="189" t="s">
        <v>695</v>
      </c>
      <c r="W1057" s="197">
        <v>3436.26</v>
      </c>
      <c r="X1057" s="198">
        <v>0.62</v>
      </c>
      <c r="Y1057" s="199">
        <v>0.84860000000000002</v>
      </c>
      <c r="Z1057" s="200">
        <v>0</v>
      </c>
      <c r="AA1057" s="201">
        <v>3109.31</v>
      </c>
      <c r="AB1057" s="202">
        <v>0.29099999999999998</v>
      </c>
      <c r="AC1057" s="202">
        <v>2.1000000000000001E-2</v>
      </c>
      <c r="AD1057" s="202" t="s">
        <v>1373</v>
      </c>
      <c r="AE1057" s="202">
        <v>0</v>
      </c>
      <c r="AF1057" s="202" t="s">
        <v>1206</v>
      </c>
      <c r="AG1057" s="202" t="s">
        <v>949</v>
      </c>
      <c r="AH1057" s="189">
        <v>0.99858999999999998</v>
      </c>
      <c r="AI1057" s="188"/>
      <c r="AJ1057" s="188"/>
      <c r="AK1057" s="187"/>
      <c r="AL1057" s="187"/>
      <c r="AM1057" s="188"/>
      <c r="AN1057" s="193"/>
    </row>
    <row r="1058" spans="1:40">
      <c r="A1058" s="16" t="str">
        <f t="shared" si="16"/>
        <v>370925318007OP Acute</v>
      </c>
      <c r="B1058" s="8"/>
      <c r="C1058" s="8"/>
      <c r="D1058" s="9"/>
      <c r="E1058" s="9"/>
      <c r="F1058" s="8"/>
      <c r="G1058" s="8"/>
      <c r="H1058" s="8"/>
      <c r="I1058" s="8"/>
      <c r="J1058" s="8"/>
      <c r="K1058" s="244">
        <v>19001</v>
      </c>
      <c r="L1058" s="248" t="s">
        <v>1442</v>
      </c>
      <c r="M1058" s="246">
        <v>370925318007</v>
      </c>
      <c r="N1058" s="247">
        <v>24</v>
      </c>
      <c r="O1058" s="247" t="s">
        <v>1371</v>
      </c>
      <c r="P1058" s="203"/>
      <c r="Q1058" s="188" t="s">
        <v>775</v>
      </c>
      <c r="R1058" s="188" t="s">
        <v>1350</v>
      </c>
      <c r="S1058" s="188" t="s">
        <v>945</v>
      </c>
      <c r="T1058" s="188" t="s">
        <v>1368</v>
      </c>
      <c r="U1058" s="189"/>
      <c r="V1058" s="189" t="s">
        <v>695</v>
      </c>
      <c r="W1058" s="197">
        <v>1045.0899999999999</v>
      </c>
      <c r="X1058" s="198">
        <v>0.6</v>
      </c>
      <c r="Y1058" s="199">
        <v>1</v>
      </c>
      <c r="Z1058" s="200" t="s">
        <v>1206</v>
      </c>
      <c r="AA1058" s="201">
        <v>1488.79</v>
      </c>
      <c r="AB1058" s="202">
        <v>0.29099999999999998</v>
      </c>
      <c r="AC1058" s="202">
        <v>2.1000000000000001E-2</v>
      </c>
      <c r="AD1058" s="202" t="s">
        <v>1373</v>
      </c>
      <c r="AE1058" s="202">
        <v>0</v>
      </c>
      <c r="AF1058" s="202" t="s">
        <v>948</v>
      </c>
      <c r="AG1058" s="202" t="s">
        <v>949</v>
      </c>
      <c r="AH1058" s="189">
        <v>0.98373999999999995</v>
      </c>
      <c r="AI1058" s="188"/>
      <c r="AJ1058" s="188"/>
      <c r="AK1058" s="187"/>
      <c r="AL1058" s="187"/>
      <c r="AM1058" s="188"/>
      <c r="AN1058" s="193"/>
    </row>
    <row r="1059" spans="1:40">
      <c r="A1059" s="16" t="str">
        <f t="shared" si="16"/>
        <v>370661238009IP Acute</v>
      </c>
      <c r="B1059" s="8"/>
      <c r="C1059" s="8"/>
      <c r="D1059" s="9"/>
      <c r="E1059" s="9"/>
      <c r="F1059" s="8"/>
      <c r="G1059" s="8"/>
      <c r="H1059" s="8"/>
      <c r="I1059" s="8"/>
      <c r="J1059" s="8"/>
      <c r="K1059" s="244">
        <v>19002</v>
      </c>
      <c r="L1059" s="248" t="s">
        <v>1724</v>
      </c>
      <c r="M1059" s="246">
        <v>370661238009</v>
      </c>
      <c r="N1059" s="247">
        <v>20</v>
      </c>
      <c r="O1059" s="247" t="s">
        <v>1366</v>
      </c>
      <c r="P1059" s="203"/>
      <c r="Q1059" s="188" t="s">
        <v>910</v>
      </c>
      <c r="R1059" s="188" t="s">
        <v>1350</v>
      </c>
      <c r="S1059" s="188" t="s">
        <v>1367</v>
      </c>
      <c r="T1059" s="188" t="s">
        <v>1368</v>
      </c>
      <c r="U1059" s="189"/>
      <c r="V1059" s="189" t="s">
        <v>551</v>
      </c>
      <c r="W1059" s="197">
        <v>3436.26</v>
      </c>
      <c r="X1059" s="198">
        <v>0.62</v>
      </c>
      <c r="Y1059" s="199">
        <v>0.90159999999999996</v>
      </c>
      <c r="Z1059" s="200">
        <v>5.8799999999999998E-3</v>
      </c>
      <c r="AA1059" s="201">
        <v>3241.02</v>
      </c>
      <c r="AB1059" s="202">
        <v>0.22800000000000001</v>
      </c>
      <c r="AC1059" s="202">
        <v>2.4E-2</v>
      </c>
      <c r="AD1059" s="202" t="s">
        <v>971</v>
      </c>
      <c r="AE1059" s="202" t="s">
        <v>1369</v>
      </c>
      <c r="AF1059" s="202" t="s">
        <v>1206</v>
      </c>
      <c r="AG1059" s="202" t="s">
        <v>948</v>
      </c>
      <c r="AH1059" s="189">
        <v>0.99858999999999998</v>
      </c>
      <c r="AI1059" s="188"/>
      <c r="AJ1059" s="188"/>
      <c r="AK1059" s="187"/>
      <c r="AL1059" s="187"/>
      <c r="AM1059" s="188"/>
      <c r="AN1059" s="193"/>
    </row>
    <row r="1060" spans="1:40">
      <c r="A1060" s="16" t="str">
        <f t="shared" si="16"/>
        <v>370661238009OP Acute</v>
      </c>
      <c r="B1060" s="8"/>
      <c r="C1060" s="8"/>
      <c r="D1060" s="9"/>
      <c r="E1060" s="9"/>
      <c r="F1060" s="8"/>
      <c r="G1060" s="8"/>
      <c r="H1060" s="8"/>
      <c r="I1060" s="8"/>
      <c r="J1060" s="8"/>
      <c r="K1060" s="244">
        <v>19002</v>
      </c>
      <c r="L1060" s="248" t="s">
        <v>1724</v>
      </c>
      <c r="M1060" s="246">
        <v>370661238009</v>
      </c>
      <c r="N1060" s="247">
        <v>24</v>
      </c>
      <c r="O1060" s="247" t="s">
        <v>1371</v>
      </c>
      <c r="P1060" s="203"/>
      <c r="Q1060" s="188" t="s">
        <v>910</v>
      </c>
      <c r="R1060" s="188" t="s">
        <v>1350</v>
      </c>
      <c r="S1060" s="188" t="s">
        <v>1367</v>
      </c>
      <c r="T1060" s="188" t="s">
        <v>1368</v>
      </c>
      <c r="U1060" s="189"/>
      <c r="V1060" s="189" t="s">
        <v>551</v>
      </c>
      <c r="W1060" s="197">
        <v>440.14</v>
      </c>
      <c r="X1060" s="198">
        <v>0.6</v>
      </c>
      <c r="Y1060" s="199">
        <v>0.90159999999999996</v>
      </c>
      <c r="Z1060" s="200" t="s">
        <v>1206</v>
      </c>
      <c r="AA1060" s="201">
        <v>589.98</v>
      </c>
      <c r="AB1060" s="202">
        <v>0.22800000000000001</v>
      </c>
      <c r="AC1060" s="202">
        <v>2.4E-2</v>
      </c>
      <c r="AD1060" s="202" t="s">
        <v>971</v>
      </c>
      <c r="AE1060" s="202" t="s">
        <v>1369</v>
      </c>
      <c r="AF1060" s="202" t="s">
        <v>948</v>
      </c>
      <c r="AG1060" s="202" t="s">
        <v>948</v>
      </c>
      <c r="AH1060" s="189">
        <v>0.98373999999999995</v>
      </c>
      <c r="AI1060" s="188"/>
      <c r="AJ1060" s="188"/>
      <c r="AK1060" s="187"/>
      <c r="AL1060" s="187"/>
      <c r="AM1060" s="188"/>
      <c r="AN1060" s="193"/>
    </row>
    <row r="1061" spans="1:40">
      <c r="A1061" s="16" t="str">
        <f t="shared" si="16"/>
        <v>370512290001IP Acute</v>
      </c>
      <c r="B1061" s="8"/>
      <c r="C1061" s="8"/>
      <c r="D1061" s="9"/>
      <c r="E1061" s="9"/>
      <c r="F1061" s="8"/>
      <c r="G1061" s="8"/>
      <c r="H1061" s="8"/>
      <c r="I1061" s="8"/>
      <c r="J1061" s="8"/>
      <c r="K1061" s="244">
        <v>19004</v>
      </c>
      <c r="L1061" s="248" t="s">
        <v>1725</v>
      </c>
      <c r="M1061" s="246">
        <v>370512290001</v>
      </c>
      <c r="N1061" s="247">
        <v>20</v>
      </c>
      <c r="O1061" s="247" t="s">
        <v>1366</v>
      </c>
      <c r="P1061" s="203"/>
      <c r="Q1061" s="188" t="s">
        <v>902</v>
      </c>
      <c r="R1061" s="188" t="s">
        <v>1350</v>
      </c>
      <c r="S1061" s="188" t="s">
        <v>1367</v>
      </c>
      <c r="T1061" s="188" t="s">
        <v>1368</v>
      </c>
      <c r="U1061" s="189"/>
      <c r="V1061" s="189" t="s">
        <v>538</v>
      </c>
      <c r="W1061" s="197">
        <v>3436.26</v>
      </c>
      <c r="X1061" s="198">
        <v>0.62</v>
      </c>
      <c r="Y1061" s="199">
        <v>0.84860000000000002</v>
      </c>
      <c r="Z1061" s="200">
        <v>0</v>
      </c>
      <c r="AA1061" s="201">
        <v>3109.31</v>
      </c>
      <c r="AB1061" s="202">
        <v>0.46500000000000002</v>
      </c>
      <c r="AC1061" s="202">
        <v>4.9000000000000002E-2</v>
      </c>
      <c r="AD1061" s="202" t="s">
        <v>1373</v>
      </c>
      <c r="AE1061" s="202">
        <v>0</v>
      </c>
      <c r="AF1061" s="202" t="s">
        <v>1206</v>
      </c>
      <c r="AG1061" s="202" t="s">
        <v>948</v>
      </c>
      <c r="AH1061" s="189">
        <v>0.99858999999999998</v>
      </c>
      <c r="AI1061" s="188"/>
      <c r="AJ1061" s="188"/>
      <c r="AK1061" s="187"/>
      <c r="AL1061" s="187"/>
      <c r="AM1061" s="188"/>
      <c r="AN1061" s="193"/>
    </row>
    <row r="1062" spans="1:40">
      <c r="A1062" s="16" t="str">
        <f t="shared" si="16"/>
        <v>370512290001OP Acute</v>
      </c>
      <c r="B1062" s="8"/>
      <c r="C1062" s="8"/>
      <c r="D1062" s="9"/>
      <c r="E1062" s="9"/>
      <c r="F1062" s="8"/>
      <c r="G1062" s="8"/>
      <c r="H1062" s="8"/>
      <c r="I1062" s="8"/>
      <c r="J1062" s="8"/>
      <c r="K1062" s="244">
        <v>19004</v>
      </c>
      <c r="L1062" s="248" t="s">
        <v>1725</v>
      </c>
      <c r="M1062" s="246">
        <v>370512290001</v>
      </c>
      <c r="N1062" s="247">
        <v>24</v>
      </c>
      <c r="O1062" s="247" t="s">
        <v>1371</v>
      </c>
      <c r="P1062" s="203"/>
      <c r="Q1062" s="188" t="s">
        <v>902</v>
      </c>
      <c r="R1062" s="188" t="s">
        <v>1350</v>
      </c>
      <c r="S1062" s="188" t="s">
        <v>1367</v>
      </c>
      <c r="T1062" s="188" t="s">
        <v>1368</v>
      </c>
      <c r="U1062" s="189"/>
      <c r="V1062" s="189" t="s">
        <v>538</v>
      </c>
      <c r="W1062" s="197">
        <v>440.14</v>
      </c>
      <c r="X1062" s="198">
        <v>0.6</v>
      </c>
      <c r="Y1062" s="199">
        <v>0.84860000000000002</v>
      </c>
      <c r="Z1062" s="200" t="s">
        <v>1206</v>
      </c>
      <c r="AA1062" s="201">
        <v>393.65</v>
      </c>
      <c r="AB1062" s="202">
        <v>0.46500000000000002</v>
      </c>
      <c r="AC1062" s="202">
        <v>4.9000000000000002E-2</v>
      </c>
      <c r="AD1062" s="202" t="s">
        <v>1373</v>
      </c>
      <c r="AE1062" s="202">
        <v>0</v>
      </c>
      <c r="AF1062" s="202" t="s">
        <v>949</v>
      </c>
      <c r="AG1062" s="202" t="s">
        <v>948</v>
      </c>
      <c r="AH1062" s="189">
        <v>0.98373999999999995</v>
      </c>
      <c r="AI1062" s="188"/>
      <c r="AJ1062" s="188"/>
      <c r="AK1062" s="187"/>
      <c r="AL1062" s="187"/>
      <c r="AM1062" s="188"/>
      <c r="AN1062" s="193"/>
    </row>
    <row r="1063" spans="1:40">
      <c r="A1063" s="16" t="str">
        <f t="shared" si="16"/>
        <v>364251848001IP Psych</v>
      </c>
      <c r="B1063" s="8"/>
      <c r="C1063" s="8"/>
      <c r="D1063" s="9"/>
      <c r="E1063" s="9"/>
      <c r="F1063" s="8"/>
      <c r="G1063" s="8"/>
      <c r="H1063" s="8"/>
      <c r="I1063" s="8"/>
      <c r="J1063" s="8"/>
      <c r="K1063" s="244">
        <v>19005</v>
      </c>
      <c r="L1063" s="248" t="s">
        <v>1726</v>
      </c>
      <c r="M1063" s="246">
        <v>364251848001</v>
      </c>
      <c r="N1063" s="247">
        <v>21</v>
      </c>
      <c r="O1063" s="247" t="s">
        <v>1375</v>
      </c>
      <c r="P1063" s="203"/>
      <c r="Q1063" s="188" t="s">
        <v>797</v>
      </c>
      <c r="R1063" s="188" t="s">
        <v>1350</v>
      </c>
      <c r="S1063" s="188" t="s">
        <v>1385</v>
      </c>
      <c r="T1063" s="188" t="s">
        <v>1368</v>
      </c>
      <c r="U1063" s="189"/>
      <c r="V1063" s="189" t="s">
        <v>796</v>
      </c>
      <c r="W1063" s="197" t="s">
        <v>1206</v>
      </c>
      <c r="X1063" s="198" t="s">
        <v>1206</v>
      </c>
      <c r="Y1063" s="199" t="s">
        <v>1206</v>
      </c>
      <c r="Z1063" s="200" t="s">
        <v>1206</v>
      </c>
      <c r="AA1063" s="201">
        <v>460.32</v>
      </c>
      <c r="AB1063" s="202" t="s">
        <v>1206</v>
      </c>
      <c r="AC1063" s="202" t="s">
        <v>1206</v>
      </c>
      <c r="AD1063" s="202" t="s">
        <v>1373</v>
      </c>
      <c r="AE1063" s="202">
        <v>0</v>
      </c>
      <c r="AF1063" s="202" t="s">
        <v>1206</v>
      </c>
      <c r="AG1063" s="202" t="s">
        <v>948</v>
      </c>
      <c r="AH1063" s="189">
        <v>1</v>
      </c>
      <c r="AI1063" s="188"/>
      <c r="AJ1063" s="188"/>
      <c r="AK1063" s="187"/>
      <c r="AL1063" s="187"/>
      <c r="AM1063" s="188"/>
      <c r="AN1063" s="193"/>
    </row>
    <row r="1064" spans="1:40">
      <c r="A1064" s="16" t="str">
        <f t="shared" si="16"/>
        <v>364251848001OP Psych</v>
      </c>
      <c r="B1064" s="8"/>
      <c r="C1064" s="8"/>
      <c r="D1064" s="9"/>
      <c r="E1064" s="9"/>
      <c r="F1064" s="8"/>
      <c r="G1064" s="8"/>
      <c r="H1064" s="8"/>
      <c r="I1064" s="8"/>
      <c r="J1064" s="8"/>
      <c r="K1064" s="244">
        <v>19005</v>
      </c>
      <c r="L1064" s="248" t="s">
        <v>1726</v>
      </c>
      <c r="M1064" s="246">
        <v>364251848001</v>
      </c>
      <c r="N1064" s="247">
        <v>27</v>
      </c>
      <c r="O1064" s="247" t="s">
        <v>1376</v>
      </c>
      <c r="P1064" s="203"/>
      <c r="Q1064" s="188" t="s">
        <v>797</v>
      </c>
      <c r="R1064" s="188" t="s">
        <v>1350</v>
      </c>
      <c r="S1064" s="188" t="s">
        <v>1385</v>
      </c>
      <c r="T1064" s="188" t="s">
        <v>1368</v>
      </c>
      <c r="U1064" s="189"/>
      <c r="V1064" s="189" t="s">
        <v>796</v>
      </c>
      <c r="W1064" s="197">
        <v>201.46</v>
      </c>
      <c r="X1064" s="198">
        <v>0.6</v>
      </c>
      <c r="Y1064" s="199">
        <v>1.0427</v>
      </c>
      <c r="Z1064" s="200" t="s">
        <v>1206</v>
      </c>
      <c r="AA1064" s="201">
        <v>206.62</v>
      </c>
      <c r="AB1064" s="202">
        <v>0.23599999999999996</v>
      </c>
      <c r="AC1064" s="202">
        <v>2.1000000000000001E-2</v>
      </c>
      <c r="AD1064" s="202" t="s">
        <v>1373</v>
      </c>
      <c r="AE1064" s="202">
        <v>0</v>
      </c>
      <c r="AF1064" s="202" t="s">
        <v>949</v>
      </c>
      <c r="AG1064" s="202" t="s">
        <v>948</v>
      </c>
      <c r="AH1064" s="189">
        <v>1</v>
      </c>
      <c r="AI1064" s="188"/>
      <c r="AJ1064" s="188"/>
      <c r="AK1064" s="187"/>
      <c r="AL1064" s="187"/>
      <c r="AM1064" s="188"/>
      <c r="AN1064" s="193"/>
    </row>
    <row r="1065" spans="1:40">
      <c r="A1065" s="16" t="str">
        <f t="shared" si="16"/>
        <v>364251848001OP Psych</v>
      </c>
      <c r="B1065" s="8"/>
      <c r="C1065" s="8"/>
      <c r="D1065" s="9"/>
      <c r="E1065" s="9"/>
      <c r="F1065" s="8"/>
      <c r="G1065" s="8"/>
      <c r="H1065" s="8"/>
      <c r="I1065" s="8"/>
      <c r="J1065" s="8"/>
      <c r="K1065" s="244">
        <v>19005</v>
      </c>
      <c r="L1065" s="248" t="s">
        <v>1726</v>
      </c>
      <c r="M1065" s="246">
        <v>364251848001</v>
      </c>
      <c r="N1065" s="247">
        <v>28</v>
      </c>
      <c r="O1065" s="247" t="s">
        <v>1376</v>
      </c>
      <c r="P1065" s="203"/>
      <c r="Q1065" s="188" t="s">
        <v>797</v>
      </c>
      <c r="R1065" s="188" t="s">
        <v>1350</v>
      </c>
      <c r="S1065" s="188" t="s">
        <v>1385</v>
      </c>
      <c r="T1065" s="188" t="s">
        <v>1368</v>
      </c>
      <c r="U1065" s="189"/>
      <c r="V1065" s="189" t="s">
        <v>796</v>
      </c>
      <c r="W1065" s="197">
        <v>201.46</v>
      </c>
      <c r="X1065" s="198">
        <v>0.6</v>
      </c>
      <c r="Y1065" s="199">
        <v>1.0427</v>
      </c>
      <c r="Z1065" s="200" t="s">
        <v>1206</v>
      </c>
      <c r="AA1065" s="201">
        <v>206.62</v>
      </c>
      <c r="AB1065" s="202">
        <v>0.23599999999999996</v>
      </c>
      <c r="AC1065" s="202">
        <v>2.1000000000000001E-2</v>
      </c>
      <c r="AD1065" s="202" t="s">
        <v>1373</v>
      </c>
      <c r="AE1065" s="202">
        <v>0</v>
      </c>
      <c r="AF1065" s="202" t="s">
        <v>949</v>
      </c>
      <c r="AG1065" s="202" t="s">
        <v>948</v>
      </c>
      <c r="AH1065" s="189">
        <v>1</v>
      </c>
      <c r="AI1065" s="188"/>
      <c r="AJ1065" s="188"/>
      <c r="AK1065" s="187"/>
      <c r="AL1065" s="187"/>
      <c r="AM1065" s="188"/>
      <c r="AN1065" s="193"/>
    </row>
    <row r="1066" spans="1:40">
      <c r="A1066" s="16" t="str">
        <f t="shared" si="16"/>
        <v>370661220001IP Acute</v>
      </c>
      <c r="B1066" s="8"/>
      <c r="C1066" s="8"/>
      <c r="D1066" s="9"/>
      <c r="E1066" s="9"/>
      <c r="F1066" s="8"/>
      <c r="G1066" s="8"/>
      <c r="H1066" s="8"/>
      <c r="I1066" s="8"/>
      <c r="J1066" s="8"/>
      <c r="K1066" s="244">
        <v>19006</v>
      </c>
      <c r="L1066" s="248" t="s">
        <v>1727</v>
      </c>
      <c r="M1066" s="246">
        <v>370661220001</v>
      </c>
      <c r="N1066" s="247">
        <v>20</v>
      </c>
      <c r="O1066" s="247" t="s">
        <v>1366</v>
      </c>
      <c r="P1066" s="203"/>
      <c r="Q1066" s="188" t="s">
        <v>857</v>
      </c>
      <c r="R1066" s="188" t="s">
        <v>1350</v>
      </c>
      <c r="S1066" s="188" t="s">
        <v>1367</v>
      </c>
      <c r="T1066" s="188" t="s">
        <v>1368</v>
      </c>
      <c r="U1066" s="189"/>
      <c r="V1066" s="189" t="s">
        <v>593</v>
      </c>
      <c r="W1066" s="197">
        <v>3436.26</v>
      </c>
      <c r="X1066" s="198">
        <v>0.62</v>
      </c>
      <c r="Y1066" s="199">
        <v>0.90159999999999996</v>
      </c>
      <c r="Z1066" s="200">
        <v>5.8799999999999998E-3</v>
      </c>
      <c r="AA1066" s="201">
        <v>3241.02</v>
      </c>
      <c r="AB1066" s="202">
        <v>0.22800000000000001</v>
      </c>
      <c r="AC1066" s="202">
        <v>2.9000000000000001E-2</v>
      </c>
      <c r="AD1066" s="202" t="s">
        <v>971</v>
      </c>
      <c r="AE1066" s="202" t="s">
        <v>1374</v>
      </c>
      <c r="AF1066" s="202" t="s">
        <v>1206</v>
      </c>
      <c r="AG1066" s="202" t="s">
        <v>948</v>
      </c>
      <c r="AH1066" s="189">
        <v>0.99858999999999998</v>
      </c>
      <c r="AI1066" s="188"/>
      <c r="AJ1066" s="188"/>
      <c r="AK1066" s="187"/>
      <c r="AL1066" s="187"/>
      <c r="AM1066" s="188"/>
      <c r="AN1066" s="193"/>
    </row>
    <row r="1067" spans="1:40">
      <c r="A1067" s="16" t="str">
        <f t="shared" si="16"/>
        <v>370661220001IP Psych</v>
      </c>
      <c r="B1067" s="8"/>
      <c r="C1067" s="8"/>
      <c r="D1067" s="9"/>
      <c r="E1067" s="9"/>
      <c r="F1067" s="8"/>
      <c r="G1067" s="8"/>
      <c r="H1067" s="8"/>
      <c r="I1067" s="8"/>
      <c r="J1067" s="8"/>
      <c r="K1067" s="244">
        <v>19006</v>
      </c>
      <c r="L1067" s="248" t="s">
        <v>1727</v>
      </c>
      <c r="M1067" s="246">
        <v>370661220001</v>
      </c>
      <c r="N1067" s="247">
        <v>21</v>
      </c>
      <c r="O1067" s="247" t="s">
        <v>1375</v>
      </c>
      <c r="P1067" s="203"/>
      <c r="Q1067" s="188" t="s">
        <v>857</v>
      </c>
      <c r="R1067" s="188" t="s">
        <v>1350</v>
      </c>
      <c r="S1067" s="188" t="s">
        <v>1367</v>
      </c>
      <c r="T1067" s="188" t="s">
        <v>1368</v>
      </c>
      <c r="U1067" s="189"/>
      <c r="V1067" s="189" t="s">
        <v>593</v>
      </c>
      <c r="W1067" s="197" t="s">
        <v>1206</v>
      </c>
      <c r="X1067" s="198" t="s">
        <v>1206</v>
      </c>
      <c r="Y1067" s="199" t="s">
        <v>1206</v>
      </c>
      <c r="Z1067" s="200" t="s">
        <v>1206</v>
      </c>
      <c r="AA1067" s="201">
        <v>371.82</v>
      </c>
      <c r="AB1067" s="202" t="s">
        <v>1206</v>
      </c>
      <c r="AC1067" s="202" t="s">
        <v>1206</v>
      </c>
      <c r="AD1067" s="202" t="s">
        <v>971</v>
      </c>
      <c r="AE1067" s="202" t="s">
        <v>1374</v>
      </c>
      <c r="AF1067" s="202" t="s">
        <v>1206</v>
      </c>
      <c r="AG1067" s="202" t="s">
        <v>948</v>
      </c>
      <c r="AH1067" s="189">
        <v>1</v>
      </c>
      <c r="AI1067" s="188"/>
      <c r="AJ1067" s="188"/>
      <c r="AK1067" s="187"/>
      <c r="AL1067" s="187"/>
      <c r="AM1067" s="188"/>
      <c r="AN1067" s="193"/>
    </row>
    <row r="1068" spans="1:40">
      <c r="A1068" s="16" t="str">
        <f t="shared" si="16"/>
        <v>370661220013IP Psych</v>
      </c>
      <c r="B1068" s="8"/>
      <c r="C1068" s="8"/>
      <c r="D1068" s="9"/>
      <c r="E1068" s="9"/>
      <c r="F1068" s="8"/>
      <c r="G1068" s="8"/>
      <c r="H1068" s="8"/>
      <c r="I1068" s="8"/>
      <c r="J1068" s="8"/>
      <c r="K1068" s="244">
        <v>19006</v>
      </c>
      <c r="L1068" s="248" t="s">
        <v>1727</v>
      </c>
      <c r="M1068" s="246">
        <v>370661220013</v>
      </c>
      <c r="N1068" s="247">
        <v>21</v>
      </c>
      <c r="O1068" s="247" t="s">
        <v>1375</v>
      </c>
      <c r="P1068" s="203"/>
      <c r="Q1068" s="188" t="s">
        <v>857</v>
      </c>
      <c r="R1068" s="188" t="s">
        <v>1350</v>
      </c>
      <c r="S1068" s="188" t="s">
        <v>1367</v>
      </c>
      <c r="T1068" s="188" t="s">
        <v>1368</v>
      </c>
      <c r="U1068" s="189"/>
      <c r="V1068" s="189" t="s">
        <v>593</v>
      </c>
      <c r="W1068" s="197" t="s">
        <v>1206</v>
      </c>
      <c r="X1068" s="198" t="s">
        <v>1206</v>
      </c>
      <c r="Y1068" s="199" t="s">
        <v>1206</v>
      </c>
      <c r="Z1068" s="200" t="s">
        <v>1206</v>
      </c>
      <c r="AA1068" s="201">
        <v>371.82</v>
      </c>
      <c r="AB1068" s="202" t="s">
        <v>1206</v>
      </c>
      <c r="AC1068" s="202" t="s">
        <v>1206</v>
      </c>
      <c r="AD1068" s="202" t="s">
        <v>971</v>
      </c>
      <c r="AE1068" s="202" t="s">
        <v>1374</v>
      </c>
      <c r="AF1068" s="202" t="s">
        <v>1206</v>
      </c>
      <c r="AG1068" s="202" t="s">
        <v>948</v>
      </c>
      <c r="AH1068" s="189">
        <v>1</v>
      </c>
      <c r="AI1068" s="188"/>
      <c r="AJ1068" s="188"/>
      <c r="AK1068" s="187"/>
      <c r="AL1068" s="187"/>
      <c r="AM1068" s="188"/>
      <c r="AN1068" s="193"/>
    </row>
    <row r="1069" spans="1:40">
      <c r="A1069" s="16" t="str">
        <f t="shared" si="16"/>
        <v>370661220001IP Rehab</v>
      </c>
      <c r="B1069" s="8"/>
      <c r="C1069" s="8"/>
      <c r="D1069" s="9"/>
      <c r="E1069" s="9"/>
      <c r="F1069" s="8"/>
      <c r="G1069" s="8"/>
      <c r="H1069" s="8"/>
      <c r="I1069" s="8"/>
      <c r="J1069" s="8"/>
      <c r="K1069" s="244">
        <v>19006</v>
      </c>
      <c r="L1069" s="248" t="s">
        <v>1727</v>
      </c>
      <c r="M1069" s="246">
        <v>370661220001</v>
      </c>
      <c r="N1069" s="247">
        <v>22</v>
      </c>
      <c r="O1069" s="247" t="s">
        <v>1370</v>
      </c>
      <c r="P1069" s="203"/>
      <c r="Q1069" s="188" t="s">
        <v>857</v>
      </c>
      <c r="R1069" s="188" t="s">
        <v>1350</v>
      </c>
      <c r="S1069" s="188" t="s">
        <v>1367</v>
      </c>
      <c r="T1069" s="188" t="s">
        <v>1368</v>
      </c>
      <c r="U1069" s="189"/>
      <c r="V1069" s="189" t="s">
        <v>593</v>
      </c>
      <c r="W1069" s="197" t="s">
        <v>1206</v>
      </c>
      <c r="X1069" s="198" t="s">
        <v>1206</v>
      </c>
      <c r="Y1069" s="199" t="s">
        <v>1206</v>
      </c>
      <c r="Z1069" s="200" t="s">
        <v>1206</v>
      </c>
      <c r="AA1069" s="201">
        <v>599.45000000000005</v>
      </c>
      <c r="AB1069" s="202" t="s">
        <v>1206</v>
      </c>
      <c r="AC1069" s="202" t="s">
        <v>1206</v>
      </c>
      <c r="AD1069" s="202" t="s">
        <v>971</v>
      </c>
      <c r="AE1069" s="202" t="s">
        <v>1374</v>
      </c>
      <c r="AF1069" s="202" t="s">
        <v>1206</v>
      </c>
      <c r="AG1069" s="202" t="s">
        <v>948</v>
      </c>
      <c r="AH1069" s="189">
        <v>1</v>
      </c>
      <c r="AI1069" s="188"/>
      <c r="AJ1069" s="188"/>
      <c r="AK1069" s="187"/>
      <c r="AL1069" s="187"/>
      <c r="AM1069" s="188"/>
      <c r="AN1069" s="193"/>
    </row>
    <row r="1070" spans="1:40">
      <c r="A1070" s="16" t="str">
        <f t="shared" si="16"/>
        <v>370661220015IP Rehab</v>
      </c>
      <c r="B1070" s="8"/>
      <c r="C1070" s="8"/>
      <c r="D1070" s="9"/>
      <c r="E1070" s="9"/>
      <c r="F1070" s="8"/>
      <c r="G1070" s="8"/>
      <c r="H1070" s="8"/>
      <c r="I1070" s="8"/>
      <c r="J1070" s="8"/>
      <c r="K1070" s="244">
        <v>19006</v>
      </c>
      <c r="L1070" s="248" t="s">
        <v>1727</v>
      </c>
      <c r="M1070" s="246">
        <v>370661220015</v>
      </c>
      <c r="N1070" s="247">
        <v>22</v>
      </c>
      <c r="O1070" s="247" t="s">
        <v>1370</v>
      </c>
      <c r="P1070" s="203"/>
      <c r="Q1070" s="188" t="s">
        <v>857</v>
      </c>
      <c r="R1070" s="188" t="s">
        <v>1350</v>
      </c>
      <c r="S1070" s="188" t="s">
        <v>1367</v>
      </c>
      <c r="T1070" s="188" t="s">
        <v>1368</v>
      </c>
      <c r="U1070" s="189"/>
      <c r="V1070" s="189" t="s">
        <v>593</v>
      </c>
      <c r="W1070" s="197" t="s">
        <v>1206</v>
      </c>
      <c r="X1070" s="198" t="s">
        <v>1206</v>
      </c>
      <c r="Y1070" s="199" t="s">
        <v>1206</v>
      </c>
      <c r="Z1070" s="200" t="s">
        <v>1206</v>
      </c>
      <c r="AA1070" s="201">
        <v>599.45000000000005</v>
      </c>
      <c r="AB1070" s="202" t="s">
        <v>1206</v>
      </c>
      <c r="AC1070" s="202" t="s">
        <v>1206</v>
      </c>
      <c r="AD1070" s="202" t="s">
        <v>971</v>
      </c>
      <c r="AE1070" s="202" t="s">
        <v>1374</v>
      </c>
      <c r="AF1070" s="202" t="s">
        <v>1206</v>
      </c>
      <c r="AG1070" s="202" t="s">
        <v>948</v>
      </c>
      <c r="AH1070" s="189">
        <v>1</v>
      </c>
      <c r="AI1070" s="188"/>
      <c r="AJ1070" s="188"/>
      <c r="AK1070" s="187"/>
      <c r="AL1070" s="187"/>
      <c r="AM1070" s="188"/>
      <c r="AN1070" s="193"/>
    </row>
    <row r="1071" spans="1:40">
      <c r="A1071" s="16" t="str">
        <f t="shared" si="16"/>
        <v>370661220001OP Acute</v>
      </c>
      <c r="B1071" s="8"/>
      <c r="C1071" s="8"/>
      <c r="D1071" s="9"/>
      <c r="E1071" s="9"/>
      <c r="F1071" s="8"/>
      <c r="G1071" s="8"/>
      <c r="H1071" s="8"/>
      <c r="I1071" s="8"/>
      <c r="J1071" s="8"/>
      <c r="K1071" s="244">
        <v>19006</v>
      </c>
      <c r="L1071" s="248" t="s">
        <v>1727</v>
      </c>
      <c r="M1071" s="246">
        <v>370661220001</v>
      </c>
      <c r="N1071" s="247">
        <v>24</v>
      </c>
      <c r="O1071" s="247" t="s">
        <v>1371</v>
      </c>
      <c r="P1071" s="203"/>
      <c r="Q1071" s="188" t="s">
        <v>857</v>
      </c>
      <c r="R1071" s="188" t="s">
        <v>1350</v>
      </c>
      <c r="S1071" s="188" t="s">
        <v>1367</v>
      </c>
      <c r="T1071" s="188" t="s">
        <v>1368</v>
      </c>
      <c r="U1071" s="189"/>
      <c r="V1071" s="189" t="s">
        <v>593</v>
      </c>
      <c r="W1071" s="197">
        <v>440.14</v>
      </c>
      <c r="X1071" s="198">
        <v>0.6</v>
      </c>
      <c r="Y1071" s="199">
        <v>0.90159999999999996</v>
      </c>
      <c r="Z1071" s="200" t="s">
        <v>1206</v>
      </c>
      <c r="AA1071" s="201">
        <v>589.98</v>
      </c>
      <c r="AB1071" s="202">
        <v>0.22800000000000001</v>
      </c>
      <c r="AC1071" s="202">
        <v>2.9000000000000001E-2</v>
      </c>
      <c r="AD1071" s="202" t="s">
        <v>971</v>
      </c>
      <c r="AE1071" s="202" t="s">
        <v>1374</v>
      </c>
      <c r="AF1071" s="202" t="s">
        <v>948</v>
      </c>
      <c r="AG1071" s="202" t="s">
        <v>948</v>
      </c>
      <c r="AH1071" s="189">
        <v>0.98373999999999995</v>
      </c>
      <c r="AI1071" s="188"/>
      <c r="AJ1071" s="188"/>
      <c r="AK1071" s="187"/>
      <c r="AL1071" s="187"/>
      <c r="AM1071" s="188"/>
      <c r="AN1071" s="193"/>
    </row>
    <row r="1072" spans="1:40">
      <c r="A1072" s="16" t="str">
        <f t="shared" si="16"/>
        <v>370661220001OP Psych</v>
      </c>
      <c r="B1072" s="8"/>
      <c r="C1072" s="8"/>
      <c r="D1072" s="9"/>
      <c r="E1072" s="9"/>
      <c r="F1072" s="8"/>
      <c r="G1072" s="8"/>
      <c r="H1072" s="8"/>
      <c r="I1072" s="8"/>
      <c r="J1072" s="8"/>
      <c r="K1072" s="244">
        <v>19006</v>
      </c>
      <c r="L1072" s="248" t="s">
        <v>1727</v>
      </c>
      <c r="M1072" s="246">
        <v>370661220001</v>
      </c>
      <c r="N1072" s="247">
        <v>27</v>
      </c>
      <c r="O1072" s="247" t="s">
        <v>1376</v>
      </c>
      <c r="P1072" s="203"/>
      <c r="Q1072" s="188" t="s">
        <v>857</v>
      </c>
      <c r="R1072" s="188" t="s">
        <v>1350</v>
      </c>
      <c r="S1072" s="188" t="s">
        <v>1367</v>
      </c>
      <c r="T1072" s="188" t="s">
        <v>1368</v>
      </c>
      <c r="U1072" s="189"/>
      <c r="V1072" s="189" t="s">
        <v>593</v>
      </c>
      <c r="W1072" s="197">
        <v>201.46</v>
      </c>
      <c r="X1072" s="198">
        <v>0.6</v>
      </c>
      <c r="Y1072" s="199">
        <v>0.90159999999999996</v>
      </c>
      <c r="Z1072" s="200" t="s">
        <v>1206</v>
      </c>
      <c r="AA1072" s="201">
        <v>250.57</v>
      </c>
      <c r="AB1072" s="202">
        <v>0.22800000000000001</v>
      </c>
      <c r="AC1072" s="202">
        <v>2.9000000000000001E-2</v>
      </c>
      <c r="AD1072" s="202" t="s">
        <v>971</v>
      </c>
      <c r="AE1072" s="202" t="s">
        <v>1374</v>
      </c>
      <c r="AF1072" s="202" t="s">
        <v>948</v>
      </c>
      <c r="AG1072" s="202" t="s">
        <v>948</v>
      </c>
      <c r="AH1072" s="189">
        <v>1</v>
      </c>
      <c r="AI1072" s="188"/>
      <c r="AJ1072" s="188"/>
      <c r="AK1072" s="187"/>
      <c r="AL1072" s="187"/>
      <c r="AM1072" s="188"/>
      <c r="AN1072" s="193"/>
    </row>
    <row r="1073" spans="1:40">
      <c r="A1073" s="16" t="str">
        <f t="shared" si="16"/>
        <v>370661220013OP Psych</v>
      </c>
      <c r="B1073" s="8"/>
      <c r="C1073" s="8"/>
      <c r="D1073" s="9"/>
      <c r="E1073" s="9"/>
      <c r="F1073" s="8"/>
      <c r="G1073" s="8"/>
      <c r="H1073" s="8"/>
      <c r="I1073" s="8"/>
      <c r="J1073" s="8"/>
      <c r="K1073" s="244">
        <v>19006</v>
      </c>
      <c r="L1073" s="248" t="s">
        <v>1727</v>
      </c>
      <c r="M1073" s="246">
        <v>370661220013</v>
      </c>
      <c r="N1073" s="247">
        <v>27</v>
      </c>
      <c r="O1073" s="247" t="s">
        <v>1376</v>
      </c>
      <c r="P1073" s="203"/>
      <c r="Q1073" s="188" t="s">
        <v>857</v>
      </c>
      <c r="R1073" s="188" t="s">
        <v>1350</v>
      </c>
      <c r="S1073" s="188" t="s">
        <v>1367</v>
      </c>
      <c r="T1073" s="188" t="s">
        <v>1368</v>
      </c>
      <c r="U1073" s="189"/>
      <c r="V1073" s="189" t="s">
        <v>593</v>
      </c>
      <c r="W1073" s="197">
        <v>201.46</v>
      </c>
      <c r="X1073" s="198">
        <v>0.6</v>
      </c>
      <c r="Y1073" s="199">
        <v>0.90159999999999996</v>
      </c>
      <c r="Z1073" s="200" t="s">
        <v>1206</v>
      </c>
      <c r="AA1073" s="201">
        <v>250.57</v>
      </c>
      <c r="AB1073" s="202">
        <v>0.22800000000000001</v>
      </c>
      <c r="AC1073" s="202">
        <v>2.9000000000000001E-2</v>
      </c>
      <c r="AD1073" s="202" t="s">
        <v>971</v>
      </c>
      <c r="AE1073" s="202" t="s">
        <v>1374</v>
      </c>
      <c r="AF1073" s="202" t="s">
        <v>948</v>
      </c>
      <c r="AG1073" s="202" t="s">
        <v>948</v>
      </c>
      <c r="AH1073" s="189">
        <v>1</v>
      </c>
      <c r="AI1073" s="188"/>
      <c r="AJ1073" s="188"/>
      <c r="AK1073" s="187"/>
      <c r="AL1073" s="187"/>
      <c r="AM1073" s="188"/>
      <c r="AN1073" s="193"/>
    </row>
    <row r="1074" spans="1:40">
      <c r="A1074" s="16" t="str">
        <f t="shared" si="16"/>
        <v>370661220001OP Psych</v>
      </c>
      <c r="B1074" s="8"/>
      <c r="C1074" s="8"/>
      <c r="D1074" s="9"/>
      <c r="E1074" s="9"/>
      <c r="F1074" s="8"/>
      <c r="G1074" s="8"/>
      <c r="H1074" s="8"/>
      <c r="I1074" s="8"/>
      <c r="J1074" s="8"/>
      <c r="K1074" s="244">
        <v>19006</v>
      </c>
      <c r="L1074" s="248" t="s">
        <v>1727</v>
      </c>
      <c r="M1074" s="246">
        <v>370661220001</v>
      </c>
      <c r="N1074" s="247">
        <v>28</v>
      </c>
      <c r="O1074" s="247" t="s">
        <v>1376</v>
      </c>
      <c r="P1074" s="203"/>
      <c r="Q1074" s="188" t="s">
        <v>857</v>
      </c>
      <c r="R1074" s="188" t="s">
        <v>1350</v>
      </c>
      <c r="S1074" s="188" t="s">
        <v>1367</v>
      </c>
      <c r="T1074" s="188" t="s">
        <v>1368</v>
      </c>
      <c r="U1074" s="189"/>
      <c r="V1074" s="189" t="s">
        <v>593</v>
      </c>
      <c r="W1074" s="197">
        <v>201.46</v>
      </c>
      <c r="X1074" s="198">
        <v>0.6</v>
      </c>
      <c r="Y1074" s="199">
        <v>0.90159999999999996</v>
      </c>
      <c r="Z1074" s="200" t="s">
        <v>1206</v>
      </c>
      <c r="AA1074" s="201">
        <v>250.57</v>
      </c>
      <c r="AB1074" s="202">
        <v>0.22800000000000001</v>
      </c>
      <c r="AC1074" s="202">
        <v>2.9000000000000001E-2</v>
      </c>
      <c r="AD1074" s="202" t="s">
        <v>971</v>
      </c>
      <c r="AE1074" s="202" t="s">
        <v>1374</v>
      </c>
      <c r="AF1074" s="202" t="s">
        <v>948</v>
      </c>
      <c r="AG1074" s="202" t="s">
        <v>948</v>
      </c>
      <c r="AH1074" s="189">
        <v>1</v>
      </c>
      <c r="AI1074" s="188"/>
      <c r="AJ1074" s="188"/>
      <c r="AK1074" s="187"/>
      <c r="AL1074" s="187"/>
      <c r="AM1074" s="188"/>
      <c r="AN1074" s="193"/>
    </row>
    <row r="1075" spans="1:40">
      <c r="A1075" s="16" t="str">
        <f t="shared" si="16"/>
        <v>370661220013OP Psych</v>
      </c>
      <c r="B1075" s="8"/>
      <c r="C1075" s="8"/>
      <c r="D1075" s="9"/>
      <c r="E1075" s="9"/>
      <c r="F1075" s="8"/>
      <c r="G1075" s="8"/>
      <c r="H1075" s="8"/>
      <c r="I1075" s="8"/>
      <c r="J1075" s="8"/>
      <c r="K1075" s="244">
        <v>19006</v>
      </c>
      <c r="L1075" s="248" t="s">
        <v>1727</v>
      </c>
      <c r="M1075" s="246">
        <v>370661220013</v>
      </c>
      <c r="N1075" s="247">
        <v>28</v>
      </c>
      <c r="O1075" s="247" t="s">
        <v>1376</v>
      </c>
      <c r="P1075" s="203"/>
      <c r="Q1075" s="188" t="s">
        <v>857</v>
      </c>
      <c r="R1075" s="188" t="s">
        <v>1350</v>
      </c>
      <c r="S1075" s="188" t="s">
        <v>1367</v>
      </c>
      <c r="T1075" s="188" t="s">
        <v>1368</v>
      </c>
      <c r="U1075" s="189"/>
      <c r="V1075" s="189" t="s">
        <v>593</v>
      </c>
      <c r="W1075" s="197">
        <v>201.46</v>
      </c>
      <c r="X1075" s="198">
        <v>0.6</v>
      </c>
      <c r="Y1075" s="199">
        <v>0.90159999999999996</v>
      </c>
      <c r="Z1075" s="200" t="s">
        <v>1206</v>
      </c>
      <c r="AA1075" s="201">
        <v>250.57</v>
      </c>
      <c r="AB1075" s="202">
        <v>0.22800000000000001</v>
      </c>
      <c r="AC1075" s="202">
        <v>2.9000000000000001E-2</v>
      </c>
      <c r="AD1075" s="202" t="s">
        <v>971</v>
      </c>
      <c r="AE1075" s="202" t="s">
        <v>1374</v>
      </c>
      <c r="AF1075" s="202" t="s">
        <v>948</v>
      </c>
      <c r="AG1075" s="202" t="s">
        <v>948</v>
      </c>
      <c r="AH1075" s="189">
        <v>1</v>
      </c>
      <c r="AI1075" s="188"/>
      <c r="AJ1075" s="188"/>
      <c r="AK1075" s="187"/>
      <c r="AL1075" s="187"/>
      <c r="AM1075" s="188"/>
      <c r="AN1075" s="193"/>
    </row>
    <row r="1076" spans="1:40">
      <c r="A1076" s="16" t="str">
        <f t="shared" ref="A1076:A1139" si="17">M1076&amp;O1076</f>
        <v>370661238001IP Acute</v>
      </c>
      <c r="B1076" s="8"/>
      <c r="C1076" s="8"/>
      <c r="D1076" s="9"/>
      <c r="E1076" s="9"/>
      <c r="F1076" s="8"/>
      <c r="G1076" s="8"/>
      <c r="H1076" s="8"/>
      <c r="I1076" s="8"/>
      <c r="J1076" s="8"/>
      <c r="K1076" s="244">
        <v>19007</v>
      </c>
      <c r="L1076" s="248" t="s">
        <v>1728</v>
      </c>
      <c r="M1076" s="246">
        <v>370661238001</v>
      </c>
      <c r="N1076" s="247">
        <v>20</v>
      </c>
      <c r="O1076" s="247" t="s">
        <v>1366</v>
      </c>
      <c r="P1076" s="203"/>
      <c r="Q1076" s="188" t="s">
        <v>910</v>
      </c>
      <c r="R1076" s="188" t="s">
        <v>1350</v>
      </c>
      <c r="S1076" s="188" t="s">
        <v>1367</v>
      </c>
      <c r="T1076" s="188" t="s">
        <v>1368</v>
      </c>
      <c r="U1076" s="189"/>
      <c r="V1076" s="189" t="s">
        <v>551</v>
      </c>
      <c r="W1076" s="197">
        <v>3436.26</v>
      </c>
      <c r="X1076" s="198">
        <v>0.62</v>
      </c>
      <c r="Y1076" s="199">
        <v>0.90159999999999996</v>
      </c>
      <c r="Z1076" s="200">
        <v>5.8799999999999998E-3</v>
      </c>
      <c r="AA1076" s="201">
        <v>3241.02</v>
      </c>
      <c r="AB1076" s="202">
        <v>0.22800000000000001</v>
      </c>
      <c r="AC1076" s="202">
        <v>2.4E-2</v>
      </c>
      <c r="AD1076" s="202" t="s">
        <v>971</v>
      </c>
      <c r="AE1076" s="202" t="s">
        <v>1369</v>
      </c>
      <c r="AF1076" s="202" t="s">
        <v>1206</v>
      </c>
      <c r="AG1076" s="202" t="s">
        <v>948</v>
      </c>
      <c r="AH1076" s="189">
        <v>0.99858999999999998</v>
      </c>
      <c r="AI1076" s="188"/>
      <c r="AJ1076" s="188"/>
      <c r="AK1076" s="187"/>
      <c r="AL1076" s="187"/>
      <c r="AM1076" s="188"/>
      <c r="AN1076" s="193"/>
    </row>
    <row r="1077" spans="1:40">
      <c r="A1077" s="16" t="str">
        <f t="shared" si="17"/>
        <v>370661238001IP Psych</v>
      </c>
      <c r="B1077" s="8"/>
      <c r="C1077" s="8"/>
      <c r="D1077" s="9"/>
      <c r="E1077" s="9"/>
      <c r="F1077" s="8"/>
      <c r="G1077" s="8"/>
      <c r="H1077" s="8"/>
      <c r="I1077" s="8"/>
      <c r="J1077" s="8"/>
      <c r="K1077" s="244">
        <v>19007</v>
      </c>
      <c r="L1077" s="248" t="s">
        <v>1728</v>
      </c>
      <c r="M1077" s="246">
        <v>370661238001</v>
      </c>
      <c r="N1077" s="247">
        <v>21</v>
      </c>
      <c r="O1077" s="247" t="s">
        <v>1375</v>
      </c>
      <c r="P1077" s="203"/>
      <c r="Q1077" s="188" t="s">
        <v>910</v>
      </c>
      <c r="R1077" s="188" t="s">
        <v>1350</v>
      </c>
      <c r="S1077" s="188" t="s">
        <v>1367</v>
      </c>
      <c r="T1077" s="188" t="s">
        <v>1368</v>
      </c>
      <c r="U1077" s="189"/>
      <c r="V1077" s="189" t="s">
        <v>551</v>
      </c>
      <c r="W1077" s="197" t="s">
        <v>1206</v>
      </c>
      <c r="X1077" s="198" t="s">
        <v>1206</v>
      </c>
      <c r="Y1077" s="199" t="s">
        <v>1206</v>
      </c>
      <c r="Z1077" s="200" t="s">
        <v>1206</v>
      </c>
      <c r="AA1077" s="201">
        <v>371.82</v>
      </c>
      <c r="AB1077" s="202" t="s">
        <v>1206</v>
      </c>
      <c r="AC1077" s="202" t="s">
        <v>1206</v>
      </c>
      <c r="AD1077" s="202" t="s">
        <v>971</v>
      </c>
      <c r="AE1077" s="202" t="s">
        <v>1369</v>
      </c>
      <c r="AF1077" s="202" t="s">
        <v>1206</v>
      </c>
      <c r="AG1077" s="202" t="s">
        <v>948</v>
      </c>
      <c r="AH1077" s="189">
        <v>1</v>
      </c>
      <c r="AI1077" s="188"/>
      <c r="AJ1077" s="188"/>
      <c r="AK1077" s="187"/>
      <c r="AL1077" s="187"/>
      <c r="AM1077" s="188"/>
      <c r="AN1077" s="193"/>
    </row>
    <row r="1078" spans="1:40">
      <c r="A1078" s="16" t="str">
        <f t="shared" si="17"/>
        <v>370661238011IP Psych</v>
      </c>
      <c r="B1078" s="8"/>
      <c r="C1078" s="8"/>
      <c r="D1078" s="9"/>
      <c r="E1078" s="9"/>
      <c r="F1078" s="8"/>
      <c r="G1078" s="8"/>
      <c r="H1078" s="8"/>
      <c r="I1078" s="8"/>
      <c r="J1078" s="8"/>
      <c r="K1078" s="244">
        <v>19007</v>
      </c>
      <c r="L1078" s="248" t="s">
        <v>1728</v>
      </c>
      <c r="M1078" s="246">
        <v>370661238011</v>
      </c>
      <c r="N1078" s="247">
        <v>21</v>
      </c>
      <c r="O1078" s="247" t="s">
        <v>1375</v>
      </c>
      <c r="P1078" s="203"/>
      <c r="Q1078" s="188" t="s">
        <v>910</v>
      </c>
      <c r="R1078" s="188" t="s">
        <v>1350</v>
      </c>
      <c r="S1078" s="188" t="s">
        <v>1367</v>
      </c>
      <c r="T1078" s="188" t="s">
        <v>1368</v>
      </c>
      <c r="U1078" s="189"/>
      <c r="V1078" s="189" t="s">
        <v>551</v>
      </c>
      <c r="W1078" s="197" t="s">
        <v>1206</v>
      </c>
      <c r="X1078" s="198" t="s">
        <v>1206</v>
      </c>
      <c r="Y1078" s="199" t="s">
        <v>1206</v>
      </c>
      <c r="Z1078" s="200" t="s">
        <v>1206</v>
      </c>
      <c r="AA1078" s="201">
        <v>371.82</v>
      </c>
      <c r="AB1078" s="202" t="s">
        <v>1206</v>
      </c>
      <c r="AC1078" s="202" t="s">
        <v>1206</v>
      </c>
      <c r="AD1078" s="202" t="s">
        <v>971</v>
      </c>
      <c r="AE1078" s="202" t="s">
        <v>1369</v>
      </c>
      <c r="AF1078" s="202" t="s">
        <v>1206</v>
      </c>
      <c r="AG1078" s="202" t="s">
        <v>948</v>
      </c>
      <c r="AH1078" s="189">
        <v>1</v>
      </c>
      <c r="AI1078" s="188"/>
      <c r="AJ1078" s="188"/>
      <c r="AK1078" s="187"/>
      <c r="AL1078" s="187"/>
      <c r="AM1078" s="188"/>
      <c r="AN1078" s="193"/>
    </row>
    <row r="1079" spans="1:40">
      <c r="A1079" s="16" t="str">
        <f t="shared" si="17"/>
        <v>370661238001OP Acute</v>
      </c>
      <c r="B1079" s="8"/>
      <c r="C1079" s="8"/>
      <c r="D1079" s="9"/>
      <c r="E1079" s="9"/>
      <c r="F1079" s="8"/>
      <c r="G1079" s="8"/>
      <c r="H1079" s="8"/>
      <c r="I1079" s="8"/>
      <c r="J1079" s="8"/>
      <c r="K1079" s="244">
        <v>19007</v>
      </c>
      <c r="L1079" s="248" t="s">
        <v>1728</v>
      </c>
      <c r="M1079" s="246">
        <v>370661238001</v>
      </c>
      <c r="N1079" s="247">
        <v>24</v>
      </c>
      <c r="O1079" s="247" t="s">
        <v>1371</v>
      </c>
      <c r="P1079" s="203"/>
      <c r="Q1079" s="188" t="s">
        <v>910</v>
      </c>
      <c r="R1079" s="188" t="s">
        <v>1350</v>
      </c>
      <c r="S1079" s="188" t="s">
        <v>1367</v>
      </c>
      <c r="T1079" s="188" t="s">
        <v>1368</v>
      </c>
      <c r="U1079" s="189"/>
      <c r="V1079" s="189" t="s">
        <v>551</v>
      </c>
      <c r="W1079" s="197">
        <v>440.14</v>
      </c>
      <c r="X1079" s="198">
        <v>0.6</v>
      </c>
      <c r="Y1079" s="199">
        <v>0.90159999999999996</v>
      </c>
      <c r="Z1079" s="200" t="s">
        <v>1206</v>
      </c>
      <c r="AA1079" s="201">
        <v>589.98</v>
      </c>
      <c r="AB1079" s="202">
        <v>0.22800000000000001</v>
      </c>
      <c r="AC1079" s="202">
        <v>2.4E-2</v>
      </c>
      <c r="AD1079" s="202" t="s">
        <v>971</v>
      </c>
      <c r="AE1079" s="202" t="s">
        <v>1369</v>
      </c>
      <c r="AF1079" s="202" t="s">
        <v>948</v>
      </c>
      <c r="AG1079" s="202" t="s">
        <v>948</v>
      </c>
      <c r="AH1079" s="189">
        <v>0.98373999999999995</v>
      </c>
      <c r="AI1079" s="188"/>
      <c r="AJ1079" s="188"/>
      <c r="AK1079" s="187"/>
      <c r="AL1079" s="187"/>
      <c r="AM1079" s="188"/>
      <c r="AN1079" s="193"/>
    </row>
    <row r="1080" spans="1:40">
      <c r="A1080" s="16" t="str">
        <f t="shared" si="17"/>
        <v>370661238001OP Psych</v>
      </c>
      <c r="B1080" s="8"/>
      <c r="C1080" s="8"/>
      <c r="D1080" s="9"/>
      <c r="E1080" s="9"/>
      <c r="F1080" s="8"/>
      <c r="G1080" s="8"/>
      <c r="H1080" s="8"/>
      <c r="I1080" s="8"/>
      <c r="J1080" s="8"/>
      <c r="K1080" s="244">
        <v>19007</v>
      </c>
      <c r="L1080" s="248" t="s">
        <v>1728</v>
      </c>
      <c r="M1080" s="246">
        <v>370661238001</v>
      </c>
      <c r="N1080" s="247">
        <v>27</v>
      </c>
      <c r="O1080" s="247" t="s">
        <v>1376</v>
      </c>
      <c r="P1080" s="203"/>
      <c r="Q1080" s="188" t="s">
        <v>910</v>
      </c>
      <c r="R1080" s="188" t="s">
        <v>1350</v>
      </c>
      <c r="S1080" s="188" t="s">
        <v>1367</v>
      </c>
      <c r="T1080" s="188" t="s">
        <v>1368</v>
      </c>
      <c r="U1080" s="189"/>
      <c r="V1080" s="189" t="s">
        <v>551</v>
      </c>
      <c r="W1080" s="197">
        <v>201.46</v>
      </c>
      <c r="X1080" s="198">
        <v>0.6</v>
      </c>
      <c r="Y1080" s="199">
        <v>0.90159999999999996</v>
      </c>
      <c r="Z1080" s="200" t="s">
        <v>1206</v>
      </c>
      <c r="AA1080" s="201">
        <v>250.57</v>
      </c>
      <c r="AB1080" s="202">
        <v>0.22800000000000001</v>
      </c>
      <c r="AC1080" s="202">
        <v>2.4E-2</v>
      </c>
      <c r="AD1080" s="202" t="s">
        <v>971</v>
      </c>
      <c r="AE1080" s="202" t="s">
        <v>1369</v>
      </c>
      <c r="AF1080" s="202" t="s">
        <v>948</v>
      </c>
      <c r="AG1080" s="202" t="s">
        <v>948</v>
      </c>
      <c r="AH1080" s="189">
        <v>1</v>
      </c>
      <c r="AI1080" s="188"/>
      <c r="AJ1080" s="188"/>
      <c r="AK1080" s="187"/>
      <c r="AL1080" s="187"/>
      <c r="AM1080" s="188"/>
      <c r="AN1080" s="193"/>
    </row>
    <row r="1081" spans="1:40">
      <c r="A1081" s="16" t="str">
        <f t="shared" si="17"/>
        <v>370661238011OP Psych</v>
      </c>
      <c r="B1081" s="8"/>
      <c r="C1081" s="8"/>
      <c r="D1081" s="9"/>
      <c r="E1081" s="9"/>
      <c r="F1081" s="8"/>
      <c r="G1081" s="8"/>
      <c r="H1081" s="8"/>
      <c r="I1081" s="8"/>
      <c r="J1081" s="8"/>
      <c r="K1081" s="244">
        <v>19007</v>
      </c>
      <c r="L1081" s="248" t="s">
        <v>1728</v>
      </c>
      <c r="M1081" s="246">
        <v>370661238011</v>
      </c>
      <c r="N1081" s="247">
        <v>27</v>
      </c>
      <c r="O1081" s="247" t="s">
        <v>1376</v>
      </c>
      <c r="P1081" s="203"/>
      <c r="Q1081" s="188" t="s">
        <v>910</v>
      </c>
      <c r="R1081" s="188" t="s">
        <v>1350</v>
      </c>
      <c r="S1081" s="188" t="s">
        <v>1367</v>
      </c>
      <c r="T1081" s="188" t="s">
        <v>1368</v>
      </c>
      <c r="U1081" s="189"/>
      <c r="V1081" s="189" t="s">
        <v>551</v>
      </c>
      <c r="W1081" s="197">
        <v>201.46</v>
      </c>
      <c r="X1081" s="198">
        <v>0.6</v>
      </c>
      <c r="Y1081" s="199">
        <v>0.90159999999999996</v>
      </c>
      <c r="Z1081" s="200" t="s">
        <v>1206</v>
      </c>
      <c r="AA1081" s="201">
        <v>250.57</v>
      </c>
      <c r="AB1081" s="202">
        <v>0.22800000000000001</v>
      </c>
      <c r="AC1081" s="202">
        <v>2.4E-2</v>
      </c>
      <c r="AD1081" s="202" t="s">
        <v>971</v>
      </c>
      <c r="AE1081" s="202" t="s">
        <v>1369</v>
      </c>
      <c r="AF1081" s="202" t="s">
        <v>948</v>
      </c>
      <c r="AG1081" s="202" t="s">
        <v>948</v>
      </c>
      <c r="AH1081" s="189">
        <v>1</v>
      </c>
      <c r="AI1081" s="188"/>
      <c r="AJ1081" s="188"/>
      <c r="AK1081" s="187"/>
      <c r="AL1081" s="187"/>
      <c r="AM1081" s="188"/>
      <c r="AN1081" s="193"/>
    </row>
    <row r="1082" spans="1:40">
      <c r="A1082" s="16" t="str">
        <f t="shared" si="17"/>
        <v>370661238001OP Psych</v>
      </c>
      <c r="B1082" s="8"/>
      <c r="C1082" s="8"/>
      <c r="D1082" s="9"/>
      <c r="E1082" s="9"/>
      <c r="F1082" s="8"/>
      <c r="G1082" s="8"/>
      <c r="H1082" s="8"/>
      <c r="I1082" s="8"/>
      <c r="J1082" s="8"/>
      <c r="K1082" s="244">
        <v>19007</v>
      </c>
      <c r="L1082" s="248" t="s">
        <v>1728</v>
      </c>
      <c r="M1082" s="246">
        <v>370661238001</v>
      </c>
      <c r="N1082" s="247">
        <v>28</v>
      </c>
      <c r="O1082" s="247" t="s">
        <v>1376</v>
      </c>
      <c r="P1082" s="203"/>
      <c r="Q1082" s="188" t="s">
        <v>910</v>
      </c>
      <c r="R1082" s="188" t="s">
        <v>1350</v>
      </c>
      <c r="S1082" s="188" t="s">
        <v>1367</v>
      </c>
      <c r="T1082" s="188" t="s">
        <v>1368</v>
      </c>
      <c r="U1082" s="189"/>
      <c r="V1082" s="189" t="s">
        <v>551</v>
      </c>
      <c r="W1082" s="197">
        <v>201.46</v>
      </c>
      <c r="X1082" s="198">
        <v>0.6</v>
      </c>
      <c r="Y1082" s="199">
        <v>0.90159999999999996</v>
      </c>
      <c r="Z1082" s="200" t="s">
        <v>1206</v>
      </c>
      <c r="AA1082" s="201">
        <v>250.57</v>
      </c>
      <c r="AB1082" s="202">
        <v>0.22800000000000001</v>
      </c>
      <c r="AC1082" s="202">
        <v>2.4E-2</v>
      </c>
      <c r="AD1082" s="202" t="s">
        <v>971</v>
      </c>
      <c r="AE1082" s="202" t="s">
        <v>1369</v>
      </c>
      <c r="AF1082" s="202" t="s">
        <v>948</v>
      </c>
      <c r="AG1082" s="202" t="s">
        <v>948</v>
      </c>
      <c r="AH1082" s="189">
        <v>1</v>
      </c>
      <c r="AI1082" s="188"/>
      <c r="AJ1082" s="188"/>
      <c r="AK1082" s="187"/>
      <c r="AL1082" s="187"/>
      <c r="AM1082" s="188"/>
      <c r="AN1082" s="193"/>
    </row>
    <row r="1083" spans="1:40">
      <c r="A1083" s="16" t="str">
        <f t="shared" si="17"/>
        <v>370661238011OP Psych</v>
      </c>
      <c r="B1083" s="8"/>
      <c r="C1083" s="8"/>
      <c r="D1083" s="9"/>
      <c r="E1083" s="9"/>
      <c r="F1083" s="8"/>
      <c r="G1083" s="8"/>
      <c r="H1083" s="8"/>
      <c r="I1083" s="8"/>
      <c r="J1083" s="8"/>
      <c r="K1083" s="244">
        <v>19007</v>
      </c>
      <c r="L1083" s="248" t="s">
        <v>1728</v>
      </c>
      <c r="M1083" s="246">
        <v>370661238011</v>
      </c>
      <c r="N1083" s="247">
        <v>28</v>
      </c>
      <c r="O1083" s="247" t="s">
        <v>1376</v>
      </c>
      <c r="P1083" s="203"/>
      <c r="Q1083" s="188" t="s">
        <v>910</v>
      </c>
      <c r="R1083" s="188" t="s">
        <v>1350</v>
      </c>
      <c r="S1083" s="188" t="s">
        <v>1367</v>
      </c>
      <c r="T1083" s="188" t="s">
        <v>1368</v>
      </c>
      <c r="U1083" s="189"/>
      <c r="V1083" s="189" t="s">
        <v>551</v>
      </c>
      <c r="W1083" s="197">
        <v>201.46</v>
      </c>
      <c r="X1083" s="198">
        <v>0.6</v>
      </c>
      <c r="Y1083" s="199">
        <v>0.90159999999999996</v>
      </c>
      <c r="Z1083" s="200" t="s">
        <v>1206</v>
      </c>
      <c r="AA1083" s="201">
        <v>250.57</v>
      </c>
      <c r="AB1083" s="202">
        <v>0.22800000000000001</v>
      </c>
      <c r="AC1083" s="202">
        <v>2.4E-2</v>
      </c>
      <c r="AD1083" s="202" t="s">
        <v>971</v>
      </c>
      <c r="AE1083" s="202" t="s">
        <v>1369</v>
      </c>
      <c r="AF1083" s="202" t="s">
        <v>948</v>
      </c>
      <c r="AG1083" s="202" t="s">
        <v>948</v>
      </c>
      <c r="AH1083" s="189">
        <v>1</v>
      </c>
      <c r="AI1083" s="188"/>
      <c r="AJ1083" s="188"/>
      <c r="AK1083" s="187"/>
      <c r="AL1083" s="187"/>
      <c r="AM1083" s="188"/>
      <c r="AN1083" s="193"/>
    </row>
    <row r="1084" spans="1:40">
      <c r="A1084" s="16" t="str">
        <f t="shared" si="17"/>
        <v>362167884001IP Acute</v>
      </c>
      <c r="B1084" s="8"/>
      <c r="C1084" s="8"/>
      <c r="D1084" s="9"/>
      <c r="E1084" s="9"/>
      <c r="F1084" s="8"/>
      <c r="G1084" s="8"/>
      <c r="H1084" s="8"/>
      <c r="I1084" s="8"/>
      <c r="J1084" s="8"/>
      <c r="K1084" s="244">
        <v>19008</v>
      </c>
      <c r="L1084" s="248" t="s">
        <v>1729</v>
      </c>
      <c r="M1084" s="246">
        <v>362167884001</v>
      </c>
      <c r="N1084" s="247">
        <v>20</v>
      </c>
      <c r="O1084" s="247" t="s">
        <v>1366</v>
      </c>
      <c r="P1084" s="203"/>
      <c r="Q1084" s="188" t="s">
        <v>916</v>
      </c>
      <c r="R1084" s="188" t="s">
        <v>1350</v>
      </c>
      <c r="S1084" s="188" t="s">
        <v>1367</v>
      </c>
      <c r="T1084" s="188" t="s">
        <v>1368</v>
      </c>
      <c r="U1084" s="189"/>
      <c r="V1084" s="189" t="s">
        <v>590</v>
      </c>
      <c r="W1084" s="197">
        <v>3436.26</v>
      </c>
      <c r="X1084" s="198">
        <v>0.62</v>
      </c>
      <c r="Y1084" s="199">
        <v>0.84860000000000002</v>
      </c>
      <c r="Z1084" s="200">
        <v>0</v>
      </c>
      <c r="AA1084" s="201">
        <v>3109.31</v>
      </c>
      <c r="AB1084" s="202">
        <v>0.28000000000000003</v>
      </c>
      <c r="AC1084" s="202">
        <v>2.7E-2</v>
      </c>
      <c r="AD1084" s="202" t="s">
        <v>1373</v>
      </c>
      <c r="AE1084" s="202" t="s">
        <v>1374</v>
      </c>
      <c r="AF1084" s="202" t="s">
        <v>1206</v>
      </c>
      <c r="AG1084" s="202" t="s">
        <v>948</v>
      </c>
      <c r="AH1084" s="189">
        <v>0.99858999999999998</v>
      </c>
      <c r="AI1084" s="188"/>
      <c r="AJ1084" s="188"/>
      <c r="AK1084" s="187"/>
      <c r="AL1084" s="187"/>
      <c r="AM1084" s="188"/>
      <c r="AN1084" s="193"/>
    </row>
    <row r="1085" spans="1:40">
      <c r="A1085" s="16" t="str">
        <f t="shared" si="17"/>
        <v>362167884001OP Acute</v>
      </c>
      <c r="B1085" s="8"/>
      <c r="C1085" s="8"/>
      <c r="D1085" s="9"/>
      <c r="E1085" s="9"/>
      <c r="F1085" s="8"/>
      <c r="G1085" s="8"/>
      <c r="H1085" s="8"/>
      <c r="I1085" s="8"/>
      <c r="J1085" s="8"/>
      <c r="K1085" s="244">
        <v>19008</v>
      </c>
      <c r="L1085" s="248" t="s">
        <v>1729</v>
      </c>
      <c r="M1085" s="246">
        <v>362167884001</v>
      </c>
      <c r="N1085" s="247">
        <v>24</v>
      </c>
      <c r="O1085" s="247" t="s">
        <v>1371</v>
      </c>
      <c r="P1085" s="203"/>
      <c r="Q1085" s="188" t="s">
        <v>916</v>
      </c>
      <c r="R1085" s="188" t="s">
        <v>1350</v>
      </c>
      <c r="S1085" s="188" t="s">
        <v>1367</v>
      </c>
      <c r="T1085" s="188" t="s">
        <v>1368</v>
      </c>
      <c r="U1085" s="189"/>
      <c r="V1085" s="189" t="s">
        <v>590</v>
      </c>
      <c r="W1085" s="197">
        <v>440.14</v>
      </c>
      <c r="X1085" s="198">
        <v>0.6</v>
      </c>
      <c r="Y1085" s="199">
        <v>0.84860000000000002</v>
      </c>
      <c r="Z1085" s="200" t="s">
        <v>1206</v>
      </c>
      <c r="AA1085" s="201">
        <v>393.65</v>
      </c>
      <c r="AB1085" s="202">
        <v>0.28000000000000003</v>
      </c>
      <c r="AC1085" s="202">
        <v>2.7E-2</v>
      </c>
      <c r="AD1085" s="202" t="s">
        <v>1373</v>
      </c>
      <c r="AE1085" s="202" t="s">
        <v>1374</v>
      </c>
      <c r="AF1085" s="202" t="s">
        <v>949</v>
      </c>
      <c r="AG1085" s="202" t="s">
        <v>948</v>
      </c>
      <c r="AH1085" s="189">
        <v>0.98373999999999995</v>
      </c>
      <c r="AI1085" s="188"/>
      <c r="AJ1085" s="188"/>
      <c r="AK1085" s="187"/>
      <c r="AL1085" s="187"/>
      <c r="AM1085" s="188"/>
      <c r="AN1085" s="193"/>
    </row>
    <row r="1086" spans="1:40">
      <c r="A1086" s="16" t="str">
        <f t="shared" si="17"/>
        <v>370624255001IP Acute</v>
      </c>
      <c r="B1086" s="8"/>
      <c r="C1086" s="8"/>
      <c r="D1086" s="9"/>
      <c r="E1086" s="9"/>
      <c r="F1086" s="8"/>
      <c r="G1086" s="8"/>
      <c r="H1086" s="8"/>
      <c r="I1086" s="8"/>
      <c r="J1086" s="8"/>
      <c r="K1086" s="244">
        <v>19009</v>
      </c>
      <c r="L1086" s="248" t="s">
        <v>1730</v>
      </c>
      <c r="M1086" s="246">
        <v>370624255001</v>
      </c>
      <c r="N1086" s="247">
        <v>20</v>
      </c>
      <c r="O1086" s="247" t="s">
        <v>1366</v>
      </c>
      <c r="P1086" s="203"/>
      <c r="Q1086" s="188" t="s">
        <v>740</v>
      </c>
      <c r="R1086" s="188" t="s">
        <v>1350</v>
      </c>
      <c r="S1086" s="188" t="s">
        <v>945</v>
      </c>
      <c r="T1086" s="188" t="s">
        <v>1368</v>
      </c>
      <c r="U1086" s="189"/>
      <c r="V1086" s="189" t="s">
        <v>657</v>
      </c>
      <c r="W1086" s="197">
        <v>3436.26</v>
      </c>
      <c r="X1086" s="198">
        <v>0.62</v>
      </c>
      <c r="Y1086" s="199">
        <v>0.84860000000000002</v>
      </c>
      <c r="Z1086" s="200">
        <v>0</v>
      </c>
      <c r="AA1086" s="201">
        <v>3109.31</v>
      </c>
      <c r="AB1086" s="202">
        <v>0.29099999999999998</v>
      </c>
      <c r="AC1086" s="202">
        <v>2.1000000000000001E-2</v>
      </c>
      <c r="AD1086" s="202" t="s">
        <v>1373</v>
      </c>
      <c r="AE1086" s="202">
        <v>0</v>
      </c>
      <c r="AF1086" s="202" t="s">
        <v>1206</v>
      </c>
      <c r="AG1086" s="202" t="s">
        <v>949</v>
      </c>
      <c r="AH1086" s="189">
        <v>0.99858999999999998</v>
      </c>
      <c r="AI1086" s="188"/>
      <c r="AJ1086" s="188"/>
      <c r="AK1086" s="187"/>
      <c r="AL1086" s="187"/>
      <c r="AM1086" s="188"/>
      <c r="AN1086" s="193"/>
    </row>
    <row r="1087" spans="1:40">
      <c r="A1087" s="16" t="str">
        <f t="shared" si="17"/>
        <v>370624255001OP Acute</v>
      </c>
      <c r="B1087" s="8"/>
      <c r="C1087" s="8"/>
      <c r="D1087" s="9"/>
      <c r="E1087" s="9"/>
      <c r="F1087" s="8"/>
      <c r="G1087" s="8"/>
      <c r="H1087" s="8"/>
      <c r="I1087" s="8"/>
      <c r="J1087" s="8"/>
      <c r="K1087" s="244">
        <v>19009</v>
      </c>
      <c r="L1087" s="248" t="s">
        <v>1730</v>
      </c>
      <c r="M1087" s="246">
        <v>370624255001</v>
      </c>
      <c r="N1087" s="247">
        <v>24</v>
      </c>
      <c r="O1087" s="247" t="s">
        <v>1371</v>
      </c>
      <c r="P1087" s="203"/>
      <c r="Q1087" s="188" t="s">
        <v>740</v>
      </c>
      <c r="R1087" s="188" t="s">
        <v>1350</v>
      </c>
      <c r="S1087" s="188" t="s">
        <v>945</v>
      </c>
      <c r="T1087" s="188" t="s">
        <v>1368</v>
      </c>
      <c r="U1087" s="189"/>
      <c r="V1087" s="189" t="s">
        <v>657</v>
      </c>
      <c r="W1087" s="197">
        <v>892.62</v>
      </c>
      <c r="X1087" s="198">
        <v>0.6</v>
      </c>
      <c r="Y1087" s="199">
        <v>1</v>
      </c>
      <c r="Z1087" s="200" t="s">
        <v>1206</v>
      </c>
      <c r="AA1087" s="201">
        <v>878.11</v>
      </c>
      <c r="AB1087" s="202">
        <v>0.29099999999999998</v>
      </c>
      <c r="AC1087" s="202">
        <v>2.1000000000000001E-2</v>
      </c>
      <c r="AD1087" s="202" t="s">
        <v>1373</v>
      </c>
      <c r="AE1087" s="202">
        <v>0</v>
      </c>
      <c r="AF1087" s="202" t="s">
        <v>949</v>
      </c>
      <c r="AG1087" s="202" t="s">
        <v>949</v>
      </c>
      <c r="AH1087" s="189">
        <v>0.98373999999999995</v>
      </c>
      <c r="AI1087" s="188"/>
      <c r="AJ1087" s="188"/>
      <c r="AK1087" s="187"/>
      <c r="AL1087" s="187"/>
      <c r="AM1087" s="188"/>
      <c r="AN1087" s="193"/>
    </row>
    <row r="1088" spans="1:40">
      <c r="A1088" s="16" t="str">
        <f t="shared" si="17"/>
        <v>363479824001IP Acute</v>
      </c>
      <c r="B1088" s="8"/>
      <c r="C1088" s="8"/>
      <c r="D1088" s="9"/>
      <c r="E1088" s="9"/>
      <c r="F1088" s="8"/>
      <c r="G1088" s="8"/>
      <c r="H1088" s="8"/>
      <c r="I1088" s="8"/>
      <c r="J1088" s="8"/>
      <c r="K1088" s="244">
        <v>19010</v>
      </c>
      <c r="L1088" s="248" t="s">
        <v>1443</v>
      </c>
      <c r="M1088" s="246">
        <v>363479824001</v>
      </c>
      <c r="N1088" s="247">
        <v>20</v>
      </c>
      <c r="O1088" s="247" t="s">
        <v>1366</v>
      </c>
      <c r="P1088" s="203"/>
      <c r="Q1088" s="188" t="s">
        <v>804</v>
      </c>
      <c r="R1088" s="188" t="s">
        <v>1350</v>
      </c>
      <c r="S1088" s="188" t="s">
        <v>1367</v>
      </c>
      <c r="T1088" s="188" t="s">
        <v>1368</v>
      </c>
      <c r="U1088" s="189"/>
      <c r="V1088" s="189" t="s">
        <v>545</v>
      </c>
      <c r="W1088" s="197">
        <v>3436.26</v>
      </c>
      <c r="X1088" s="198">
        <v>0.62</v>
      </c>
      <c r="Y1088" s="199">
        <v>0.9194</v>
      </c>
      <c r="Z1088" s="200">
        <v>0</v>
      </c>
      <c r="AA1088" s="201">
        <v>3259.94</v>
      </c>
      <c r="AB1088" s="202">
        <v>0.28799999999999998</v>
      </c>
      <c r="AC1088" s="202">
        <v>2.1999999999999999E-2</v>
      </c>
      <c r="AD1088" s="202" t="s">
        <v>1373</v>
      </c>
      <c r="AE1088" s="202" t="s">
        <v>1374</v>
      </c>
      <c r="AF1088" s="202" t="s">
        <v>1206</v>
      </c>
      <c r="AG1088" s="202" t="s">
        <v>948</v>
      </c>
      <c r="AH1088" s="189">
        <v>0.99858999999999998</v>
      </c>
      <c r="AI1088" s="188"/>
      <c r="AJ1088" s="188"/>
      <c r="AK1088" s="187"/>
      <c r="AL1088" s="187"/>
      <c r="AM1088" s="188"/>
      <c r="AN1088" s="193"/>
    </row>
    <row r="1089" spans="1:40">
      <c r="A1089" s="16" t="str">
        <f t="shared" si="17"/>
        <v>363479824001IP Rehab</v>
      </c>
      <c r="B1089" s="8"/>
      <c r="C1089" s="8"/>
      <c r="D1089" s="9"/>
      <c r="E1089" s="9"/>
      <c r="F1089" s="8"/>
      <c r="G1089" s="8"/>
      <c r="H1089" s="8"/>
      <c r="I1089" s="8"/>
      <c r="J1089" s="8"/>
      <c r="K1089" s="244">
        <v>19010</v>
      </c>
      <c r="L1089" s="248" t="s">
        <v>1443</v>
      </c>
      <c r="M1089" s="246">
        <v>363479824001</v>
      </c>
      <c r="N1089" s="247">
        <v>22</v>
      </c>
      <c r="O1089" s="247" t="s">
        <v>1370</v>
      </c>
      <c r="P1089" s="203"/>
      <c r="Q1089" s="188" t="s">
        <v>804</v>
      </c>
      <c r="R1089" s="188" t="s">
        <v>1350</v>
      </c>
      <c r="S1089" s="188" t="s">
        <v>1367</v>
      </c>
      <c r="T1089" s="188" t="s">
        <v>1368</v>
      </c>
      <c r="U1089" s="189"/>
      <c r="V1089" s="189" t="s">
        <v>545</v>
      </c>
      <c r="W1089" s="197" t="s">
        <v>1206</v>
      </c>
      <c r="X1089" s="198" t="s">
        <v>1206</v>
      </c>
      <c r="Y1089" s="199" t="s">
        <v>1206</v>
      </c>
      <c r="Z1089" s="200" t="s">
        <v>1206</v>
      </c>
      <c r="AA1089" s="201">
        <v>0</v>
      </c>
      <c r="AB1089" s="202" t="s">
        <v>1206</v>
      </c>
      <c r="AC1089" s="202" t="s">
        <v>1206</v>
      </c>
      <c r="AD1089" s="202" t="s">
        <v>1373</v>
      </c>
      <c r="AE1089" s="202" t="s">
        <v>1374</v>
      </c>
      <c r="AF1089" s="202" t="s">
        <v>1206</v>
      </c>
      <c r="AG1089" s="202" t="s">
        <v>948</v>
      </c>
      <c r="AH1089" s="189">
        <v>1</v>
      </c>
      <c r="AI1089" s="188"/>
      <c r="AJ1089" s="188"/>
      <c r="AK1089" s="187"/>
      <c r="AL1089" s="187"/>
      <c r="AM1089" s="188"/>
      <c r="AN1089" s="193"/>
    </row>
    <row r="1090" spans="1:40">
      <c r="A1090" s="16" t="str">
        <f t="shared" si="17"/>
        <v>363479824001OP Acute</v>
      </c>
      <c r="B1090" s="8"/>
      <c r="C1090" s="8"/>
      <c r="D1090" s="9"/>
      <c r="E1090" s="9"/>
      <c r="F1090" s="8"/>
      <c r="G1090" s="8"/>
      <c r="H1090" s="8"/>
      <c r="I1090" s="8"/>
      <c r="J1090" s="8"/>
      <c r="K1090" s="244">
        <v>19010</v>
      </c>
      <c r="L1090" s="248" t="s">
        <v>1443</v>
      </c>
      <c r="M1090" s="246">
        <v>363479824001</v>
      </c>
      <c r="N1090" s="247">
        <v>24</v>
      </c>
      <c r="O1090" s="247" t="s">
        <v>1371</v>
      </c>
      <c r="P1090" s="203"/>
      <c r="Q1090" s="188" t="s">
        <v>804</v>
      </c>
      <c r="R1090" s="188" t="s">
        <v>1350</v>
      </c>
      <c r="S1090" s="188" t="s">
        <v>1367</v>
      </c>
      <c r="T1090" s="188" t="s">
        <v>1368</v>
      </c>
      <c r="U1090" s="189"/>
      <c r="V1090" s="189" t="s">
        <v>545</v>
      </c>
      <c r="W1090" s="197">
        <v>440.14</v>
      </c>
      <c r="X1090" s="198">
        <v>0.6</v>
      </c>
      <c r="Y1090" s="199">
        <v>0.9194</v>
      </c>
      <c r="Z1090" s="200" t="s">
        <v>1206</v>
      </c>
      <c r="AA1090" s="201">
        <v>596.67999999999995</v>
      </c>
      <c r="AB1090" s="202">
        <v>0.28799999999999998</v>
      </c>
      <c r="AC1090" s="202">
        <v>2.1999999999999999E-2</v>
      </c>
      <c r="AD1090" s="202" t="s">
        <v>1373</v>
      </c>
      <c r="AE1090" s="202" t="s">
        <v>1374</v>
      </c>
      <c r="AF1090" s="202" t="s">
        <v>948</v>
      </c>
      <c r="AG1090" s="202" t="s">
        <v>948</v>
      </c>
      <c r="AH1090" s="189">
        <v>0.98373999999999995</v>
      </c>
      <c r="AI1090" s="188"/>
      <c r="AJ1090" s="188"/>
      <c r="AK1090" s="187"/>
      <c r="AL1090" s="187"/>
      <c r="AM1090" s="188"/>
      <c r="AN1090" s="193"/>
    </row>
    <row r="1091" spans="1:40">
      <c r="A1091" s="16" t="str">
        <f t="shared" si="17"/>
        <v>363479824001OP Rehab</v>
      </c>
      <c r="B1091" s="8"/>
      <c r="C1091" s="8"/>
      <c r="D1091" s="9"/>
      <c r="E1091" s="9"/>
      <c r="F1091" s="8"/>
      <c r="G1091" s="8"/>
      <c r="H1091" s="8"/>
      <c r="I1091" s="8"/>
      <c r="J1091" s="8"/>
      <c r="K1091" s="244">
        <v>19010</v>
      </c>
      <c r="L1091" s="248" t="s">
        <v>1443</v>
      </c>
      <c r="M1091" s="246">
        <v>363479824001</v>
      </c>
      <c r="N1091" s="247">
        <v>29</v>
      </c>
      <c r="O1091" s="247" t="s">
        <v>1379</v>
      </c>
      <c r="P1091" s="203"/>
      <c r="Q1091" s="188" t="s">
        <v>804</v>
      </c>
      <c r="R1091" s="188" t="s">
        <v>1350</v>
      </c>
      <c r="S1091" s="188" t="s">
        <v>1367</v>
      </c>
      <c r="T1091" s="188" t="s">
        <v>1368</v>
      </c>
      <c r="U1091" s="189"/>
      <c r="V1091" s="189" t="s">
        <v>545</v>
      </c>
      <c r="W1091" s="197">
        <v>310.45999999999998</v>
      </c>
      <c r="X1091" s="198">
        <v>0.6</v>
      </c>
      <c r="Y1091" s="199">
        <v>0.9194</v>
      </c>
      <c r="Z1091" s="200" t="s">
        <v>1206</v>
      </c>
      <c r="AA1091" s="201">
        <v>390.52</v>
      </c>
      <c r="AB1091" s="202">
        <v>0.28799999999999998</v>
      </c>
      <c r="AC1091" s="202">
        <v>2.1999999999999999E-2</v>
      </c>
      <c r="AD1091" s="202" t="s">
        <v>1373</v>
      </c>
      <c r="AE1091" s="202" t="s">
        <v>1374</v>
      </c>
      <c r="AF1091" s="202" t="s">
        <v>948</v>
      </c>
      <c r="AG1091" s="202" t="s">
        <v>948</v>
      </c>
      <c r="AH1091" s="189">
        <v>1</v>
      </c>
      <c r="AI1091" s="188"/>
      <c r="AJ1091" s="188"/>
      <c r="AK1091" s="187"/>
      <c r="AL1091" s="187"/>
      <c r="AM1091" s="188"/>
      <c r="AN1091" s="193"/>
    </row>
    <row r="1092" spans="1:40">
      <c r="A1092" s="16" t="str">
        <f t="shared" si="17"/>
        <v>363915965006IP Acute</v>
      </c>
      <c r="B1092" s="8"/>
      <c r="C1092" s="8"/>
      <c r="D1092" s="9"/>
      <c r="E1092" s="9"/>
      <c r="F1092" s="8"/>
      <c r="G1092" s="8"/>
      <c r="H1092" s="8"/>
      <c r="I1092" s="8"/>
      <c r="J1092" s="8"/>
      <c r="K1092" s="244">
        <v>19012</v>
      </c>
      <c r="L1092" s="248" t="s">
        <v>1731</v>
      </c>
      <c r="M1092" s="246">
        <v>363915965006</v>
      </c>
      <c r="N1092" s="247">
        <v>20</v>
      </c>
      <c r="O1092" s="247" t="s">
        <v>1366</v>
      </c>
      <c r="P1092" s="203"/>
      <c r="Q1092" s="188" t="s">
        <v>1225</v>
      </c>
      <c r="R1092" s="188" t="s">
        <v>1350</v>
      </c>
      <c r="S1092" s="188" t="s">
        <v>1389</v>
      </c>
      <c r="T1092" s="188" t="s">
        <v>1390</v>
      </c>
      <c r="U1092" s="189"/>
      <c r="V1092" s="189" t="s">
        <v>1226</v>
      </c>
      <c r="W1092" s="197" t="s">
        <v>1206</v>
      </c>
      <c r="X1092" s="198" t="s">
        <v>1206</v>
      </c>
      <c r="Y1092" s="199" t="s">
        <v>1206</v>
      </c>
      <c r="Z1092" s="200" t="s">
        <v>1206</v>
      </c>
      <c r="AA1092" s="201">
        <v>1256.21</v>
      </c>
      <c r="AB1092" s="202" t="s">
        <v>1206</v>
      </c>
      <c r="AC1092" s="202" t="s">
        <v>1206</v>
      </c>
      <c r="AD1092" s="202" t="s">
        <v>1373</v>
      </c>
      <c r="AE1092" s="202">
        <v>0</v>
      </c>
      <c r="AF1092" s="202" t="s">
        <v>1206</v>
      </c>
      <c r="AG1092" s="202" t="s">
        <v>948</v>
      </c>
      <c r="AH1092" s="189">
        <v>1</v>
      </c>
      <c r="AI1092" s="188"/>
      <c r="AJ1092" s="188"/>
      <c r="AK1092" s="187"/>
      <c r="AL1092" s="187"/>
      <c r="AM1092" s="188"/>
      <c r="AN1092" s="193"/>
    </row>
    <row r="1093" spans="1:40">
      <c r="A1093" s="16" t="str">
        <f t="shared" si="17"/>
        <v>237309937002IP Acute</v>
      </c>
      <c r="B1093" s="8"/>
      <c r="C1093" s="8"/>
      <c r="D1093" s="9"/>
      <c r="E1093" s="9"/>
      <c r="F1093" s="8"/>
      <c r="G1093" s="8"/>
      <c r="H1093" s="8"/>
      <c r="I1093" s="8"/>
      <c r="J1093" s="8"/>
      <c r="K1093" s="244">
        <v>19014</v>
      </c>
      <c r="L1093" s="248" t="s">
        <v>1732</v>
      </c>
      <c r="M1093" s="246">
        <v>237309937002</v>
      </c>
      <c r="N1093" s="247">
        <v>20</v>
      </c>
      <c r="O1093" s="247" t="s">
        <v>1366</v>
      </c>
      <c r="P1093" s="203"/>
      <c r="Q1093" s="188" t="s">
        <v>801</v>
      </c>
      <c r="R1093" s="188" t="s">
        <v>1350</v>
      </c>
      <c r="S1093" s="188" t="s">
        <v>1367</v>
      </c>
      <c r="T1093" s="188" t="s">
        <v>1368</v>
      </c>
      <c r="U1093" s="189"/>
      <c r="V1093" s="189" t="s">
        <v>722</v>
      </c>
      <c r="W1093" s="197">
        <v>3436.26</v>
      </c>
      <c r="X1093" s="198">
        <v>0.62</v>
      </c>
      <c r="Y1093" s="199">
        <v>0.91069999999999995</v>
      </c>
      <c r="Z1093" s="200">
        <v>0</v>
      </c>
      <c r="AA1093" s="201">
        <v>3241.43</v>
      </c>
      <c r="AB1093" s="202">
        <v>0.311</v>
      </c>
      <c r="AC1093" s="202">
        <v>2.1000000000000001E-2</v>
      </c>
      <c r="AD1093" s="202" t="s">
        <v>971</v>
      </c>
      <c r="AE1093" s="202" t="s">
        <v>1369</v>
      </c>
      <c r="AF1093" s="202" t="s">
        <v>1206</v>
      </c>
      <c r="AG1093" s="202" t="s">
        <v>948</v>
      </c>
      <c r="AH1093" s="189">
        <v>0.99858999999999998</v>
      </c>
      <c r="AI1093" s="188"/>
      <c r="AJ1093" s="188"/>
      <c r="AK1093" s="187"/>
      <c r="AL1093" s="187"/>
      <c r="AM1093" s="188"/>
      <c r="AN1093" s="193"/>
    </row>
    <row r="1094" spans="1:40">
      <c r="A1094" s="16" t="str">
        <f t="shared" si="17"/>
        <v>237309937002IP Psych</v>
      </c>
      <c r="B1094" s="8"/>
      <c r="C1094" s="8"/>
      <c r="D1094" s="9"/>
      <c r="E1094" s="9"/>
      <c r="F1094" s="8"/>
      <c r="G1094" s="8"/>
      <c r="H1094" s="8"/>
      <c r="I1094" s="8"/>
      <c r="J1094" s="8"/>
      <c r="K1094" s="244">
        <v>19014</v>
      </c>
      <c r="L1094" s="248" t="s">
        <v>1732</v>
      </c>
      <c r="M1094" s="246">
        <v>237309937002</v>
      </c>
      <c r="N1094" s="247">
        <v>21</v>
      </c>
      <c r="O1094" s="247" t="s">
        <v>1375</v>
      </c>
      <c r="P1094" s="203"/>
      <c r="Q1094" s="188" t="s">
        <v>801</v>
      </c>
      <c r="R1094" s="188" t="s">
        <v>1350</v>
      </c>
      <c r="S1094" s="188" t="s">
        <v>1367</v>
      </c>
      <c r="T1094" s="188" t="s">
        <v>1368</v>
      </c>
      <c r="U1094" s="189"/>
      <c r="V1094" s="189" t="s">
        <v>722</v>
      </c>
      <c r="W1094" s="197" t="s">
        <v>1206</v>
      </c>
      <c r="X1094" s="198" t="s">
        <v>1206</v>
      </c>
      <c r="Y1094" s="199" t="s">
        <v>1206</v>
      </c>
      <c r="Z1094" s="200" t="s">
        <v>1206</v>
      </c>
      <c r="AA1094" s="201">
        <v>371.82</v>
      </c>
      <c r="AB1094" s="202" t="s">
        <v>1206</v>
      </c>
      <c r="AC1094" s="202" t="s">
        <v>1206</v>
      </c>
      <c r="AD1094" s="202" t="s">
        <v>971</v>
      </c>
      <c r="AE1094" s="202" t="s">
        <v>1369</v>
      </c>
      <c r="AF1094" s="202" t="s">
        <v>1206</v>
      </c>
      <c r="AG1094" s="202" t="s">
        <v>948</v>
      </c>
      <c r="AH1094" s="189">
        <v>1</v>
      </c>
      <c r="AI1094" s="188"/>
      <c r="AJ1094" s="188"/>
      <c r="AK1094" s="187"/>
      <c r="AL1094" s="187"/>
      <c r="AM1094" s="188"/>
      <c r="AN1094" s="193"/>
    </row>
    <row r="1095" spans="1:40">
      <c r="A1095" s="16" t="str">
        <f t="shared" si="17"/>
        <v>237309937005IP Psych</v>
      </c>
      <c r="B1095" s="8"/>
      <c r="C1095" s="8"/>
      <c r="D1095" s="9"/>
      <c r="E1095" s="9"/>
      <c r="F1095" s="8"/>
      <c r="G1095" s="8"/>
      <c r="H1095" s="8"/>
      <c r="I1095" s="8"/>
      <c r="J1095" s="8"/>
      <c r="K1095" s="244">
        <v>19014</v>
      </c>
      <c r="L1095" s="248" t="s">
        <v>1732</v>
      </c>
      <c r="M1095" s="246">
        <v>237309937005</v>
      </c>
      <c r="N1095" s="247">
        <v>21</v>
      </c>
      <c r="O1095" s="247" t="s">
        <v>1375</v>
      </c>
      <c r="P1095" s="203"/>
      <c r="Q1095" s="188" t="s">
        <v>801</v>
      </c>
      <c r="R1095" s="188" t="s">
        <v>1350</v>
      </c>
      <c r="S1095" s="188" t="s">
        <v>1367</v>
      </c>
      <c r="T1095" s="188" t="s">
        <v>1368</v>
      </c>
      <c r="U1095" s="189"/>
      <c r="V1095" s="189" t="s">
        <v>722</v>
      </c>
      <c r="W1095" s="197" t="s">
        <v>1206</v>
      </c>
      <c r="X1095" s="198" t="s">
        <v>1206</v>
      </c>
      <c r="Y1095" s="199" t="s">
        <v>1206</v>
      </c>
      <c r="Z1095" s="200" t="s">
        <v>1206</v>
      </c>
      <c r="AA1095" s="201">
        <v>371.82</v>
      </c>
      <c r="AB1095" s="202" t="s">
        <v>1206</v>
      </c>
      <c r="AC1095" s="202" t="s">
        <v>1206</v>
      </c>
      <c r="AD1095" s="202" t="s">
        <v>971</v>
      </c>
      <c r="AE1095" s="202" t="s">
        <v>1369</v>
      </c>
      <c r="AF1095" s="202" t="s">
        <v>1206</v>
      </c>
      <c r="AG1095" s="202" t="s">
        <v>948</v>
      </c>
      <c r="AH1095" s="189">
        <v>1</v>
      </c>
      <c r="AI1095" s="188"/>
      <c r="AJ1095" s="188"/>
      <c r="AK1095" s="187"/>
      <c r="AL1095" s="187"/>
      <c r="AM1095" s="188"/>
      <c r="AN1095" s="193"/>
    </row>
    <row r="1096" spans="1:40">
      <c r="A1096" s="16" t="str">
        <f t="shared" si="17"/>
        <v>237309937002IP Rehab</v>
      </c>
      <c r="B1096" s="8"/>
      <c r="C1096" s="8"/>
      <c r="D1096" s="9"/>
      <c r="E1096" s="9"/>
      <c r="F1096" s="8"/>
      <c r="G1096" s="8"/>
      <c r="H1096" s="8"/>
      <c r="I1096" s="8"/>
      <c r="J1096" s="8"/>
      <c r="K1096" s="244">
        <v>19014</v>
      </c>
      <c r="L1096" s="248" t="s">
        <v>1732</v>
      </c>
      <c r="M1096" s="246">
        <v>237309937002</v>
      </c>
      <c r="N1096" s="247">
        <v>22</v>
      </c>
      <c r="O1096" s="247" t="s">
        <v>1370</v>
      </c>
      <c r="P1096" s="203"/>
      <c r="Q1096" s="188" t="s">
        <v>801</v>
      </c>
      <c r="R1096" s="188" t="s">
        <v>1350</v>
      </c>
      <c r="S1096" s="188" t="s">
        <v>1367</v>
      </c>
      <c r="T1096" s="188" t="s">
        <v>1368</v>
      </c>
      <c r="U1096" s="189"/>
      <c r="V1096" s="189" t="s">
        <v>722</v>
      </c>
      <c r="W1096" s="197" t="s">
        <v>1206</v>
      </c>
      <c r="X1096" s="198" t="s">
        <v>1206</v>
      </c>
      <c r="Y1096" s="199" t="s">
        <v>1206</v>
      </c>
      <c r="Z1096" s="200" t="s">
        <v>1206</v>
      </c>
      <c r="AA1096" s="201">
        <v>614.74</v>
      </c>
      <c r="AB1096" s="202" t="s">
        <v>1206</v>
      </c>
      <c r="AC1096" s="202" t="s">
        <v>1206</v>
      </c>
      <c r="AD1096" s="202" t="s">
        <v>971</v>
      </c>
      <c r="AE1096" s="202" t="s">
        <v>1369</v>
      </c>
      <c r="AF1096" s="202" t="s">
        <v>1206</v>
      </c>
      <c r="AG1096" s="202" t="s">
        <v>948</v>
      </c>
      <c r="AH1096" s="189">
        <v>1</v>
      </c>
      <c r="AI1096" s="188"/>
      <c r="AJ1096" s="188"/>
      <c r="AK1096" s="187"/>
      <c r="AL1096" s="187"/>
      <c r="AM1096" s="188"/>
      <c r="AN1096" s="193"/>
    </row>
    <row r="1097" spans="1:40">
      <c r="A1097" s="16" t="str">
        <f t="shared" si="17"/>
        <v>237309937002OP Acute</v>
      </c>
      <c r="B1097" s="8"/>
      <c r="C1097" s="8"/>
      <c r="D1097" s="9"/>
      <c r="E1097" s="9"/>
      <c r="F1097" s="8"/>
      <c r="G1097" s="8"/>
      <c r="H1097" s="8"/>
      <c r="I1097" s="8"/>
      <c r="J1097" s="8"/>
      <c r="K1097" s="244">
        <v>19014</v>
      </c>
      <c r="L1097" s="248" t="s">
        <v>1732</v>
      </c>
      <c r="M1097" s="246">
        <v>237309937002</v>
      </c>
      <c r="N1097" s="247">
        <v>24</v>
      </c>
      <c r="O1097" s="247" t="s">
        <v>1371</v>
      </c>
      <c r="P1097" s="203"/>
      <c r="Q1097" s="188" t="s">
        <v>801</v>
      </c>
      <c r="R1097" s="188" t="s">
        <v>1350</v>
      </c>
      <c r="S1097" s="188" t="s">
        <v>1367</v>
      </c>
      <c r="T1097" s="188" t="s">
        <v>1368</v>
      </c>
      <c r="U1097" s="189"/>
      <c r="V1097" s="189" t="s">
        <v>722</v>
      </c>
      <c r="W1097" s="197">
        <v>440.14</v>
      </c>
      <c r="X1097" s="198">
        <v>0.6</v>
      </c>
      <c r="Y1097" s="199">
        <v>0.91069999999999995</v>
      </c>
      <c r="Z1097" s="200" t="s">
        <v>1206</v>
      </c>
      <c r="AA1097" s="201">
        <v>409.78</v>
      </c>
      <c r="AB1097" s="202">
        <v>0.311</v>
      </c>
      <c r="AC1097" s="202">
        <v>2.1000000000000001E-2</v>
      </c>
      <c r="AD1097" s="202" t="s">
        <v>971</v>
      </c>
      <c r="AE1097" s="202" t="s">
        <v>1369</v>
      </c>
      <c r="AF1097" s="202" t="s">
        <v>949</v>
      </c>
      <c r="AG1097" s="202" t="s">
        <v>948</v>
      </c>
      <c r="AH1097" s="189">
        <v>0.98373999999999995</v>
      </c>
      <c r="AI1097" s="188"/>
      <c r="AJ1097" s="188"/>
      <c r="AK1097" s="187"/>
      <c r="AL1097" s="187"/>
      <c r="AM1097" s="188"/>
      <c r="AN1097" s="193"/>
    </row>
    <row r="1098" spans="1:40">
      <c r="A1098" s="16" t="str">
        <f t="shared" si="17"/>
        <v>237309937002OP Psych</v>
      </c>
      <c r="B1098" s="8"/>
      <c r="C1098" s="8"/>
      <c r="D1098" s="9"/>
      <c r="E1098" s="9"/>
      <c r="F1098" s="8"/>
      <c r="G1098" s="8"/>
      <c r="H1098" s="8"/>
      <c r="I1098" s="8"/>
      <c r="J1098" s="8"/>
      <c r="K1098" s="244">
        <v>19014</v>
      </c>
      <c r="L1098" s="248" t="s">
        <v>1732</v>
      </c>
      <c r="M1098" s="246">
        <v>237309937002</v>
      </c>
      <c r="N1098" s="247">
        <v>27</v>
      </c>
      <c r="O1098" s="247" t="s">
        <v>1376</v>
      </c>
      <c r="P1098" s="203"/>
      <c r="Q1098" s="188" t="s">
        <v>801</v>
      </c>
      <c r="R1098" s="188" t="s">
        <v>1350</v>
      </c>
      <c r="S1098" s="188" t="s">
        <v>1367</v>
      </c>
      <c r="T1098" s="188" t="s">
        <v>1368</v>
      </c>
      <c r="U1098" s="189"/>
      <c r="V1098" s="189" t="s">
        <v>722</v>
      </c>
      <c r="W1098" s="197">
        <v>201.46</v>
      </c>
      <c r="X1098" s="198">
        <v>0.6</v>
      </c>
      <c r="Y1098" s="199">
        <v>0.91069999999999995</v>
      </c>
      <c r="Z1098" s="200" t="s">
        <v>1206</v>
      </c>
      <c r="AA1098" s="201">
        <v>190.67</v>
      </c>
      <c r="AB1098" s="202">
        <v>0.311</v>
      </c>
      <c r="AC1098" s="202">
        <v>2.1000000000000001E-2</v>
      </c>
      <c r="AD1098" s="202" t="s">
        <v>971</v>
      </c>
      <c r="AE1098" s="202" t="s">
        <v>1369</v>
      </c>
      <c r="AF1098" s="202" t="s">
        <v>949</v>
      </c>
      <c r="AG1098" s="202" t="s">
        <v>948</v>
      </c>
      <c r="AH1098" s="189">
        <v>1</v>
      </c>
      <c r="AI1098" s="188"/>
      <c r="AJ1098" s="188"/>
      <c r="AK1098" s="187"/>
      <c r="AL1098" s="187"/>
      <c r="AM1098" s="188"/>
      <c r="AN1098" s="193"/>
    </row>
    <row r="1099" spans="1:40">
      <c r="A1099" s="16" t="str">
        <f t="shared" si="17"/>
        <v>237309937005OP Psych</v>
      </c>
      <c r="B1099" s="8"/>
      <c r="C1099" s="8"/>
      <c r="D1099" s="9"/>
      <c r="E1099" s="9"/>
      <c r="F1099" s="8"/>
      <c r="G1099" s="8"/>
      <c r="H1099" s="8"/>
      <c r="I1099" s="8"/>
      <c r="J1099" s="8"/>
      <c r="K1099" s="244">
        <v>19014</v>
      </c>
      <c r="L1099" s="248" t="s">
        <v>1732</v>
      </c>
      <c r="M1099" s="246">
        <v>237309937005</v>
      </c>
      <c r="N1099" s="247">
        <v>27</v>
      </c>
      <c r="O1099" s="247" t="s">
        <v>1376</v>
      </c>
      <c r="P1099" s="203"/>
      <c r="Q1099" s="188" t="s">
        <v>801</v>
      </c>
      <c r="R1099" s="188" t="s">
        <v>1350</v>
      </c>
      <c r="S1099" s="188" t="s">
        <v>1367</v>
      </c>
      <c r="T1099" s="188" t="s">
        <v>1368</v>
      </c>
      <c r="U1099" s="189"/>
      <c r="V1099" s="189" t="s">
        <v>722</v>
      </c>
      <c r="W1099" s="197">
        <v>201.46</v>
      </c>
      <c r="X1099" s="198">
        <v>0.6</v>
      </c>
      <c r="Y1099" s="199">
        <v>0.91069999999999995</v>
      </c>
      <c r="Z1099" s="200" t="s">
        <v>1206</v>
      </c>
      <c r="AA1099" s="201">
        <v>190.67</v>
      </c>
      <c r="AB1099" s="202">
        <v>0.311</v>
      </c>
      <c r="AC1099" s="202">
        <v>2.1000000000000001E-2</v>
      </c>
      <c r="AD1099" s="202" t="s">
        <v>971</v>
      </c>
      <c r="AE1099" s="202" t="s">
        <v>1369</v>
      </c>
      <c r="AF1099" s="202" t="s">
        <v>949</v>
      </c>
      <c r="AG1099" s="202" t="s">
        <v>948</v>
      </c>
      <c r="AH1099" s="189">
        <v>1</v>
      </c>
      <c r="AI1099" s="188"/>
      <c r="AJ1099" s="188"/>
      <c r="AK1099" s="187"/>
      <c r="AL1099" s="187"/>
      <c r="AM1099" s="188"/>
      <c r="AN1099" s="193"/>
    </row>
    <row r="1100" spans="1:40">
      <c r="A1100" s="16" t="str">
        <f t="shared" si="17"/>
        <v>237309937002OP Psych</v>
      </c>
      <c r="B1100" s="8"/>
      <c r="C1100" s="8"/>
      <c r="D1100" s="9"/>
      <c r="E1100" s="9"/>
      <c r="F1100" s="8"/>
      <c r="G1100" s="8"/>
      <c r="H1100" s="8"/>
      <c r="I1100" s="8"/>
      <c r="J1100" s="8"/>
      <c r="K1100" s="244">
        <v>19014</v>
      </c>
      <c r="L1100" s="248" t="s">
        <v>1732</v>
      </c>
      <c r="M1100" s="246">
        <v>237309937002</v>
      </c>
      <c r="N1100" s="247">
        <v>28</v>
      </c>
      <c r="O1100" s="247" t="s">
        <v>1376</v>
      </c>
      <c r="P1100" s="203"/>
      <c r="Q1100" s="188" t="s">
        <v>801</v>
      </c>
      <c r="R1100" s="188" t="s">
        <v>1350</v>
      </c>
      <c r="S1100" s="188" t="s">
        <v>1367</v>
      </c>
      <c r="T1100" s="188" t="s">
        <v>1368</v>
      </c>
      <c r="U1100" s="189"/>
      <c r="V1100" s="189" t="s">
        <v>722</v>
      </c>
      <c r="W1100" s="197">
        <v>201.46</v>
      </c>
      <c r="X1100" s="198">
        <v>0.6</v>
      </c>
      <c r="Y1100" s="199">
        <v>0.91069999999999995</v>
      </c>
      <c r="Z1100" s="200" t="s">
        <v>1206</v>
      </c>
      <c r="AA1100" s="201">
        <v>190.67</v>
      </c>
      <c r="AB1100" s="202">
        <v>0.311</v>
      </c>
      <c r="AC1100" s="202">
        <v>2.1000000000000001E-2</v>
      </c>
      <c r="AD1100" s="202" t="s">
        <v>971</v>
      </c>
      <c r="AE1100" s="202" t="s">
        <v>1369</v>
      </c>
      <c r="AF1100" s="202" t="s">
        <v>949</v>
      </c>
      <c r="AG1100" s="202" t="s">
        <v>948</v>
      </c>
      <c r="AH1100" s="189">
        <v>1</v>
      </c>
      <c r="AI1100" s="188"/>
      <c r="AJ1100" s="188"/>
      <c r="AK1100" s="187"/>
      <c r="AL1100" s="187"/>
      <c r="AM1100" s="188"/>
      <c r="AN1100" s="193"/>
    </row>
    <row r="1101" spans="1:40">
      <c r="A1101" s="16" t="str">
        <f t="shared" si="17"/>
        <v>237309937005OP Psych</v>
      </c>
      <c r="B1101" s="8"/>
      <c r="C1101" s="8"/>
      <c r="D1101" s="9"/>
      <c r="E1101" s="9"/>
      <c r="F1101" s="8"/>
      <c r="G1101" s="8"/>
      <c r="H1101" s="8"/>
      <c r="I1101" s="8"/>
      <c r="J1101" s="8"/>
      <c r="K1101" s="244">
        <v>19014</v>
      </c>
      <c r="L1101" s="248" t="s">
        <v>1732</v>
      </c>
      <c r="M1101" s="246">
        <v>237309937005</v>
      </c>
      <c r="N1101" s="247">
        <v>28</v>
      </c>
      <c r="O1101" s="247" t="s">
        <v>1376</v>
      </c>
      <c r="P1101" s="203"/>
      <c r="Q1101" s="188" t="s">
        <v>801</v>
      </c>
      <c r="R1101" s="188" t="s">
        <v>1350</v>
      </c>
      <c r="S1101" s="188" t="s">
        <v>1367</v>
      </c>
      <c r="T1101" s="188" t="s">
        <v>1368</v>
      </c>
      <c r="U1101" s="189"/>
      <c r="V1101" s="189" t="s">
        <v>722</v>
      </c>
      <c r="W1101" s="197">
        <v>201.46</v>
      </c>
      <c r="X1101" s="198">
        <v>0.6</v>
      </c>
      <c r="Y1101" s="199">
        <v>0.91069999999999995</v>
      </c>
      <c r="Z1101" s="200" t="s">
        <v>1206</v>
      </c>
      <c r="AA1101" s="201">
        <v>190.67</v>
      </c>
      <c r="AB1101" s="202">
        <v>0.311</v>
      </c>
      <c r="AC1101" s="202">
        <v>2.1000000000000001E-2</v>
      </c>
      <c r="AD1101" s="202" t="s">
        <v>971</v>
      </c>
      <c r="AE1101" s="202" t="s">
        <v>1369</v>
      </c>
      <c r="AF1101" s="202" t="s">
        <v>949</v>
      </c>
      <c r="AG1101" s="202" t="s">
        <v>948</v>
      </c>
      <c r="AH1101" s="189">
        <v>1</v>
      </c>
      <c r="AI1101" s="188"/>
      <c r="AJ1101" s="188"/>
      <c r="AK1101" s="187"/>
      <c r="AL1101" s="187"/>
      <c r="AM1101" s="188"/>
      <c r="AN1101" s="193"/>
    </row>
    <row r="1102" spans="1:40">
      <c r="A1102" s="16" t="str">
        <f t="shared" si="17"/>
        <v>237309937002OP Rehab</v>
      </c>
      <c r="B1102" s="8"/>
      <c r="C1102" s="8"/>
      <c r="D1102" s="9"/>
      <c r="E1102" s="9"/>
      <c r="F1102" s="8"/>
      <c r="G1102" s="8"/>
      <c r="H1102" s="8"/>
      <c r="I1102" s="8"/>
      <c r="J1102" s="8"/>
      <c r="K1102" s="244">
        <v>19014</v>
      </c>
      <c r="L1102" s="248" t="s">
        <v>1732</v>
      </c>
      <c r="M1102" s="246">
        <v>237309937002</v>
      </c>
      <c r="N1102" s="247">
        <v>29</v>
      </c>
      <c r="O1102" s="247" t="s">
        <v>1379</v>
      </c>
      <c r="P1102" s="203"/>
      <c r="Q1102" s="188" t="s">
        <v>801</v>
      </c>
      <c r="R1102" s="188" t="s">
        <v>1350</v>
      </c>
      <c r="S1102" s="188" t="s">
        <v>1367</v>
      </c>
      <c r="T1102" s="188" t="s">
        <v>1368</v>
      </c>
      <c r="U1102" s="189"/>
      <c r="V1102" s="189" t="s">
        <v>722</v>
      </c>
      <c r="W1102" s="197">
        <v>310.45999999999998</v>
      </c>
      <c r="X1102" s="198">
        <v>0.6</v>
      </c>
      <c r="Y1102" s="199">
        <v>0.91069999999999995</v>
      </c>
      <c r="Z1102" s="200" t="s">
        <v>1206</v>
      </c>
      <c r="AA1102" s="201">
        <v>293.83</v>
      </c>
      <c r="AB1102" s="202">
        <v>0.311</v>
      </c>
      <c r="AC1102" s="202">
        <v>2.1000000000000001E-2</v>
      </c>
      <c r="AD1102" s="202" t="s">
        <v>971</v>
      </c>
      <c r="AE1102" s="202" t="s">
        <v>1369</v>
      </c>
      <c r="AF1102" s="202" t="s">
        <v>949</v>
      </c>
      <c r="AG1102" s="202" t="s">
        <v>948</v>
      </c>
      <c r="AH1102" s="189">
        <v>1</v>
      </c>
      <c r="AI1102" s="188"/>
      <c r="AJ1102" s="188"/>
      <c r="AK1102" s="187"/>
      <c r="AL1102" s="187"/>
      <c r="AM1102" s="188"/>
      <c r="AN1102" s="193"/>
    </row>
    <row r="1103" spans="1:40">
      <c r="A1103" s="16" t="str">
        <f t="shared" si="17"/>
        <v>370661220012IP Acute</v>
      </c>
      <c r="B1103" s="8"/>
      <c r="C1103" s="8"/>
      <c r="D1103" s="9"/>
      <c r="E1103" s="9"/>
      <c r="F1103" s="8"/>
      <c r="G1103" s="8"/>
      <c r="H1103" s="8"/>
      <c r="I1103" s="8"/>
      <c r="J1103" s="8"/>
      <c r="K1103" s="244">
        <v>19015</v>
      </c>
      <c r="L1103" s="248" t="s">
        <v>1733</v>
      </c>
      <c r="M1103" s="246">
        <v>370661220012</v>
      </c>
      <c r="N1103" s="247">
        <v>20</v>
      </c>
      <c r="O1103" s="247" t="s">
        <v>1366</v>
      </c>
      <c r="P1103" s="203"/>
      <c r="Q1103" s="188" t="s">
        <v>857</v>
      </c>
      <c r="R1103" s="188" t="s">
        <v>1350</v>
      </c>
      <c r="S1103" s="188" t="s">
        <v>1367</v>
      </c>
      <c r="T1103" s="188" t="s">
        <v>1368</v>
      </c>
      <c r="U1103" s="189"/>
      <c r="V1103" s="189" t="s">
        <v>593</v>
      </c>
      <c r="W1103" s="197">
        <v>3436.26</v>
      </c>
      <c r="X1103" s="198">
        <v>0.62</v>
      </c>
      <c r="Y1103" s="199">
        <v>0.90159999999999996</v>
      </c>
      <c r="Z1103" s="200">
        <v>5.8799999999999998E-3</v>
      </c>
      <c r="AA1103" s="201">
        <v>3241.02</v>
      </c>
      <c r="AB1103" s="202">
        <v>0.22800000000000001</v>
      </c>
      <c r="AC1103" s="202">
        <v>2.9000000000000001E-2</v>
      </c>
      <c r="AD1103" s="202" t="s">
        <v>971</v>
      </c>
      <c r="AE1103" s="202" t="s">
        <v>1374</v>
      </c>
      <c r="AF1103" s="202" t="s">
        <v>1206</v>
      </c>
      <c r="AG1103" s="202" t="s">
        <v>948</v>
      </c>
      <c r="AH1103" s="189">
        <v>0.99858999999999998</v>
      </c>
      <c r="AI1103" s="188"/>
      <c r="AJ1103" s="188"/>
      <c r="AK1103" s="187"/>
      <c r="AL1103" s="187"/>
      <c r="AM1103" s="188"/>
      <c r="AN1103" s="193"/>
    </row>
    <row r="1104" spans="1:40">
      <c r="A1104" s="16" t="str">
        <f t="shared" si="17"/>
        <v>370661220012OP Acute</v>
      </c>
      <c r="B1104" s="8"/>
      <c r="C1104" s="8"/>
      <c r="D1104" s="9"/>
      <c r="E1104" s="9"/>
      <c r="F1104" s="8"/>
      <c r="G1104" s="8"/>
      <c r="H1104" s="8"/>
      <c r="I1104" s="8"/>
      <c r="J1104" s="8"/>
      <c r="K1104" s="244">
        <v>19015</v>
      </c>
      <c r="L1104" s="248" t="s">
        <v>1733</v>
      </c>
      <c r="M1104" s="246">
        <v>370661220012</v>
      </c>
      <c r="N1104" s="247">
        <v>24</v>
      </c>
      <c r="O1104" s="247" t="s">
        <v>1371</v>
      </c>
      <c r="P1104" s="203"/>
      <c r="Q1104" s="188" t="s">
        <v>857</v>
      </c>
      <c r="R1104" s="188" t="s">
        <v>1350</v>
      </c>
      <c r="S1104" s="188" t="s">
        <v>1367</v>
      </c>
      <c r="T1104" s="188" t="s">
        <v>1368</v>
      </c>
      <c r="U1104" s="189"/>
      <c r="V1104" s="189" t="s">
        <v>593</v>
      </c>
      <c r="W1104" s="197">
        <v>440.14</v>
      </c>
      <c r="X1104" s="198">
        <v>0.6</v>
      </c>
      <c r="Y1104" s="199">
        <v>0.90159999999999996</v>
      </c>
      <c r="Z1104" s="200" t="s">
        <v>1206</v>
      </c>
      <c r="AA1104" s="201">
        <v>589.98</v>
      </c>
      <c r="AB1104" s="202">
        <v>0.22800000000000001</v>
      </c>
      <c r="AC1104" s="202">
        <v>2.9000000000000001E-2</v>
      </c>
      <c r="AD1104" s="202" t="s">
        <v>971</v>
      </c>
      <c r="AE1104" s="202" t="s">
        <v>1374</v>
      </c>
      <c r="AF1104" s="202" t="s">
        <v>948</v>
      </c>
      <c r="AG1104" s="202" t="s">
        <v>948</v>
      </c>
      <c r="AH1104" s="189">
        <v>0.98373999999999995</v>
      </c>
      <c r="AI1104" s="188"/>
      <c r="AJ1104" s="188"/>
      <c r="AK1104" s="187"/>
      <c r="AL1104" s="187"/>
      <c r="AM1104" s="188"/>
      <c r="AN1104" s="193"/>
    </row>
    <row r="1105" spans="1:40">
      <c r="A1105" s="16" t="str">
        <f t="shared" si="17"/>
        <v>631254288001IP Rehab</v>
      </c>
      <c r="B1105" s="8"/>
      <c r="C1105" s="8"/>
      <c r="D1105" s="9"/>
      <c r="E1105" s="9"/>
      <c r="F1105" s="8"/>
      <c r="G1105" s="8"/>
      <c r="H1105" s="8"/>
      <c r="I1105" s="8"/>
      <c r="J1105" s="8"/>
      <c r="K1105" s="244">
        <v>19016</v>
      </c>
      <c r="L1105" s="248" t="s">
        <v>1734</v>
      </c>
      <c r="M1105" s="246">
        <v>631254288001</v>
      </c>
      <c r="N1105" s="247">
        <v>22</v>
      </c>
      <c r="O1105" s="247" t="s">
        <v>1370</v>
      </c>
      <c r="P1105" s="203"/>
      <c r="Q1105" s="188" t="s">
        <v>931</v>
      </c>
      <c r="R1105" s="188" t="s">
        <v>1383</v>
      </c>
      <c r="S1105" s="188" t="s">
        <v>1396</v>
      </c>
      <c r="T1105" s="188" t="s">
        <v>1368</v>
      </c>
      <c r="U1105" s="189"/>
      <c r="V1105" s="189" t="s">
        <v>930</v>
      </c>
      <c r="W1105" s="197" t="s">
        <v>1206</v>
      </c>
      <c r="X1105" s="198" t="s">
        <v>1206</v>
      </c>
      <c r="Y1105" s="199" t="s">
        <v>1206</v>
      </c>
      <c r="Z1105" s="200" t="s">
        <v>1206</v>
      </c>
      <c r="AA1105" s="201">
        <v>909.7</v>
      </c>
      <c r="AB1105" s="202" t="s">
        <v>1206</v>
      </c>
      <c r="AC1105" s="202" t="s">
        <v>1206</v>
      </c>
      <c r="AD1105" s="202" t="s">
        <v>1373</v>
      </c>
      <c r="AE1105" s="202">
        <v>0</v>
      </c>
      <c r="AF1105" s="202" t="s">
        <v>1206</v>
      </c>
      <c r="AG1105" s="202" t="s">
        <v>948</v>
      </c>
      <c r="AH1105" s="189">
        <v>1</v>
      </c>
      <c r="AI1105" s="188"/>
      <c r="AJ1105" s="188"/>
      <c r="AK1105" s="187"/>
      <c r="AL1105" s="187"/>
      <c r="AM1105" s="188"/>
      <c r="AN1105" s="193"/>
    </row>
    <row r="1106" spans="1:40">
      <c r="A1106" s="16" t="str">
        <f t="shared" si="17"/>
        <v>631254288001OP Rehab</v>
      </c>
      <c r="B1106" s="8"/>
      <c r="C1106" s="8"/>
      <c r="D1106" s="9"/>
      <c r="E1106" s="9"/>
      <c r="F1106" s="8"/>
      <c r="G1106" s="8"/>
      <c r="H1106" s="8"/>
      <c r="I1106" s="8"/>
      <c r="J1106" s="8"/>
      <c r="K1106" s="244">
        <v>19016</v>
      </c>
      <c r="L1106" s="248" t="s">
        <v>1734</v>
      </c>
      <c r="M1106" s="246">
        <v>631254288001</v>
      </c>
      <c r="N1106" s="247">
        <v>29</v>
      </c>
      <c r="O1106" s="247" t="s">
        <v>1379</v>
      </c>
      <c r="P1106" s="203"/>
      <c r="Q1106" s="188" t="s">
        <v>931</v>
      </c>
      <c r="R1106" s="188" t="s">
        <v>1383</v>
      </c>
      <c r="S1106" s="188" t="s">
        <v>1396</v>
      </c>
      <c r="T1106" s="188" t="s">
        <v>1368</v>
      </c>
      <c r="U1106" s="189"/>
      <c r="V1106" s="189" t="s">
        <v>930</v>
      </c>
      <c r="W1106" s="197">
        <v>71.400000000000006</v>
      </c>
      <c r="X1106" s="198">
        <v>0.6</v>
      </c>
      <c r="Y1106" s="199">
        <v>0.9010999999999999</v>
      </c>
      <c r="Z1106" s="200" t="s">
        <v>1206</v>
      </c>
      <c r="AA1106" s="201">
        <v>67.16</v>
      </c>
      <c r="AB1106" s="202" t="s">
        <v>1206</v>
      </c>
      <c r="AC1106" s="202" t="s">
        <v>1206</v>
      </c>
      <c r="AD1106" s="202" t="s">
        <v>1373</v>
      </c>
      <c r="AE1106" s="202">
        <v>0</v>
      </c>
      <c r="AF1106" s="202" t="s">
        <v>949</v>
      </c>
      <c r="AG1106" s="202" t="s">
        <v>948</v>
      </c>
      <c r="AH1106" s="189">
        <v>1</v>
      </c>
      <c r="AI1106" s="188"/>
      <c r="AJ1106" s="188"/>
      <c r="AK1106" s="187"/>
      <c r="AL1106" s="187"/>
      <c r="AM1106" s="188"/>
      <c r="AN1106" s="193"/>
    </row>
    <row r="1107" spans="1:40">
      <c r="A1107" s="16" t="str">
        <f t="shared" si="17"/>
        <v>430666765002IP Acute</v>
      </c>
      <c r="B1107" s="8"/>
      <c r="C1107" s="8"/>
      <c r="D1107" s="9"/>
      <c r="E1107" s="9"/>
      <c r="F1107" s="8"/>
      <c r="G1107" s="8"/>
      <c r="H1107" s="8"/>
      <c r="I1107" s="8"/>
      <c r="J1107" s="8"/>
      <c r="K1107" s="244">
        <v>19017</v>
      </c>
      <c r="L1107" s="248" t="s">
        <v>1735</v>
      </c>
      <c r="M1107" s="246">
        <v>430666765002</v>
      </c>
      <c r="N1107" s="247">
        <v>20</v>
      </c>
      <c r="O1107" s="247" t="s">
        <v>1366</v>
      </c>
      <c r="P1107" s="203"/>
      <c r="Q1107" s="188" t="s">
        <v>1227</v>
      </c>
      <c r="R1107" s="188" t="s">
        <v>1383</v>
      </c>
      <c r="S1107" s="188" t="s">
        <v>1391</v>
      </c>
      <c r="T1107" s="188" t="s">
        <v>1390</v>
      </c>
      <c r="U1107" s="189"/>
      <c r="V1107" s="189" t="s">
        <v>1228</v>
      </c>
      <c r="W1107" s="197" t="s">
        <v>1206</v>
      </c>
      <c r="X1107" s="198" t="s">
        <v>1206</v>
      </c>
      <c r="Y1107" s="199" t="s">
        <v>1206</v>
      </c>
      <c r="Z1107" s="200" t="s">
        <v>1206</v>
      </c>
      <c r="AA1107" s="201">
        <v>1219.1099999999999</v>
      </c>
      <c r="AB1107" s="202" t="s">
        <v>1206</v>
      </c>
      <c r="AC1107" s="202" t="s">
        <v>1206</v>
      </c>
      <c r="AD1107" s="202" t="s">
        <v>1373</v>
      </c>
      <c r="AE1107" s="202">
        <v>0</v>
      </c>
      <c r="AF1107" s="202" t="s">
        <v>1206</v>
      </c>
      <c r="AG1107" s="202" t="s">
        <v>948</v>
      </c>
      <c r="AH1107" s="189">
        <v>1</v>
      </c>
      <c r="AI1107" s="188"/>
      <c r="AJ1107" s="188"/>
      <c r="AK1107" s="187"/>
      <c r="AL1107" s="187"/>
      <c r="AM1107" s="188"/>
      <c r="AN1107" s="193"/>
    </row>
    <row r="1108" spans="1:40">
      <c r="A1108" s="16" t="str">
        <f t="shared" si="17"/>
        <v>430666765002IP Rehab</v>
      </c>
      <c r="B1108" s="8"/>
      <c r="C1108" s="8"/>
      <c r="D1108" s="9"/>
      <c r="E1108" s="9"/>
      <c r="F1108" s="8"/>
      <c r="G1108" s="8"/>
      <c r="H1108" s="8"/>
      <c r="I1108" s="8"/>
      <c r="J1108" s="8"/>
      <c r="K1108" s="244">
        <v>19017</v>
      </c>
      <c r="L1108" s="248" t="s">
        <v>1735</v>
      </c>
      <c r="M1108" s="246">
        <v>430666765002</v>
      </c>
      <c r="N1108" s="247">
        <v>22</v>
      </c>
      <c r="O1108" s="247" t="s">
        <v>1370</v>
      </c>
      <c r="P1108" s="203"/>
      <c r="Q1108" s="188" t="s">
        <v>1227</v>
      </c>
      <c r="R1108" s="188" t="s">
        <v>1383</v>
      </c>
      <c r="S1108" s="188" t="s">
        <v>1391</v>
      </c>
      <c r="T1108" s="188" t="s">
        <v>1390</v>
      </c>
      <c r="U1108" s="189"/>
      <c r="V1108" s="189" t="s">
        <v>1228</v>
      </c>
      <c r="W1108" s="197" t="s">
        <v>1206</v>
      </c>
      <c r="X1108" s="198" t="s">
        <v>1206</v>
      </c>
      <c r="Y1108" s="199" t="s">
        <v>1206</v>
      </c>
      <c r="Z1108" s="200" t="s">
        <v>1206</v>
      </c>
      <c r="AA1108" s="201">
        <v>1219.1099999999999</v>
      </c>
      <c r="AB1108" s="202" t="s">
        <v>1206</v>
      </c>
      <c r="AC1108" s="202" t="s">
        <v>1206</v>
      </c>
      <c r="AD1108" s="202" t="s">
        <v>1373</v>
      </c>
      <c r="AE1108" s="202">
        <v>0</v>
      </c>
      <c r="AF1108" s="202" t="s">
        <v>1206</v>
      </c>
      <c r="AG1108" s="202" t="s">
        <v>948</v>
      </c>
      <c r="AH1108" s="189">
        <v>1</v>
      </c>
      <c r="AI1108" s="188"/>
      <c r="AJ1108" s="188"/>
      <c r="AK1108" s="187"/>
      <c r="AL1108" s="187"/>
      <c r="AM1108" s="188"/>
      <c r="AN1108" s="193"/>
    </row>
    <row r="1109" spans="1:40">
      <c r="A1109" s="16" t="str">
        <f t="shared" si="17"/>
        <v>430666765002OP Acute</v>
      </c>
      <c r="B1109" s="8"/>
      <c r="C1109" s="8"/>
      <c r="D1109" s="9"/>
      <c r="E1109" s="9"/>
      <c r="F1109" s="8"/>
      <c r="G1109" s="8"/>
      <c r="H1109" s="8"/>
      <c r="I1109" s="8"/>
      <c r="J1109" s="8"/>
      <c r="K1109" s="244">
        <v>19017</v>
      </c>
      <c r="L1109" s="248" t="s">
        <v>1735</v>
      </c>
      <c r="M1109" s="246">
        <v>430666765002</v>
      </c>
      <c r="N1109" s="247">
        <v>24</v>
      </c>
      <c r="O1109" s="247" t="s">
        <v>1371</v>
      </c>
      <c r="P1109" s="203"/>
      <c r="Q1109" s="188" t="s">
        <v>1227</v>
      </c>
      <c r="R1109" s="188" t="s">
        <v>1383</v>
      </c>
      <c r="S1109" s="188" t="s">
        <v>1391</v>
      </c>
      <c r="T1109" s="188" t="s">
        <v>1390</v>
      </c>
      <c r="U1109" s="189"/>
      <c r="V1109" s="189" t="s">
        <v>1228</v>
      </c>
      <c r="W1109" s="197">
        <v>353.01</v>
      </c>
      <c r="X1109" s="198">
        <v>0.6</v>
      </c>
      <c r="Y1109" s="199">
        <v>0.9010999999999999</v>
      </c>
      <c r="Z1109" s="200" t="s">
        <v>1206</v>
      </c>
      <c r="AA1109" s="201">
        <v>328.45</v>
      </c>
      <c r="AB1109" s="202" t="s">
        <v>1206</v>
      </c>
      <c r="AC1109" s="202" t="s">
        <v>1206</v>
      </c>
      <c r="AD1109" s="202" t="s">
        <v>1373</v>
      </c>
      <c r="AE1109" s="202">
        <v>0</v>
      </c>
      <c r="AF1109" s="202" t="s">
        <v>949</v>
      </c>
      <c r="AG1109" s="202" t="s">
        <v>948</v>
      </c>
      <c r="AH1109" s="189">
        <v>0.98912</v>
      </c>
      <c r="AI1109" s="188"/>
      <c r="AJ1109" s="188"/>
      <c r="AK1109" s="187"/>
      <c r="AL1109" s="187"/>
      <c r="AM1109" s="188"/>
      <c r="AN1109" s="193"/>
    </row>
    <row r="1110" spans="1:40">
      <c r="A1110" s="16" t="str">
        <f t="shared" si="17"/>
        <v>430666765002OP Rehab</v>
      </c>
      <c r="B1110" s="8"/>
      <c r="C1110" s="8"/>
      <c r="D1110" s="9"/>
      <c r="E1110" s="9"/>
      <c r="F1110" s="8"/>
      <c r="G1110" s="8"/>
      <c r="H1110" s="8"/>
      <c r="I1110" s="8"/>
      <c r="J1110" s="8"/>
      <c r="K1110" s="244">
        <v>19017</v>
      </c>
      <c r="L1110" s="248" t="s">
        <v>1735</v>
      </c>
      <c r="M1110" s="246">
        <v>430666765002</v>
      </c>
      <c r="N1110" s="247">
        <v>29</v>
      </c>
      <c r="O1110" s="247" t="s">
        <v>1379</v>
      </c>
      <c r="P1110" s="203"/>
      <c r="Q1110" s="188" t="s">
        <v>1227</v>
      </c>
      <c r="R1110" s="188" t="s">
        <v>1383</v>
      </c>
      <c r="S1110" s="188" t="s">
        <v>1391</v>
      </c>
      <c r="T1110" s="188" t="s">
        <v>1390</v>
      </c>
      <c r="U1110" s="189"/>
      <c r="V1110" s="189" t="s">
        <v>1228</v>
      </c>
      <c r="W1110" s="197">
        <v>71.400000000000006</v>
      </c>
      <c r="X1110" s="198">
        <v>0.6</v>
      </c>
      <c r="Y1110" s="199">
        <v>0.9010999999999999</v>
      </c>
      <c r="Z1110" s="200" t="s">
        <v>1206</v>
      </c>
      <c r="AA1110" s="201">
        <v>67.16</v>
      </c>
      <c r="AB1110" s="202" t="s">
        <v>1206</v>
      </c>
      <c r="AC1110" s="202" t="s">
        <v>1206</v>
      </c>
      <c r="AD1110" s="202" t="s">
        <v>1373</v>
      </c>
      <c r="AE1110" s="202">
        <v>0</v>
      </c>
      <c r="AF1110" s="202" t="s">
        <v>949</v>
      </c>
      <c r="AG1110" s="202" t="s">
        <v>948</v>
      </c>
      <c r="AH1110" s="189">
        <v>1</v>
      </c>
      <c r="AI1110" s="188"/>
      <c r="AJ1110" s="188"/>
      <c r="AK1110" s="187"/>
      <c r="AL1110" s="187"/>
      <c r="AM1110" s="188"/>
      <c r="AN1110" s="193"/>
    </row>
    <row r="1111" spans="1:40">
      <c r="A1111" s="16" t="str">
        <f t="shared" si="17"/>
        <v>430654870001IP Acute</v>
      </c>
      <c r="B1111" s="8"/>
      <c r="C1111" s="8"/>
      <c r="D1111" s="9"/>
      <c r="E1111" s="9"/>
      <c r="F1111" s="8"/>
      <c r="G1111" s="8"/>
      <c r="H1111" s="8"/>
      <c r="I1111" s="8"/>
      <c r="J1111" s="8"/>
      <c r="K1111" s="244">
        <v>19018</v>
      </c>
      <c r="L1111" s="248" t="s">
        <v>1736</v>
      </c>
      <c r="M1111" s="246">
        <v>430654870001</v>
      </c>
      <c r="N1111" s="247">
        <v>20</v>
      </c>
      <c r="O1111" s="247" t="s">
        <v>1366</v>
      </c>
      <c r="P1111" s="203"/>
      <c r="Q1111" s="188" t="s">
        <v>913</v>
      </c>
      <c r="R1111" s="188" t="s">
        <v>1350</v>
      </c>
      <c r="S1111" s="188" t="s">
        <v>1391</v>
      </c>
      <c r="T1111" s="188" t="s">
        <v>1368</v>
      </c>
      <c r="U1111" s="189"/>
      <c r="V1111" s="189" t="s">
        <v>729</v>
      </c>
      <c r="W1111" s="197">
        <v>3436.26</v>
      </c>
      <c r="X1111" s="198">
        <v>0.62</v>
      </c>
      <c r="Y1111" s="199">
        <v>0.91069999999999995</v>
      </c>
      <c r="Z1111" s="200">
        <v>0</v>
      </c>
      <c r="AA1111" s="201">
        <v>3241.43</v>
      </c>
      <c r="AB1111" s="202">
        <v>0.26100000000000001</v>
      </c>
      <c r="AC1111" s="202">
        <v>2.3E-2</v>
      </c>
      <c r="AD1111" s="202" t="s">
        <v>971</v>
      </c>
      <c r="AE1111" s="202" t="s">
        <v>1369</v>
      </c>
      <c r="AF1111" s="202" t="s">
        <v>1206</v>
      </c>
      <c r="AG1111" s="202" t="s">
        <v>948</v>
      </c>
      <c r="AH1111" s="189">
        <v>0.99858999999999998</v>
      </c>
      <c r="AI1111" s="188"/>
      <c r="AJ1111" s="188"/>
      <c r="AK1111" s="187"/>
      <c r="AL1111" s="187"/>
      <c r="AM1111" s="188"/>
      <c r="AN1111" s="193"/>
    </row>
    <row r="1112" spans="1:40">
      <c r="A1112" s="16" t="str">
        <f t="shared" si="17"/>
        <v>430654870001IP Psych</v>
      </c>
      <c r="B1112" s="8"/>
      <c r="C1112" s="8"/>
      <c r="D1112" s="9"/>
      <c r="E1112" s="9"/>
      <c r="F1112" s="8"/>
      <c r="G1112" s="8"/>
      <c r="H1112" s="8"/>
      <c r="I1112" s="8"/>
      <c r="J1112" s="8"/>
      <c r="K1112" s="244">
        <v>19018</v>
      </c>
      <c r="L1112" s="248" t="s">
        <v>1736</v>
      </c>
      <c r="M1112" s="246">
        <v>430654870001</v>
      </c>
      <c r="N1112" s="247">
        <v>21</v>
      </c>
      <c r="O1112" s="247" t="s">
        <v>1375</v>
      </c>
      <c r="P1112" s="203"/>
      <c r="Q1112" s="188" t="s">
        <v>913</v>
      </c>
      <c r="R1112" s="188" t="s">
        <v>1350</v>
      </c>
      <c r="S1112" s="188" t="s">
        <v>1391</v>
      </c>
      <c r="T1112" s="188" t="s">
        <v>1368</v>
      </c>
      <c r="U1112" s="189"/>
      <c r="V1112" s="189" t="s">
        <v>729</v>
      </c>
      <c r="W1112" s="197" t="s">
        <v>1206</v>
      </c>
      <c r="X1112" s="198" t="s">
        <v>1206</v>
      </c>
      <c r="Y1112" s="199" t="s">
        <v>1206</v>
      </c>
      <c r="Z1112" s="200" t="s">
        <v>1206</v>
      </c>
      <c r="AA1112" s="201">
        <v>898.21</v>
      </c>
      <c r="AB1112" s="202" t="s">
        <v>1206</v>
      </c>
      <c r="AC1112" s="202" t="s">
        <v>1206</v>
      </c>
      <c r="AD1112" s="202" t="s">
        <v>971</v>
      </c>
      <c r="AE1112" s="202" t="s">
        <v>1369</v>
      </c>
      <c r="AF1112" s="202" t="s">
        <v>1206</v>
      </c>
      <c r="AG1112" s="202" t="s">
        <v>948</v>
      </c>
      <c r="AH1112" s="189">
        <v>1</v>
      </c>
      <c r="AI1112" s="188"/>
      <c r="AJ1112" s="188"/>
      <c r="AK1112" s="187"/>
      <c r="AL1112" s="187"/>
      <c r="AM1112" s="188"/>
      <c r="AN1112" s="193"/>
    </row>
    <row r="1113" spans="1:40">
      <c r="A1113" s="16" t="str">
        <f t="shared" si="17"/>
        <v>430654870001IP Rehab</v>
      </c>
      <c r="B1113" s="8"/>
      <c r="C1113" s="8"/>
      <c r="D1113" s="9"/>
      <c r="E1113" s="9"/>
      <c r="F1113" s="8"/>
      <c r="G1113" s="8"/>
      <c r="H1113" s="8"/>
      <c r="I1113" s="8"/>
      <c r="J1113" s="8"/>
      <c r="K1113" s="244">
        <v>19018</v>
      </c>
      <c r="L1113" s="248" t="s">
        <v>1736</v>
      </c>
      <c r="M1113" s="246">
        <v>430654870001</v>
      </c>
      <c r="N1113" s="247">
        <v>22</v>
      </c>
      <c r="O1113" s="247" t="s">
        <v>1370</v>
      </c>
      <c r="P1113" s="203"/>
      <c r="Q1113" s="188" t="s">
        <v>913</v>
      </c>
      <c r="R1113" s="188" t="s">
        <v>1350</v>
      </c>
      <c r="S1113" s="188" t="s">
        <v>1391</v>
      </c>
      <c r="T1113" s="188" t="s">
        <v>1368</v>
      </c>
      <c r="U1113" s="189"/>
      <c r="V1113" s="189" t="s">
        <v>729</v>
      </c>
      <c r="W1113" s="197" t="s">
        <v>1206</v>
      </c>
      <c r="X1113" s="198" t="s">
        <v>1206</v>
      </c>
      <c r="Y1113" s="199" t="s">
        <v>1206</v>
      </c>
      <c r="Z1113" s="200" t="s">
        <v>1206</v>
      </c>
      <c r="AA1113" s="201">
        <v>757.23</v>
      </c>
      <c r="AB1113" s="202" t="s">
        <v>1206</v>
      </c>
      <c r="AC1113" s="202" t="s">
        <v>1206</v>
      </c>
      <c r="AD1113" s="202" t="s">
        <v>971</v>
      </c>
      <c r="AE1113" s="202" t="s">
        <v>1369</v>
      </c>
      <c r="AF1113" s="202" t="s">
        <v>1206</v>
      </c>
      <c r="AG1113" s="202" t="s">
        <v>948</v>
      </c>
      <c r="AH1113" s="189">
        <v>1</v>
      </c>
      <c r="AI1113" s="188"/>
      <c r="AJ1113" s="188"/>
      <c r="AK1113" s="187"/>
      <c r="AL1113" s="187"/>
      <c r="AM1113" s="188"/>
      <c r="AN1113" s="193"/>
    </row>
    <row r="1114" spans="1:40">
      <c r="A1114" s="16" t="str">
        <f t="shared" si="17"/>
        <v>430654870001OP Acute</v>
      </c>
      <c r="B1114" s="8"/>
      <c r="C1114" s="8"/>
      <c r="D1114" s="9"/>
      <c r="E1114" s="9"/>
      <c r="F1114" s="8"/>
      <c r="G1114" s="8"/>
      <c r="H1114" s="8"/>
      <c r="I1114" s="8"/>
      <c r="J1114" s="8"/>
      <c r="K1114" s="244">
        <v>19018</v>
      </c>
      <c r="L1114" s="248" t="s">
        <v>1736</v>
      </c>
      <c r="M1114" s="246">
        <v>430654870001</v>
      </c>
      <c r="N1114" s="247">
        <v>24</v>
      </c>
      <c r="O1114" s="247" t="s">
        <v>1371</v>
      </c>
      <c r="P1114" s="203"/>
      <c r="Q1114" s="188" t="s">
        <v>913</v>
      </c>
      <c r="R1114" s="188" t="s">
        <v>1350</v>
      </c>
      <c r="S1114" s="188" t="s">
        <v>1391</v>
      </c>
      <c r="T1114" s="188" t="s">
        <v>1368</v>
      </c>
      <c r="U1114" s="189"/>
      <c r="V1114" s="189" t="s">
        <v>729</v>
      </c>
      <c r="W1114" s="197">
        <v>440.14</v>
      </c>
      <c r="X1114" s="198">
        <v>0.6</v>
      </c>
      <c r="Y1114" s="199">
        <v>0.91069999999999995</v>
      </c>
      <c r="Z1114" s="200" t="s">
        <v>1206</v>
      </c>
      <c r="AA1114" s="201">
        <v>409.78</v>
      </c>
      <c r="AB1114" s="202">
        <v>0.26100000000000001</v>
      </c>
      <c r="AC1114" s="202">
        <v>2.3E-2</v>
      </c>
      <c r="AD1114" s="202" t="s">
        <v>971</v>
      </c>
      <c r="AE1114" s="202" t="s">
        <v>1369</v>
      </c>
      <c r="AF1114" s="202" t="s">
        <v>949</v>
      </c>
      <c r="AG1114" s="202" t="s">
        <v>948</v>
      </c>
      <c r="AH1114" s="189">
        <v>0.98373999999999995</v>
      </c>
      <c r="AI1114" s="188"/>
      <c r="AJ1114" s="188"/>
      <c r="AK1114" s="187"/>
      <c r="AL1114" s="187"/>
      <c r="AM1114" s="188"/>
      <c r="AN1114" s="193"/>
    </row>
    <row r="1115" spans="1:40">
      <c r="A1115" s="16" t="str">
        <f t="shared" si="17"/>
        <v>430654870001OP Rehab</v>
      </c>
      <c r="B1115" s="8"/>
      <c r="C1115" s="8"/>
      <c r="D1115" s="9"/>
      <c r="E1115" s="9"/>
      <c r="F1115" s="8"/>
      <c r="G1115" s="8"/>
      <c r="H1115" s="8"/>
      <c r="I1115" s="8"/>
      <c r="J1115" s="8"/>
      <c r="K1115" s="244">
        <v>19018</v>
      </c>
      <c r="L1115" s="248" t="s">
        <v>1736</v>
      </c>
      <c r="M1115" s="246">
        <v>430654870001</v>
      </c>
      <c r="N1115" s="247">
        <v>29</v>
      </c>
      <c r="O1115" s="247" t="s">
        <v>1379</v>
      </c>
      <c r="P1115" s="203"/>
      <c r="Q1115" s="188" t="s">
        <v>913</v>
      </c>
      <c r="R1115" s="188" t="s">
        <v>1350</v>
      </c>
      <c r="S1115" s="188" t="s">
        <v>1391</v>
      </c>
      <c r="T1115" s="188" t="s">
        <v>1368</v>
      </c>
      <c r="U1115" s="189"/>
      <c r="V1115" s="189" t="s">
        <v>729</v>
      </c>
      <c r="W1115" s="197">
        <v>310.45999999999998</v>
      </c>
      <c r="X1115" s="198">
        <v>0.6</v>
      </c>
      <c r="Y1115" s="199">
        <v>0.91069999999999995</v>
      </c>
      <c r="Z1115" s="200" t="s">
        <v>1206</v>
      </c>
      <c r="AA1115" s="201">
        <v>293.83</v>
      </c>
      <c r="AB1115" s="202">
        <v>0.26100000000000001</v>
      </c>
      <c r="AC1115" s="202">
        <v>2.3E-2</v>
      </c>
      <c r="AD1115" s="202" t="s">
        <v>971</v>
      </c>
      <c r="AE1115" s="202" t="s">
        <v>1369</v>
      </c>
      <c r="AF1115" s="202" t="s">
        <v>949</v>
      </c>
      <c r="AG1115" s="202" t="s">
        <v>948</v>
      </c>
      <c r="AH1115" s="189">
        <v>1</v>
      </c>
      <c r="AI1115" s="188"/>
      <c r="AJ1115" s="188"/>
      <c r="AK1115" s="187"/>
      <c r="AL1115" s="187"/>
      <c r="AM1115" s="188"/>
      <c r="AN1115" s="193"/>
    </row>
    <row r="1116" spans="1:40">
      <c r="A1116" s="16" t="str">
        <f t="shared" si="17"/>
        <v>363915965008IP Acute</v>
      </c>
      <c r="B1116" s="8"/>
      <c r="C1116" s="8"/>
      <c r="D1116" s="9"/>
      <c r="E1116" s="9"/>
      <c r="F1116" s="8"/>
      <c r="G1116" s="8"/>
      <c r="H1116" s="8"/>
      <c r="I1116" s="8"/>
      <c r="J1116" s="8"/>
      <c r="K1116" s="244">
        <v>19019</v>
      </c>
      <c r="L1116" s="248" t="s">
        <v>1737</v>
      </c>
      <c r="M1116" s="246">
        <v>363915965008</v>
      </c>
      <c r="N1116" s="247">
        <v>20</v>
      </c>
      <c r="O1116" s="247" t="s">
        <v>1366</v>
      </c>
      <c r="P1116" s="203"/>
      <c r="Q1116" s="188" t="s">
        <v>1229</v>
      </c>
      <c r="R1116" s="188" t="s">
        <v>1350</v>
      </c>
      <c r="S1116" s="188" t="s">
        <v>1389</v>
      </c>
      <c r="T1116" s="188" t="s">
        <v>1390</v>
      </c>
      <c r="U1116" s="189"/>
      <c r="V1116" s="189" t="s">
        <v>1230</v>
      </c>
      <c r="W1116" s="197" t="s">
        <v>1206</v>
      </c>
      <c r="X1116" s="198" t="s">
        <v>1206</v>
      </c>
      <c r="Y1116" s="199" t="s">
        <v>1206</v>
      </c>
      <c r="Z1116" s="200" t="s">
        <v>1206</v>
      </c>
      <c r="AA1116" s="201">
        <v>1369.67</v>
      </c>
      <c r="AB1116" s="202" t="s">
        <v>1206</v>
      </c>
      <c r="AC1116" s="202" t="s">
        <v>1206</v>
      </c>
      <c r="AD1116" s="202" t="s">
        <v>1373</v>
      </c>
      <c r="AE1116" s="202">
        <v>0</v>
      </c>
      <c r="AF1116" s="202" t="s">
        <v>1206</v>
      </c>
      <c r="AG1116" s="202" t="s">
        <v>948</v>
      </c>
      <c r="AH1116" s="189">
        <v>1</v>
      </c>
      <c r="AI1116" s="188"/>
      <c r="AJ1116" s="188"/>
      <c r="AK1116" s="187"/>
      <c r="AL1116" s="187"/>
      <c r="AM1116" s="188"/>
      <c r="AN1116" s="193"/>
    </row>
    <row r="1117" spans="1:40">
      <c r="A1117" s="16" t="str">
        <f t="shared" si="17"/>
        <v>462597367001IP Acute</v>
      </c>
      <c r="B1117" s="8"/>
      <c r="C1117" s="8"/>
      <c r="D1117" s="9"/>
      <c r="E1117" s="9"/>
      <c r="F1117" s="8"/>
      <c r="G1117" s="8"/>
      <c r="H1117" s="8"/>
      <c r="I1117" s="8"/>
      <c r="J1117" s="8"/>
      <c r="K1117" s="244">
        <v>19019</v>
      </c>
      <c r="L1117" s="248" t="s">
        <v>1737</v>
      </c>
      <c r="M1117" s="246">
        <v>462597367001</v>
      </c>
      <c r="N1117" s="247">
        <v>20</v>
      </c>
      <c r="O1117" s="247" t="s">
        <v>1366</v>
      </c>
      <c r="P1117" s="203"/>
      <c r="Q1117" s="188" t="s">
        <v>1229</v>
      </c>
      <c r="R1117" s="188" t="s">
        <v>1350</v>
      </c>
      <c r="S1117" s="188" t="s">
        <v>1389</v>
      </c>
      <c r="T1117" s="188" t="s">
        <v>1390</v>
      </c>
      <c r="U1117" s="189"/>
      <c r="V1117" s="189" t="s">
        <v>1230</v>
      </c>
      <c r="W1117" s="197" t="s">
        <v>1206</v>
      </c>
      <c r="X1117" s="198" t="s">
        <v>1206</v>
      </c>
      <c r="Y1117" s="199" t="s">
        <v>1206</v>
      </c>
      <c r="Z1117" s="200" t="s">
        <v>1206</v>
      </c>
      <c r="AA1117" s="201">
        <v>1369.67</v>
      </c>
      <c r="AB1117" s="202" t="s">
        <v>1206</v>
      </c>
      <c r="AC1117" s="202" t="s">
        <v>1206</v>
      </c>
      <c r="AD1117" s="202" t="s">
        <v>1373</v>
      </c>
      <c r="AE1117" s="202">
        <v>0</v>
      </c>
      <c r="AF1117" s="202" t="s">
        <v>1206</v>
      </c>
      <c r="AG1117" s="202" t="s">
        <v>948</v>
      </c>
      <c r="AH1117" s="189">
        <v>1</v>
      </c>
      <c r="AI1117" s="188"/>
      <c r="AJ1117" s="188"/>
      <c r="AK1117" s="187"/>
      <c r="AL1117" s="187"/>
      <c r="AM1117" s="188"/>
      <c r="AN1117" s="193"/>
    </row>
    <row r="1118" spans="1:40">
      <c r="A1118" s="16" t="str">
        <f t="shared" si="17"/>
        <v>363915965008IP Rehab</v>
      </c>
      <c r="B1118" s="8"/>
      <c r="C1118" s="8"/>
      <c r="D1118" s="9"/>
      <c r="E1118" s="9"/>
      <c r="F1118" s="8"/>
      <c r="G1118" s="8"/>
      <c r="H1118" s="8"/>
      <c r="I1118" s="8"/>
      <c r="J1118" s="8"/>
      <c r="K1118" s="244">
        <v>19019</v>
      </c>
      <c r="L1118" s="248" t="s">
        <v>1737</v>
      </c>
      <c r="M1118" s="246">
        <v>363915965008</v>
      </c>
      <c r="N1118" s="247">
        <v>22</v>
      </c>
      <c r="O1118" s="247" t="s">
        <v>1370</v>
      </c>
      <c r="P1118" s="203"/>
      <c r="Q1118" s="188" t="s">
        <v>1229</v>
      </c>
      <c r="R1118" s="188" t="s">
        <v>1350</v>
      </c>
      <c r="S1118" s="188" t="s">
        <v>1389</v>
      </c>
      <c r="T1118" s="188" t="s">
        <v>1390</v>
      </c>
      <c r="U1118" s="189"/>
      <c r="V1118" s="189" t="s">
        <v>1230</v>
      </c>
      <c r="W1118" s="197" t="s">
        <v>1206</v>
      </c>
      <c r="X1118" s="198" t="s">
        <v>1206</v>
      </c>
      <c r="Y1118" s="199" t="s">
        <v>1206</v>
      </c>
      <c r="Z1118" s="200" t="s">
        <v>1206</v>
      </c>
      <c r="AA1118" s="201">
        <v>738.44</v>
      </c>
      <c r="AB1118" s="202" t="s">
        <v>1206</v>
      </c>
      <c r="AC1118" s="202" t="s">
        <v>1206</v>
      </c>
      <c r="AD1118" s="202" t="s">
        <v>1373</v>
      </c>
      <c r="AE1118" s="202">
        <v>0</v>
      </c>
      <c r="AF1118" s="202" t="s">
        <v>1206</v>
      </c>
      <c r="AG1118" s="202" t="s">
        <v>948</v>
      </c>
      <c r="AH1118" s="189">
        <v>1</v>
      </c>
      <c r="AI1118" s="188"/>
      <c r="AJ1118" s="188"/>
      <c r="AK1118" s="187"/>
      <c r="AL1118" s="187"/>
      <c r="AM1118" s="188"/>
      <c r="AN1118" s="193"/>
    </row>
    <row r="1119" spans="1:40">
      <c r="A1119" s="16" t="str">
        <f t="shared" si="17"/>
        <v>462597367001IP Rehab</v>
      </c>
      <c r="B1119" s="8"/>
      <c r="C1119" s="8"/>
      <c r="D1119" s="9"/>
      <c r="E1119" s="9"/>
      <c r="F1119" s="8"/>
      <c r="G1119" s="8"/>
      <c r="H1119" s="8"/>
      <c r="I1119" s="8"/>
      <c r="J1119" s="8"/>
      <c r="K1119" s="244">
        <v>19019</v>
      </c>
      <c r="L1119" s="248" t="s">
        <v>1737</v>
      </c>
      <c r="M1119" s="246">
        <v>462597367001</v>
      </c>
      <c r="N1119" s="247">
        <v>22</v>
      </c>
      <c r="O1119" s="247" t="s">
        <v>1370</v>
      </c>
      <c r="P1119" s="203"/>
      <c r="Q1119" s="188" t="s">
        <v>1229</v>
      </c>
      <c r="R1119" s="188" t="s">
        <v>1350</v>
      </c>
      <c r="S1119" s="188" t="s">
        <v>1389</v>
      </c>
      <c r="T1119" s="188" t="s">
        <v>1390</v>
      </c>
      <c r="U1119" s="189"/>
      <c r="V1119" s="189" t="s">
        <v>1230</v>
      </c>
      <c r="W1119" s="197" t="s">
        <v>1206</v>
      </c>
      <c r="X1119" s="198" t="s">
        <v>1206</v>
      </c>
      <c r="Y1119" s="199" t="s">
        <v>1206</v>
      </c>
      <c r="Z1119" s="200" t="s">
        <v>1206</v>
      </c>
      <c r="AA1119" s="201">
        <v>738.44</v>
      </c>
      <c r="AB1119" s="202" t="s">
        <v>1206</v>
      </c>
      <c r="AC1119" s="202" t="s">
        <v>1206</v>
      </c>
      <c r="AD1119" s="202" t="s">
        <v>1373</v>
      </c>
      <c r="AE1119" s="202">
        <v>0</v>
      </c>
      <c r="AF1119" s="202" t="s">
        <v>1206</v>
      </c>
      <c r="AG1119" s="202" t="s">
        <v>948</v>
      </c>
      <c r="AH1119" s="189">
        <v>1</v>
      </c>
      <c r="AI1119" s="188"/>
      <c r="AJ1119" s="188"/>
      <c r="AK1119" s="187"/>
      <c r="AL1119" s="187"/>
      <c r="AM1119" s="188"/>
      <c r="AN1119" s="193"/>
    </row>
    <row r="1120" spans="1:40">
      <c r="A1120" s="16" t="str">
        <f t="shared" si="17"/>
        <v>363915965008OP Acute</v>
      </c>
      <c r="B1120" s="8"/>
      <c r="C1120" s="8"/>
      <c r="D1120" s="9"/>
      <c r="E1120" s="9"/>
      <c r="F1120" s="8"/>
      <c r="G1120" s="8"/>
      <c r="H1120" s="8"/>
      <c r="I1120" s="8"/>
      <c r="J1120" s="8"/>
      <c r="K1120" s="244">
        <v>19019</v>
      </c>
      <c r="L1120" s="248" t="s">
        <v>1737</v>
      </c>
      <c r="M1120" s="246">
        <v>363915965008</v>
      </c>
      <c r="N1120" s="247">
        <v>24</v>
      </c>
      <c r="O1120" s="247" t="s">
        <v>1371</v>
      </c>
      <c r="P1120" s="203"/>
      <c r="Q1120" s="188" t="s">
        <v>1229</v>
      </c>
      <c r="R1120" s="188" t="s">
        <v>1350</v>
      </c>
      <c r="S1120" s="188" t="s">
        <v>1389</v>
      </c>
      <c r="T1120" s="188" t="s">
        <v>1390</v>
      </c>
      <c r="U1120" s="189"/>
      <c r="V1120" s="189" t="s">
        <v>1230</v>
      </c>
      <c r="W1120" s="197">
        <v>440.14</v>
      </c>
      <c r="X1120" s="198">
        <v>0.6</v>
      </c>
      <c r="Y1120" s="199">
        <v>0.90159999999999996</v>
      </c>
      <c r="Z1120" s="200" t="s">
        <v>1206</v>
      </c>
      <c r="AA1120" s="201">
        <v>407.42</v>
      </c>
      <c r="AB1120" s="202">
        <v>0.23599999999999996</v>
      </c>
      <c r="AC1120" s="202">
        <v>2.1000000000000001E-2</v>
      </c>
      <c r="AD1120" s="202" t="s">
        <v>1373</v>
      </c>
      <c r="AE1120" s="202">
        <v>0</v>
      </c>
      <c r="AF1120" s="202" t="s">
        <v>949</v>
      </c>
      <c r="AG1120" s="202" t="s">
        <v>948</v>
      </c>
      <c r="AH1120" s="189">
        <v>0.98373999999999995</v>
      </c>
      <c r="AI1120" s="188"/>
      <c r="AJ1120" s="188"/>
      <c r="AK1120" s="187"/>
      <c r="AL1120" s="187"/>
      <c r="AM1120" s="188"/>
      <c r="AN1120" s="193"/>
    </row>
    <row r="1121" spans="1:40">
      <c r="A1121" s="16" t="str">
        <f t="shared" si="17"/>
        <v>462597367001OP Acute</v>
      </c>
      <c r="B1121" s="8"/>
      <c r="C1121" s="8"/>
      <c r="D1121" s="9"/>
      <c r="E1121" s="9"/>
      <c r="F1121" s="8"/>
      <c r="G1121" s="8"/>
      <c r="H1121" s="8"/>
      <c r="I1121" s="8"/>
      <c r="J1121" s="8"/>
      <c r="K1121" s="244">
        <v>19019</v>
      </c>
      <c r="L1121" s="248" t="s">
        <v>1737</v>
      </c>
      <c r="M1121" s="246">
        <v>462597367001</v>
      </c>
      <c r="N1121" s="247">
        <v>24</v>
      </c>
      <c r="O1121" s="247" t="s">
        <v>1371</v>
      </c>
      <c r="P1121" s="203"/>
      <c r="Q1121" s="188" t="s">
        <v>1229</v>
      </c>
      <c r="R1121" s="188" t="s">
        <v>1350</v>
      </c>
      <c r="S1121" s="188" t="s">
        <v>1389</v>
      </c>
      <c r="T1121" s="188" t="s">
        <v>1390</v>
      </c>
      <c r="U1121" s="189"/>
      <c r="V1121" s="189" t="s">
        <v>1230</v>
      </c>
      <c r="W1121" s="197">
        <v>440.14</v>
      </c>
      <c r="X1121" s="198">
        <v>0.6</v>
      </c>
      <c r="Y1121" s="199">
        <v>0.90159999999999996</v>
      </c>
      <c r="Z1121" s="200" t="s">
        <v>1206</v>
      </c>
      <c r="AA1121" s="201">
        <v>407.42</v>
      </c>
      <c r="AB1121" s="202">
        <v>0.23599999999999996</v>
      </c>
      <c r="AC1121" s="202">
        <v>2.1000000000000001E-2</v>
      </c>
      <c r="AD1121" s="202" t="s">
        <v>1373</v>
      </c>
      <c r="AE1121" s="202">
        <v>0</v>
      </c>
      <c r="AF1121" s="202" t="s">
        <v>949</v>
      </c>
      <c r="AG1121" s="202" t="s">
        <v>948</v>
      </c>
      <c r="AH1121" s="189">
        <v>0.98373999999999995</v>
      </c>
      <c r="AI1121" s="188"/>
      <c r="AJ1121" s="188"/>
      <c r="AK1121" s="187"/>
      <c r="AL1121" s="187"/>
      <c r="AM1121" s="188"/>
      <c r="AN1121" s="193"/>
    </row>
    <row r="1122" spans="1:40">
      <c r="A1122" s="16" t="str">
        <f t="shared" si="17"/>
        <v>376014817001IP Acute</v>
      </c>
      <c r="B1122" s="8"/>
      <c r="C1122" s="8"/>
      <c r="D1122" s="9"/>
      <c r="E1122" s="9"/>
      <c r="F1122" s="8"/>
      <c r="G1122" s="8"/>
      <c r="H1122" s="8"/>
      <c r="I1122" s="8"/>
      <c r="J1122" s="8"/>
      <c r="K1122" s="244">
        <v>19023</v>
      </c>
      <c r="L1122" s="248" t="s">
        <v>1738</v>
      </c>
      <c r="M1122" s="246">
        <v>376014817001</v>
      </c>
      <c r="N1122" s="247">
        <v>20</v>
      </c>
      <c r="O1122" s="247" t="s">
        <v>1366</v>
      </c>
      <c r="P1122" s="203"/>
      <c r="Q1122" s="188" t="s">
        <v>779</v>
      </c>
      <c r="R1122" s="188" t="s">
        <v>1350</v>
      </c>
      <c r="S1122" s="188" t="s">
        <v>945</v>
      </c>
      <c r="T1122" s="188" t="s">
        <v>1368</v>
      </c>
      <c r="U1122" s="189"/>
      <c r="V1122" s="189" t="s">
        <v>699</v>
      </c>
      <c r="W1122" s="197">
        <v>3436.26</v>
      </c>
      <c r="X1122" s="198">
        <v>0.62</v>
      </c>
      <c r="Y1122" s="199">
        <v>0.84860000000000002</v>
      </c>
      <c r="Z1122" s="200">
        <v>0</v>
      </c>
      <c r="AA1122" s="201">
        <v>3109.31</v>
      </c>
      <c r="AB1122" s="202">
        <v>0.29099999999999998</v>
      </c>
      <c r="AC1122" s="202">
        <v>2.1000000000000001E-2</v>
      </c>
      <c r="AD1122" s="202" t="s">
        <v>1373</v>
      </c>
      <c r="AE1122" s="202">
        <v>0</v>
      </c>
      <c r="AF1122" s="202" t="s">
        <v>1206</v>
      </c>
      <c r="AG1122" s="202" t="s">
        <v>949</v>
      </c>
      <c r="AH1122" s="189">
        <v>0.99858999999999998</v>
      </c>
      <c r="AI1122" s="188"/>
      <c r="AJ1122" s="188"/>
      <c r="AK1122" s="187"/>
      <c r="AL1122" s="187"/>
      <c r="AM1122" s="188"/>
      <c r="AN1122" s="193"/>
    </row>
    <row r="1123" spans="1:40">
      <c r="A1123" s="16" t="str">
        <f t="shared" si="17"/>
        <v>376014817001OP Acute</v>
      </c>
      <c r="B1123" s="8"/>
      <c r="C1123" s="8"/>
      <c r="D1123" s="9"/>
      <c r="E1123" s="9"/>
      <c r="F1123" s="8"/>
      <c r="G1123" s="8"/>
      <c r="H1123" s="8"/>
      <c r="I1123" s="8"/>
      <c r="J1123" s="8"/>
      <c r="K1123" s="244">
        <v>19023</v>
      </c>
      <c r="L1123" s="248" t="s">
        <v>1738</v>
      </c>
      <c r="M1123" s="246">
        <v>376014817001</v>
      </c>
      <c r="N1123" s="247">
        <v>24</v>
      </c>
      <c r="O1123" s="247" t="s">
        <v>1371</v>
      </c>
      <c r="P1123" s="203"/>
      <c r="Q1123" s="188" t="s">
        <v>779</v>
      </c>
      <c r="R1123" s="188" t="s">
        <v>1350</v>
      </c>
      <c r="S1123" s="188" t="s">
        <v>945</v>
      </c>
      <c r="T1123" s="188" t="s">
        <v>1368</v>
      </c>
      <c r="U1123" s="189"/>
      <c r="V1123" s="189" t="s">
        <v>699</v>
      </c>
      <c r="W1123" s="197">
        <v>596.84</v>
      </c>
      <c r="X1123" s="198">
        <v>0.6</v>
      </c>
      <c r="Y1123" s="199">
        <v>1</v>
      </c>
      <c r="Z1123" s="200" t="s">
        <v>1206</v>
      </c>
      <c r="AA1123" s="201">
        <v>850.23</v>
      </c>
      <c r="AB1123" s="202">
        <v>0.29099999999999998</v>
      </c>
      <c r="AC1123" s="202">
        <v>2.1000000000000001E-2</v>
      </c>
      <c r="AD1123" s="202" t="s">
        <v>1373</v>
      </c>
      <c r="AE1123" s="202">
        <v>0</v>
      </c>
      <c r="AF1123" s="202" t="s">
        <v>948</v>
      </c>
      <c r="AG1123" s="202" t="s">
        <v>949</v>
      </c>
      <c r="AH1123" s="189">
        <v>0.98373999999999995</v>
      </c>
      <c r="AI1123" s="188"/>
      <c r="AJ1123" s="188"/>
      <c r="AK1123" s="187"/>
      <c r="AL1123" s="187"/>
      <c r="AM1123" s="188"/>
      <c r="AN1123" s="193"/>
    </row>
    <row r="1124" spans="1:40">
      <c r="A1124" s="16" t="str">
        <f t="shared" si="17"/>
        <v>431343281014IP Acute</v>
      </c>
      <c r="B1124" s="8"/>
      <c r="C1124" s="8"/>
      <c r="D1124" s="9"/>
      <c r="E1124" s="9"/>
      <c r="F1124" s="8"/>
      <c r="G1124" s="8"/>
      <c r="H1124" s="8"/>
      <c r="I1124" s="8"/>
      <c r="J1124" s="8"/>
      <c r="K1124" s="244">
        <v>19024</v>
      </c>
      <c r="L1124" s="248" t="s">
        <v>1444</v>
      </c>
      <c r="M1124" s="246">
        <v>431343281014</v>
      </c>
      <c r="N1124" s="247">
        <v>20</v>
      </c>
      <c r="O1124" s="247" t="s">
        <v>1366</v>
      </c>
      <c r="P1124" s="203"/>
      <c r="Q1124" s="188" t="s">
        <v>1445</v>
      </c>
      <c r="R1124" s="188" t="s">
        <v>1383</v>
      </c>
      <c r="S1124" s="188" t="s">
        <v>1367</v>
      </c>
      <c r="T1124" s="188" t="s">
        <v>1368</v>
      </c>
      <c r="U1124" s="189"/>
      <c r="V1124" s="189" t="s">
        <v>1446</v>
      </c>
      <c r="W1124" s="197">
        <v>3221.03</v>
      </c>
      <c r="X1124" s="198">
        <v>0.62</v>
      </c>
      <c r="Y1124" s="199">
        <v>0.91069999999999995</v>
      </c>
      <c r="Z1124" s="200">
        <v>0</v>
      </c>
      <c r="AA1124" s="201">
        <v>3042.69</v>
      </c>
      <c r="AB1124" s="202">
        <v>0.25800000000000001</v>
      </c>
      <c r="AC1124" s="202">
        <v>1.6E-2</v>
      </c>
      <c r="AD1124" s="202" t="s">
        <v>1373</v>
      </c>
      <c r="AE1124" s="202">
        <v>0</v>
      </c>
      <c r="AF1124" s="202" t="s">
        <v>1206</v>
      </c>
      <c r="AG1124" s="202" t="s">
        <v>948</v>
      </c>
      <c r="AH1124" s="189">
        <v>1</v>
      </c>
      <c r="AI1124" s="188"/>
      <c r="AJ1124" s="188"/>
      <c r="AK1124" s="187"/>
      <c r="AL1124" s="187"/>
      <c r="AM1124" s="188"/>
      <c r="AN1124" s="193"/>
    </row>
    <row r="1125" spans="1:40">
      <c r="A1125" s="16" t="str">
        <f t="shared" si="17"/>
        <v>431343281014OP Acute</v>
      </c>
      <c r="B1125" s="8"/>
      <c r="C1125" s="8"/>
      <c r="D1125" s="9"/>
      <c r="E1125" s="9"/>
      <c r="F1125" s="8"/>
      <c r="G1125" s="8"/>
      <c r="H1125" s="8"/>
      <c r="I1125" s="8"/>
      <c r="J1125" s="8"/>
      <c r="K1125" s="244">
        <v>19024</v>
      </c>
      <c r="L1125" s="248" t="s">
        <v>1444</v>
      </c>
      <c r="M1125" s="246">
        <v>431343281014</v>
      </c>
      <c r="N1125" s="247">
        <v>24</v>
      </c>
      <c r="O1125" s="247" t="s">
        <v>1371</v>
      </c>
      <c r="P1125" s="203"/>
      <c r="Q1125" s="188" t="s">
        <v>1445</v>
      </c>
      <c r="R1125" s="188" t="s">
        <v>1383</v>
      </c>
      <c r="S1125" s="188" t="s">
        <v>1367</v>
      </c>
      <c r="T1125" s="188" t="s">
        <v>1368</v>
      </c>
      <c r="U1125" s="189"/>
      <c r="V1125" s="189" t="s">
        <v>1446</v>
      </c>
      <c r="W1125" s="197">
        <v>353.01</v>
      </c>
      <c r="X1125" s="198">
        <v>0.6</v>
      </c>
      <c r="Y1125" s="199">
        <v>0.91069999999999995</v>
      </c>
      <c r="Z1125" s="200" t="s">
        <v>1206</v>
      </c>
      <c r="AA1125" s="201">
        <v>330.46</v>
      </c>
      <c r="AB1125" s="202" t="s">
        <v>1206</v>
      </c>
      <c r="AC1125" s="202" t="s">
        <v>1206</v>
      </c>
      <c r="AD1125" s="202" t="s">
        <v>1373</v>
      </c>
      <c r="AE1125" s="202">
        <v>0</v>
      </c>
      <c r="AF1125" s="202" t="s">
        <v>949</v>
      </c>
      <c r="AG1125" s="202" t="s">
        <v>948</v>
      </c>
      <c r="AH1125" s="189">
        <v>0.98912</v>
      </c>
      <c r="AI1125" s="188"/>
      <c r="AJ1125" s="188"/>
      <c r="AK1125" s="187"/>
      <c r="AL1125" s="187"/>
      <c r="AM1125" s="188"/>
      <c r="AN1125" s="193"/>
    </row>
    <row r="1126" spans="1:40">
      <c r="A1126" s="16" t="str">
        <f t="shared" si="17"/>
        <v>474196634001IP Acute</v>
      </c>
      <c r="B1126" s="8"/>
      <c r="C1126" s="8"/>
      <c r="D1126" s="9"/>
      <c r="E1126" s="9"/>
      <c r="F1126" s="8"/>
      <c r="G1126" s="8"/>
      <c r="H1126" s="8"/>
      <c r="I1126" s="8"/>
      <c r="J1126" s="8"/>
      <c r="K1126" s="244">
        <v>19025</v>
      </c>
      <c r="L1126" s="248" t="s">
        <v>1739</v>
      </c>
      <c r="M1126" s="246">
        <v>474196634001</v>
      </c>
      <c r="N1126" s="247">
        <v>20</v>
      </c>
      <c r="O1126" s="247" t="s">
        <v>1366</v>
      </c>
      <c r="P1126" s="203"/>
      <c r="Q1126" s="188" t="s">
        <v>914</v>
      </c>
      <c r="R1126" s="188" t="s">
        <v>1350</v>
      </c>
      <c r="S1126" s="188" t="s">
        <v>1367</v>
      </c>
      <c r="T1126" s="188" t="s">
        <v>1368</v>
      </c>
      <c r="U1126" s="189"/>
      <c r="V1126" s="189" t="s">
        <v>724</v>
      </c>
      <c r="W1126" s="197">
        <v>3436.26</v>
      </c>
      <c r="X1126" s="198">
        <v>0.62</v>
      </c>
      <c r="Y1126" s="199">
        <v>0.91069999999999995</v>
      </c>
      <c r="Z1126" s="200">
        <v>0</v>
      </c>
      <c r="AA1126" s="201">
        <v>3241.43</v>
      </c>
      <c r="AB1126" s="202">
        <v>0.219</v>
      </c>
      <c r="AC1126" s="202">
        <v>1.4999999999999999E-2</v>
      </c>
      <c r="AD1126" s="202" t="s">
        <v>971</v>
      </c>
      <c r="AE1126" s="202">
        <v>0</v>
      </c>
      <c r="AF1126" s="202" t="s">
        <v>1206</v>
      </c>
      <c r="AG1126" s="202" t="s">
        <v>948</v>
      </c>
      <c r="AH1126" s="189">
        <v>0.99858999999999998</v>
      </c>
      <c r="AI1126" s="188"/>
      <c r="AJ1126" s="188"/>
      <c r="AK1126" s="187"/>
      <c r="AL1126" s="187"/>
      <c r="AM1126" s="188"/>
      <c r="AN1126" s="193"/>
    </row>
    <row r="1127" spans="1:40">
      <c r="A1127" s="16" t="str">
        <f t="shared" si="17"/>
        <v>752732072001IP Acute</v>
      </c>
      <c r="B1127" s="8"/>
      <c r="C1127" s="8"/>
      <c r="D1127" s="9"/>
      <c r="E1127" s="9"/>
      <c r="F1127" s="8"/>
      <c r="G1127" s="8"/>
      <c r="H1127" s="8"/>
      <c r="I1127" s="8"/>
      <c r="J1127" s="8"/>
      <c r="K1127" s="244">
        <v>19025</v>
      </c>
      <c r="L1127" s="248" t="s">
        <v>1739</v>
      </c>
      <c r="M1127" s="246">
        <v>752732072001</v>
      </c>
      <c r="N1127" s="247">
        <v>20</v>
      </c>
      <c r="O1127" s="247" t="s">
        <v>1366</v>
      </c>
      <c r="P1127" s="203"/>
      <c r="Q1127" s="188" t="s">
        <v>914</v>
      </c>
      <c r="R1127" s="188" t="s">
        <v>1350</v>
      </c>
      <c r="S1127" s="188" t="s">
        <v>1367</v>
      </c>
      <c r="T1127" s="188" t="s">
        <v>1368</v>
      </c>
      <c r="U1127" s="189"/>
      <c r="V1127" s="189" t="s">
        <v>724</v>
      </c>
      <c r="W1127" s="197">
        <v>3436.26</v>
      </c>
      <c r="X1127" s="198">
        <v>0.62</v>
      </c>
      <c r="Y1127" s="199">
        <v>0.91069999999999995</v>
      </c>
      <c r="Z1127" s="200">
        <v>0</v>
      </c>
      <c r="AA1127" s="201">
        <v>3241.43</v>
      </c>
      <c r="AB1127" s="202">
        <v>0.219</v>
      </c>
      <c r="AC1127" s="202">
        <v>1.4999999999999999E-2</v>
      </c>
      <c r="AD1127" s="202" t="s">
        <v>971</v>
      </c>
      <c r="AE1127" s="202">
        <v>0</v>
      </c>
      <c r="AF1127" s="202" t="s">
        <v>1206</v>
      </c>
      <c r="AG1127" s="202" t="s">
        <v>948</v>
      </c>
      <c r="AH1127" s="189">
        <v>0.99858999999999998</v>
      </c>
      <c r="AI1127" s="188"/>
      <c r="AJ1127" s="188"/>
      <c r="AK1127" s="187"/>
      <c r="AL1127" s="187"/>
      <c r="AM1127" s="188"/>
      <c r="AN1127" s="193"/>
    </row>
    <row r="1128" spans="1:40">
      <c r="A1128" s="16" t="str">
        <f t="shared" si="17"/>
        <v>474196634002IP Psych</v>
      </c>
      <c r="B1128" s="8"/>
      <c r="C1128" s="8"/>
      <c r="D1128" s="9"/>
      <c r="E1128" s="9"/>
      <c r="F1128" s="8"/>
      <c r="G1128" s="8"/>
      <c r="H1128" s="8"/>
      <c r="I1128" s="8"/>
      <c r="J1128" s="8"/>
      <c r="K1128" s="244">
        <v>19025</v>
      </c>
      <c r="L1128" s="248" t="s">
        <v>1739</v>
      </c>
      <c r="M1128" s="246">
        <v>474196634002</v>
      </c>
      <c r="N1128" s="247">
        <v>21</v>
      </c>
      <c r="O1128" s="247" t="s">
        <v>1375</v>
      </c>
      <c r="P1128" s="203"/>
      <c r="Q1128" s="188" t="s">
        <v>914</v>
      </c>
      <c r="R1128" s="188" t="s">
        <v>1350</v>
      </c>
      <c r="S1128" s="188" t="s">
        <v>1367</v>
      </c>
      <c r="T1128" s="188" t="s">
        <v>1368</v>
      </c>
      <c r="U1128" s="189"/>
      <c r="V1128" s="189" t="s">
        <v>724</v>
      </c>
      <c r="W1128" s="197" t="s">
        <v>1206</v>
      </c>
      <c r="X1128" s="198" t="s">
        <v>1206</v>
      </c>
      <c r="Y1128" s="199" t="s">
        <v>1206</v>
      </c>
      <c r="Z1128" s="200" t="s">
        <v>1206</v>
      </c>
      <c r="AA1128" s="201">
        <v>452.64</v>
      </c>
      <c r="AB1128" s="202" t="s">
        <v>1206</v>
      </c>
      <c r="AC1128" s="202" t="s">
        <v>1206</v>
      </c>
      <c r="AD1128" s="202" t="s">
        <v>971</v>
      </c>
      <c r="AE1128" s="202">
        <v>0</v>
      </c>
      <c r="AF1128" s="202" t="s">
        <v>1206</v>
      </c>
      <c r="AG1128" s="202" t="s">
        <v>948</v>
      </c>
      <c r="AH1128" s="189">
        <v>1</v>
      </c>
      <c r="AI1128" s="188"/>
      <c r="AJ1128" s="188"/>
      <c r="AK1128" s="187"/>
      <c r="AL1128" s="187"/>
      <c r="AM1128" s="188"/>
      <c r="AN1128" s="193"/>
    </row>
    <row r="1129" spans="1:40">
      <c r="A1129" s="16" t="str">
        <f t="shared" si="17"/>
        <v>752732072001IP Psych</v>
      </c>
      <c r="B1129" s="8"/>
      <c r="C1129" s="8"/>
      <c r="D1129" s="9"/>
      <c r="E1129" s="9"/>
      <c r="F1129" s="8"/>
      <c r="G1129" s="8"/>
      <c r="H1129" s="8"/>
      <c r="I1129" s="8"/>
      <c r="J1129" s="8"/>
      <c r="K1129" s="244">
        <v>19025</v>
      </c>
      <c r="L1129" s="248" t="s">
        <v>1739</v>
      </c>
      <c r="M1129" s="246">
        <v>752732072001</v>
      </c>
      <c r="N1129" s="247">
        <v>21</v>
      </c>
      <c r="O1129" s="247" t="s">
        <v>1375</v>
      </c>
      <c r="P1129" s="203"/>
      <c r="Q1129" s="188" t="s">
        <v>914</v>
      </c>
      <c r="R1129" s="188" t="s">
        <v>1350</v>
      </c>
      <c r="S1129" s="188" t="s">
        <v>1367</v>
      </c>
      <c r="T1129" s="188" t="s">
        <v>1368</v>
      </c>
      <c r="U1129" s="189"/>
      <c r="V1129" s="189" t="s">
        <v>724</v>
      </c>
      <c r="W1129" s="197" t="s">
        <v>1206</v>
      </c>
      <c r="X1129" s="198" t="s">
        <v>1206</v>
      </c>
      <c r="Y1129" s="199" t="s">
        <v>1206</v>
      </c>
      <c r="Z1129" s="200" t="s">
        <v>1206</v>
      </c>
      <c r="AA1129" s="201">
        <v>452.64</v>
      </c>
      <c r="AB1129" s="202" t="s">
        <v>1206</v>
      </c>
      <c r="AC1129" s="202" t="s">
        <v>1206</v>
      </c>
      <c r="AD1129" s="202" t="s">
        <v>971</v>
      </c>
      <c r="AE1129" s="202">
        <v>0</v>
      </c>
      <c r="AF1129" s="202" t="s">
        <v>1206</v>
      </c>
      <c r="AG1129" s="202" t="s">
        <v>948</v>
      </c>
      <c r="AH1129" s="189">
        <v>1</v>
      </c>
      <c r="AI1129" s="188"/>
      <c r="AJ1129" s="188"/>
      <c r="AK1129" s="187"/>
      <c r="AL1129" s="187"/>
      <c r="AM1129" s="188"/>
      <c r="AN1129" s="193"/>
    </row>
    <row r="1130" spans="1:40">
      <c r="A1130" s="16" t="str">
        <f t="shared" si="17"/>
        <v>474196634001OP Acute</v>
      </c>
      <c r="B1130" s="8"/>
      <c r="C1130" s="8"/>
      <c r="D1130" s="9"/>
      <c r="E1130" s="9"/>
      <c r="F1130" s="8"/>
      <c r="G1130" s="8"/>
      <c r="H1130" s="8"/>
      <c r="I1130" s="8"/>
      <c r="J1130" s="8"/>
      <c r="K1130" s="244">
        <v>19025</v>
      </c>
      <c r="L1130" s="248" t="s">
        <v>1739</v>
      </c>
      <c r="M1130" s="246">
        <v>474196634001</v>
      </c>
      <c r="N1130" s="247">
        <v>24</v>
      </c>
      <c r="O1130" s="247" t="s">
        <v>1371</v>
      </c>
      <c r="P1130" s="203"/>
      <c r="Q1130" s="188" t="s">
        <v>914</v>
      </c>
      <c r="R1130" s="188" t="s">
        <v>1350</v>
      </c>
      <c r="S1130" s="188" t="s">
        <v>1367</v>
      </c>
      <c r="T1130" s="188" t="s">
        <v>1368</v>
      </c>
      <c r="U1130" s="189"/>
      <c r="V1130" s="189" t="s">
        <v>724</v>
      </c>
      <c r="W1130" s="197">
        <v>440.14</v>
      </c>
      <c r="X1130" s="198">
        <v>0.6</v>
      </c>
      <c r="Y1130" s="199">
        <v>0.91069999999999995</v>
      </c>
      <c r="Z1130" s="200" t="s">
        <v>1206</v>
      </c>
      <c r="AA1130" s="201">
        <v>409.78</v>
      </c>
      <c r="AB1130" s="202">
        <v>0.219</v>
      </c>
      <c r="AC1130" s="202">
        <v>1.4999999999999999E-2</v>
      </c>
      <c r="AD1130" s="202" t="s">
        <v>971</v>
      </c>
      <c r="AE1130" s="202">
        <v>0</v>
      </c>
      <c r="AF1130" s="202" t="s">
        <v>949</v>
      </c>
      <c r="AG1130" s="202" t="s">
        <v>948</v>
      </c>
      <c r="AH1130" s="189">
        <v>0.98373999999999995</v>
      </c>
      <c r="AI1130" s="188"/>
      <c r="AJ1130" s="188"/>
      <c r="AK1130" s="187"/>
      <c r="AL1130" s="187"/>
      <c r="AM1130" s="188"/>
      <c r="AN1130" s="193"/>
    </row>
    <row r="1131" spans="1:40">
      <c r="A1131" s="16" t="str">
        <f t="shared" si="17"/>
        <v>752732072001OP Acute</v>
      </c>
      <c r="B1131" s="8"/>
      <c r="C1131" s="8"/>
      <c r="D1131" s="9"/>
      <c r="E1131" s="9"/>
      <c r="F1131" s="8"/>
      <c r="G1131" s="8"/>
      <c r="H1131" s="8"/>
      <c r="I1131" s="8"/>
      <c r="J1131" s="8"/>
      <c r="K1131" s="244">
        <v>19025</v>
      </c>
      <c r="L1131" s="248" t="s">
        <v>1739</v>
      </c>
      <c r="M1131" s="246">
        <v>752732072001</v>
      </c>
      <c r="N1131" s="247">
        <v>24</v>
      </c>
      <c r="O1131" s="247" t="s">
        <v>1371</v>
      </c>
      <c r="P1131" s="203"/>
      <c r="Q1131" s="188" t="s">
        <v>914</v>
      </c>
      <c r="R1131" s="188" t="s">
        <v>1350</v>
      </c>
      <c r="S1131" s="188" t="s">
        <v>1367</v>
      </c>
      <c r="T1131" s="188" t="s">
        <v>1368</v>
      </c>
      <c r="U1131" s="189"/>
      <c r="V1131" s="189" t="s">
        <v>724</v>
      </c>
      <c r="W1131" s="197">
        <v>440.14</v>
      </c>
      <c r="X1131" s="198">
        <v>0.6</v>
      </c>
      <c r="Y1131" s="199">
        <v>0.91069999999999995</v>
      </c>
      <c r="Z1131" s="200" t="s">
        <v>1206</v>
      </c>
      <c r="AA1131" s="201">
        <v>409.78</v>
      </c>
      <c r="AB1131" s="202">
        <v>0.219</v>
      </c>
      <c r="AC1131" s="202">
        <v>1.4999999999999999E-2</v>
      </c>
      <c r="AD1131" s="202" t="s">
        <v>971</v>
      </c>
      <c r="AE1131" s="202">
        <v>0</v>
      </c>
      <c r="AF1131" s="202" t="s">
        <v>949</v>
      </c>
      <c r="AG1131" s="202" t="s">
        <v>948</v>
      </c>
      <c r="AH1131" s="189">
        <v>0.98373999999999995</v>
      </c>
      <c r="AI1131" s="188"/>
      <c r="AJ1131" s="188"/>
      <c r="AK1131" s="187"/>
      <c r="AL1131" s="187"/>
      <c r="AM1131" s="188"/>
      <c r="AN1131" s="193"/>
    </row>
    <row r="1132" spans="1:40">
      <c r="A1132" s="16" t="str">
        <f t="shared" si="17"/>
        <v>474196634002OP Psych</v>
      </c>
      <c r="B1132" s="8"/>
      <c r="C1132" s="8"/>
      <c r="D1132" s="9"/>
      <c r="E1132" s="9"/>
      <c r="F1132" s="8"/>
      <c r="G1132" s="8"/>
      <c r="H1132" s="8"/>
      <c r="I1132" s="8"/>
      <c r="J1132" s="8"/>
      <c r="K1132" s="244">
        <v>19025</v>
      </c>
      <c r="L1132" s="248" t="s">
        <v>1739</v>
      </c>
      <c r="M1132" s="246">
        <v>474196634002</v>
      </c>
      <c r="N1132" s="247">
        <v>27</v>
      </c>
      <c r="O1132" s="247" t="s">
        <v>1376</v>
      </c>
      <c r="P1132" s="203"/>
      <c r="Q1132" s="188" t="s">
        <v>914</v>
      </c>
      <c r="R1132" s="188" t="s">
        <v>1350</v>
      </c>
      <c r="S1132" s="188" t="s">
        <v>1367</v>
      </c>
      <c r="T1132" s="188" t="s">
        <v>1368</v>
      </c>
      <c r="U1132" s="189"/>
      <c r="V1132" s="189" t="s">
        <v>724</v>
      </c>
      <c r="W1132" s="197">
        <v>201.46</v>
      </c>
      <c r="X1132" s="198">
        <v>0.6</v>
      </c>
      <c r="Y1132" s="199">
        <v>0.91069999999999995</v>
      </c>
      <c r="Z1132" s="200" t="s">
        <v>1206</v>
      </c>
      <c r="AA1132" s="201">
        <v>190.67</v>
      </c>
      <c r="AB1132" s="202">
        <v>0.219</v>
      </c>
      <c r="AC1132" s="202">
        <v>1.4999999999999999E-2</v>
      </c>
      <c r="AD1132" s="202" t="s">
        <v>971</v>
      </c>
      <c r="AE1132" s="202">
        <v>0</v>
      </c>
      <c r="AF1132" s="202" t="s">
        <v>949</v>
      </c>
      <c r="AG1132" s="202" t="s">
        <v>948</v>
      </c>
      <c r="AH1132" s="189">
        <v>1</v>
      </c>
      <c r="AI1132" s="188"/>
      <c r="AJ1132" s="188"/>
      <c r="AK1132" s="187"/>
      <c r="AL1132" s="187"/>
      <c r="AM1132" s="188"/>
      <c r="AN1132" s="193"/>
    </row>
    <row r="1133" spans="1:40">
      <c r="A1133" s="16" t="str">
        <f t="shared" si="17"/>
        <v>752732072001OP Psych</v>
      </c>
      <c r="B1133" s="8"/>
      <c r="C1133" s="8"/>
      <c r="D1133" s="9"/>
      <c r="E1133" s="9"/>
      <c r="F1133" s="8"/>
      <c r="G1133" s="8"/>
      <c r="H1133" s="8"/>
      <c r="I1133" s="8"/>
      <c r="J1133" s="8"/>
      <c r="K1133" s="244">
        <v>19025</v>
      </c>
      <c r="L1133" s="248" t="s">
        <v>1739</v>
      </c>
      <c r="M1133" s="246">
        <v>752732072001</v>
      </c>
      <c r="N1133" s="247">
        <v>27</v>
      </c>
      <c r="O1133" s="247" t="s">
        <v>1376</v>
      </c>
      <c r="P1133" s="203"/>
      <c r="Q1133" s="188" t="s">
        <v>914</v>
      </c>
      <c r="R1133" s="188" t="s">
        <v>1350</v>
      </c>
      <c r="S1133" s="188" t="s">
        <v>1367</v>
      </c>
      <c r="T1133" s="188" t="s">
        <v>1368</v>
      </c>
      <c r="U1133" s="189"/>
      <c r="V1133" s="189" t="s">
        <v>724</v>
      </c>
      <c r="W1133" s="197">
        <v>201.46</v>
      </c>
      <c r="X1133" s="198">
        <v>0.6</v>
      </c>
      <c r="Y1133" s="199">
        <v>0.91069999999999995</v>
      </c>
      <c r="Z1133" s="200" t="s">
        <v>1206</v>
      </c>
      <c r="AA1133" s="201">
        <v>190.67</v>
      </c>
      <c r="AB1133" s="202">
        <v>0.219</v>
      </c>
      <c r="AC1133" s="202">
        <v>1.4999999999999999E-2</v>
      </c>
      <c r="AD1133" s="202" t="s">
        <v>971</v>
      </c>
      <c r="AE1133" s="202">
        <v>0</v>
      </c>
      <c r="AF1133" s="202" t="s">
        <v>949</v>
      </c>
      <c r="AG1133" s="202" t="s">
        <v>948</v>
      </c>
      <c r="AH1133" s="189">
        <v>1</v>
      </c>
      <c r="AI1133" s="188"/>
      <c r="AJ1133" s="188"/>
      <c r="AK1133" s="187"/>
      <c r="AL1133" s="187"/>
      <c r="AM1133" s="188"/>
      <c r="AN1133" s="193"/>
    </row>
    <row r="1134" spans="1:40">
      <c r="A1134" s="16" t="str">
        <f t="shared" si="17"/>
        <v>474196634002OP Psych</v>
      </c>
      <c r="B1134" s="8"/>
      <c r="C1134" s="8"/>
      <c r="D1134" s="9"/>
      <c r="E1134" s="9"/>
      <c r="F1134" s="8"/>
      <c r="G1134" s="8"/>
      <c r="H1134" s="8"/>
      <c r="I1134" s="8"/>
      <c r="J1134" s="8"/>
      <c r="K1134" s="244">
        <v>19025</v>
      </c>
      <c r="L1134" s="248" t="s">
        <v>1739</v>
      </c>
      <c r="M1134" s="246">
        <v>474196634002</v>
      </c>
      <c r="N1134" s="247">
        <v>28</v>
      </c>
      <c r="O1134" s="247" t="s">
        <v>1376</v>
      </c>
      <c r="P1134" s="203"/>
      <c r="Q1134" s="188" t="s">
        <v>914</v>
      </c>
      <c r="R1134" s="188" t="s">
        <v>1350</v>
      </c>
      <c r="S1134" s="188" t="s">
        <v>1367</v>
      </c>
      <c r="T1134" s="188" t="s">
        <v>1368</v>
      </c>
      <c r="U1134" s="189"/>
      <c r="V1134" s="189" t="s">
        <v>724</v>
      </c>
      <c r="W1134" s="197">
        <v>201.46</v>
      </c>
      <c r="X1134" s="198">
        <v>0.6</v>
      </c>
      <c r="Y1134" s="199">
        <v>0.91069999999999995</v>
      </c>
      <c r="Z1134" s="200" t="s">
        <v>1206</v>
      </c>
      <c r="AA1134" s="201">
        <v>190.67</v>
      </c>
      <c r="AB1134" s="202">
        <v>0.219</v>
      </c>
      <c r="AC1134" s="202">
        <v>1.4999999999999999E-2</v>
      </c>
      <c r="AD1134" s="202" t="s">
        <v>971</v>
      </c>
      <c r="AE1134" s="202">
        <v>0</v>
      </c>
      <c r="AF1134" s="202" t="s">
        <v>949</v>
      </c>
      <c r="AG1134" s="202" t="s">
        <v>948</v>
      </c>
      <c r="AH1134" s="189">
        <v>1</v>
      </c>
      <c r="AI1134" s="188"/>
      <c r="AJ1134" s="188"/>
      <c r="AK1134" s="187"/>
      <c r="AL1134" s="187"/>
      <c r="AM1134" s="188"/>
      <c r="AN1134" s="193"/>
    </row>
    <row r="1135" spans="1:40">
      <c r="A1135" s="16" t="str">
        <f t="shared" si="17"/>
        <v>752732072001OP Psych</v>
      </c>
      <c r="B1135" s="8"/>
      <c r="C1135" s="8"/>
      <c r="D1135" s="9"/>
      <c r="E1135" s="9"/>
      <c r="F1135" s="8"/>
      <c r="G1135" s="8"/>
      <c r="H1135" s="8"/>
      <c r="I1135" s="8"/>
      <c r="J1135" s="8"/>
      <c r="K1135" s="244">
        <v>19025</v>
      </c>
      <c r="L1135" s="248" t="s">
        <v>1739</v>
      </c>
      <c r="M1135" s="246">
        <v>752732072001</v>
      </c>
      <c r="N1135" s="247">
        <v>28</v>
      </c>
      <c r="O1135" s="247" t="s">
        <v>1376</v>
      </c>
      <c r="P1135" s="203"/>
      <c r="Q1135" s="188" t="s">
        <v>914</v>
      </c>
      <c r="R1135" s="188" t="s">
        <v>1350</v>
      </c>
      <c r="S1135" s="188" t="s">
        <v>1367</v>
      </c>
      <c r="T1135" s="188" t="s">
        <v>1368</v>
      </c>
      <c r="U1135" s="189"/>
      <c r="V1135" s="189" t="s">
        <v>724</v>
      </c>
      <c r="W1135" s="197">
        <v>201.46</v>
      </c>
      <c r="X1135" s="198">
        <v>0.6</v>
      </c>
      <c r="Y1135" s="199">
        <v>0.91069999999999995</v>
      </c>
      <c r="Z1135" s="200" t="s">
        <v>1206</v>
      </c>
      <c r="AA1135" s="201">
        <v>190.67</v>
      </c>
      <c r="AB1135" s="202">
        <v>0.219</v>
      </c>
      <c r="AC1135" s="202">
        <v>1.4999999999999999E-2</v>
      </c>
      <c r="AD1135" s="202" t="s">
        <v>971</v>
      </c>
      <c r="AE1135" s="202">
        <v>0</v>
      </c>
      <c r="AF1135" s="202" t="s">
        <v>949</v>
      </c>
      <c r="AG1135" s="202" t="s">
        <v>948</v>
      </c>
      <c r="AH1135" s="189">
        <v>1</v>
      </c>
      <c r="AI1135" s="188"/>
      <c r="AJ1135" s="188"/>
      <c r="AK1135" s="187"/>
      <c r="AL1135" s="187"/>
      <c r="AM1135" s="188"/>
      <c r="AN1135" s="193"/>
    </row>
    <row r="1136" spans="1:40">
      <c r="A1136" s="16" t="str">
        <f t="shared" si="17"/>
        <v>430738490001IP Acute</v>
      </c>
      <c r="B1136" s="8"/>
      <c r="C1136" s="8"/>
      <c r="D1136" s="9"/>
      <c r="E1136" s="9"/>
      <c r="F1136" s="8"/>
      <c r="G1136" s="8"/>
      <c r="H1136" s="8"/>
      <c r="I1136" s="8"/>
      <c r="J1136" s="8"/>
      <c r="K1136" s="244">
        <v>19026</v>
      </c>
      <c r="L1136" s="248" t="s">
        <v>1740</v>
      </c>
      <c r="M1136" s="246">
        <v>430738490001</v>
      </c>
      <c r="N1136" s="247">
        <v>20</v>
      </c>
      <c r="O1136" s="247" t="s">
        <v>1366</v>
      </c>
      <c r="P1136" s="203"/>
      <c r="Q1136" s="188" t="s">
        <v>921</v>
      </c>
      <c r="R1136" s="188" t="s">
        <v>1350</v>
      </c>
      <c r="S1136" s="188" t="s">
        <v>1367</v>
      </c>
      <c r="T1136" s="188" t="s">
        <v>1368</v>
      </c>
      <c r="U1136" s="189"/>
      <c r="V1136" s="189" t="s">
        <v>723</v>
      </c>
      <c r="W1136" s="197">
        <v>3436.26</v>
      </c>
      <c r="X1136" s="198">
        <v>0.62</v>
      </c>
      <c r="Y1136" s="199">
        <v>0.91069999999999995</v>
      </c>
      <c r="Z1136" s="200">
        <v>0</v>
      </c>
      <c r="AA1136" s="201">
        <v>3241.43</v>
      </c>
      <c r="AB1136" s="202">
        <v>0.28799999999999998</v>
      </c>
      <c r="AC1136" s="202">
        <v>1.7999999999999999E-2</v>
      </c>
      <c r="AD1136" s="202" t="s">
        <v>971</v>
      </c>
      <c r="AE1136" s="202" t="s">
        <v>1369</v>
      </c>
      <c r="AF1136" s="202" t="s">
        <v>1206</v>
      </c>
      <c r="AG1136" s="202" t="s">
        <v>948</v>
      </c>
      <c r="AH1136" s="189">
        <v>0.99858999999999998</v>
      </c>
      <c r="AI1136" s="188"/>
      <c r="AJ1136" s="188"/>
      <c r="AK1136" s="187"/>
      <c r="AL1136" s="187"/>
      <c r="AM1136" s="188"/>
      <c r="AN1136" s="193"/>
    </row>
    <row r="1137" spans="1:40">
      <c r="A1137" s="16" t="str">
        <f t="shared" si="17"/>
        <v>430738490001IP Psych</v>
      </c>
      <c r="B1137" s="8"/>
      <c r="C1137" s="8"/>
      <c r="D1137" s="9"/>
      <c r="E1137" s="9"/>
      <c r="F1137" s="8"/>
      <c r="G1137" s="8"/>
      <c r="H1137" s="8"/>
      <c r="I1137" s="8"/>
      <c r="J1137" s="8"/>
      <c r="K1137" s="244">
        <v>19026</v>
      </c>
      <c r="L1137" s="248" t="s">
        <v>1740</v>
      </c>
      <c r="M1137" s="246">
        <v>430738490001</v>
      </c>
      <c r="N1137" s="247">
        <v>21</v>
      </c>
      <c r="O1137" s="247" t="s">
        <v>1375</v>
      </c>
      <c r="P1137" s="203"/>
      <c r="Q1137" s="188" t="s">
        <v>921</v>
      </c>
      <c r="R1137" s="188" t="s">
        <v>1350</v>
      </c>
      <c r="S1137" s="188" t="s">
        <v>1367</v>
      </c>
      <c r="T1137" s="188" t="s">
        <v>1368</v>
      </c>
      <c r="U1137" s="189"/>
      <c r="V1137" s="189" t="s">
        <v>723</v>
      </c>
      <c r="W1137" s="197" t="s">
        <v>1206</v>
      </c>
      <c r="X1137" s="198" t="s">
        <v>1206</v>
      </c>
      <c r="Y1137" s="199" t="s">
        <v>1206</v>
      </c>
      <c r="Z1137" s="200" t="s">
        <v>1206</v>
      </c>
      <c r="AA1137" s="201">
        <v>898.21</v>
      </c>
      <c r="AB1137" s="202" t="s">
        <v>1206</v>
      </c>
      <c r="AC1137" s="202" t="s">
        <v>1206</v>
      </c>
      <c r="AD1137" s="202" t="s">
        <v>971</v>
      </c>
      <c r="AE1137" s="202" t="s">
        <v>1369</v>
      </c>
      <c r="AF1137" s="202" t="s">
        <v>1206</v>
      </c>
      <c r="AG1137" s="202" t="s">
        <v>948</v>
      </c>
      <c r="AH1137" s="189">
        <v>1</v>
      </c>
      <c r="AI1137" s="188"/>
      <c r="AJ1137" s="188"/>
      <c r="AK1137" s="187"/>
      <c r="AL1137" s="187"/>
      <c r="AM1137" s="188"/>
      <c r="AN1137" s="193"/>
    </row>
    <row r="1138" spans="1:40">
      <c r="A1138" s="16" t="str">
        <f t="shared" si="17"/>
        <v>430738490001IP Rehab</v>
      </c>
      <c r="B1138" s="8"/>
      <c r="C1138" s="8"/>
      <c r="D1138" s="9"/>
      <c r="E1138" s="9"/>
      <c r="F1138" s="8"/>
      <c r="G1138" s="8"/>
      <c r="H1138" s="8"/>
      <c r="I1138" s="8"/>
      <c r="J1138" s="8"/>
      <c r="K1138" s="244">
        <v>19026</v>
      </c>
      <c r="L1138" s="248" t="s">
        <v>1740</v>
      </c>
      <c r="M1138" s="246">
        <v>430738490001</v>
      </c>
      <c r="N1138" s="247">
        <v>22</v>
      </c>
      <c r="O1138" s="247" t="s">
        <v>1370</v>
      </c>
      <c r="P1138" s="203"/>
      <c r="Q1138" s="188" t="s">
        <v>921</v>
      </c>
      <c r="R1138" s="188" t="s">
        <v>1350</v>
      </c>
      <c r="S1138" s="188" t="s">
        <v>1367</v>
      </c>
      <c r="T1138" s="188" t="s">
        <v>1368</v>
      </c>
      <c r="U1138" s="189"/>
      <c r="V1138" s="189" t="s">
        <v>723</v>
      </c>
      <c r="W1138" s="197" t="s">
        <v>1206</v>
      </c>
      <c r="X1138" s="198" t="s">
        <v>1206</v>
      </c>
      <c r="Y1138" s="199" t="s">
        <v>1206</v>
      </c>
      <c r="Z1138" s="200" t="s">
        <v>1206</v>
      </c>
      <c r="AA1138" s="201">
        <v>757.23</v>
      </c>
      <c r="AB1138" s="202" t="s">
        <v>1206</v>
      </c>
      <c r="AC1138" s="202" t="s">
        <v>1206</v>
      </c>
      <c r="AD1138" s="202" t="s">
        <v>971</v>
      </c>
      <c r="AE1138" s="202" t="s">
        <v>1369</v>
      </c>
      <c r="AF1138" s="202" t="s">
        <v>1206</v>
      </c>
      <c r="AG1138" s="202" t="s">
        <v>948</v>
      </c>
      <c r="AH1138" s="189">
        <v>1</v>
      </c>
      <c r="AI1138" s="188"/>
      <c r="AJ1138" s="188"/>
      <c r="AK1138" s="187"/>
      <c r="AL1138" s="187"/>
      <c r="AM1138" s="188"/>
      <c r="AN1138" s="193"/>
    </row>
    <row r="1139" spans="1:40">
      <c r="A1139" s="16" t="str">
        <f t="shared" si="17"/>
        <v>430738490001OP Acute</v>
      </c>
      <c r="B1139" s="8"/>
      <c r="C1139" s="8"/>
      <c r="D1139" s="9"/>
      <c r="E1139" s="9"/>
      <c r="F1139" s="8"/>
      <c r="G1139" s="8"/>
      <c r="H1139" s="8"/>
      <c r="I1139" s="8"/>
      <c r="J1139" s="8"/>
      <c r="K1139" s="244">
        <v>19026</v>
      </c>
      <c r="L1139" s="248" t="s">
        <v>1740</v>
      </c>
      <c r="M1139" s="246">
        <v>430738490001</v>
      </c>
      <c r="N1139" s="247">
        <v>24</v>
      </c>
      <c r="O1139" s="247" t="s">
        <v>1371</v>
      </c>
      <c r="P1139" s="203"/>
      <c r="Q1139" s="188" t="s">
        <v>921</v>
      </c>
      <c r="R1139" s="188" t="s">
        <v>1350</v>
      </c>
      <c r="S1139" s="188" t="s">
        <v>1367</v>
      </c>
      <c r="T1139" s="188" t="s">
        <v>1368</v>
      </c>
      <c r="U1139" s="189"/>
      <c r="V1139" s="189" t="s">
        <v>723</v>
      </c>
      <c r="W1139" s="197">
        <v>440.14</v>
      </c>
      <c r="X1139" s="198">
        <v>0.6</v>
      </c>
      <c r="Y1139" s="199">
        <v>0.91069999999999995</v>
      </c>
      <c r="Z1139" s="200" t="s">
        <v>1206</v>
      </c>
      <c r="AA1139" s="201">
        <v>409.78</v>
      </c>
      <c r="AB1139" s="202">
        <v>0.28799999999999998</v>
      </c>
      <c r="AC1139" s="202">
        <v>1.7999999999999999E-2</v>
      </c>
      <c r="AD1139" s="202" t="s">
        <v>971</v>
      </c>
      <c r="AE1139" s="202" t="s">
        <v>1369</v>
      </c>
      <c r="AF1139" s="202" t="s">
        <v>949</v>
      </c>
      <c r="AG1139" s="202" t="s">
        <v>948</v>
      </c>
      <c r="AH1139" s="189">
        <v>0.98373999999999995</v>
      </c>
      <c r="AI1139" s="188"/>
      <c r="AJ1139" s="188"/>
      <c r="AK1139" s="187"/>
      <c r="AL1139" s="187"/>
      <c r="AM1139" s="188"/>
      <c r="AN1139" s="193"/>
    </row>
    <row r="1140" spans="1:40">
      <c r="A1140" s="16" t="str">
        <f t="shared" ref="A1140:A1203" si="18">M1140&amp;O1140</f>
        <v>430738490001OP Psych</v>
      </c>
      <c r="B1140" s="8"/>
      <c r="C1140" s="8"/>
      <c r="D1140" s="9"/>
      <c r="E1140" s="9"/>
      <c r="F1140" s="8"/>
      <c r="G1140" s="8"/>
      <c r="H1140" s="8"/>
      <c r="I1140" s="8"/>
      <c r="J1140" s="8"/>
      <c r="K1140" s="244">
        <v>19026</v>
      </c>
      <c r="L1140" s="248" t="s">
        <v>1740</v>
      </c>
      <c r="M1140" s="246">
        <v>430738490001</v>
      </c>
      <c r="N1140" s="247">
        <v>27</v>
      </c>
      <c r="O1140" s="247" t="s">
        <v>1376</v>
      </c>
      <c r="P1140" s="203"/>
      <c r="Q1140" s="188" t="s">
        <v>921</v>
      </c>
      <c r="R1140" s="188" t="s">
        <v>1350</v>
      </c>
      <c r="S1140" s="188" t="s">
        <v>1367</v>
      </c>
      <c r="T1140" s="188" t="s">
        <v>1368</v>
      </c>
      <c r="U1140" s="189"/>
      <c r="V1140" s="189" t="s">
        <v>723</v>
      </c>
      <c r="W1140" s="197">
        <v>201.46</v>
      </c>
      <c r="X1140" s="198">
        <v>0.6</v>
      </c>
      <c r="Y1140" s="199">
        <v>0.91069999999999995</v>
      </c>
      <c r="Z1140" s="200" t="s">
        <v>1206</v>
      </c>
      <c r="AA1140" s="201">
        <v>190.67</v>
      </c>
      <c r="AB1140" s="202">
        <v>0.28799999999999998</v>
      </c>
      <c r="AC1140" s="202">
        <v>1.7999999999999999E-2</v>
      </c>
      <c r="AD1140" s="202" t="s">
        <v>971</v>
      </c>
      <c r="AE1140" s="202" t="s">
        <v>1369</v>
      </c>
      <c r="AF1140" s="202" t="s">
        <v>949</v>
      </c>
      <c r="AG1140" s="202" t="s">
        <v>948</v>
      </c>
      <c r="AH1140" s="189">
        <v>1</v>
      </c>
      <c r="AI1140" s="188"/>
      <c r="AJ1140" s="188"/>
      <c r="AK1140" s="187"/>
      <c r="AL1140" s="187"/>
      <c r="AM1140" s="188"/>
      <c r="AN1140" s="193"/>
    </row>
    <row r="1141" spans="1:40">
      <c r="A1141" s="16" t="str">
        <f t="shared" si="18"/>
        <v>430738490001OP Psych</v>
      </c>
      <c r="B1141" s="8"/>
      <c r="C1141" s="8"/>
      <c r="D1141" s="9"/>
      <c r="E1141" s="9"/>
      <c r="F1141" s="8"/>
      <c r="G1141" s="8"/>
      <c r="H1141" s="8"/>
      <c r="I1141" s="8"/>
      <c r="J1141" s="8"/>
      <c r="K1141" s="244">
        <v>19026</v>
      </c>
      <c r="L1141" s="248" t="s">
        <v>1740</v>
      </c>
      <c r="M1141" s="246">
        <v>430738490001</v>
      </c>
      <c r="N1141" s="247">
        <v>28</v>
      </c>
      <c r="O1141" s="247" t="s">
        <v>1376</v>
      </c>
      <c r="P1141" s="203"/>
      <c r="Q1141" s="188" t="s">
        <v>921</v>
      </c>
      <c r="R1141" s="188" t="s">
        <v>1350</v>
      </c>
      <c r="S1141" s="188" t="s">
        <v>1367</v>
      </c>
      <c r="T1141" s="188" t="s">
        <v>1368</v>
      </c>
      <c r="U1141" s="189"/>
      <c r="V1141" s="189" t="s">
        <v>723</v>
      </c>
      <c r="W1141" s="197">
        <v>201.46</v>
      </c>
      <c r="X1141" s="198">
        <v>0.6</v>
      </c>
      <c r="Y1141" s="199">
        <v>0.91069999999999995</v>
      </c>
      <c r="Z1141" s="200" t="s">
        <v>1206</v>
      </c>
      <c r="AA1141" s="201">
        <v>190.67</v>
      </c>
      <c r="AB1141" s="202">
        <v>0.28799999999999998</v>
      </c>
      <c r="AC1141" s="202">
        <v>1.7999999999999999E-2</v>
      </c>
      <c r="AD1141" s="202" t="s">
        <v>971</v>
      </c>
      <c r="AE1141" s="202" t="s">
        <v>1369</v>
      </c>
      <c r="AF1141" s="202" t="s">
        <v>949</v>
      </c>
      <c r="AG1141" s="202" t="s">
        <v>948</v>
      </c>
      <c r="AH1141" s="189">
        <v>1</v>
      </c>
      <c r="AI1141" s="188"/>
      <c r="AJ1141" s="188"/>
      <c r="AK1141" s="187"/>
      <c r="AL1141" s="187"/>
      <c r="AM1141" s="188"/>
      <c r="AN1141" s="193"/>
    </row>
    <row r="1142" spans="1:40">
      <c r="A1142" s="16" t="str">
        <f t="shared" si="18"/>
        <v>430738490001OP Rehab</v>
      </c>
      <c r="B1142" s="8"/>
      <c r="C1142" s="8"/>
      <c r="D1142" s="9"/>
      <c r="E1142" s="9"/>
      <c r="F1142" s="8"/>
      <c r="G1142" s="8"/>
      <c r="H1142" s="8"/>
      <c r="I1142" s="8"/>
      <c r="J1142" s="8"/>
      <c r="K1142" s="244">
        <v>19026</v>
      </c>
      <c r="L1142" s="248" t="s">
        <v>1740</v>
      </c>
      <c r="M1142" s="246">
        <v>430738490001</v>
      </c>
      <c r="N1142" s="247">
        <v>29</v>
      </c>
      <c r="O1142" s="247" t="s">
        <v>1379</v>
      </c>
      <c r="P1142" s="203"/>
      <c r="Q1142" s="188" t="s">
        <v>921</v>
      </c>
      <c r="R1142" s="188" t="s">
        <v>1350</v>
      </c>
      <c r="S1142" s="188" t="s">
        <v>1367</v>
      </c>
      <c r="T1142" s="188" t="s">
        <v>1368</v>
      </c>
      <c r="U1142" s="189"/>
      <c r="V1142" s="189" t="s">
        <v>723</v>
      </c>
      <c r="W1142" s="197">
        <v>310.45999999999998</v>
      </c>
      <c r="X1142" s="198">
        <v>0.6</v>
      </c>
      <c r="Y1142" s="199">
        <v>0.91069999999999995</v>
      </c>
      <c r="Z1142" s="200" t="s">
        <v>1206</v>
      </c>
      <c r="AA1142" s="201">
        <v>293.83</v>
      </c>
      <c r="AB1142" s="202">
        <v>0.28799999999999998</v>
      </c>
      <c r="AC1142" s="202">
        <v>1.7999999999999999E-2</v>
      </c>
      <c r="AD1142" s="202" t="s">
        <v>971</v>
      </c>
      <c r="AE1142" s="202" t="s">
        <v>1369</v>
      </c>
      <c r="AF1142" s="202" t="s">
        <v>949</v>
      </c>
      <c r="AG1142" s="202" t="s">
        <v>948</v>
      </c>
      <c r="AH1142" s="189">
        <v>1</v>
      </c>
      <c r="AI1142" s="188"/>
      <c r="AJ1142" s="188"/>
      <c r="AK1142" s="187"/>
      <c r="AL1142" s="187"/>
      <c r="AM1142" s="188"/>
      <c r="AN1142" s="193"/>
    </row>
    <row r="1143" spans="1:40">
      <c r="A1143" s="16" t="str">
        <f t="shared" si="18"/>
        <v>364244337001IP Acute</v>
      </c>
      <c r="B1143" s="8"/>
      <c r="C1143" s="8"/>
      <c r="D1143" s="9"/>
      <c r="E1143" s="9"/>
      <c r="F1143" s="8"/>
      <c r="G1143" s="8"/>
      <c r="H1143" s="8"/>
      <c r="I1143" s="8"/>
      <c r="J1143" s="8"/>
      <c r="K1143" s="244">
        <v>19028</v>
      </c>
      <c r="L1143" s="248" t="s">
        <v>1741</v>
      </c>
      <c r="M1143" s="246">
        <v>364244337001</v>
      </c>
      <c r="N1143" s="247">
        <v>20</v>
      </c>
      <c r="O1143" s="247" t="s">
        <v>1366</v>
      </c>
      <c r="P1143" s="203"/>
      <c r="Q1143" s="188" t="s">
        <v>770</v>
      </c>
      <c r="R1143" s="188" t="s">
        <v>1350</v>
      </c>
      <c r="S1143" s="188" t="s">
        <v>945</v>
      </c>
      <c r="T1143" s="188" t="s">
        <v>1368</v>
      </c>
      <c r="U1143" s="189"/>
      <c r="V1143" s="189" t="s">
        <v>690</v>
      </c>
      <c r="W1143" s="197">
        <v>3436.26</v>
      </c>
      <c r="X1143" s="198">
        <v>0.62</v>
      </c>
      <c r="Y1143" s="199">
        <v>0.84860000000000002</v>
      </c>
      <c r="Z1143" s="200">
        <v>0</v>
      </c>
      <c r="AA1143" s="201">
        <v>3109.31</v>
      </c>
      <c r="AB1143" s="202">
        <v>0.29099999999999998</v>
      </c>
      <c r="AC1143" s="202">
        <v>2.1000000000000001E-2</v>
      </c>
      <c r="AD1143" s="202" t="s">
        <v>1373</v>
      </c>
      <c r="AE1143" s="202" t="s">
        <v>1374</v>
      </c>
      <c r="AF1143" s="202" t="s">
        <v>1206</v>
      </c>
      <c r="AG1143" s="202" t="s">
        <v>949</v>
      </c>
      <c r="AH1143" s="189">
        <v>0.99858999999999998</v>
      </c>
      <c r="AI1143" s="188"/>
      <c r="AJ1143" s="188"/>
      <c r="AK1143" s="187"/>
      <c r="AL1143" s="187"/>
      <c r="AM1143" s="188"/>
      <c r="AN1143" s="193"/>
    </row>
    <row r="1144" spans="1:40">
      <c r="A1144" s="16" t="str">
        <f t="shared" si="18"/>
        <v>364244337001OP Acute</v>
      </c>
      <c r="B1144" s="8"/>
      <c r="C1144" s="8"/>
      <c r="D1144" s="9"/>
      <c r="E1144" s="9"/>
      <c r="F1144" s="8"/>
      <c r="G1144" s="8"/>
      <c r="H1144" s="8"/>
      <c r="I1144" s="8"/>
      <c r="J1144" s="8"/>
      <c r="K1144" s="244">
        <v>19028</v>
      </c>
      <c r="L1144" s="248" t="s">
        <v>1741</v>
      </c>
      <c r="M1144" s="246">
        <v>364244337001</v>
      </c>
      <c r="N1144" s="247">
        <v>24</v>
      </c>
      <c r="O1144" s="247" t="s">
        <v>1371</v>
      </c>
      <c r="Q1144" s="188" t="s">
        <v>770</v>
      </c>
      <c r="R1144" s="188" t="s">
        <v>1350</v>
      </c>
      <c r="S1144" s="188" t="s">
        <v>945</v>
      </c>
      <c r="T1144" s="188" t="s">
        <v>1368</v>
      </c>
      <c r="U1144" s="189"/>
      <c r="V1144" s="189" t="s">
        <v>690</v>
      </c>
      <c r="W1144" s="197">
        <v>1262.49</v>
      </c>
      <c r="X1144" s="198">
        <v>0.6</v>
      </c>
      <c r="Y1144" s="199">
        <v>1</v>
      </c>
      <c r="Z1144" s="200" t="s">
        <v>1206</v>
      </c>
      <c r="AA1144" s="201">
        <v>1241.96</v>
      </c>
      <c r="AB1144" s="202">
        <v>0.29099999999999998</v>
      </c>
      <c r="AC1144" s="202">
        <v>2.1000000000000001E-2</v>
      </c>
      <c r="AD1144" s="202" t="s">
        <v>1373</v>
      </c>
      <c r="AE1144" s="202" t="s">
        <v>1374</v>
      </c>
      <c r="AF1144" s="202" t="s">
        <v>949</v>
      </c>
      <c r="AG1144" s="202" t="s">
        <v>949</v>
      </c>
      <c r="AH1144" s="189">
        <v>0.98373999999999995</v>
      </c>
      <c r="AI1144" s="188"/>
      <c r="AJ1144" s="188"/>
      <c r="AK1144" s="187"/>
      <c r="AL1144" s="187"/>
      <c r="AM1144" s="188"/>
      <c r="AN1144" s="193"/>
    </row>
    <row r="1145" spans="1:40">
      <c r="A1145" s="16" t="str">
        <f t="shared" si="18"/>
        <v>430653493004IP Acute</v>
      </c>
      <c r="B1145" s="8"/>
      <c r="C1145" s="8"/>
      <c r="D1145" s="9"/>
      <c r="E1145" s="9"/>
      <c r="F1145" s="8"/>
      <c r="G1145" s="8"/>
      <c r="H1145" s="8"/>
      <c r="I1145" s="8"/>
      <c r="J1145" s="8"/>
      <c r="K1145" s="244">
        <v>19029</v>
      </c>
      <c r="L1145" s="248" t="s">
        <v>1447</v>
      </c>
      <c r="M1145" s="246">
        <v>430653493004</v>
      </c>
      <c r="N1145" s="247">
        <v>20</v>
      </c>
      <c r="O1145" s="247" t="s">
        <v>1366</v>
      </c>
      <c r="Q1145" s="188" t="s">
        <v>911</v>
      </c>
      <c r="R1145" s="188" t="s">
        <v>1383</v>
      </c>
      <c r="S1145" s="188" t="s">
        <v>1367</v>
      </c>
      <c r="T1145" s="188" t="s">
        <v>1368</v>
      </c>
      <c r="U1145" s="189"/>
      <c r="V1145" s="189" t="s">
        <v>720</v>
      </c>
      <c r="W1145" s="197">
        <v>3221.03</v>
      </c>
      <c r="X1145" s="198">
        <v>0.62</v>
      </c>
      <c r="Y1145" s="199">
        <v>0.91069999999999995</v>
      </c>
      <c r="Z1145" s="200">
        <v>0</v>
      </c>
      <c r="AA1145" s="201">
        <v>3042.69</v>
      </c>
      <c r="AB1145" s="202">
        <v>0.27200000000000002</v>
      </c>
      <c r="AC1145" s="202">
        <v>2.5999999999999999E-2</v>
      </c>
      <c r="AD1145" s="202" t="s">
        <v>1373</v>
      </c>
      <c r="AE1145" s="202">
        <v>0</v>
      </c>
      <c r="AF1145" s="202" t="s">
        <v>1206</v>
      </c>
      <c r="AG1145" s="202" t="s">
        <v>948</v>
      </c>
      <c r="AH1145" s="189">
        <v>1</v>
      </c>
      <c r="AI1145" s="188"/>
      <c r="AJ1145" s="188"/>
      <c r="AK1145" s="187"/>
      <c r="AL1145" s="187"/>
      <c r="AM1145" s="188"/>
      <c r="AN1145" s="193"/>
    </row>
    <row r="1146" spans="1:40">
      <c r="A1146" s="16" t="str">
        <f t="shared" si="18"/>
        <v>430653493004OP Acute</v>
      </c>
      <c r="B1146" s="8"/>
      <c r="C1146" s="8"/>
      <c r="D1146" s="9"/>
      <c r="E1146" s="9"/>
      <c r="F1146" s="8"/>
      <c r="G1146" s="8"/>
      <c r="H1146" s="8"/>
      <c r="I1146" s="8"/>
      <c r="J1146" s="8"/>
      <c r="K1146" s="244">
        <v>19029</v>
      </c>
      <c r="L1146" s="248" t="s">
        <v>1447</v>
      </c>
      <c r="M1146" s="246">
        <v>430653493004</v>
      </c>
      <c r="N1146" s="247">
        <v>24</v>
      </c>
      <c r="O1146" s="247" t="s">
        <v>1371</v>
      </c>
      <c r="Q1146" s="188" t="s">
        <v>911</v>
      </c>
      <c r="R1146" s="188" t="s">
        <v>1383</v>
      </c>
      <c r="S1146" s="188" t="s">
        <v>1367</v>
      </c>
      <c r="T1146" s="188" t="s">
        <v>1368</v>
      </c>
      <c r="U1146" s="189"/>
      <c r="V1146" s="189" t="s">
        <v>720</v>
      </c>
      <c r="W1146" s="197">
        <v>353.01</v>
      </c>
      <c r="X1146" s="198">
        <v>0.6</v>
      </c>
      <c r="Y1146" s="199">
        <v>0.91069999999999995</v>
      </c>
      <c r="Z1146" s="200" t="s">
        <v>1206</v>
      </c>
      <c r="AA1146" s="201">
        <v>330.46</v>
      </c>
      <c r="AB1146" s="202" t="s">
        <v>1206</v>
      </c>
      <c r="AC1146" s="202" t="s">
        <v>1206</v>
      </c>
      <c r="AD1146" s="202" t="s">
        <v>1373</v>
      </c>
      <c r="AE1146" s="202">
        <v>0</v>
      </c>
      <c r="AF1146" s="202" t="s">
        <v>949</v>
      </c>
      <c r="AG1146" s="202" t="s">
        <v>948</v>
      </c>
      <c r="AH1146" s="189">
        <v>0.98912</v>
      </c>
      <c r="AI1146" s="188"/>
      <c r="AJ1146" s="188"/>
      <c r="AK1146" s="187"/>
      <c r="AL1146" s="187"/>
      <c r="AM1146" s="188"/>
      <c r="AN1146" s="193"/>
    </row>
    <row r="1147" spans="1:40">
      <c r="A1147" s="16" t="str">
        <f t="shared" si="18"/>
        <v>430653493004OP Psych</v>
      </c>
      <c r="B1147" s="8"/>
      <c r="C1147" s="8"/>
      <c r="D1147" s="9"/>
      <c r="E1147" s="9"/>
      <c r="F1147" s="8"/>
      <c r="G1147" s="8"/>
      <c r="H1147" s="8"/>
      <c r="I1147" s="8"/>
      <c r="J1147" s="8"/>
      <c r="K1147" s="244">
        <v>19029</v>
      </c>
      <c r="L1147" s="248" t="s">
        <v>1447</v>
      </c>
      <c r="M1147" s="246">
        <v>430653493004</v>
      </c>
      <c r="N1147" s="247">
        <v>28</v>
      </c>
      <c r="O1147" s="247" t="s">
        <v>1376</v>
      </c>
      <c r="Q1147" s="188" t="s">
        <v>911</v>
      </c>
      <c r="R1147" s="188" t="s">
        <v>1383</v>
      </c>
      <c r="S1147" s="188" t="s">
        <v>1367</v>
      </c>
      <c r="T1147" s="188" t="s">
        <v>1368</v>
      </c>
      <c r="U1147" s="189"/>
      <c r="V1147" s="189" t="s">
        <v>720</v>
      </c>
      <c r="W1147" s="197">
        <v>155.99</v>
      </c>
      <c r="X1147" s="198">
        <v>0.6</v>
      </c>
      <c r="Y1147" s="199">
        <v>0.91069999999999995</v>
      </c>
      <c r="Z1147" s="200" t="s">
        <v>1206</v>
      </c>
      <c r="AA1147" s="201">
        <v>147.63</v>
      </c>
      <c r="AB1147" s="202" t="s">
        <v>1206</v>
      </c>
      <c r="AC1147" s="202" t="s">
        <v>1206</v>
      </c>
      <c r="AD1147" s="202" t="s">
        <v>1373</v>
      </c>
      <c r="AE1147" s="202">
        <v>0</v>
      </c>
      <c r="AF1147" s="202" t="s">
        <v>949</v>
      </c>
      <c r="AG1147" s="202" t="s">
        <v>948</v>
      </c>
      <c r="AH1147" s="189">
        <v>1</v>
      </c>
      <c r="AI1147" s="188"/>
      <c r="AJ1147" s="188"/>
      <c r="AK1147" s="187"/>
      <c r="AL1147" s="187"/>
      <c r="AM1147" s="188"/>
      <c r="AN1147" s="193"/>
    </row>
    <row r="1148" spans="1:40">
      <c r="A1148" s="16" t="str">
        <f t="shared" si="18"/>
        <v>430653493004OP Rehab</v>
      </c>
      <c r="B1148" s="8"/>
      <c r="C1148" s="8"/>
      <c r="D1148" s="9"/>
      <c r="E1148" s="9"/>
      <c r="F1148" s="8"/>
      <c r="G1148" s="8"/>
      <c r="H1148" s="8"/>
      <c r="I1148" s="8"/>
      <c r="J1148" s="8"/>
      <c r="K1148" s="244">
        <v>19029</v>
      </c>
      <c r="L1148" s="248" t="s">
        <v>1447</v>
      </c>
      <c r="M1148" s="246">
        <v>430653493004</v>
      </c>
      <c r="N1148" s="247">
        <v>29</v>
      </c>
      <c r="O1148" s="247" t="s">
        <v>1379</v>
      </c>
      <c r="Q1148" s="188" t="s">
        <v>911</v>
      </c>
      <c r="R1148" s="188" t="s">
        <v>1383</v>
      </c>
      <c r="S1148" s="188" t="s">
        <v>1367</v>
      </c>
      <c r="T1148" s="188" t="s">
        <v>1368</v>
      </c>
      <c r="U1148" s="189"/>
      <c r="V1148" s="189" t="s">
        <v>720</v>
      </c>
      <c r="W1148" s="197">
        <v>71.400000000000006</v>
      </c>
      <c r="X1148" s="198">
        <v>0.6</v>
      </c>
      <c r="Y1148" s="199">
        <v>0.91069999999999995</v>
      </c>
      <c r="Z1148" s="200" t="s">
        <v>1206</v>
      </c>
      <c r="AA1148" s="201">
        <v>67.569999999999993</v>
      </c>
      <c r="AB1148" s="202" t="s">
        <v>1206</v>
      </c>
      <c r="AC1148" s="202" t="s">
        <v>1206</v>
      </c>
      <c r="AD1148" s="202" t="s">
        <v>1373</v>
      </c>
      <c r="AE1148" s="202">
        <v>0</v>
      </c>
      <c r="AF1148" s="202" t="s">
        <v>949</v>
      </c>
      <c r="AG1148" s="202" t="s">
        <v>948</v>
      </c>
      <c r="AH1148" s="189">
        <v>1</v>
      </c>
      <c r="AI1148" s="188"/>
      <c r="AJ1148" s="188"/>
      <c r="AK1148" s="187"/>
      <c r="AL1148" s="187"/>
      <c r="AM1148" s="188"/>
      <c r="AN1148" s="193"/>
    </row>
    <row r="1149" spans="1:40">
      <c r="A1149" s="16" t="str">
        <f t="shared" si="18"/>
        <v>362167060008IP Acute</v>
      </c>
      <c r="B1149" s="8"/>
      <c r="C1149" s="8"/>
      <c r="D1149" s="9"/>
      <c r="E1149" s="9"/>
      <c r="F1149" s="8"/>
      <c r="G1149" s="8"/>
      <c r="H1149" s="8"/>
      <c r="I1149" s="8"/>
      <c r="J1149" s="8"/>
      <c r="K1149" s="244">
        <v>19030</v>
      </c>
      <c r="L1149" s="248" t="s">
        <v>1742</v>
      </c>
      <c r="M1149" s="246">
        <v>362167060008</v>
      </c>
      <c r="N1149" s="247">
        <v>20</v>
      </c>
      <c r="O1149" s="247" t="s">
        <v>1366</v>
      </c>
      <c r="Q1149" s="188" t="s">
        <v>864</v>
      </c>
      <c r="R1149" s="188" t="s">
        <v>1350</v>
      </c>
      <c r="S1149" s="188" t="s">
        <v>1367</v>
      </c>
      <c r="T1149" s="188" t="s">
        <v>1368</v>
      </c>
      <c r="U1149" s="189"/>
      <c r="V1149" s="189" t="s">
        <v>549</v>
      </c>
      <c r="W1149" s="197">
        <v>3436.26</v>
      </c>
      <c r="X1149" s="198">
        <v>0.68300000000000005</v>
      </c>
      <c r="Y1149" s="199">
        <v>1.0412999999999999</v>
      </c>
      <c r="Z1149" s="200">
        <v>0</v>
      </c>
      <c r="AA1149" s="201">
        <v>3528.21</v>
      </c>
      <c r="AB1149" s="202">
        <v>0.27600000000000002</v>
      </c>
      <c r="AC1149" s="202">
        <v>3.1E-2</v>
      </c>
      <c r="AD1149" s="202" t="s">
        <v>1378</v>
      </c>
      <c r="AE1149" s="202">
        <v>0</v>
      </c>
      <c r="AF1149" s="202" t="s">
        <v>1206</v>
      </c>
      <c r="AG1149" s="202" t="s">
        <v>948</v>
      </c>
      <c r="AH1149" s="189">
        <v>0.99858999999999998</v>
      </c>
      <c r="AI1149" s="188"/>
      <c r="AJ1149" s="188"/>
      <c r="AK1149" s="187"/>
      <c r="AL1149" s="187"/>
      <c r="AM1149" s="188"/>
      <c r="AN1149" s="193"/>
    </row>
    <row r="1150" spans="1:40">
      <c r="A1150" s="16" t="str">
        <f t="shared" si="18"/>
        <v>362167060008IP Psych</v>
      </c>
      <c r="B1150" s="8"/>
      <c r="C1150" s="8"/>
      <c r="D1150" s="9"/>
      <c r="E1150" s="9"/>
      <c r="F1150" s="8"/>
      <c r="G1150" s="8"/>
      <c r="H1150" s="8"/>
      <c r="I1150" s="8"/>
      <c r="J1150" s="8"/>
      <c r="K1150" s="244">
        <v>19030</v>
      </c>
      <c r="L1150" s="248" t="s">
        <v>1742</v>
      </c>
      <c r="M1150" s="246">
        <v>362167060008</v>
      </c>
      <c r="N1150" s="247">
        <v>21</v>
      </c>
      <c r="O1150" s="247" t="s">
        <v>1375</v>
      </c>
      <c r="Q1150" s="188" t="s">
        <v>864</v>
      </c>
      <c r="R1150" s="188" t="s">
        <v>1350</v>
      </c>
      <c r="S1150" s="188" t="s">
        <v>1367</v>
      </c>
      <c r="T1150" s="188" t="s">
        <v>1368</v>
      </c>
      <c r="U1150" s="189"/>
      <c r="V1150" s="189" t="s">
        <v>549</v>
      </c>
      <c r="W1150" s="197" t="s">
        <v>1206</v>
      </c>
      <c r="X1150" s="198" t="s">
        <v>1206</v>
      </c>
      <c r="Y1150" s="199" t="s">
        <v>1206</v>
      </c>
      <c r="Z1150" s="200" t="s">
        <v>1206</v>
      </c>
      <c r="AA1150" s="201">
        <v>532.16999999999996</v>
      </c>
      <c r="AB1150" s="202" t="s">
        <v>1206</v>
      </c>
      <c r="AC1150" s="202" t="s">
        <v>1206</v>
      </c>
      <c r="AD1150" s="202" t="s">
        <v>1378</v>
      </c>
      <c r="AE1150" s="202">
        <v>0</v>
      </c>
      <c r="AF1150" s="202" t="s">
        <v>1206</v>
      </c>
      <c r="AG1150" s="202" t="s">
        <v>948</v>
      </c>
      <c r="AH1150" s="189">
        <v>1</v>
      </c>
      <c r="AI1150" s="188"/>
      <c r="AJ1150" s="188"/>
      <c r="AK1150" s="187"/>
      <c r="AL1150" s="187"/>
      <c r="AM1150" s="188"/>
      <c r="AN1150" s="193"/>
    </row>
    <row r="1151" spans="1:40">
      <c r="A1151" s="16" t="str">
        <f t="shared" si="18"/>
        <v>362167060008OP Acute</v>
      </c>
      <c r="B1151" s="8"/>
      <c r="C1151" s="8"/>
      <c r="D1151" s="9"/>
      <c r="E1151" s="9"/>
      <c r="F1151" s="8"/>
      <c r="G1151" s="8"/>
      <c r="H1151" s="8"/>
      <c r="I1151" s="8"/>
      <c r="J1151" s="8"/>
      <c r="K1151" s="244">
        <v>19030</v>
      </c>
      <c r="L1151" s="248" t="s">
        <v>1742</v>
      </c>
      <c r="M1151" s="246">
        <v>362167060008</v>
      </c>
      <c r="N1151" s="247">
        <v>24</v>
      </c>
      <c r="O1151" s="247" t="s">
        <v>1371</v>
      </c>
      <c r="Q1151" s="188" t="s">
        <v>864</v>
      </c>
      <c r="R1151" s="188" t="s">
        <v>1350</v>
      </c>
      <c r="S1151" s="188" t="s">
        <v>1367</v>
      </c>
      <c r="T1151" s="188" t="s">
        <v>1368</v>
      </c>
      <c r="U1151" s="189"/>
      <c r="V1151" s="189" t="s">
        <v>549</v>
      </c>
      <c r="W1151" s="197">
        <v>440.14</v>
      </c>
      <c r="X1151" s="198">
        <v>0.6</v>
      </c>
      <c r="Y1151" s="199">
        <v>1.0412999999999999</v>
      </c>
      <c r="Z1151" s="200" t="s">
        <v>1206</v>
      </c>
      <c r="AA1151" s="201">
        <v>443.71</v>
      </c>
      <c r="AB1151" s="202">
        <v>0.27600000000000002</v>
      </c>
      <c r="AC1151" s="202">
        <v>3.1E-2</v>
      </c>
      <c r="AD1151" s="202" t="s">
        <v>1378</v>
      </c>
      <c r="AE1151" s="202">
        <v>0</v>
      </c>
      <c r="AF1151" s="202" t="s">
        <v>949</v>
      </c>
      <c r="AG1151" s="202" t="s">
        <v>948</v>
      </c>
      <c r="AH1151" s="189">
        <v>0.98373999999999995</v>
      </c>
      <c r="AI1151" s="188"/>
      <c r="AJ1151" s="188"/>
      <c r="AK1151" s="187"/>
      <c r="AL1151" s="187"/>
      <c r="AM1151" s="188"/>
      <c r="AN1151" s="193"/>
    </row>
    <row r="1152" spans="1:40">
      <c r="A1152" s="16" t="str">
        <f t="shared" si="18"/>
        <v>362193608001IP Acute</v>
      </c>
      <c r="B1152" s="8"/>
      <c r="C1152" s="8"/>
      <c r="D1152" s="9"/>
      <c r="E1152" s="9"/>
      <c r="F1152" s="8"/>
      <c r="G1152" s="8"/>
      <c r="H1152" s="8"/>
      <c r="I1152" s="8"/>
      <c r="J1152" s="8"/>
      <c r="K1152" s="244">
        <v>19032</v>
      </c>
      <c r="L1152" s="248" t="s">
        <v>1628</v>
      </c>
      <c r="M1152" s="246">
        <v>362193608001</v>
      </c>
      <c r="N1152" s="247">
        <v>20</v>
      </c>
      <c r="O1152" s="247" t="s">
        <v>1366</v>
      </c>
      <c r="Q1152" s="188" t="s">
        <v>1258</v>
      </c>
      <c r="R1152" s="188" t="s">
        <v>1383</v>
      </c>
      <c r="S1152" s="188" t="s">
        <v>1391</v>
      </c>
      <c r="T1152" s="188" t="s">
        <v>1368</v>
      </c>
      <c r="U1152" s="189"/>
      <c r="V1152" s="189" t="s">
        <v>1343</v>
      </c>
      <c r="W1152" s="197">
        <v>3221.03</v>
      </c>
      <c r="X1152" s="198">
        <v>0.62</v>
      </c>
      <c r="Y1152" s="199">
        <v>0.91069999999999995</v>
      </c>
      <c r="Z1152" s="200">
        <v>0</v>
      </c>
      <c r="AA1152" s="201">
        <v>3042.69</v>
      </c>
      <c r="AB1152" s="202">
        <v>0.26100000000000001</v>
      </c>
      <c r="AC1152" s="202">
        <v>2.3E-2</v>
      </c>
      <c r="AD1152" s="202" t="s">
        <v>1373</v>
      </c>
      <c r="AE1152" s="202">
        <v>0</v>
      </c>
      <c r="AF1152" s="202" t="s">
        <v>1206</v>
      </c>
      <c r="AG1152" s="202" t="s">
        <v>948</v>
      </c>
      <c r="AH1152" s="189">
        <v>1</v>
      </c>
      <c r="AI1152" s="188"/>
      <c r="AJ1152" s="188"/>
      <c r="AK1152" s="187"/>
      <c r="AL1152" s="187"/>
      <c r="AM1152" s="188"/>
      <c r="AN1152" s="193"/>
    </row>
    <row r="1153" spans="1:40">
      <c r="A1153" s="16" t="str">
        <f t="shared" si="18"/>
        <v>362193608001IP Rehab</v>
      </c>
      <c r="B1153" s="8"/>
      <c r="C1153" s="8"/>
      <c r="D1153" s="9"/>
      <c r="E1153" s="9"/>
      <c r="F1153" s="8"/>
      <c r="G1153" s="8"/>
      <c r="H1153" s="8"/>
      <c r="I1153" s="8"/>
      <c r="J1153" s="8"/>
      <c r="K1153" s="244">
        <v>19032</v>
      </c>
      <c r="L1153" s="248" t="s">
        <v>1628</v>
      </c>
      <c r="M1153" s="246">
        <v>362193608001</v>
      </c>
      <c r="N1153" s="247">
        <v>22</v>
      </c>
      <c r="O1153" s="247" t="s">
        <v>1370</v>
      </c>
      <c r="Q1153" s="188" t="s">
        <v>1258</v>
      </c>
      <c r="R1153" s="188" t="s">
        <v>1383</v>
      </c>
      <c r="S1153" s="188" t="s">
        <v>1391</v>
      </c>
      <c r="T1153" s="188" t="s">
        <v>1368</v>
      </c>
      <c r="U1153" s="189"/>
      <c r="V1153" s="189" t="s">
        <v>1343</v>
      </c>
      <c r="W1153" s="197" t="s">
        <v>1206</v>
      </c>
      <c r="X1153" s="198" t="s">
        <v>1206</v>
      </c>
      <c r="Y1153" s="199" t="s">
        <v>1206</v>
      </c>
      <c r="Z1153" s="200" t="s">
        <v>1206</v>
      </c>
      <c r="AA1153" s="201">
        <v>661.23</v>
      </c>
      <c r="AB1153" s="202" t="s">
        <v>1206</v>
      </c>
      <c r="AC1153" s="202" t="s">
        <v>1206</v>
      </c>
      <c r="AD1153" s="202" t="s">
        <v>1373</v>
      </c>
      <c r="AE1153" s="202">
        <v>0</v>
      </c>
      <c r="AF1153" s="202" t="s">
        <v>1206</v>
      </c>
      <c r="AG1153" s="202" t="s">
        <v>948</v>
      </c>
      <c r="AH1153" s="189">
        <v>1</v>
      </c>
      <c r="AI1153" s="188"/>
      <c r="AJ1153" s="188"/>
      <c r="AK1153" s="187"/>
      <c r="AL1153" s="187"/>
      <c r="AM1153" s="188"/>
      <c r="AN1153" s="193"/>
    </row>
    <row r="1154" spans="1:40">
      <c r="A1154" s="16" t="str">
        <f t="shared" si="18"/>
        <v>362193608001OP Acute</v>
      </c>
      <c r="B1154" s="8"/>
      <c r="C1154" s="8"/>
      <c r="D1154" s="9"/>
      <c r="E1154" s="9"/>
      <c r="F1154" s="8"/>
      <c r="G1154" s="8"/>
      <c r="H1154" s="8"/>
      <c r="I1154" s="8"/>
      <c r="J1154" s="8"/>
      <c r="K1154" s="244">
        <v>19032</v>
      </c>
      <c r="L1154" s="248" t="s">
        <v>1628</v>
      </c>
      <c r="M1154" s="246">
        <v>362193608001</v>
      </c>
      <c r="N1154" s="247">
        <v>24</v>
      </c>
      <c r="O1154" s="247" t="s">
        <v>1371</v>
      </c>
      <c r="Q1154" s="188" t="s">
        <v>1258</v>
      </c>
      <c r="R1154" s="188" t="s">
        <v>1383</v>
      </c>
      <c r="S1154" s="188" t="s">
        <v>1391</v>
      </c>
      <c r="T1154" s="188" t="s">
        <v>1368</v>
      </c>
      <c r="U1154" s="189"/>
      <c r="V1154" s="189" t="s">
        <v>1343</v>
      </c>
      <c r="W1154" s="197">
        <v>353.01</v>
      </c>
      <c r="X1154" s="198">
        <v>0.6</v>
      </c>
      <c r="Y1154" s="199">
        <v>0.91069999999999995</v>
      </c>
      <c r="Z1154" s="200" t="s">
        <v>1206</v>
      </c>
      <c r="AA1154" s="201">
        <v>330.46</v>
      </c>
      <c r="AB1154" s="202" t="s">
        <v>1206</v>
      </c>
      <c r="AC1154" s="202" t="s">
        <v>1206</v>
      </c>
      <c r="AD1154" s="202" t="s">
        <v>1373</v>
      </c>
      <c r="AE1154" s="202">
        <v>0</v>
      </c>
      <c r="AF1154" s="202" t="s">
        <v>949</v>
      </c>
      <c r="AG1154" s="202" t="s">
        <v>948</v>
      </c>
      <c r="AH1154" s="189">
        <v>0.98912</v>
      </c>
      <c r="AI1154" s="188"/>
      <c r="AJ1154" s="188"/>
      <c r="AK1154" s="187"/>
      <c r="AL1154" s="187"/>
      <c r="AM1154" s="188"/>
      <c r="AN1154" s="193"/>
    </row>
    <row r="1155" spans="1:40">
      <c r="A1155" s="16" t="str">
        <f t="shared" si="18"/>
        <v>362193608001OP Rehab</v>
      </c>
      <c r="B1155" s="8"/>
      <c r="C1155" s="8"/>
      <c r="D1155" s="9"/>
      <c r="E1155" s="9"/>
      <c r="F1155" s="8"/>
      <c r="G1155" s="8"/>
      <c r="H1155" s="8"/>
      <c r="I1155" s="8"/>
      <c r="J1155" s="8"/>
      <c r="K1155" s="244">
        <v>19032</v>
      </c>
      <c r="L1155" s="248" t="s">
        <v>1628</v>
      </c>
      <c r="M1155" s="246">
        <v>362193608001</v>
      </c>
      <c r="N1155" s="247">
        <v>29</v>
      </c>
      <c r="O1155" s="247" t="s">
        <v>1379</v>
      </c>
      <c r="Q1155" s="188" t="s">
        <v>1258</v>
      </c>
      <c r="R1155" s="188" t="s">
        <v>1383</v>
      </c>
      <c r="S1155" s="188" t="s">
        <v>1391</v>
      </c>
      <c r="T1155" s="188" t="s">
        <v>1368</v>
      </c>
      <c r="U1155" s="189"/>
      <c r="V1155" s="189" t="s">
        <v>1343</v>
      </c>
      <c r="W1155" s="197">
        <v>71.400000000000006</v>
      </c>
      <c r="X1155" s="198">
        <v>0.6</v>
      </c>
      <c r="Y1155" s="199">
        <v>0.91069999999999995</v>
      </c>
      <c r="Z1155" s="200" t="s">
        <v>1206</v>
      </c>
      <c r="AA1155" s="201">
        <v>67.569999999999993</v>
      </c>
      <c r="AB1155" s="202" t="s">
        <v>1206</v>
      </c>
      <c r="AC1155" s="202" t="s">
        <v>1206</v>
      </c>
      <c r="AD1155" s="202" t="s">
        <v>1373</v>
      </c>
      <c r="AE1155" s="202">
        <v>0</v>
      </c>
      <c r="AF1155" s="202" t="s">
        <v>949</v>
      </c>
      <c r="AG1155" s="202" t="s">
        <v>948</v>
      </c>
      <c r="AH1155" s="189">
        <v>1</v>
      </c>
      <c r="AI1155" s="188"/>
      <c r="AJ1155" s="188"/>
      <c r="AK1155" s="187"/>
      <c r="AL1155" s="187"/>
      <c r="AM1155" s="188"/>
      <c r="AN1155" s="193"/>
    </row>
    <row r="1156" spans="1:40">
      <c r="A1156" s="16" t="str">
        <f t="shared" si="18"/>
        <v>460838901001IP Acute</v>
      </c>
      <c r="B1156" s="8"/>
      <c r="C1156" s="8"/>
      <c r="D1156" s="9"/>
      <c r="E1156" s="9"/>
      <c r="F1156" s="8"/>
      <c r="G1156" s="8"/>
      <c r="H1156" s="8"/>
      <c r="I1156" s="8"/>
      <c r="J1156" s="8"/>
      <c r="K1156" s="244">
        <v>19033</v>
      </c>
      <c r="L1156" s="248" t="s">
        <v>1448</v>
      </c>
      <c r="M1156" s="246">
        <v>460838901001</v>
      </c>
      <c r="N1156" s="247">
        <v>20</v>
      </c>
      <c r="O1156" s="247" t="s">
        <v>1366</v>
      </c>
      <c r="Q1156" s="188" t="s">
        <v>1449</v>
      </c>
      <c r="R1156" s="188" t="s">
        <v>1350</v>
      </c>
      <c r="S1156" s="188" t="s">
        <v>1367</v>
      </c>
      <c r="T1156" s="188" t="s">
        <v>1368</v>
      </c>
      <c r="U1156" s="189"/>
      <c r="V1156" s="189" t="s">
        <v>1450</v>
      </c>
      <c r="W1156" s="197">
        <v>3436.26</v>
      </c>
      <c r="X1156" s="198">
        <v>0.62</v>
      </c>
      <c r="Y1156" s="199">
        <v>0.91069999999999995</v>
      </c>
      <c r="Z1156" s="200">
        <v>0</v>
      </c>
      <c r="AA1156" s="201">
        <v>3241.43</v>
      </c>
      <c r="AB1156" s="202">
        <v>0.26600000000000001</v>
      </c>
      <c r="AC1156" s="202">
        <v>7.1999999999999995E-2</v>
      </c>
      <c r="AD1156" s="202" t="s">
        <v>1373</v>
      </c>
      <c r="AE1156" s="202" t="s">
        <v>1381</v>
      </c>
      <c r="AF1156" s="202" t="s">
        <v>1206</v>
      </c>
      <c r="AG1156" s="202" t="s">
        <v>948</v>
      </c>
      <c r="AH1156" s="189">
        <v>0.99858999999999998</v>
      </c>
      <c r="AI1156" s="188"/>
      <c r="AJ1156" s="188"/>
      <c r="AK1156" s="187"/>
      <c r="AL1156" s="187"/>
      <c r="AM1156" s="188"/>
      <c r="AN1156" s="193"/>
    </row>
    <row r="1157" spans="1:40">
      <c r="A1157" s="16" t="str">
        <f t="shared" si="18"/>
        <v>460838901001OP Acute</v>
      </c>
      <c r="B1157" s="8"/>
      <c r="C1157" s="8"/>
      <c r="D1157" s="9"/>
      <c r="E1157" s="9"/>
      <c r="F1157" s="8"/>
      <c r="G1157" s="8"/>
      <c r="H1157" s="8"/>
      <c r="I1157" s="8"/>
      <c r="J1157" s="8"/>
      <c r="K1157" s="244">
        <v>19033</v>
      </c>
      <c r="L1157" s="248" t="s">
        <v>1448</v>
      </c>
      <c r="M1157" s="246">
        <v>460838901001</v>
      </c>
      <c r="N1157" s="247">
        <v>24</v>
      </c>
      <c r="O1157" s="247" t="s">
        <v>1371</v>
      </c>
      <c r="Q1157" s="188" t="s">
        <v>1449</v>
      </c>
      <c r="R1157" s="188" t="s">
        <v>1350</v>
      </c>
      <c r="S1157" s="188" t="s">
        <v>1367</v>
      </c>
      <c r="T1157" s="188" t="s">
        <v>1368</v>
      </c>
      <c r="U1157" s="189"/>
      <c r="V1157" s="189" t="s">
        <v>1450</v>
      </c>
      <c r="W1157" s="197">
        <v>440.14</v>
      </c>
      <c r="X1157" s="198">
        <v>0.6</v>
      </c>
      <c r="Y1157" s="199">
        <v>0.91069999999999995</v>
      </c>
      <c r="Z1157" s="200" t="s">
        <v>1206</v>
      </c>
      <c r="AA1157" s="201">
        <v>409.78</v>
      </c>
      <c r="AB1157" s="202">
        <v>0.26600000000000001</v>
      </c>
      <c r="AC1157" s="202">
        <v>7.1999999999999995E-2</v>
      </c>
      <c r="AD1157" s="202" t="s">
        <v>1373</v>
      </c>
      <c r="AE1157" s="202" t="s">
        <v>1381</v>
      </c>
      <c r="AF1157" s="202" t="s">
        <v>949</v>
      </c>
      <c r="AG1157" s="202" t="s">
        <v>948</v>
      </c>
      <c r="AH1157" s="189">
        <v>0.98373999999999995</v>
      </c>
      <c r="AI1157" s="188"/>
      <c r="AJ1157" s="188"/>
      <c r="AK1157" s="187"/>
      <c r="AL1157" s="187"/>
      <c r="AM1157" s="188"/>
      <c r="AN1157" s="193"/>
    </row>
    <row r="1158" spans="1:40">
      <c r="A1158" s="16" t="str">
        <f t="shared" si="18"/>
        <v>363616314002IP Acute</v>
      </c>
      <c r="B1158" s="8"/>
      <c r="C1158" s="8"/>
      <c r="D1158" s="9"/>
      <c r="E1158" s="9"/>
      <c r="F1158" s="8"/>
      <c r="G1158" s="8"/>
      <c r="H1158" s="8"/>
      <c r="I1158" s="8"/>
      <c r="J1158" s="8"/>
      <c r="K1158" s="244">
        <v>19034</v>
      </c>
      <c r="L1158" s="248" t="s">
        <v>1743</v>
      </c>
      <c r="M1158" s="246">
        <v>363616314002</v>
      </c>
      <c r="N1158" s="247">
        <v>20</v>
      </c>
      <c r="O1158" s="247" t="s">
        <v>1366</v>
      </c>
      <c r="Q1158" s="188" t="s">
        <v>825</v>
      </c>
      <c r="R1158" s="188" t="s">
        <v>1350</v>
      </c>
      <c r="S1158" s="188" t="s">
        <v>1367</v>
      </c>
      <c r="T1158" s="188" t="s">
        <v>1368</v>
      </c>
      <c r="U1158" s="189"/>
      <c r="V1158" s="189" t="s">
        <v>639</v>
      </c>
      <c r="W1158" s="197">
        <v>3436.26</v>
      </c>
      <c r="X1158" s="198">
        <v>0.62</v>
      </c>
      <c r="Y1158" s="199">
        <v>0.94969999999999999</v>
      </c>
      <c r="Z1158" s="200">
        <v>0</v>
      </c>
      <c r="AA1158" s="201">
        <v>3324.4</v>
      </c>
      <c r="AB1158" s="202">
        <v>0.36499999999999999</v>
      </c>
      <c r="AC1158" s="202">
        <v>3.2000000000000001E-2</v>
      </c>
      <c r="AD1158" s="202" t="s">
        <v>1378</v>
      </c>
      <c r="AE1158" s="202" t="s">
        <v>1374</v>
      </c>
      <c r="AF1158" s="202" t="s">
        <v>1206</v>
      </c>
      <c r="AG1158" s="202" t="s">
        <v>948</v>
      </c>
      <c r="AH1158" s="189">
        <v>0.99858999999999998</v>
      </c>
      <c r="AI1158" s="188"/>
      <c r="AJ1158" s="188"/>
      <c r="AK1158" s="187"/>
      <c r="AL1158" s="187"/>
      <c r="AM1158" s="188"/>
      <c r="AN1158" s="193"/>
    </row>
    <row r="1159" spans="1:40">
      <c r="A1159" s="16" t="str">
        <f t="shared" si="18"/>
        <v>363616314002OP Acute</v>
      </c>
      <c r="B1159" s="8"/>
      <c r="C1159" s="8"/>
      <c r="D1159" s="9"/>
      <c r="E1159" s="9"/>
      <c r="F1159" s="8"/>
      <c r="G1159" s="8"/>
      <c r="H1159" s="8"/>
      <c r="I1159" s="8"/>
      <c r="J1159" s="8"/>
      <c r="K1159" s="244">
        <v>19034</v>
      </c>
      <c r="L1159" s="248" t="s">
        <v>1743</v>
      </c>
      <c r="M1159" s="246">
        <v>363616314002</v>
      </c>
      <c r="N1159" s="247">
        <v>24</v>
      </c>
      <c r="O1159" s="247" t="s">
        <v>1371</v>
      </c>
      <c r="Q1159" s="188" t="s">
        <v>825</v>
      </c>
      <c r="R1159" s="188" t="s">
        <v>1350</v>
      </c>
      <c r="S1159" s="188" t="s">
        <v>1367</v>
      </c>
      <c r="T1159" s="188" t="s">
        <v>1368</v>
      </c>
      <c r="U1159" s="189"/>
      <c r="V1159" s="189" t="s">
        <v>639</v>
      </c>
      <c r="W1159" s="197">
        <v>440.14</v>
      </c>
      <c r="X1159" s="198">
        <v>0.6</v>
      </c>
      <c r="Y1159" s="199">
        <v>0.94969999999999999</v>
      </c>
      <c r="Z1159" s="200" t="s">
        <v>1206</v>
      </c>
      <c r="AA1159" s="201">
        <v>419.92</v>
      </c>
      <c r="AB1159" s="202">
        <v>0.36499999999999999</v>
      </c>
      <c r="AC1159" s="202">
        <v>3.2000000000000001E-2</v>
      </c>
      <c r="AD1159" s="202" t="s">
        <v>1378</v>
      </c>
      <c r="AE1159" s="202" t="s">
        <v>1374</v>
      </c>
      <c r="AF1159" s="202" t="s">
        <v>949</v>
      </c>
      <c r="AG1159" s="202" t="s">
        <v>948</v>
      </c>
      <c r="AH1159" s="189">
        <v>0.98373999999999995</v>
      </c>
      <c r="AI1159" s="188"/>
      <c r="AJ1159" s="188"/>
      <c r="AK1159" s="187"/>
      <c r="AL1159" s="187"/>
      <c r="AM1159" s="188"/>
      <c r="AN1159" s="193"/>
    </row>
    <row r="1160" spans="1:40">
      <c r="A1160" s="16" t="str">
        <f t="shared" si="18"/>
        <v>431343281015IP Acute</v>
      </c>
      <c r="B1160" s="8"/>
      <c r="C1160" s="8"/>
      <c r="D1160" s="9"/>
      <c r="E1160" s="9"/>
      <c r="F1160" s="8"/>
      <c r="G1160" s="8"/>
      <c r="H1160" s="8"/>
      <c r="I1160" s="8"/>
      <c r="J1160" s="8"/>
      <c r="K1160" s="244">
        <v>19035</v>
      </c>
      <c r="L1160" s="248" t="s">
        <v>1744</v>
      </c>
      <c r="M1160" s="246">
        <v>431343281015</v>
      </c>
      <c r="N1160" s="247">
        <v>20</v>
      </c>
      <c r="O1160" s="247" t="s">
        <v>1366</v>
      </c>
      <c r="Q1160" s="188" t="s">
        <v>921</v>
      </c>
      <c r="R1160" s="188" t="s">
        <v>1350</v>
      </c>
      <c r="S1160" s="188" t="s">
        <v>1367</v>
      </c>
      <c r="T1160" s="188" t="s">
        <v>1368</v>
      </c>
      <c r="U1160" s="189"/>
      <c r="V1160" s="189" t="s">
        <v>723</v>
      </c>
      <c r="W1160" s="197">
        <v>3436.26</v>
      </c>
      <c r="X1160" s="198">
        <v>0.62</v>
      </c>
      <c r="Y1160" s="199">
        <v>0.91069999999999995</v>
      </c>
      <c r="Z1160" s="200">
        <v>0</v>
      </c>
      <c r="AA1160" s="201">
        <v>3241.43</v>
      </c>
      <c r="AB1160" s="202">
        <v>0.28799999999999998</v>
      </c>
      <c r="AC1160" s="202">
        <v>1.7999999999999999E-2</v>
      </c>
      <c r="AD1160" s="202" t="s">
        <v>971</v>
      </c>
      <c r="AE1160" s="202" t="s">
        <v>1369</v>
      </c>
      <c r="AF1160" s="202" t="s">
        <v>1206</v>
      </c>
      <c r="AG1160" s="202" t="s">
        <v>948</v>
      </c>
      <c r="AH1160" s="189">
        <v>0.99858999999999998</v>
      </c>
      <c r="AI1160" s="188"/>
      <c r="AJ1160" s="188"/>
      <c r="AK1160" s="187"/>
      <c r="AL1160" s="187"/>
      <c r="AM1160" s="188"/>
      <c r="AN1160" s="193"/>
    </row>
    <row r="1161" spans="1:40">
      <c r="A1161" s="16" t="str">
        <f t="shared" si="18"/>
        <v>431343281015IP Psych</v>
      </c>
      <c r="B1161" s="8"/>
      <c r="C1161" s="8"/>
      <c r="D1161" s="9"/>
      <c r="E1161" s="9"/>
      <c r="F1161" s="8"/>
      <c r="G1161" s="8"/>
      <c r="H1161" s="8"/>
      <c r="I1161" s="8"/>
      <c r="J1161" s="8"/>
      <c r="K1161" s="244">
        <v>19035</v>
      </c>
      <c r="L1161" s="248" t="s">
        <v>1744</v>
      </c>
      <c r="M1161" s="246">
        <v>431343281015</v>
      </c>
      <c r="N1161" s="247">
        <v>21</v>
      </c>
      <c r="O1161" s="247" t="s">
        <v>1375</v>
      </c>
      <c r="Q1161" s="188" t="s">
        <v>921</v>
      </c>
      <c r="R1161" s="188" t="s">
        <v>1350</v>
      </c>
      <c r="S1161" s="188" t="s">
        <v>1367</v>
      </c>
      <c r="T1161" s="188" t="s">
        <v>1368</v>
      </c>
      <c r="U1161" s="189"/>
      <c r="V1161" s="189" t="s">
        <v>723</v>
      </c>
      <c r="W1161" s="197" t="s">
        <v>1206</v>
      </c>
      <c r="X1161" s="198" t="s">
        <v>1206</v>
      </c>
      <c r="Y1161" s="199" t="s">
        <v>1206</v>
      </c>
      <c r="Z1161" s="200" t="s">
        <v>1206</v>
      </c>
      <c r="AA1161" s="201">
        <v>371.82</v>
      </c>
      <c r="AB1161" s="202" t="s">
        <v>1206</v>
      </c>
      <c r="AC1161" s="202" t="s">
        <v>1206</v>
      </c>
      <c r="AD1161" s="202" t="s">
        <v>971</v>
      </c>
      <c r="AE1161" s="202" t="s">
        <v>1369</v>
      </c>
      <c r="AF1161" s="202" t="s">
        <v>1206</v>
      </c>
      <c r="AG1161" s="202" t="s">
        <v>948</v>
      </c>
      <c r="AH1161" s="189">
        <v>1</v>
      </c>
      <c r="AI1161" s="188"/>
      <c r="AJ1161" s="188"/>
      <c r="AK1161" s="187"/>
      <c r="AL1161" s="187"/>
      <c r="AM1161" s="188"/>
      <c r="AN1161" s="193"/>
    </row>
    <row r="1162" spans="1:40">
      <c r="A1162" s="16" t="str">
        <f t="shared" si="18"/>
        <v>431343281019IP Psych</v>
      </c>
      <c r="B1162" s="8"/>
      <c r="C1162" s="8"/>
      <c r="D1162" s="9"/>
      <c r="E1162" s="9"/>
      <c r="F1162" s="8"/>
      <c r="G1162" s="8"/>
      <c r="H1162" s="8"/>
      <c r="I1162" s="8"/>
      <c r="J1162" s="8"/>
      <c r="K1162" s="244">
        <v>19035</v>
      </c>
      <c r="L1162" s="248" t="s">
        <v>1744</v>
      </c>
      <c r="M1162" s="246">
        <v>431343281019</v>
      </c>
      <c r="N1162" s="247">
        <v>21</v>
      </c>
      <c r="O1162" s="247" t="s">
        <v>1375</v>
      </c>
      <c r="Q1162" s="188" t="s">
        <v>921</v>
      </c>
      <c r="R1162" s="188" t="s">
        <v>1350</v>
      </c>
      <c r="S1162" s="188" t="s">
        <v>1367</v>
      </c>
      <c r="T1162" s="188" t="s">
        <v>1368</v>
      </c>
      <c r="U1162" s="189"/>
      <c r="V1162" s="189" t="s">
        <v>723</v>
      </c>
      <c r="W1162" s="197" t="s">
        <v>1206</v>
      </c>
      <c r="X1162" s="198" t="s">
        <v>1206</v>
      </c>
      <c r="Y1162" s="199" t="s">
        <v>1206</v>
      </c>
      <c r="Z1162" s="200" t="s">
        <v>1206</v>
      </c>
      <c r="AA1162" s="201">
        <v>371.82</v>
      </c>
      <c r="AB1162" s="202" t="s">
        <v>1206</v>
      </c>
      <c r="AC1162" s="202" t="s">
        <v>1206</v>
      </c>
      <c r="AD1162" s="202" t="s">
        <v>971</v>
      </c>
      <c r="AE1162" s="202" t="s">
        <v>1369</v>
      </c>
      <c r="AF1162" s="202" t="s">
        <v>1206</v>
      </c>
      <c r="AG1162" s="202" t="s">
        <v>948</v>
      </c>
      <c r="AH1162" s="189">
        <v>1</v>
      </c>
      <c r="AI1162" s="188"/>
      <c r="AJ1162" s="188"/>
      <c r="AK1162" s="187"/>
      <c r="AL1162" s="187"/>
      <c r="AM1162" s="188"/>
      <c r="AN1162" s="193"/>
    </row>
    <row r="1163" spans="1:40">
      <c r="A1163" s="16" t="str">
        <f t="shared" si="18"/>
        <v>431343281015IP Rehab</v>
      </c>
      <c r="B1163" s="8"/>
      <c r="C1163" s="8"/>
      <c r="D1163" s="9"/>
      <c r="E1163" s="9"/>
      <c r="F1163" s="8"/>
      <c r="G1163" s="8"/>
      <c r="H1163" s="8"/>
      <c r="I1163" s="8"/>
      <c r="J1163" s="8"/>
      <c r="K1163" s="244">
        <v>19035</v>
      </c>
      <c r="L1163" s="248" t="s">
        <v>1744</v>
      </c>
      <c r="M1163" s="246">
        <v>431343281015</v>
      </c>
      <c r="N1163" s="247">
        <v>22</v>
      </c>
      <c r="O1163" s="247" t="s">
        <v>1370</v>
      </c>
      <c r="Q1163" s="188" t="s">
        <v>921</v>
      </c>
      <c r="R1163" s="188" t="s">
        <v>1350</v>
      </c>
      <c r="S1163" s="188" t="s">
        <v>1367</v>
      </c>
      <c r="T1163" s="188" t="s">
        <v>1368</v>
      </c>
      <c r="U1163" s="189"/>
      <c r="V1163" s="189" t="s">
        <v>723</v>
      </c>
      <c r="W1163" s="197" t="s">
        <v>1206</v>
      </c>
      <c r="X1163" s="198" t="s">
        <v>1206</v>
      </c>
      <c r="Y1163" s="199" t="s">
        <v>1206</v>
      </c>
      <c r="Z1163" s="200" t="s">
        <v>1206</v>
      </c>
      <c r="AA1163" s="201">
        <v>757.23</v>
      </c>
      <c r="AB1163" s="202" t="s">
        <v>1206</v>
      </c>
      <c r="AC1163" s="202" t="s">
        <v>1206</v>
      </c>
      <c r="AD1163" s="202" t="s">
        <v>971</v>
      </c>
      <c r="AE1163" s="202" t="s">
        <v>1369</v>
      </c>
      <c r="AF1163" s="202" t="s">
        <v>1206</v>
      </c>
      <c r="AG1163" s="202" t="s">
        <v>948</v>
      </c>
      <c r="AH1163" s="189">
        <v>1</v>
      </c>
      <c r="AI1163" s="188"/>
      <c r="AJ1163" s="188"/>
      <c r="AK1163" s="187"/>
      <c r="AL1163" s="187"/>
      <c r="AM1163" s="188"/>
      <c r="AN1163" s="193"/>
    </row>
    <row r="1164" spans="1:40">
      <c r="A1164" s="16" t="str">
        <f t="shared" si="18"/>
        <v>431343281015OP Acute</v>
      </c>
      <c r="B1164" s="8"/>
      <c r="C1164" s="8"/>
      <c r="D1164" s="9"/>
      <c r="E1164" s="9"/>
      <c r="F1164" s="8"/>
      <c r="G1164" s="8"/>
      <c r="H1164" s="8"/>
      <c r="I1164" s="8"/>
      <c r="J1164" s="8"/>
      <c r="K1164" s="244">
        <v>19035</v>
      </c>
      <c r="L1164" s="248" t="s">
        <v>1744</v>
      </c>
      <c r="M1164" s="246">
        <v>431343281015</v>
      </c>
      <c r="N1164" s="247">
        <v>24</v>
      </c>
      <c r="O1164" s="247" t="s">
        <v>1371</v>
      </c>
      <c r="Q1164" s="188" t="s">
        <v>921</v>
      </c>
      <c r="R1164" s="188" t="s">
        <v>1350</v>
      </c>
      <c r="S1164" s="188" t="s">
        <v>1367</v>
      </c>
      <c r="T1164" s="188" t="s">
        <v>1368</v>
      </c>
      <c r="U1164" s="189"/>
      <c r="V1164" s="189" t="s">
        <v>723</v>
      </c>
      <c r="W1164" s="197">
        <v>440.14</v>
      </c>
      <c r="X1164" s="198">
        <v>0.6</v>
      </c>
      <c r="Y1164" s="199">
        <v>0.91069999999999995</v>
      </c>
      <c r="Z1164" s="200" t="s">
        <v>1206</v>
      </c>
      <c r="AA1164" s="201">
        <v>409.78</v>
      </c>
      <c r="AB1164" s="202">
        <v>0.28799999999999998</v>
      </c>
      <c r="AC1164" s="202">
        <v>1.7999999999999999E-2</v>
      </c>
      <c r="AD1164" s="202" t="s">
        <v>971</v>
      </c>
      <c r="AE1164" s="202" t="s">
        <v>1369</v>
      </c>
      <c r="AF1164" s="202" t="s">
        <v>949</v>
      </c>
      <c r="AG1164" s="202" t="s">
        <v>948</v>
      </c>
      <c r="AH1164" s="189">
        <v>0.98373999999999995</v>
      </c>
      <c r="AI1164" s="188"/>
      <c r="AJ1164" s="188"/>
      <c r="AK1164" s="187"/>
      <c r="AL1164" s="187"/>
      <c r="AM1164" s="188"/>
      <c r="AN1164" s="193"/>
    </row>
    <row r="1165" spans="1:40">
      <c r="A1165" s="16" t="str">
        <f t="shared" si="18"/>
        <v>431343281015OP Psych</v>
      </c>
      <c r="B1165" s="8"/>
      <c r="C1165" s="8"/>
      <c r="D1165" s="9"/>
      <c r="E1165" s="9"/>
      <c r="F1165" s="8"/>
      <c r="G1165" s="8"/>
      <c r="H1165" s="8"/>
      <c r="I1165" s="8"/>
      <c r="J1165" s="8"/>
      <c r="K1165" s="244">
        <v>19035</v>
      </c>
      <c r="L1165" s="248" t="s">
        <v>1744</v>
      </c>
      <c r="M1165" s="246">
        <v>431343281015</v>
      </c>
      <c r="N1165" s="247">
        <v>27</v>
      </c>
      <c r="O1165" s="247" t="s">
        <v>1376</v>
      </c>
      <c r="Q1165" s="188" t="s">
        <v>921</v>
      </c>
      <c r="R1165" s="188" t="s">
        <v>1350</v>
      </c>
      <c r="S1165" s="188" t="s">
        <v>1367</v>
      </c>
      <c r="T1165" s="188" t="s">
        <v>1368</v>
      </c>
      <c r="U1165" s="189"/>
      <c r="V1165" s="189" t="s">
        <v>723</v>
      </c>
      <c r="W1165" s="197">
        <v>201.46</v>
      </c>
      <c r="X1165" s="198">
        <v>0.6</v>
      </c>
      <c r="Y1165" s="199">
        <v>0.91069999999999995</v>
      </c>
      <c r="Z1165" s="200" t="s">
        <v>1206</v>
      </c>
      <c r="AA1165" s="201">
        <v>190.67</v>
      </c>
      <c r="AB1165" s="202">
        <v>0.28799999999999998</v>
      </c>
      <c r="AC1165" s="202">
        <v>1.7999999999999999E-2</v>
      </c>
      <c r="AD1165" s="202" t="s">
        <v>971</v>
      </c>
      <c r="AE1165" s="202" t="s">
        <v>1369</v>
      </c>
      <c r="AF1165" s="202" t="s">
        <v>949</v>
      </c>
      <c r="AG1165" s="202" t="s">
        <v>948</v>
      </c>
      <c r="AH1165" s="189">
        <v>1</v>
      </c>
      <c r="AI1165" s="188"/>
      <c r="AJ1165" s="188"/>
      <c r="AK1165" s="187"/>
      <c r="AL1165" s="187"/>
      <c r="AM1165" s="188"/>
      <c r="AN1165" s="193"/>
    </row>
    <row r="1166" spans="1:40">
      <c r="A1166" s="16" t="str">
        <f t="shared" si="18"/>
        <v>431343281015OP Psych</v>
      </c>
      <c r="B1166" s="8"/>
      <c r="C1166" s="8"/>
      <c r="D1166" s="9"/>
      <c r="E1166" s="9"/>
      <c r="F1166" s="8"/>
      <c r="G1166" s="8"/>
      <c r="H1166" s="8"/>
      <c r="I1166" s="8"/>
      <c r="J1166" s="8"/>
      <c r="K1166" s="244">
        <v>19035</v>
      </c>
      <c r="L1166" s="248" t="s">
        <v>1744</v>
      </c>
      <c r="M1166" s="246">
        <v>431343281015</v>
      </c>
      <c r="N1166" s="247">
        <v>28</v>
      </c>
      <c r="O1166" s="247" t="s">
        <v>1376</v>
      </c>
      <c r="Q1166" s="188" t="s">
        <v>921</v>
      </c>
      <c r="R1166" s="188" t="s">
        <v>1350</v>
      </c>
      <c r="S1166" s="188" t="s">
        <v>1367</v>
      </c>
      <c r="T1166" s="188" t="s">
        <v>1368</v>
      </c>
      <c r="U1166" s="189"/>
      <c r="V1166" s="189" t="s">
        <v>723</v>
      </c>
      <c r="W1166" s="197">
        <v>201.46</v>
      </c>
      <c r="X1166" s="198">
        <v>0.6</v>
      </c>
      <c r="Y1166" s="199">
        <v>0.91069999999999995</v>
      </c>
      <c r="Z1166" s="200" t="s">
        <v>1206</v>
      </c>
      <c r="AA1166" s="201">
        <v>190.67</v>
      </c>
      <c r="AB1166" s="202">
        <v>0.28799999999999998</v>
      </c>
      <c r="AC1166" s="202">
        <v>1.7999999999999999E-2</v>
      </c>
      <c r="AD1166" s="202" t="s">
        <v>971</v>
      </c>
      <c r="AE1166" s="202" t="s">
        <v>1369</v>
      </c>
      <c r="AF1166" s="202" t="s">
        <v>949</v>
      </c>
      <c r="AG1166" s="202" t="s">
        <v>948</v>
      </c>
      <c r="AH1166" s="189">
        <v>1</v>
      </c>
      <c r="AI1166" s="188"/>
      <c r="AJ1166" s="188"/>
      <c r="AK1166" s="187"/>
      <c r="AL1166" s="187"/>
      <c r="AM1166" s="188"/>
      <c r="AN1166" s="193"/>
    </row>
    <row r="1167" spans="1:40">
      <c r="A1167" s="16" t="str">
        <f t="shared" si="18"/>
        <v>431343281015OP Rehab</v>
      </c>
      <c r="B1167" s="8"/>
      <c r="C1167" s="8"/>
      <c r="D1167" s="9"/>
      <c r="E1167" s="9"/>
      <c r="F1167" s="8"/>
      <c r="G1167" s="8"/>
      <c r="H1167" s="8"/>
      <c r="I1167" s="8"/>
      <c r="J1167" s="8"/>
      <c r="K1167" s="244">
        <v>19035</v>
      </c>
      <c r="L1167" s="248" t="s">
        <v>1744</v>
      </c>
      <c r="M1167" s="246">
        <v>431343281015</v>
      </c>
      <c r="N1167" s="247">
        <v>29</v>
      </c>
      <c r="O1167" s="247" t="s">
        <v>1379</v>
      </c>
      <c r="Q1167" s="188" t="s">
        <v>921</v>
      </c>
      <c r="R1167" s="188" t="s">
        <v>1350</v>
      </c>
      <c r="S1167" s="188" t="s">
        <v>1367</v>
      </c>
      <c r="T1167" s="188" t="s">
        <v>1368</v>
      </c>
      <c r="U1167" s="189"/>
      <c r="V1167" s="189" t="s">
        <v>723</v>
      </c>
      <c r="W1167" s="197">
        <v>310.45999999999998</v>
      </c>
      <c r="X1167" s="198">
        <v>0.6</v>
      </c>
      <c r="Y1167" s="199">
        <v>0.91069999999999995</v>
      </c>
      <c r="Z1167" s="200" t="s">
        <v>1206</v>
      </c>
      <c r="AA1167" s="201">
        <v>293.83</v>
      </c>
      <c r="AB1167" s="202">
        <v>0.28799999999999998</v>
      </c>
      <c r="AC1167" s="202">
        <v>1.7999999999999999E-2</v>
      </c>
      <c r="AD1167" s="202" t="s">
        <v>971</v>
      </c>
      <c r="AE1167" s="202" t="s">
        <v>1369</v>
      </c>
      <c r="AF1167" s="202" t="s">
        <v>949</v>
      </c>
      <c r="AG1167" s="202" t="s">
        <v>948</v>
      </c>
      <c r="AH1167" s="189">
        <v>1</v>
      </c>
      <c r="AI1167" s="188"/>
      <c r="AJ1167" s="188"/>
      <c r="AK1167" s="187"/>
      <c r="AL1167" s="187"/>
      <c r="AM1167" s="188"/>
      <c r="AN1167" s="193"/>
    </row>
    <row r="1168" spans="1:40">
      <c r="A1168" s="16" t="str">
        <f t="shared" si="18"/>
        <v>430652680002IP Acute</v>
      </c>
      <c r="B1168" s="8"/>
      <c r="C1168" s="8"/>
      <c r="D1168" s="9"/>
      <c r="E1168" s="9"/>
      <c r="F1168" s="8"/>
      <c r="G1168" s="8"/>
      <c r="H1168" s="8"/>
      <c r="I1168" s="8"/>
      <c r="J1168" s="8"/>
      <c r="K1168" s="244">
        <v>19036</v>
      </c>
      <c r="L1168" s="248" t="s">
        <v>1451</v>
      </c>
      <c r="M1168" s="246">
        <v>430652680002</v>
      </c>
      <c r="N1168" s="247">
        <v>20</v>
      </c>
      <c r="O1168" s="247" t="s">
        <v>1366</v>
      </c>
      <c r="Q1168" s="188" t="s">
        <v>915</v>
      </c>
      <c r="R1168" s="188" t="s">
        <v>1383</v>
      </c>
      <c r="S1168" s="188" t="s">
        <v>1367</v>
      </c>
      <c r="T1168" s="188" t="s">
        <v>1368</v>
      </c>
      <c r="U1168" s="189"/>
      <c r="V1168" s="189" t="s">
        <v>726</v>
      </c>
      <c r="W1168" s="197">
        <v>3221.03</v>
      </c>
      <c r="X1168" s="198">
        <v>0.62</v>
      </c>
      <c r="Y1168" s="199">
        <v>0.91069999999999995</v>
      </c>
      <c r="Z1168" s="200">
        <v>0</v>
      </c>
      <c r="AA1168" s="201">
        <v>3042.69</v>
      </c>
      <c r="AB1168" s="202">
        <v>0.253</v>
      </c>
      <c r="AC1168" s="202">
        <v>2.1000000000000001E-2</v>
      </c>
      <c r="AD1168" s="202" t="s">
        <v>1373</v>
      </c>
      <c r="AE1168" s="202">
        <v>0</v>
      </c>
      <c r="AF1168" s="202" t="s">
        <v>1206</v>
      </c>
      <c r="AG1168" s="202" t="s">
        <v>948</v>
      </c>
      <c r="AH1168" s="189">
        <v>1</v>
      </c>
      <c r="AI1168" s="188"/>
      <c r="AJ1168" s="188"/>
      <c r="AK1168" s="187"/>
      <c r="AL1168" s="187"/>
      <c r="AM1168" s="188"/>
      <c r="AN1168" s="193"/>
    </row>
    <row r="1169" spans="1:40">
      <c r="A1169" s="16" t="str">
        <f t="shared" si="18"/>
        <v>430652680002OP Acute</v>
      </c>
      <c r="B1169" s="8"/>
      <c r="C1169" s="8"/>
      <c r="D1169" s="9"/>
      <c r="E1169" s="9"/>
      <c r="F1169" s="8"/>
      <c r="G1169" s="8"/>
      <c r="H1169" s="8"/>
      <c r="I1169" s="8"/>
      <c r="J1169" s="8"/>
      <c r="K1169" s="244">
        <v>19036</v>
      </c>
      <c r="L1169" s="248" t="s">
        <v>1451</v>
      </c>
      <c r="M1169" s="246">
        <v>430652680002</v>
      </c>
      <c r="N1169" s="247">
        <v>24</v>
      </c>
      <c r="O1169" s="247" t="s">
        <v>1371</v>
      </c>
      <c r="Q1169" s="188" t="s">
        <v>915</v>
      </c>
      <c r="R1169" s="188" t="s">
        <v>1383</v>
      </c>
      <c r="S1169" s="188" t="s">
        <v>1367</v>
      </c>
      <c r="T1169" s="188" t="s">
        <v>1368</v>
      </c>
      <c r="U1169" s="189"/>
      <c r="V1169" s="189" t="s">
        <v>726</v>
      </c>
      <c r="W1169" s="197">
        <v>353.01</v>
      </c>
      <c r="X1169" s="198">
        <v>0.6</v>
      </c>
      <c r="Y1169" s="199">
        <v>0.91069999999999995</v>
      </c>
      <c r="Z1169" s="200" t="s">
        <v>1206</v>
      </c>
      <c r="AA1169" s="201">
        <v>330.46</v>
      </c>
      <c r="AB1169" s="202" t="s">
        <v>1206</v>
      </c>
      <c r="AC1169" s="202" t="s">
        <v>1206</v>
      </c>
      <c r="AD1169" s="202" t="s">
        <v>1373</v>
      </c>
      <c r="AE1169" s="202">
        <v>0</v>
      </c>
      <c r="AF1169" s="202" t="s">
        <v>949</v>
      </c>
      <c r="AG1169" s="202" t="s">
        <v>948</v>
      </c>
      <c r="AH1169" s="189">
        <v>0.98912</v>
      </c>
      <c r="AI1169" s="188"/>
      <c r="AJ1169" s="188"/>
      <c r="AK1169" s="187"/>
      <c r="AL1169" s="187"/>
      <c r="AM1169" s="188"/>
      <c r="AN1169" s="193"/>
    </row>
    <row r="1170" spans="1:40">
      <c r="A1170" s="16" t="str">
        <f t="shared" si="18"/>
        <v>260388272001IP Psych</v>
      </c>
      <c r="B1170" s="8"/>
      <c r="C1170" s="8"/>
      <c r="D1170" s="9"/>
      <c r="E1170" s="9"/>
      <c r="F1170" s="8"/>
      <c r="G1170" s="8"/>
      <c r="H1170" s="8"/>
      <c r="I1170" s="8"/>
      <c r="J1170" s="8"/>
      <c r="K1170" s="244">
        <v>19048</v>
      </c>
      <c r="L1170" s="248" t="s">
        <v>1452</v>
      </c>
      <c r="M1170" s="246">
        <v>260388272001</v>
      </c>
      <c r="N1170" s="247">
        <v>21</v>
      </c>
      <c r="O1170" s="247" t="s">
        <v>1375</v>
      </c>
      <c r="Q1170" s="188" t="s">
        <v>843</v>
      </c>
      <c r="R1170" s="188" t="s">
        <v>1350</v>
      </c>
      <c r="S1170" s="188" t="s">
        <v>1385</v>
      </c>
      <c r="T1170" s="188" t="s">
        <v>1368</v>
      </c>
      <c r="U1170" s="189"/>
      <c r="V1170" s="189" t="s">
        <v>1453</v>
      </c>
      <c r="W1170" s="197" t="s">
        <v>1206</v>
      </c>
      <c r="X1170" s="198" t="s">
        <v>1206</v>
      </c>
      <c r="Y1170" s="199" t="s">
        <v>1206</v>
      </c>
      <c r="Z1170" s="200" t="s">
        <v>1206</v>
      </c>
      <c r="AA1170" s="201">
        <v>839.72</v>
      </c>
      <c r="AB1170" s="202" t="s">
        <v>1206</v>
      </c>
      <c r="AC1170" s="202" t="s">
        <v>1206</v>
      </c>
      <c r="AD1170" s="202" t="s">
        <v>1373</v>
      </c>
      <c r="AE1170" s="202">
        <v>0</v>
      </c>
      <c r="AF1170" s="202" t="s">
        <v>1206</v>
      </c>
      <c r="AG1170" s="202" t="s">
        <v>948</v>
      </c>
      <c r="AH1170" s="189">
        <v>1</v>
      </c>
      <c r="AI1170" s="188"/>
      <c r="AJ1170" s="188"/>
      <c r="AK1170" s="187"/>
      <c r="AL1170" s="187"/>
      <c r="AM1170" s="188"/>
      <c r="AN1170" s="193"/>
    </row>
    <row r="1171" spans="1:40">
      <c r="A1171" s="16" t="str">
        <f t="shared" si="18"/>
        <v>260388272001OP Psych</v>
      </c>
      <c r="B1171" s="8"/>
      <c r="C1171" s="8"/>
      <c r="D1171" s="9"/>
      <c r="E1171" s="9"/>
      <c r="F1171" s="8"/>
      <c r="G1171" s="8"/>
      <c r="H1171" s="8"/>
      <c r="I1171" s="8"/>
      <c r="J1171" s="8"/>
      <c r="K1171" s="244">
        <v>19048</v>
      </c>
      <c r="L1171" s="248" t="s">
        <v>1452</v>
      </c>
      <c r="M1171" s="246">
        <v>260388272001</v>
      </c>
      <c r="N1171" s="247">
        <v>27</v>
      </c>
      <c r="O1171" s="247" t="s">
        <v>1376</v>
      </c>
      <c r="Q1171" s="188" t="s">
        <v>843</v>
      </c>
      <c r="R1171" s="188" t="s">
        <v>1350</v>
      </c>
      <c r="S1171" s="188" t="s">
        <v>1385</v>
      </c>
      <c r="T1171" s="188" t="s">
        <v>1368</v>
      </c>
      <c r="U1171" s="189"/>
      <c r="V1171" s="189" t="s">
        <v>1453</v>
      </c>
      <c r="W1171" s="197">
        <v>201.46</v>
      </c>
      <c r="X1171" s="198">
        <v>0.6</v>
      </c>
      <c r="Y1171" s="199">
        <v>0.90159999999999996</v>
      </c>
      <c r="Z1171" s="200" t="s">
        <v>1206</v>
      </c>
      <c r="AA1171" s="201">
        <v>189.57</v>
      </c>
      <c r="AB1171" s="202">
        <v>0.23599999999999996</v>
      </c>
      <c r="AC1171" s="202">
        <v>2.1000000000000001E-2</v>
      </c>
      <c r="AD1171" s="202" t="s">
        <v>1373</v>
      </c>
      <c r="AE1171" s="202">
        <v>0</v>
      </c>
      <c r="AF1171" s="202" t="s">
        <v>949</v>
      </c>
      <c r="AG1171" s="202" t="s">
        <v>948</v>
      </c>
      <c r="AH1171" s="189">
        <v>1</v>
      </c>
      <c r="AI1171" s="188"/>
      <c r="AJ1171" s="188"/>
      <c r="AK1171" s="187"/>
      <c r="AL1171" s="187"/>
      <c r="AM1171" s="188"/>
      <c r="AN1171" s="193"/>
    </row>
    <row r="1172" spans="1:40">
      <c r="A1172" s="16" t="str">
        <f t="shared" si="18"/>
        <v>260388272001OP Psych</v>
      </c>
      <c r="B1172" s="8"/>
      <c r="C1172" s="8"/>
      <c r="D1172" s="9"/>
      <c r="E1172" s="9"/>
      <c r="F1172" s="8"/>
      <c r="G1172" s="8"/>
      <c r="H1172" s="8"/>
      <c r="I1172" s="8"/>
      <c r="J1172" s="8"/>
      <c r="K1172" s="244">
        <v>19048</v>
      </c>
      <c r="L1172" s="248" t="s">
        <v>1452</v>
      </c>
      <c r="M1172" s="246">
        <v>260388272001</v>
      </c>
      <c r="N1172" s="247">
        <v>28</v>
      </c>
      <c r="O1172" s="247" t="s">
        <v>1376</v>
      </c>
      <c r="Q1172" s="188" t="s">
        <v>843</v>
      </c>
      <c r="R1172" s="188" t="s">
        <v>1350</v>
      </c>
      <c r="S1172" s="188" t="s">
        <v>1385</v>
      </c>
      <c r="T1172" s="188" t="s">
        <v>1368</v>
      </c>
      <c r="U1172" s="189"/>
      <c r="V1172" s="189" t="s">
        <v>1453</v>
      </c>
      <c r="W1172" s="197">
        <v>201.46</v>
      </c>
      <c r="X1172" s="198">
        <v>0.6</v>
      </c>
      <c r="Y1172" s="199">
        <v>0.90159999999999996</v>
      </c>
      <c r="Z1172" s="200" t="s">
        <v>1206</v>
      </c>
      <c r="AA1172" s="201">
        <v>189.57</v>
      </c>
      <c r="AB1172" s="202">
        <v>0.23599999999999996</v>
      </c>
      <c r="AC1172" s="202">
        <v>2.1000000000000001E-2</v>
      </c>
      <c r="AD1172" s="202" t="s">
        <v>1373</v>
      </c>
      <c r="AE1172" s="202">
        <v>0</v>
      </c>
      <c r="AF1172" s="202" t="s">
        <v>949</v>
      </c>
      <c r="AG1172" s="202" t="s">
        <v>948</v>
      </c>
      <c r="AH1172" s="189">
        <v>1</v>
      </c>
      <c r="AI1172" s="188"/>
      <c r="AJ1172" s="188"/>
      <c r="AK1172" s="187"/>
      <c r="AL1172" s="187"/>
      <c r="AM1172" s="188"/>
      <c r="AN1172" s="193"/>
    </row>
    <row r="1173" spans="1:40">
      <c r="A1173" s="16" t="str">
        <f t="shared" si="18"/>
        <v>421573141001IP Psych</v>
      </c>
      <c r="B1173" s="8"/>
      <c r="C1173" s="8"/>
      <c r="D1173" s="9"/>
      <c r="E1173" s="9"/>
      <c r="F1173" s="8"/>
      <c r="G1173" s="8"/>
      <c r="H1173" s="8"/>
      <c r="I1173" s="8"/>
      <c r="J1173" s="8"/>
      <c r="K1173" s="244">
        <v>19379</v>
      </c>
      <c r="L1173" s="248" t="s">
        <v>1232</v>
      </c>
      <c r="M1173" s="246">
        <v>421573141001</v>
      </c>
      <c r="N1173" s="247">
        <v>21</v>
      </c>
      <c r="O1173" s="247" t="s">
        <v>1375</v>
      </c>
      <c r="Q1173" s="188" t="s">
        <v>1231</v>
      </c>
      <c r="R1173" s="188" t="s">
        <v>1383</v>
      </c>
      <c r="S1173" s="188" t="s">
        <v>1385</v>
      </c>
      <c r="T1173" s="188" t="s">
        <v>1368</v>
      </c>
      <c r="U1173" s="189"/>
      <c r="V1173" s="189" t="s">
        <v>1233</v>
      </c>
      <c r="W1173" s="197" t="s">
        <v>1206</v>
      </c>
      <c r="X1173" s="198" t="s">
        <v>1206</v>
      </c>
      <c r="Y1173" s="199" t="s">
        <v>1206</v>
      </c>
      <c r="Z1173" s="200" t="s">
        <v>1206</v>
      </c>
      <c r="AA1173" s="201">
        <v>462.24</v>
      </c>
      <c r="AB1173" s="202" t="s">
        <v>1206</v>
      </c>
      <c r="AC1173" s="202" t="s">
        <v>1206</v>
      </c>
      <c r="AD1173" s="202" t="s">
        <v>1373</v>
      </c>
      <c r="AE1173" s="202">
        <v>0</v>
      </c>
      <c r="AF1173" s="202" t="s">
        <v>1206</v>
      </c>
      <c r="AG1173" s="202" t="s">
        <v>948</v>
      </c>
      <c r="AH1173" s="189">
        <v>1</v>
      </c>
      <c r="AI1173" s="188"/>
      <c r="AJ1173" s="188"/>
      <c r="AK1173" s="187"/>
      <c r="AL1173" s="187"/>
      <c r="AM1173" s="188"/>
      <c r="AN1173" s="193"/>
    </row>
    <row r="1174" spans="1:40">
      <c r="A1174" s="16" t="str">
        <f t="shared" si="18"/>
        <v>421573141001OP Psych</v>
      </c>
      <c r="B1174" s="8"/>
      <c r="C1174" s="8"/>
      <c r="D1174" s="9"/>
      <c r="E1174" s="9"/>
      <c r="F1174" s="8"/>
      <c r="G1174" s="8"/>
      <c r="H1174" s="8"/>
      <c r="I1174" s="8"/>
      <c r="J1174" s="8"/>
      <c r="K1174" s="244">
        <v>19379</v>
      </c>
      <c r="L1174" s="248" t="s">
        <v>1232</v>
      </c>
      <c r="M1174" s="246">
        <v>421573141001</v>
      </c>
      <c r="N1174" s="247">
        <v>27</v>
      </c>
      <c r="O1174" s="247" t="s">
        <v>1376</v>
      </c>
      <c r="Q1174" s="188" t="s">
        <v>1231</v>
      </c>
      <c r="R1174" s="188" t="s">
        <v>1383</v>
      </c>
      <c r="S1174" s="188" t="s">
        <v>1385</v>
      </c>
      <c r="T1174" s="188" t="s">
        <v>1368</v>
      </c>
      <c r="U1174" s="189"/>
      <c r="V1174" s="189" t="s">
        <v>1233</v>
      </c>
      <c r="W1174" s="197">
        <v>155.99</v>
      </c>
      <c r="X1174" s="198">
        <v>0.6</v>
      </c>
      <c r="Y1174" s="199">
        <v>0.91069999999999995</v>
      </c>
      <c r="Z1174" s="200" t="s">
        <v>1206</v>
      </c>
      <c r="AA1174" s="201">
        <v>147.63</v>
      </c>
      <c r="AB1174" s="202" t="s">
        <v>1206</v>
      </c>
      <c r="AC1174" s="202" t="s">
        <v>1206</v>
      </c>
      <c r="AD1174" s="202" t="s">
        <v>1373</v>
      </c>
      <c r="AE1174" s="202">
        <v>0</v>
      </c>
      <c r="AF1174" s="202" t="s">
        <v>949</v>
      </c>
      <c r="AG1174" s="202" t="s">
        <v>948</v>
      </c>
      <c r="AH1174" s="189">
        <v>1</v>
      </c>
      <c r="AI1174" s="188"/>
      <c r="AJ1174" s="188"/>
      <c r="AK1174" s="187"/>
      <c r="AL1174" s="187"/>
      <c r="AM1174" s="188"/>
      <c r="AN1174" s="193"/>
    </row>
    <row r="1175" spans="1:40">
      <c r="A1175" s="16" t="str">
        <f t="shared" si="18"/>
        <v>421573141001OP Psych</v>
      </c>
      <c r="B1175" s="8"/>
      <c r="C1175" s="8"/>
      <c r="D1175" s="9"/>
      <c r="E1175" s="9"/>
      <c r="F1175" s="8"/>
      <c r="G1175" s="8"/>
      <c r="H1175" s="8"/>
      <c r="I1175" s="8"/>
      <c r="J1175" s="8"/>
      <c r="K1175" s="244">
        <v>19379</v>
      </c>
      <c r="L1175" s="248" t="s">
        <v>1232</v>
      </c>
      <c r="M1175" s="246">
        <v>421573141001</v>
      </c>
      <c r="N1175" s="247">
        <v>28</v>
      </c>
      <c r="O1175" s="247" t="s">
        <v>1376</v>
      </c>
      <c r="Q1175" s="188" t="s">
        <v>1231</v>
      </c>
      <c r="R1175" s="188" t="s">
        <v>1383</v>
      </c>
      <c r="S1175" s="188" t="s">
        <v>1385</v>
      </c>
      <c r="T1175" s="188" t="s">
        <v>1368</v>
      </c>
      <c r="U1175" s="189"/>
      <c r="V1175" s="189" t="s">
        <v>1233</v>
      </c>
      <c r="W1175" s="197">
        <v>155.99</v>
      </c>
      <c r="X1175" s="198">
        <v>0.6</v>
      </c>
      <c r="Y1175" s="199">
        <v>0.91069999999999995</v>
      </c>
      <c r="Z1175" s="200" t="s">
        <v>1206</v>
      </c>
      <c r="AA1175" s="201">
        <v>147.63</v>
      </c>
      <c r="AB1175" s="202" t="s">
        <v>1206</v>
      </c>
      <c r="AC1175" s="202" t="s">
        <v>1206</v>
      </c>
      <c r="AD1175" s="202" t="s">
        <v>1373</v>
      </c>
      <c r="AE1175" s="202">
        <v>0</v>
      </c>
      <c r="AF1175" s="202" t="s">
        <v>949</v>
      </c>
      <c r="AG1175" s="202" t="s">
        <v>948</v>
      </c>
      <c r="AH1175" s="189">
        <v>1</v>
      </c>
      <c r="AI1175" s="188"/>
      <c r="AJ1175" s="188"/>
      <c r="AK1175" s="187"/>
      <c r="AL1175" s="187"/>
      <c r="AM1175" s="188"/>
      <c r="AN1175" s="193"/>
    </row>
    <row r="1176" spans="1:40">
      <c r="A1176" s="16" t="str">
        <f t="shared" si="18"/>
        <v>621658515001IP Psych</v>
      </c>
      <c r="B1176" s="8"/>
      <c r="C1176" s="8"/>
      <c r="D1176" s="9"/>
      <c r="E1176" s="9"/>
      <c r="F1176" s="8"/>
      <c r="G1176" s="8"/>
      <c r="H1176" s="8"/>
      <c r="I1176" s="8"/>
      <c r="J1176" s="8"/>
      <c r="K1176" s="244">
        <v>19404</v>
      </c>
      <c r="L1176" s="248" t="s">
        <v>1745</v>
      </c>
      <c r="M1176" s="246">
        <v>621658515001</v>
      </c>
      <c r="N1176" s="247">
        <v>21</v>
      </c>
      <c r="O1176" s="247" t="s">
        <v>1375</v>
      </c>
      <c r="Q1176" s="188" t="s">
        <v>924</v>
      </c>
      <c r="R1176" s="188" t="s">
        <v>1350</v>
      </c>
      <c r="S1176" s="188" t="s">
        <v>1385</v>
      </c>
      <c r="T1176" s="188" t="s">
        <v>1368</v>
      </c>
      <c r="U1176" s="189"/>
      <c r="V1176" s="189" t="s">
        <v>923</v>
      </c>
      <c r="W1176" s="197" t="s">
        <v>1206</v>
      </c>
      <c r="X1176" s="198" t="s">
        <v>1206</v>
      </c>
      <c r="Y1176" s="199" t="s">
        <v>1206</v>
      </c>
      <c r="Z1176" s="200" t="s">
        <v>1206</v>
      </c>
      <c r="AA1176" s="201">
        <v>483.01</v>
      </c>
      <c r="AB1176" s="202" t="s">
        <v>1206</v>
      </c>
      <c r="AC1176" s="202" t="s">
        <v>1206</v>
      </c>
      <c r="AD1176" s="202" t="s">
        <v>1373</v>
      </c>
      <c r="AE1176" s="202">
        <v>0</v>
      </c>
      <c r="AF1176" s="202" t="s">
        <v>1206</v>
      </c>
      <c r="AG1176" s="202" t="s">
        <v>948</v>
      </c>
      <c r="AH1176" s="189">
        <v>1</v>
      </c>
      <c r="AI1176" s="188"/>
      <c r="AJ1176" s="188"/>
      <c r="AK1176" s="187"/>
      <c r="AL1176" s="187"/>
      <c r="AM1176" s="188"/>
      <c r="AN1176" s="193"/>
    </row>
    <row r="1177" spans="1:40">
      <c r="A1177" s="16" t="str">
        <f t="shared" si="18"/>
        <v>621658515001OP Psych</v>
      </c>
      <c r="B1177" s="8"/>
      <c r="C1177" s="8"/>
      <c r="D1177" s="9"/>
      <c r="E1177" s="9"/>
      <c r="F1177" s="8"/>
      <c r="G1177" s="8"/>
      <c r="H1177" s="8"/>
      <c r="I1177" s="8"/>
      <c r="J1177" s="8"/>
      <c r="K1177" s="244">
        <v>19404</v>
      </c>
      <c r="L1177" s="248" t="s">
        <v>1745</v>
      </c>
      <c r="M1177" s="246">
        <v>621658515001</v>
      </c>
      <c r="N1177" s="247">
        <v>27</v>
      </c>
      <c r="O1177" s="247" t="s">
        <v>1376</v>
      </c>
      <c r="Q1177" s="188" t="s">
        <v>924</v>
      </c>
      <c r="R1177" s="188" t="s">
        <v>1350</v>
      </c>
      <c r="S1177" s="188" t="s">
        <v>1385</v>
      </c>
      <c r="T1177" s="188" t="s">
        <v>1368</v>
      </c>
      <c r="U1177" s="189"/>
      <c r="V1177" s="189" t="s">
        <v>923</v>
      </c>
      <c r="W1177" s="197">
        <v>201.46</v>
      </c>
      <c r="X1177" s="198">
        <v>0.6</v>
      </c>
      <c r="Y1177" s="199">
        <v>1.0427</v>
      </c>
      <c r="Z1177" s="200" t="s">
        <v>1206</v>
      </c>
      <c r="AA1177" s="201">
        <v>206.62</v>
      </c>
      <c r="AB1177" s="202">
        <v>0.23599999999999996</v>
      </c>
      <c r="AC1177" s="202">
        <v>2.1000000000000001E-2</v>
      </c>
      <c r="AD1177" s="202" t="s">
        <v>1373</v>
      </c>
      <c r="AE1177" s="202">
        <v>0</v>
      </c>
      <c r="AF1177" s="202" t="s">
        <v>949</v>
      </c>
      <c r="AG1177" s="202" t="s">
        <v>948</v>
      </c>
      <c r="AH1177" s="189">
        <v>1</v>
      </c>
      <c r="AI1177" s="188"/>
      <c r="AJ1177" s="188"/>
      <c r="AK1177" s="187"/>
      <c r="AL1177" s="187"/>
      <c r="AM1177" s="188"/>
      <c r="AN1177" s="193"/>
    </row>
    <row r="1178" spans="1:40">
      <c r="A1178" s="16" t="str">
        <f t="shared" si="18"/>
        <v>621658515001OP Psych</v>
      </c>
      <c r="B1178" s="8"/>
      <c r="C1178" s="8"/>
      <c r="D1178" s="9"/>
      <c r="E1178" s="9"/>
      <c r="F1178" s="8"/>
      <c r="G1178" s="8"/>
      <c r="H1178" s="8"/>
      <c r="I1178" s="8"/>
      <c r="J1178" s="8"/>
      <c r="K1178" s="244">
        <v>19404</v>
      </c>
      <c r="L1178" s="248" t="s">
        <v>1745</v>
      </c>
      <c r="M1178" s="246">
        <v>621658515001</v>
      </c>
      <c r="N1178" s="247">
        <v>28</v>
      </c>
      <c r="O1178" s="247" t="s">
        <v>1376</v>
      </c>
      <c r="Q1178" s="188" t="s">
        <v>924</v>
      </c>
      <c r="R1178" s="188" t="s">
        <v>1350</v>
      </c>
      <c r="S1178" s="188" t="s">
        <v>1385</v>
      </c>
      <c r="T1178" s="188" t="s">
        <v>1368</v>
      </c>
      <c r="U1178" s="189"/>
      <c r="V1178" s="189" t="s">
        <v>923</v>
      </c>
      <c r="W1178" s="197">
        <v>201.46</v>
      </c>
      <c r="X1178" s="198">
        <v>0.6</v>
      </c>
      <c r="Y1178" s="199">
        <v>1.0427</v>
      </c>
      <c r="Z1178" s="200" t="s">
        <v>1206</v>
      </c>
      <c r="AA1178" s="201">
        <v>206.62</v>
      </c>
      <c r="AB1178" s="202">
        <v>0.23599999999999996</v>
      </c>
      <c r="AC1178" s="202">
        <v>2.1000000000000001E-2</v>
      </c>
      <c r="AD1178" s="202" t="s">
        <v>1373</v>
      </c>
      <c r="AE1178" s="202">
        <v>0</v>
      </c>
      <c r="AF1178" s="202" t="s">
        <v>949</v>
      </c>
      <c r="AG1178" s="202" t="s">
        <v>948</v>
      </c>
      <c r="AH1178" s="189">
        <v>1</v>
      </c>
      <c r="AI1178" s="188"/>
      <c r="AJ1178" s="188"/>
      <c r="AK1178" s="187"/>
      <c r="AL1178" s="187"/>
      <c r="AM1178" s="188"/>
      <c r="AN1178" s="193"/>
    </row>
    <row r="1179" spans="1:40">
      <c r="A1179" s="16" t="str">
        <f t="shared" si="18"/>
        <v>522085555002IP Acute</v>
      </c>
      <c r="B1179" s="8"/>
      <c r="C1179" s="8"/>
      <c r="D1179" s="9"/>
      <c r="E1179" s="9"/>
      <c r="F1179" s="8"/>
      <c r="G1179" s="8"/>
      <c r="H1179" s="8"/>
      <c r="I1179" s="8"/>
      <c r="J1179" s="8"/>
      <c r="K1179" s="244">
        <v>19410</v>
      </c>
      <c r="L1179" s="248" t="s">
        <v>1454</v>
      </c>
      <c r="M1179" s="246">
        <v>522085555002</v>
      </c>
      <c r="N1179" s="247">
        <v>20</v>
      </c>
      <c r="O1179" s="247" t="s">
        <v>1366</v>
      </c>
      <c r="Q1179" s="188" t="s">
        <v>1234</v>
      </c>
      <c r="R1179" s="188" t="s">
        <v>1383</v>
      </c>
      <c r="S1179" s="188" t="s">
        <v>1389</v>
      </c>
      <c r="T1179" s="188" t="s">
        <v>1390</v>
      </c>
      <c r="U1179" s="189"/>
      <c r="V1179" s="189" t="s">
        <v>1235</v>
      </c>
      <c r="W1179" s="197" t="s">
        <v>1206</v>
      </c>
      <c r="X1179" s="198" t="s">
        <v>1206</v>
      </c>
      <c r="Y1179" s="199" t="s">
        <v>1206</v>
      </c>
      <c r="Z1179" s="200" t="s">
        <v>1206</v>
      </c>
      <c r="AA1179" s="201">
        <v>604.01</v>
      </c>
      <c r="AB1179" s="202" t="s">
        <v>1206</v>
      </c>
      <c r="AC1179" s="202" t="s">
        <v>1206</v>
      </c>
      <c r="AD1179" s="202" t="s">
        <v>1373</v>
      </c>
      <c r="AE1179" s="202">
        <v>0</v>
      </c>
      <c r="AF1179" s="202" t="s">
        <v>1206</v>
      </c>
      <c r="AG1179" s="202" t="s">
        <v>948</v>
      </c>
      <c r="AH1179" s="189">
        <v>1</v>
      </c>
      <c r="AI1179" s="188"/>
      <c r="AJ1179" s="188"/>
      <c r="AK1179" s="187"/>
      <c r="AL1179" s="187"/>
      <c r="AM1179" s="188"/>
      <c r="AN1179" s="193"/>
    </row>
    <row r="1180" spans="1:40">
      <c r="A1180" s="16" t="str">
        <f t="shared" si="18"/>
        <v>522085555002OP Acute</v>
      </c>
      <c r="B1180" s="8"/>
      <c r="C1180" s="8"/>
      <c r="D1180" s="9"/>
      <c r="E1180" s="9"/>
      <c r="F1180" s="8"/>
      <c r="G1180" s="8"/>
      <c r="H1180" s="8"/>
      <c r="I1180" s="8"/>
      <c r="J1180" s="8"/>
      <c r="K1180" s="244">
        <v>19410</v>
      </c>
      <c r="L1180" s="248" t="s">
        <v>1454</v>
      </c>
      <c r="M1180" s="246">
        <v>522085555002</v>
      </c>
      <c r="N1180" s="247">
        <v>24</v>
      </c>
      <c r="O1180" s="247" t="s">
        <v>1371</v>
      </c>
      <c r="Q1180" s="188" t="s">
        <v>1234</v>
      </c>
      <c r="R1180" s="188" t="s">
        <v>1383</v>
      </c>
      <c r="S1180" s="188" t="s">
        <v>1389</v>
      </c>
      <c r="T1180" s="188" t="s">
        <v>1390</v>
      </c>
      <c r="U1180" s="189"/>
      <c r="V1180" s="189" t="s">
        <v>1235</v>
      </c>
      <c r="W1180" s="197">
        <v>353.01</v>
      </c>
      <c r="X1180" s="198">
        <v>0.6</v>
      </c>
      <c r="Y1180" s="199">
        <v>0.91069999999999995</v>
      </c>
      <c r="Z1180" s="200" t="s">
        <v>1206</v>
      </c>
      <c r="AA1180" s="201">
        <v>330.46</v>
      </c>
      <c r="AB1180" s="202" t="s">
        <v>1206</v>
      </c>
      <c r="AC1180" s="202" t="s">
        <v>1206</v>
      </c>
      <c r="AD1180" s="202" t="s">
        <v>1373</v>
      </c>
      <c r="AE1180" s="202">
        <v>0</v>
      </c>
      <c r="AF1180" s="202" t="s">
        <v>949</v>
      </c>
      <c r="AG1180" s="202" t="s">
        <v>948</v>
      </c>
      <c r="AH1180" s="189">
        <v>0.98912</v>
      </c>
      <c r="AI1180" s="188"/>
      <c r="AJ1180" s="188"/>
      <c r="AK1180" s="187"/>
      <c r="AL1180" s="187"/>
      <c r="AM1180" s="188"/>
      <c r="AN1180" s="193"/>
    </row>
    <row r="1181" spans="1:40">
      <c r="A1181" s="16" t="str">
        <f t="shared" si="18"/>
        <v>370661250008IP Acute</v>
      </c>
      <c r="B1181" s="8"/>
      <c r="C1181" s="8"/>
      <c r="D1181" s="9"/>
      <c r="E1181" s="9"/>
      <c r="F1181" s="8"/>
      <c r="G1181" s="8"/>
      <c r="H1181" s="8"/>
      <c r="I1181" s="8"/>
      <c r="J1181" s="8"/>
      <c r="K1181" s="244">
        <v>20001</v>
      </c>
      <c r="L1181" s="248" t="s">
        <v>1455</v>
      </c>
      <c r="M1181" s="246">
        <v>370661250008</v>
      </c>
      <c r="N1181" s="247">
        <v>20</v>
      </c>
      <c r="O1181" s="247" t="s">
        <v>1366</v>
      </c>
      <c r="Q1181" s="188" t="s">
        <v>769</v>
      </c>
      <c r="R1181" s="188" t="s">
        <v>1350</v>
      </c>
      <c r="S1181" s="188" t="s">
        <v>945</v>
      </c>
      <c r="T1181" s="188" t="s">
        <v>1368</v>
      </c>
      <c r="U1181" s="189"/>
      <c r="V1181" s="189" t="s">
        <v>689</v>
      </c>
      <c r="W1181" s="197">
        <v>3436.26</v>
      </c>
      <c r="X1181" s="198">
        <v>0.62</v>
      </c>
      <c r="Y1181" s="199">
        <v>0.84860000000000002</v>
      </c>
      <c r="Z1181" s="200">
        <v>0</v>
      </c>
      <c r="AA1181" s="201">
        <v>3109.31</v>
      </c>
      <c r="AB1181" s="202">
        <v>0.29099999999999998</v>
      </c>
      <c r="AC1181" s="202">
        <v>2.1000000000000001E-2</v>
      </c>
      <c r="AD1181" s="202" t="s">
        <v>1373</v>
      </c>
      <c r="AE1181" s="202">
        <v>0</v>
      </c>
      <c r="AF1181" s="202" t="s">
        <v>1206</v>
      </c>
      <c r="AG1181" s="202" t="s">
        <v>949</v>
      </c>
      <c r="AH1181" s="189">
        <v>0.99858999999999998</v>
      </c>
      <c r="AI1181" s="188"/>
      <c r="AJ1181" s="188"/>
      <c r="AK1181" s="187"/>
      <c r="AL1181" s="187"/>
      <c r="AM1181" s="188"/>
      <c r="AN1181" s="193"/>
    </row>
    <row r="1182" spans="1:40">
      <c r="A1182" s="16" t="str">
        <f t="shared" si="18"/>
        <v>370661250008OP Acute</v>
      </c>
      <c r="B1182" s="8"/>
      <c r="C1182" s="8"/>
      <c r="D1182" s="9"/>
      <c r="E1182" s="9"/>
      <c r="F1182" s="8"/>
      <c r="G1182" s="8"/>
      <c r="H1182" s="8"/>
      <c r="I1182" s="8"/>
      <c r="J1182" s="8"/>
      <c r="K1182" s="244">
        <v>20001</v>
      </c>
      <c r="L1182" s="248" t="s">
        <v>1455</v>
      </c>
      <c r="M1182" s="246">
        <v>370661250008</v>
      </c>
      <c r="N1182" s="247">
        <v>24</v>
      </c>
      <c r="O1182" s="247" t="s">
        <v>1371</v>
      </c>
      <c r="Q1182" s="188" t="s">
        <v>769</v>
      </c>
      <c r="R1182" s="188" t="s">
        <v>1350</v>
      </c>
      <c r="S1182" s="188" t="s">
        <v>945</v>
      </c>
      <c r="T1182" s="188" t="s">
        <v>1368</v>
      </c>
      <c r="U1182" s="189"/>
      <c r="V1182" s="189" t="s">
        <v>689</v>
      </c>
      <c r="W1182" s="197">
        <v>812.29</v>
      </c>
      <c r="X1182" s="198">
        <v>0.6</v>
      </c>
      <c r="Y1182" s="199">
        <v>1</v>
      </c>
      <c r="Z1182" s="200" t="s">
        <v>1206</v>
      </c>
      <c r="AA1182" s="201">
        <v>799.08</v>
      </c>
      <c r="AB1182" s="202">
        <v>0.29099999999999998</v>
      </c>
      <c r="AC1182" s="202">
        <v>2.1000000000000001E-2</v>
      </c>
      <c r="AD1182" s="202" t="s">
        <v>1373</v>
      </c>
      <c r="AE1182" s="202">
        <v>0</v>
      </c>
      <c r="AF1182" s="202" t="s">
        <v>949</v>
      </c>
      <c r="AG1182" s="202" t="s">
        <v>949</v>
      </c>
      <c r="AH1182" s="189">
        <v>0.98373999999999995</v>
      </c>
      <c r="AI1182" s="188"/>
      <c r="AJ1182" s="188"/>
      <c r="AK1182" s="187"/>
      <c r="AL1182" s="187"/>
      <c r="AM1182" s="188"/>
      <c r="AN1182" s="193"/>
    </row>
    <row r="1183" spans="1:40">
      <c r="A1183" s="16" t="str">
        <f t="shared" si="18"/>
        <v>370661250009IP Acute</v>
      </c>
      <c r="B1183" s="8"/>
      <c r="C1183" s="8"/>
      <c r="D1183" s="9"/>
      <c r="E1183" s="9"/>
      <c r="F1183" s="8"/>
      <c r="G1183" s="8"/>
      <c r="H1183" s="8"/>
      <c r="I1183" s="8"/>
      <c r="J1183" s="8"/>
      <c r="K1183" s="244">
        <v>20002</v>
      </c>
      <c r="L1183" s="248" t="s">
        <v>1746</v>
      </c>
      <c r="M1183" s="246">
        <v>370661250009</v>
      </c>
      <c r="N1183" s="247">
        <v>20</v>
      </c>
      <c r="O1183" s="247" t="s">
        <v>1366</v>
      </c>
      <c r="Q1183" s="188" t="s">
        <v>769</v>
      </c>
      <c r="R1183" s="188" t="s">
        <v>1350</v>
      </c>
      <c r="S1183" s="188" t="s">
        <v>945</v>
      </c>
      <c r="T1183" s="188" t="s">
        <v>1368</v>
      </c>
      <c r="U1183" s="189"/>
      <c r="V1183" s="189" t="s">
        <v>689</v>
      </c>
      <c r="W1183" s="197">
        <v>3436.26</v>
      </c>
      <c r="X1183" s="198">
        <v>0.62</v>
      </c>
      <c r="Y1183" s="199">
        <v>0.84860000000000002</v>
      </c>
      <c r="Z1183" s="200">
        <v>0</v>
      </c>
      <c r="AA1183" s="201">
        <v>3109.31</v>
      </c>
      <c r="AB1183" s="202">
        <v>0.29099999999999998</v>
      </c>
      <c r="AC1183" s="202">
        <v>2.1000000000000001E-2</v>
      </c>
      <c r="AD1183" s="202" t="s">
        <v>1373</v>
      </c>
      <c r="AE1183" s="202">
        <v>0</v>
      </c>
      <c r="AF1183" s="202" t="s">
        <v>1206</v>
      </c>
      <c r="AG1183" s="202" t="s">
        <v>949</v>
      </c>
      <c r="AH1183" s="189">
        <v>0.99858999999999998</v>
      </c>
      <c r="AI1183" s="188"/>
      <c r="AJ1183" s="188"/>
      <c r="AK1183" s="187"/>
      <c r="AL1183" s="187"/>
      <c r="AM1183" s="188"/>
      <c r="AN1183" s="193"/>
    </row>
    <row r="1184" spans="1:40">
      <c r="A1184" s="16" t="str">
        <f t="shared" si="18"/>
        <v>370661250009OP Acute</v>
      </c>
      <c r="B1184" s="8"/>
      <c r="C1184" s="8"/>
      <c r="D1184" s="9"/>
      <c r="E1184" s="9"/>
      <c r="F1184" s="8"/>
      <c r="G1184" s="8"/>
      <c r="H1184" s="8"/>
      <c r="I1184" s="8"/>
      <c r="J1184" s="8"/>
      <c r="K1184" s="244">
        <v>20002</v>
      </c>
      <c r="L1184" s="248" t="s">
        <v>1746</v>
      </c>
      <c r="M1184" s="246">
        <v>370661250009</v>
      </c>
      <c r="N1184" s="247">
        <v>24</v>
      </c>
      <c r="O1184" s="247" t="s">
        <v>1371</v>
      </c>
      <c r="Q1184" s="188" t="s">
        <v>769</v>
      </c>
      <c r="R1184" s="188" t="s">
        <v>1350</v>
      </c>
      <c r="S1184" s="188" t="s">
        <v>945</v>
      </c>
      <c r="T1184" s="188" t="s">
        <v>1368</v>
      </c>
      <c r="U1184" s="189"/>
      <c r="V1184" s="189" t="s">
        <v>689</v>
      </c>
      <c r="W1184" s="197">
        <v>812.29</v>
      </c>
      <c r="X1184" s="198">
        <v>0.6</v>
      </c>
      <c r="Y1184" s="199">
        <v>1</v>
      </c>
      <c r="Z1184" s="200" t="s">
        <v>1206</v>
      </c>
      <c r="AA1184" s="201">
        <v>799.08</v>
      </c>
      <c r="AB1184" s="202">
        <v>0.29099999999999998</v>
      </c>
      <c r="AC1184" s="202">
        <v>2.1000000000000001E-2</v>
      </c>
      <c r="AD1184" s="202" t="s">
        <v>1373</v>
      </c>
      <c r="AE1184" s="202">
        <v>0</v>
      </c>
      <c r="AF1184" s="202" t="s">
        <v>949</v>
      </c>
      <c r="AG1184" s="202" t="s">
        <v>949</v>
      </c>
      <c r="AH1184" s="189">
        <v>0.98373999999999995</v>
      </c>
      <c r="AI1184" s="188"/>
      <c r="AJ1184" s="188"/>
      <c r="AK1184" s="187"/>
      <c r="AL1184" s="187"/>
      <c r="AM1184" s="188"/>
      <c r="AN1184" s="193"/>
    </row>
    <row r="1185" spans="1:40">
      <c r="A1185" s="16" t="str">
        <f t="shared" si="18"/>
        <v>350876396001IP Acute</v>
      </c>
      <c r="B1185" s="8"/>
      <c r="C1185" s="8"/>
      <c r="D1185" s="9"/>
      <c r="E1185" s="9"/>
      <c r="F1185" s="8"/>
      <c r="G1185" s="8"/>
      <c r="H1185" s="8"/>
      <c r="I1185" s="8"/>
      <c r="J1185" s="8"/>
      <c r="K1185" s="244">
        <v>20003</v>
      </c>
      <c r="L1185" s="248" t="s">
        <v>1747</v>
      </c>
      <c r="M1185" s="246">
        <v>350876396001</v>
      </c>
      <c r="N1185" s="247">
        <v>20</v>
      </c>
      <c r="O1185" s="247" t="s">
        <v>1366</v>
      </c>
      <c r="Q1185" s="188" t="s">
        <v>932</v>
      </c>
      <c r="R1185" s="188" t="s">
        <v>1383</v>
      </c>
      <c r="S1185" s="188" t="s">
        <v>1367</v>
      </c>
      <c r="T1185" s="188" t="s">
        <v>1368</v>
      </c>
      <c r="U1185" s="189"/>
      <c r="V1185" s="189" t="s">
        <v>707</v>
      </c>
      <c r="W1185" s="197">
        <v>3221.03</v>
      </c>
      <c r="X1185" s="198">
        <v>0.68300000000000005</v>
      </c>
      <c r="Y1185" s="199">
        <v>1.0125</v>
      </c>
      <c r="Z1185" s="200">
        <v>0</v>
      </c>
      <c r="AA1185" s="201">
        <v>3248.53</v>
      </c>
      <c r="AB1185" s="202">
        <v>0.253</v>
      </c>
      <c r="AC1185" s="202">
        <v>2.8000000000000001E-2</v>
      </c>
      <c r="AD1185" s="202" t="s">
        <v>1373</v>
      </c>
      <c r="AE1185" s="202">
        <v>0</v>
      </c>
      <c r="AF1185" s="202" t="s">
        <v>1206</v>
      </c>
      <c r="AG1185" s="202" t="s">
        <v>948</v>
      </c>
      <c r="AH1185" s="189">
        <v>1</v>
      </c>
      <c r="AI1185" s="188"/>
      <c r="AJ1185" s="188"/>
      <c r="AK1185" s="187"/>
      <c r="AL1185" s="187"/>
      <c r="AM1185" s="188"/>
      <c r="AN1185" s="193"/>
    </row>
    <row r="1186" spans="1:40">
      <c r="A1186" s="16" t="str">
        <f t="shared" si="18"/>
        <v>350876396001IP Rehab</v>
      </c>
      <c r="B1186" s="8"/>
      <c r="C1186" s="8"/>
      <c r="D1186" s="9"/>
      <c r="E1186" s="9"/>
      <c r="F1186" s="8"/>
      <c r="G1186" s="8"/>
      <c r="H1186" s="8"/>
      <c r="I1186" s="8"/>
      <c r="J1186" s="8"/>
      <c r="K1186" s="244">
        <v>20003</v>
      </c>
      <c r="L1186" s="248" t="s">
        <v>1747</v>
      </c>
      <c r="M1186" s="246">
        <v>350876396001</v>
      </c>
      <c r="N1186" s="247">
        <v>22</v>
      </c>
      <c r="O1186" s="247" t="s">
        <v>1370</v>
      </c>
      <c r="Q1186" s="188" t="s">
        <v>932</v>
      </c>
      <c r="R1186" s="188" t="s">
        <v>1383</v>
      </c>
      <c r="S1186" s="188" t="s">
        <v>1367</v>
      </c>
      <c r="T1186" s="188" t="s">
        <v>1368</v>
      </c>
      <c r="U1186" s="189"/>
      <c r="V1186" s="189" t="s">
        <v>707</v>
      </c>
      <c r="W1186" s="197" t="s">
        <v>1206</v>
      </c>
      <c r="X1186" s="198" t="s">
        <v>1206</v>
      </c>
      <c r="Y1186" s="199" t="s">
        <v>1206</v>
      </c>
      <c r="Z1186" s="200" t="s">
        <v>1206</v>
      </c>
      <c r="AA1186" s="201">
        <v>518.74</v>
      </c>
      <c r="AB1186" s="202" t="s">
        <v>1206</v>
      </c>
      <c r="AC1186" s="202" t="s">
        <v>1206</v>
      </c>
      <c r="AD1186" s="202" t="s">
        <v>1373</v>
      </c>
      <c r="AE1186" s="202">
        <v>0</v>
      </c>
      <c r="AF1186" s="202" t="s">
        <v>1206</v>
      </c>
      <c r="AG1186" s="202" t="s">
        <v>948</v>
      </c>
      <c r="AH1186" s="189">
        <v>1</v>
      </c>
      <c r="AI1186" s="188"/>
      <c r="AJ1186" s="188"/>
      <c r="AK1186" s="187"/>
      <c r="AL1186" s="187"/>
      <c r="AM1186" s="188"/>
      <c r="AN1186" s="193"/>
    </row>
    <row r="1187" spans="1:40">
      <c r="A1187" s="16" t="str">
        <f t="shared" si="18"/>
        <v>350876396001OP Acute</v>
      </c>
      <c r="B1187" s="8"/>
      <c r="C1187" s="8"/>
      <c r="D1187" s="9"/>
      <c r="E1187" s="9"/>
      <c r="F1187" s="8"/>
      <c r="G1187" s="8"/>
      <c r="H1187" s="8"/>
      <c r="I1187" s="8"/>
      <c r="J1187" s="8"/>
      <c r="K1187" s="244">
        <v>20003</v>
      </c>
      <c r="L1187" s="248" t="s">
        <v>1747</v>
      </c>
      <c r="M1187" s="246">
        <v>350876396001</v>
      </c>
      <c r="N1187" s="247">
        <v>24</v>
      </c>
      <c r="O1187" s="247" t="s">
        <v>1371</v>
      </c>
      <c r="Q1187" s="188" t="s">
        <v>932</v>
      </c>
      <c r="R1187" s="188" t="s">
        <v>1383</v>
      </c>
      <c r="S1187" s="188" t="s">
        <v>1367</v>
      </c>
      <c r="T1187" s="188" t="s">
        <v>1368</v>
      </c>
      <c r="U1187" s="189"/>
      <c r="V1187" s="189" t="s">
        <v>707</v>
      </c>
      <c r="W1187" s="197">
        <v>353.01</v>
      </c>
      <c r="X1187" s="198">
        <v>0.6</v>
      </c>
      <c r="Y1187" s="199">
        <v>1.0125</v>
      </c>
      <c r="Z1187" s="200" t="s">
        <v>1206</v>
      </c>
      <c r="AA1187" s="201">
        <v>351.79</v>
      </c>
      <c r="AB1187" s="202" t="s">
        <v>1206</v>
      </c>
      <c r="AC1187" s="202" t="s">
        <v>1206</v>
      </c>
      <c r="AD1187" s="202" t="s">
        <v>1373</v>
      </c>
      <c r="AE1187" s="202">
        <v>0</v>
      </c>
      <c r="AF1187" s="202" t="s">
        <v>949</v>
      </c>
      <c r="AG1187" s="202" t="s">
        <v>948</v>
      </c>
      <c r="AH1187" s="189">
        <v>0.98912</v>
      </c>
      <c r="AI1187" s="188"/>
      <c r="AJ1187" s="188"/>
      <c r="AK1187" s="187"/>
      <c r="AL1187" s="187"/>
      <c r="AM1187" s="188"/>
      <c r="AN1187" s="193"/>
    </row>
    <row r="1188" spans="1:40">
      <c r="A1188" s="16" t="str">
        <f t="shared" si="18"/>
        <v>261091197001IP Psych</v>
      </c>
      <c r="B1188" s="8"/>
      <c r="C1188" s="8"/>
      <c r="D1188" s="9"/>
      <c r="E1188" s="9"/>
      <c r="F1188" s="8"/>
      <c r="G1188" s="8"/>
      <c r="H1188" s="8"/>
      <c r="I1188" s="8"/>
      <c r="J1188" s="8"/>
      <c r="K1188" s="244">
        <v>20005</v>
      </c>
      <c r="L1188" s="248" t="s">
        <v>1748</v>
      </c>
      <c r="M1188" s="246">
        <v>261091197001</v>
      </c>
      <c r="N1188" s="247">
        <v>21</v>
      </c>
      <c r="O1188" s="247" t="s">
        <v>1375</v>
      </c>
      <c r="Q1188" s="188" t="s">
        <v>1456</v>
      </c>
      <c r="R1188" s="188" t="s">
        <v>1383</v>
      </c>
      <c r="S1188" s="188" t="s">
        <v>1385</v>
      </c>
      <c r="T1188" s="188" t="s">
        <v>1368</v>
      </c>
      <c r="U1188" s="189"/>
      <c r="V1188" s="189" t="s">
        <v>1457</v>
      </c>
      <c r="W1188" s="197" t="s">
        <v>1206</v>
      </c>
      <c r="X1188" s="198" t="s">
        <v>1206</v>
      </c>
      <c r="Y1188" s="199" t="s">
        <v>1206</v>
      </c>
      <c r="Z1188" s="200" t="s">
        <v>1206</v>
      </c>
      <c r="AA1188" s="201">
        <v>839.72</v>
      </c>
      <c r="AB1188" s="202" t="s">
        <v>1206</v>
      </c>
      <c r="AC1188" s="202" t="s">
        <v>1206</v>
      </c>
      <c r="AD1188" s="202" t="s">
        <v>1373</v>
      </c>
      <c r="AE1188" s="202">
        <v>0</v>
      </c>
      <c r="AF1188" s="202" t="s">
        <v>1206</v>
      </c>
      <c r="AG1188" s="202" t="s">
        <v>948</v>
      </c>
      <c r="AH1188" s="189">
        <v>1</v>
      </c>
      <c r="AI1188" s="188"/>
      <c r="AJ1188" s="188"/>
      <c r="AK1188" s="187"/>
      <c r="AL1188" s="187"/>
      <c r="AM1188" s="188"/>
      <c r="AN1188" s="193"/>
    </row>
    <row r="1189" spans="1:40">
      <c r="A1189" s="16" t="str">
        <f t="shared" si="18"/>
        <v>364195126038IP Acute</v>
      </c>
      <c r="B1189" s="8"/>
      <c r="C1189" s="8"/>
      <c r="D1189" s="9"/>
      <c r="E1189" s="9"/>
      <c r="F1189" s="8"/>
      <c r="G1189" s="8"/>
      <c r="H1189" s="8"/>
      <c r="I1189" s="8"/>
      <c r="J1189" s="8"/>
      <c r="K1189" s="244">
        <v>21001</v>
      </c>
      <c r="L1189" s="248" t="s">
        <v>1557</v>
      </c>
      <c r="M1189" s="246">
        <v>364195126038</v>
      </c>
      <c r="N1189" s="247">
        <v>20</v>
      </c>
      <c r="O1189" s="247" t="s">
        <v>1366</v>
      </c>
      <c r="Q1189" s="188" t="s">
        <v>877</v>
      </c>
      <c r="R1189" s="188" t="s">
        <v>1350</v>
      </c>
      <c r="S1189" s="188" t="s">
        <v>1367</v>
      </c>
      <c r="T1189" s="188" t="s">
        <v>1368</v>
      </c>
      <c r="U1189" s="189"/>
      <c r="V1189" s="189" t="s">
        <v>575</v>
      </c>
      <c r="W1189" s="197">
        <v>3436.26</v>
      </c>
      <c r="X1189" s="198">
        <v>0.62</v>
      </c>
      <c r="Y1189" s="199">
        <v>0.87080000000000002</v>
      </c>
      <c r="Z1189" s="200">
        <v>0</v>
      </c>
      <c r="AA1189" s="201">
        <v>3156.54</v>
      </c>
      <c r="AB1189" s="202">
        <v>0.16600000000000001</v>
      </c>
      <c r="AC1189" s="202">
        <v>1.0999999999999999E-2</v>
      </c>
      <c r="AD1189" s="202" t="s">
        <v>1373</v>
      </c>
      <c r="AE1189" s="202" t="s">
        <v>1381</v>
      </c>
      <c r="AF1189" s="202" t="s">
        <v>1206</v>
      </c>
      <c r="AG1189" s="202" t="s">
        <v>948</v>
      </c>
      <c r="AH1189" s="189">
        <v>0.99858999999999998</v>
      </c>
      <c r="AI1189" s="188"/>
      <c r="AJ1189" s="188"/>
      <c r="AK1189" s="187"/>
      <c r="AL1189" s="187"/>
      <c r="AM1189" s="188"/>
      <c r="AN1189" s="193"/>
    </row>
    <row r="1190" spans="1:40">
      <c r="A1190" s="16" t="str">
        <f t="shared" si="18"/>
        <v>370813229018IP Acute</v>
      </c>
      <c r="B1190" s="8"/>
      <c r="C1190" s="8"/>
      <c r="D1190" s="9"/>
      <c r="E1190" s="9"/>
      <c r="F1190" s="8"/>
      <c r="G1190" s="8"/>
      <c r="H1190" s="8"/>
      <c r="I1190" s="8"/>
      <c r="J1190" s="8"/>
      <c r="K1190" s="244">
        <v>21001</v>
      </c>
      <c r="L1190" s="248" t="s">
        <v>1557</v>
      </c>
      <c r="M1190" s="246">
        <v>370813229018</v>
      </c>
      <c r="N1190" s="247">
        <v>20</v>
      </c>
      <c r="O1190" s="247" t="s">
        <v>1366</v>
      </c>
      <c r="Q1190" s="188" t="s">
        <v>877</v>
      </c>
      <c r="R1190" s="188" t="s">
        <v>1350</v>
      </c>
      <c r="S1190" s="188" t="s">
        <v>1367</v>
      </c>
      <c r="T1190" s="188" t="s">
        <v>1368</v>
      </c>
      <c r="U1190" s="189"/>
      <c r="V1190" s="189" t="s">
        <v>575</v>
      </c>
      <c r="W1190" s="197">
        <v>3436.26</v>
      </c>
      <c r="X1190" s="198">
        <v>0.62</v>
      </c>
      <c r="Y1190" s="199">
        <v>0.87080000000000002</v>
      </c>
      <c r="Z1190" s="200">
        <v>0</v>
      </c>
      <c r="AA1190" s="201">
        <v>3156.54</v>
      </c>
      <c r="AB1190" s="202">
        <v>0.16600000000000001</v>
      </c>
      <c r="AC1190" s="202">
        <v>1.0999999999999999E-2</v>
      </c>
      <c r="AD1190" s="202" t="s">
        <v>1373</v>
      </c>
      <c r="AE1190" s="202" t="s">
        <v>1381</v>
      </c>
      <c r="AF1190" s="202" t="s">
        <v>1206</v>
      </c>
      <c r="AG1190" s="202" t="s">
        <v>948</v>
      </c>
      <c r="AH1190" s="189">
        <v>0.99858999999999998</v>
      </c>
      <c r="AI1190" s="188"/>
      <c r="AJ1190" s="188"/>
      <c r="AK1190" s="187"/>
      <c r="AL1190" s="187"/>
      <c r="AM1190" s="188"/>
      <c r="AN1190" s="193"/>
    </row>
    <row r="1191" spans="1:40">
      <c r="A1191" s="16" t="str">
        <f t="shared" si="18"/>
        <v>364195126038IP Psych</v>
      </c>
      <c r="B1191" s="8"/>
      <c r="C1191" s="8"/>
      <c r="D1191" s="9"/>
      <c r="E1191" s="9"/>
      <c r="F1191" s="8"/>
      <c r="G1191" s="8"/>
      <c r="H1191" s="8"/>
      <c r="I1191" s="8"/>
      <c r="J1191" s="8"/>
      <c r="K1191" s="244">
        <v>21001</v>
      </c>
      <c r="L1191" s="248" t="s">
        <v>1557</v>
      </c>
      <c r="M1191" s="246">
        <v>364195126038</v>
      </c>
      <c r="N1191" s="247">
        <v>21</v>
      </c>
      <c r="O1191" s="247" t="s">
        <v>1375</v>
      </c>
      <c r="Q1191" s="188" t="s">
        <v>877</v>
      </c>
      <c r="R1191" s="188" t="s">
        <v>1350</v>
      </c>
      <c r="S1191" s="188" t="s">
        <v>1367</v>
      </c>
      <c r="T1191" s="188" t="s">
        <v>1368</v>
      </c>
      <c r="U1191" s="189"/>
      <c r="V1191" s="189" t="s">
        <v>575</v>
      </c>
      <c r="W1191" s="197" t="s">
        <v>1206</v>
      </c>
      <c r="X1191" s="198" t="s">
        <v>1206</v>
      </c>
      <c r="Y1191" s="199" t="s">
        <v>1206</v>
      </c>
      <c r="Z1191" s="200" t="s">
        <v>1206</v>
      </c>
      <c r="AA1191" s="201">
        <v>371.82</v>
      </c>
      <c r="AB1191" s="202" t="s">
        <v>1206</v>
      </c>
      <c r="AC1191" s="202" t="s">
        <v>1206</v>
      </c>
      <c r="AD1191" s="202" t="s">
        <v>1373</v>
      </c>
      <c r="AE1191" s="202" t="s">
        <v>1381</v>
      </c>
      <c r="AF1191" s="202" t="s">
        <v>1206</v>
      </c>
      <c r="AG1191" s="202" t="s">
        <v>948</v>
      </c>
      <c r="AH1191" s="189">
        <v>1</v>
      </c>
      <c r="AI1191" s="188"/>
      <c r="AJ1191" s="188"/>
      <c r="AK1191" s="187"/>
      <c r="AL1191" s="187"/>
      <c r="AM1191" s="188"/>
      <c r="AN1191" s="193"/>
    </row>
    <row r="1192" spans="1:40">
      <c r="A1192" s="16" t="str">
        <f t="shared" si="18"/>
        <v>364195126048IP Psych</v>
      </c>
      <c r="B1192" s="8"/>
      <c r="C1192" s="8"/>
      <c r="D1192" s="9"/>
      <c r="E1192" s="9"/>
      <c r="F1192" s="8"/>
      <c r="G1192" s="8"/>
      <c r="H1192" s="8"/>
      <c r="I1192" s="8"/>
      <c r="J1192" s="8"/>
      <c r="K1192" s="244">
        <v>21001</v>
      </c>
      <c r="L1192" s="248" t="s">
        <v>1557</v>
      </c>
      <c r="M1192" s="246">
        <v>364195126048</v>
      </c>
      <c r="N1192" s="247">
        <v>21</v>
      </c>
      <c r="O1192" s="247" t="s">
        <v>1375</v>
      </c>
      <c r="Q1192" s="188" t="s">
        <v>877</v>
      </c>
      <c r="R1192" s="188" t="s">
        <v>1350</v>
      </c>
      <c r="S1192" s="188" t="s">
        <v>1367</v>
      </c>
      <c r="T1192" s="188" t="s">
        <v>1368</v>
      </c>
      <c r="U1192" s="189"/>
      <c r="V1192" s="189" t="s">
        <v>575</v>
      </c>
      <c r="W1192" s="197" t="s">
        <v>1206</v>
      </c>
      <c r="X1192" s="198" t="s">
        <v>1206</v>
      </c>
      <c r="Y1192" s="199" t="s">
        <v>1206</v>
      </c>
      <c r="Z1192" s="200" t="s">
        <v>1206</v>
      </c>
      <c r="AA1192" s="201">
        <v>371.82</v>
      </c>
      <c r="AB1192" s="202" t="s">
        <v>1206</v>
      </c>
      <c r="AC1192" s="202" t="s">
        <v>1206</v>
      </c>
      <c r="AD1192" s="202" t="s">
        <v>1373</v>
      </c>
      <c r="AE1192" s="202" t="s">
        <v>1381</v>
      </c>
      <c r="AF1192" s="202" t="s">
        <v>1206</v>
      </c>
      <c r="AG1192" s="202" t="s">
        <v>948</v>
      </c>
      <c r="AH1192" s="189">
        <v>1</v>
      </c>
      <c r="AI1192" s="188"/>
      <c r="AJ1192" s="188"/>
      <c r="AK1192" s="187"/>
      <c r="AL1192" s="187"/>
      <c r="AM1192" s="188"/>
      <c r="AN1192" s="193"/>
    </row>
    <row r="1193" spans="1:40">
      <c r="A1193" s="16" t="str">
        <f t="shared" si="18"/>
        <v>370813229020IP Psych</v>
      </c>
      <c r="B1193" s="8"/>
      <c r="C1193" s="8"/>
      <c r="D1193" s="9"/>
      <c r="E1193" s="9"/>
      <c r="F1193" s="8"/>
      <c r="G1193" s="8"/>
      <c r="H1193" s="8"/>
      <c r="I1193" s="8"/>
      <c r="J1193" s="8"/>
      <c r="K1193" s="244">
        <v>21001</v>
      </c>
      <c r="L1193" s="248" t="s">
        <v>1557</v>
      </c>
      <c r="M1193" s="246">
        <v>370813229020</v>
      </c>
      <c r="N1193" s="247">
        <v>21</v>
      </c>
      <c r="O1193" s="247" t="s">
        <v>1375</v>
      </c>
      <c r="Q1193" s="188" t="s">
        <v>877</v>
      </c>
      <c r="R1193" s="188" t="s">
        <v>1350</v>
      </c>
      <c r="S1193" s="188" t="s">
        <v>1367</v>
      </c>
      <c r="T1193" s="188" t="s">
        <v>1368</v>
      </c>
      <c r="U1193" s="189"/>
      <c r="V1193" s="189" t="s">
        <v>575</v>
      </c>
      <c r="W1193" s="197" t="s">
        <v>1206</v>
      </c>
      <c r="X1193" s="198" t="s">
        <v>1206</v>
      </c>
      <c r="Y1193" s="199" t="s">
        <v>1206</v>
      </c>
      <c r="Z1193" s="200" t="s">
        <v>1206</v>
      </c>
      <c r="AA1193" s="201">
        <v>371.82</v>
      </c>
      <c r="AB1193" s="202" t="s">
        <v>1206</v>
      </c>
      <c r="AC1193" s="202" t="s">
        <v>1206</v>
      </c>
      <c r="AD1193" s="202" t="s">
        <v>1373</v>
      </c>
      <c r="AE1193" s="202" t="s">
        <v>1381</v>
      </c>
      <c r="AF1193" s="202" t="s">
        <v>1206</v>
      </c>
      <c r="AG1193" s="202" t="s">
        <v>948</v>
      </c>
      <c r="AH1193" s="189">
        <v>1</v>
      </c>
      <c r="AI1193" s="188"/>
      <c r="AJ1193" s="188"/>
      <c r="AK1193" s="187"/>
      <c r="AL1193" s="187"/>
      <c r="AM1193" s="188"/>
      <c r="AN1193" s="193"/>
    </row>
    <row r="1194" spans="1:40">
      <c r="A1194" s="16" t="str">
        <f t="shared" si="18"/>
        <v>364195126038IP Rehab</v>
      </c>
      <c r="B1194" s="8"/>
      <c r="C1194" s="8"/>
      <c r="D1194" s="9"/>
      <c r="E1194" s="9"/>
      <c r="F1194" s="8"/>
      <c r="G1194" s="8"/>
      <c r="H1194" s="8"/>
      <c r="I1194" s="8"/>
      <c r="J1194" s="8"/>
      <c r="K1194" s="244">
        <v>21001</v>
      </c>
      <c r="L1194" s="248" t="s">
        <v>1557</v>
      </c>
      <c r="M1194" s="246">
        <v>364195126038</v>
      </c>
      <c r="N1194" s="247">
        <v>22</v>
      </c>
      <c r="O1194" s="247" t="s">
        <v>1370</v>
      </c>
      <c r="Q1194" s="188" t="s">
        <v>877</v>
      </c>
      <c r="R1194" s="188" t="s">
        <v>1350</v>
      </c>
      <c r="S1194" s="188" t="s">
        <v>1367</v>
      </c>
      <c r="T1194" s="188" t="s">
        <v>1368</v>
      </c>
      <c r="U1194" s="189"/>
      <c r="V1194" s="189" t="s">
        <v>575</v>
      </c>
      <c r="W1194" s="197" t="s">
        <v>1206</v>
      </c>
      <c r="X1194" s="198" t="s">
        <v>1206</v>
      </c>
      <c r="Y1194" s="199" t="s">
        <v>1206</v>
      </c>
      <c r="Z1194" s="200" t="s">
        <v>1206</v>
      </c>
      <c r="AA1194" s="201">
        <v>592.6</v>
      </c>
      <c r="AB1194" s="202" t="s">
        <v>1206</v>
      </c>
      <c r="AC1194" s="202" t="s">
        <v>1206</v>
      </c>
      <c r="AD1194" s="202" t="s">
        <v>1373</v>
      </c>
      <c r="AE1194" s="202" t="s">
        <v>1381</v>
      </c>
      <c r="AF1194" s="202" t="s">
        <v>1206</v>
      </c>
      <c r="AG1194" s="202" t="s">
        <v>948</v>
      </c>
      <c r="AH1194" s="189">
        <v>1</v>
      </c>
      <c r="AI1194" s="188"/>
      <c r="AJ1194" s="188"/>
      <c r="AK1194" s="187"/>
      <c r="AL1194" s="187"/>
      <c r="AM1194" s="188"/>
      <c r="AN1194" s="193"/>
    </row>
    <row r="1195" spans="1:40">
      <c r="A1195" s="16" t="str">
        <f t="shared" si="18"/>
        <v>364195126050IP Rehab</v>
      </c>
      <c r="B1195" s="8"/>
      <c r="C1195" s="8"/>
      <c r="D1195" s="9"/>
      <c r="E1195" s="9"/>
      <c r="F1195" s="8"/>
      <c r="G1195" s="8"/>
      <c r="H1195" s="8"/>
      <c r="I1195" s="8"/>
      <c r="J1195" s="8"/>
      <c r="K1195" s="244">
        <v>21001</v>
      </c>
      <c r="L1195" s="248" t="s">
        <v>1557</v>
      </c>
      <c r="M1195" s="246">
        <v>364195126050</v>
      </c>
      <c r="N1195" s="247">
        <v>22</v>
      </c>
      <c r="O1195" s="247" t="s">
        <v>1370</v>
      </c>
      <c r="Q1195" s="188" t="s">
        <v>877</v>
      </c>
      <c r="R1195" s="188" t="s">
        <v>1350</v>
      </c>
      <c r="S1195" s="188" t="s">
        <v>1367</v>
      </c>
      <c r="T1195" s="188" t="s">
        <v>1368</v>
      </c>
      <c r="U1195" s="189"/>
      <c r="V1195" s="189" t="s">
        <v>575</v>
      </c>
      <c r="W1195" s="197" t="s">
        <v>1206</v>
      </c>
      <c r="X1195" s="198" t="s">
        <v>1206</v>
      </c>
      <c r="Y1195" s="199" t="s">
        <v>1206</v>
      </c>
      <c r="Z1195" s="200" t="s">
        <v>1206</v>
      </c>
      <c r="AA1195" s="201">
        <v>592.6</v>
      </c>
      <c r="AB1195" s="202" t="s">
        <v>1206</v>
      </c>
      <c r="AC1195" s="202" t="s">
        <v>1206</v>
      </c>
      <c r="AD1195" s="202" t="s">
        <v>1373</v>
      </c>
      <c r="AE1195" s="202" t="s">
        <v>1381</v>
      </c>
      <c r="AF1195" s="202" t="s">
        <v>1206</v>
      </c>
      <c r="AG1195" s="202" t="s">
        <v>948</v>
      </c>
      <c r="AH1195" s="189">
        <v>1</v>
      </c>
      <c r="AI1195" s="188"/>
      <c r="AJ1195" s="188"/>
      <c r="AK1195" s="187"/>
      <c r="AL1195" s="187"/>
      <c r="AM1195" s="188"/>
      <c r="AN1195" s="193"/>
    </row>
    <row r="1196" spans="1:40">
      <c r="A1196" s="16" t="str">
        <f t="shared" si="18"/>
        <v>370813229019IP Rehab</v>
      </c>
      <c r="B1196" s="8"/>
      <c r="C1196" s="8"/>
      <c r="D1196" s="9"/>
      <c r="E1196" s="9"/>
      <c r="F1196" s="8"/>
      <c r="G1196" s="8"/>
      <c r="H1196" s="8"/>
      <c r="I1196" s="8"/>
      <c r="J1196" s="8"/>
      <c r="K1196" s="244">
        <v>21001</v>
      </c>
      <c r="L1196" s="248" t="s">
        <v>1557</v>
      </c>
      <c r="M1196" s="246">
        <v>370813229019</v>
      </c>
      <c r="N1196" s="247">
        <v>22</v>
      </c>
      <c r="O1196" s="247" t="s">
        <v>1370</v>
      </c>
      <c r="Q1196" s="188" t="s">
        <v>877</v>
      </c>
      <c r="R1196" s="188" t="s">
        <v>1350</v>
      </c>
      <c r="S1196" s="188" t="s">
        <v>1367</v>
      </c>
      <c r="T1196" s="188" t="s">
        <v>1368</v>
      </c>
      <c r="U1196" s="189"/>
      <c r="V1196" s="189" t="s">
        <v>575</v>
      </c>
      <c r="W1196" s="197" t="s">
        <v>1206</v>
      </c>
      <c r="X1196" s="198" t="s">
        <v>1206</v>
      </c>
      <c r="Y1196" s="199" t="s">
        <v>1206</v>
      </c>
      <c r="Z1196" s="200" t="s">
        <v>1206</v>
      </c>
      <c r="AA1196" s="201">
        <v>592.6</v>
      </c>
      <c r="AB1196" s="202" t="s">
        <v>1206</v>
      </c>
      <c r="AC1196" s="202" t="s">
        <v>1206</v>
      </c>
      <c r="AD1196" s="202" t="s">
        <v>1373</v>
      </c>
      <c r="AE1196" s="202" t="s">
        <v>1381</v>
      </c>
      <c r="AF1196" s="202" t="s">
        <v>1206</v>
      </c>
      <c r="AG1196" s="202" t="s">
        <v>948</v>
      </c>
      <c r="AH1196" s="189">
        <v>1</v>
      </c>
      <c r="AI1196" s="188"/>
      <c r="AJ1196" s="188"/>
      <c r="AK1196" s="187"/>
      <c r="AL1196" s="187"/>
      <c r="AM1196" s="188"/>
      <c r="AN1196" s="193"/>
    </row>
    <row r="1197" spans="1:40">
      <c r="A1197" s="16" t="str">
        <f t="shared" si="18"/>
        <v>364195126038OP Acute</v>
      </c>
      <c r="B1197" s="8"/>
      <c r="C1197" s="8"/>
      <c r="D1197" s="9"/>
      <c r="E1197" s="9"/>
      <c r="F1197" s="8"/>
      <c r="G1197" s="8"/>
      <c r="H1197" s="8"/>
      <c r="I1197" s="8"/>
      <c r="J1197" s="8"/>
      <c r="K1197" s="244">
        <v>21001</v>
      </c>
      <c r="L1197" s="248" t="s">
        <v>1557</v>
      </c>
      <c r="M1197" s="246">
        <v>364195126038</v>
      </c>
      <c r="N1197" s="247">
        <v>24</v>
      </c>
      <c r="O1197" s="247" t="s">
        <v>1371</v>
      </c>
      <c r="Q1197" s="188" t="s">
        <v>877</v>
      </c>
      <c r="R1197" s="188" t="s">
        <v>1350</v>
      </c>
      <c r="S1197" s="188" t="s">
        <v>1367</v>
      </c>
      <c r="T1197" s="188" t="s">
        <v>1368</v>
      </c>
      <c r="U1197" s="189"/>
      <c r="V1197" s="189" t="s">
        <v>575</v>
      </c>
      <c r="W1197" s="197">
        <v>440.14</v>
      </c>
      <c r="X1197" s="198">
        <v>0.6</v>
      </c>
      <c r="Y1197" s="199">
        <v>0.87080000000000002</v>
      </c>
      <c r="Z1197" s="200" t="s">
        <v>1206</v>
      </c>
      <c r="AA1197" s="201">
        <v>399.42</v>
      </c>
      <c r="AB1197" s="202">
        <v>0.16600000000000001</v>
      </c>
      <c r="AC1197" s="202">
        <v>1.0999999999999999E-2</v>
      </c>
      <c r="AD1197" s="202" t="s">
        <v>1373</v>
      </c>
      <c r="AE1197" s="202" t="s">
        <v>1381</v>
      </c>
      <c r="AF1197" s="202" t="s">
        <v>949</v>
      </c>
      <c r="AG1197" s="202" t="s">
        <v>948</v>
      </c>
      <c r="AH1197" s="189">
        <v>0.98373999999999995</v>
      </c>
      <c r="AI1197" s="188"/>
      <c r="AJ1197" s="188"/>
      <c r="AK1197" s="187"/>
      <c r="AL1197" s="187"/>
      <c r="AM1197" s="188"/>
      <c r="AN1197" s="193"/>
    </row>
    <row r="1198" spans="1:40">
      <c r="A1198" s="16" t="str">
        <f t="shared" si="18"/>
        <v>370813229018OP Acute</v>
      </c>
      <c r="B1198" s="8"/>
      <c r="C1198" s="8"/>
      <c r="D1198" s="9"/>
      <c r="E1198" s="9"/>
      <c r="F1198" s="8"/>
      <c r="G1198" s="8"/>
      <c r="H1198" s="8"/>
      <c r="I1198" s="8"/>
      <c r="J1198" s="8"/>
      <c r="K1198" s="244">
        <v>21001</v>
      </c>
      <c r="L1198" s="248" t="s">
        <v>1557</v>
      </c>
      <c r="M1198" s="246">
        <v>370813229018</v>
      </c>
      <c r="N1198" s="247">
        <v>24</v>
      </c>
      <c r="O1198" s="247" t="s">
        <v>1371</v>
      </c>
      <c r="Q1198" s="188" t="s">
        <v>877</v>
      </c>
      <c r="R1198" s="188" t="s">
        <v>1350</v>
      </c>
      <c r="S1198" s="188" t="s">
        <v>1367</v>
      </c>
      <c r="T1198" s="188" t="s">
        <v>1368</v>
      </c>
      <c r="U1198" s="189"/>
      <c r="V1198" s="189" t="s">
        <v>575</v>
      </c>
      <c r="W1198" s="197">
        <v>440.14</v>
      </c>
      <c r="X1198" s="198">
        <v>0.6</v>
      </c>
      <c r="Y1198" s="199">
        <v>0.87080000000000002</v>
      </c>
      <c r="Z1198" s="200" t="s">
        <v>1206</v>
      </c>
      <c r="AA1198" s="201">
        <v>399.42</v>
      </c>
      <c r="AB1198" s="202">
        <v>0.16600000000000001</v>
      </c>
      <c r="AC1198" s="202">
        <v>1.0999999999999999E-2</v>
      </c>
      <c r="AD1198" s="202" t="s">
        <v>1373</v>
      </c>
      <c r="AE1198" s="202" t="s">
        <v>1381</v>
      </c>
      <c r="AF1198" s="202" t="s">
        <v>949</v>
      </c>
      <c r="AG1198" s="202" t="s">
        <v>948</v>
      </c>
      <c r="AH1198" s="189">
        <v>0.98373999999999995</v>
      </c>
      <c r="AI1198" s="188"/>
      <c r="AJ1198" s="188"/>
      <c r="AK1198" s="187"/>
      <c r="AL1198" s="187"/>
      <c r="AM1198" s="188"/>
      <c r="AN1198" s="193"/>
    </row>
    <row r="1199" spans="1:40">
      <c r="A1199" s="16" t="str">
        <f t="shared" si="18"/>
        <v>364195126038OP Psych</v>
      </c>
      <c r="B1199" s="8"/>
      <c r="C1199" s="8"/>
      <c r="D1199" s="9"/>
      <c r="E1199" s="9"/>
      <c r="F1199" s="8"/>
      <c r="G1199" s="8"/>
      <c r="H1199" s="8"/>
      <c r="I1199" s="8"/>
      <c r="J1199" s="8"/>
      <c r="K1199" s="244">
        <v>21001</v>
      </c>
      <c r="L1199" s="248" t="s">
        <v>1557</v>
      </c>
      <c r="M1199" s="246">
        <v>364195126038</v>
      </c>
      <c r="N1199" s="247">
        <v>27</v>
      </c>
      <c r="O1199" s="247" t="s">
        <v>1376</v>
      </c>
      <c r="Q1199" s="188" t="s">
        <v>877</v>
      </c>
      <c r="R1199" s="188" t="s">
        <v>1350</v>
      </c>
      <c r="S1199" s="188" t="s">
        <v>1367</v>
      </c>
      <c r="T1199" s="188" t="s">
        <v>1368</v>
      </c>
      <c r="U1199" s="189"/>
      <c r="V1199" s="189" t="s">
        <v>575</v>
      </c>
      <c r="W1199" s="197">
        <v>201.46</v>
      </c>
      <c r="X1199" s="198">
        <v>0.6</v>
      </c>
      <c r="Y1199" s="199">
        <v>0.87080000000000002</v>
      </c>
      <c r="Z1199" s="200" t="s">
        <v>1206</v>
      </c>
      <c r="AA1199" s="201">
        <v>185.84</v>
      </c>
      <c r="AB1199" s="202">
        <v>0.16600000000000001</v>
      </c>
      <c r="AC1199" s="202">
        <v>1.0999999999999999E-2</v>
      </c>
      <c r="AD1199" s="202" t="s">
        <v>1373</v>
      </c>
      <c r="AE1199" s="202" t="s">
        <v>1381</v>
      </c>
      <c r="AF1199" s="202" t="s">
        <v>949</v>
      </c>
      <c r="AG1199" s="202" t="s">
        <v>948</v>
      </c>
      <c r="AH1199" s="189">
        <v>1</v>
      </c>
      <c r="AI1199" s="188"/>
      <c r="AJ1199" s="188"/>
      <c r="AK1199" s="187"/>
      <c r="AL1199" s="187"/>
      <c r="AM1199" s="188"/>
      <c r="AN1199" s="193"/>
    </row>
    <row r="1200" spans="1:40">
      <c r="A1200" s="16" t="str">
        <f t="shared" si="18"/>
        <v>364195126048OP Psych</v>
      </c>
      <c r="B1200" s="8"/>
      <c r="C1200" s="8"/>
      <c r="D1200" s="9"/>
      <c r="E1200" s="9"/>
      <c r="F1200" s="8"/>
      <c r="G1200" s="8"/>
      <c r="H1200" s="8"/>
      <c r="I1200" s="8"/>
      <c r="J1200" s="8"/>
      <c r="K1200" s="244">
        <v>21001</v>
      </c>
      <c r="L1200" s="248" t="s">
        <v>1557</v>
      </c>
      <c r="M1200" s="246">
        <v>364195126048</v>
      </c>
      <c r="N1200" s="247">
        <v>27</v>
      </c>
      <c r="O1200" s="247" t="s">
        <v>1376</v>
      </c>
      <c r="Q1200" s="188" t="s">
        <v>877</v>
      </c>
      <c r="R1200" s="188" t="s">
        <v>1350</v>
      </c>
      <c r="S1200" s="188" t="s">
        <v>1367</v>
      </c>
      <c r="T1200" s="188" t="s">
        <v>1368</v>
      </c>
      <c r="U1200" s="189"/>
      <c r="V1200" s="189" t="s">
        <v>575</v>
      </c>
      <c r="W1200" s="197">
        <v>201.46</v>
      </c>
      <c r="X1200" s="198">
        <v>0.6</v>
      </c>
      <c r="Y1200" s="199">
        <v>0.87080000000000002</v>
      </c>
      <c r="Z1200" s="200" t="s">
        <v>1206</v>
      </c>
      <c r="AA1200" s="201">
        <v>185.84</v>
      </c>
      <c r="AB1200" s="202">
        <v>0.16600000000000001</v>
      </c>
      <c r="AC1200" s="202">
        <v>1.0999999999999999E-2</v>
      </c>
      <c r="AD1200" s="202" t="s">
        <v>1373</v>
      </c>
      <c r="AE1200" s="202" t="s">
        <v>1381</v>
      </c>
      <c r="AF1200" s="202" t="s">
        <v>949</v>
      </c>
      <c r="AG1200" s="202" t="s">
        <v>948</v>
      </c>
      <c r="AH1200" s="189">
        <v>1</v>
      </c>
      <c r="AI1200" s="188"/>
      <c r="AJ1200" s="188"/>
      <c r="AK1200" s="187"/>
      <c r="AL1200" s="187"/>
      <c r="AM1200" s="188"/>
      <c r="AN1200" s="193"/>
    </row>
    <row r="1201" spans="1:40">
      <c r="A1201" s="16" t="str">
        <f t="shared" si="18"/>
        <v>364195126038OP Psych</v>
      </c>
      <c r="B1201" s="8"/>
      <c r="C1201" s="8"/>
      <c r="D1201" s="9"/>
      <c r="E1201" s="9"/>
      <c r="F1201" s="8"/>
      <c r="G1201" s="8"/>
      <c r="H1201" s="8"/>
      <c r="I1201" s="8"/>
      <c r="J1201" s="8"/>
      <c r="K1201" s="244">
        <v>21001</v>
      </c>
      <c r="L1201" s="248" t="s">
        <v>1557</v>
      </c>
      <c r="M1201" s="246">
        <v>364195126038</v>
      </c>
      <c r="N1201" s="247">
        <v>28</v>
      </c>
      <c r="O1201" s="247" t="s">
        <v>1376</v>
      </c>
      <c r="Q1201" s="188" t="s">
        <v>877</v>
      </c>
      <c r="R1201" s="188" t="s">
        <v>1350</v>
      </c>
      <c r="S1201" s="188" t="s">
        <v>1367</v>
      </c>
      <c r="T1201" s="188" t="s">
        <v>1368</v>
      </c>
      <c r="U1201" s="189"/>
      <c r="V1201" s="189" t="s">
        <v>575</v>
      </c>
      <c r="W1201" s="197">
        <v>201.46</v>
      </c>
      <c r="X1201" s="198">
        <v>0.6</v>
      </c>
      <c r="Y1201" s="199">
        <v>0.87080000000000002</v>
      </c>
      <c r="Z1201" s="200" t="s">
        <v>1206</v>
      </c>
      <c r="AA1201" s="201">
        <v>185.84</v>
      </c>
      <c r="AB1201" s="202">
        <v>0.16600000000000001</v>
      </c>
      <c r="AC1201" s="202">
        <v>1.0999999999999999E-2</v>
      </c>
      <c r="AD1201" s="202" t="s">
        <v>1373</v>
      </c>
      <c r="AE1201" s="202" t="s">
        <v>1381</v>
      </c>
      <c r="AF1201" s="202" t="s">
        <v>949</v>
      </c>
      <c r="AG1201" s="202" t="s">
        <v>948</v>
      </c>
      <c r="AH1201" s="189">
        <v>1</v>
      </c>
      <c r="AI1201" s="188"/>
      <c r="AJ1201" s="188"/>
      <c r="AK1201" s="187"/>
      <c r="AL1201" s="187"/>
      <c r="AM1201" s="188"/>
      <c r="AN1201" s="193"/>
    </row>
    <row r="1202" spans="1:40">
      <c r="A1202" s="16" t="str">
        <f t="shared" si="18"/>
        <v>364195126048OP Psych</v>
      </c>
      <c r="B1202" s="8"/>
      <c r="C1202" s="8"/>
      <c r="D1202" s="9"/>
      <c r="E1202" s="9"/>
      <c r="F1202" s="8"/>
      <c r="G1202" s="8"/>
      <c r="H1202" s="8"/>
      <c r="I1202" s="8"/>
      <c r="J1202" s="8"/>
      <c r="K1202" s="244">
        <v>21001</v>
      </c>
      <c r="L1202" s="248" t="s">
        <v>1557</v>
      </c>
      <c r="M1202" s="246">
        <v>364195126048</v>
      </c>
      <c r="N1202" s="247">
        <v>28</v>
      </c>
      <c r="O1202" s="247" t="s">
        <v>1376</v>
      </c>
      <c r="Q1202" s="188" t="s">
        <v>877</v>
      </c>
      <c r="R1202" s="188" t="s">
        <v>1350</v>
      </c>
      <c r="S1202" s="188" t="s">
        <v>1367</v>
      </c>
      <c r="T1202" s="188" t="s">
        <v>1368</v>
      </c>
      <c r="U1202" s="189"/>
      <c r="V1202" s="189" t="s">
        <v>575</v>
      </c>
      <c r="W1202" s="197">
        <v>201.46</v>
      </c>
      <c r="X1202" s="198">
        <v>0.6</v>
      </c>
      <c r="Y1202" s="199">
        <v>0.87080000000000002</v>
      </c>
      <c r="Z1202" s="200" t="s">
        <v>1206</v>
      </c>
      <c r="AA1202" s="201">
        <v>185.84</v>
      </c>
      <c r="AB1202" s="202">
        <v>0.16600000000000001</v>
      </c>
      <c r="AC1202" s="202">
        <v>1.0999999999999999E-2</v>
      </c>
      <c r="AD1202" s="202" t="s">
        <v>1373</v>
      </c>
      <c r="AE1202" s="202" t="s">
        <v>1381</v>
      </c>
      <c r="AF1202" s="202" t="s">
        <v>949</v>
      </c>
      <c r="AG1202" s="202" t="s">
        <v>948</v>
      </c>
      <c r="AH1202" s="189">
        <v>1</v>
      </c>
      <c r="AI1202" s="188"/>
      <c r="AJ1202" s="188"/>
      <c r="AK1202" s="187"/>
      <c r="AL1202" s="187"/>
      <c r="AM1202" s="188"/>
      <c r="AN1202" s="193"/>
    </row>
    <row r="1203" spans="1:40">
      <c r="A1203" s="16" t="str">
        <f t="shared" si="18"/>
        <v>371119538001IP Acute</v>
      </c>
      <c r="B1203" s="8"/>
      <c r="C1203" s="8"/>
      <c r="D1203" s="9"/>
      <c r="E1203" s="9"/>
      <c r="F1203" s="8"/>
      <c r="G1203" s="8"/>
      <c r="H1203" s="8"/>
      <c r="I1203" s="8"/>
      <c r="J1203" s="8"/>
      <c r="K1203" s="244">
        <v>21002</v>
      </c>
      <c r="L1203" s="248" t="s">
        <v>1749</v>
      </c>
      <c r="M1203" s="246">
        <v>371119538001</v>
      </c>
      <c r="N1203" s="247">
        <v>20</v>
      </c>
      <c r="O1203" s="247" t="s">
        <v>1366</v>
      </c>
      <c r="Q1203" s="188" t="s">
        <v>805</v>
      </c>
      <c r="R1203" s="188" t="s">
        <v>1350</v>
      </c>
      <c r="S1203" s="188" t="s">
        <v>1367</v>
      </c>
      <c r="T1203" s="188" t="s">
        <v>1368</v>
      </c>
      <c r="U1203" s="189"/>
      <c r="V1203" s="189" t="s">
        <v>568</v>
      </c>
      <c r="W1203" s="197">
        <v>3436.26</v>
      </c>
      <c r="X1203" s="198">
        <v>0.62</v>
      </c>
      <c r="Y1203" s="199">
        <v>0.87080000000000002</v>
      </c>
      <c r="Z1203" s="200">
        <v>5.8799999999999998E-3</v>
      </c>
      <c r="AA1203" s="201">
        <v>3175.11</v>
      </c>
      <c r="AB1203" s="202">
        <v>0.187</v>
      </c>
      <c r="AC1203" s="202">
        <v>1.6E-2</v>
      </c>
      <c r="AD1203" s="202" t="s">
        <v>971</v>
      </c>
      <c r="AE1203" s="202" t="s">
        <v>1369</v>
      </c>
      <c r="AF1203" s="202" t="s">
        <v>1206</v>
      </c>
      <c r="AG1203" s="202" t="s">
        <v>948</v>
      </c>
      <c r="AH1203" s="189">
        <v>0.99858999999999998</v>
      </c>
      <c r="AI1203" s="188"/>
      <c r="AJ1203" s="188"/>
      <c r="AK1203" s="187"/>
      <c r="AL1203" s="187"/>
      <c r="AM1203" s="188"/>
      <c r="AN1203" s="193"/>
    </row>
    <row r="1204" spans="1:40">
      <c r="A1204" s="16" t="str">
        <f t="shared" ref="A1204:A1267" si="19">M1204&amp;O1204</f>
        <v>371119538027IP Rehab</v>
      </c>
      <c r="B1204" s="8"/>
      <c r="C1204" s="8"/>
      <c r="D1204" s="9"/>
      <c r="E1204" s="9"/>
      <c r="F1204" s="8"/>
      <c r="G1204" s="8"/>
      <c r="H1204" s="8"/>
      <c r="I1204" s="8"/>
      <c r="J1204" s="8"/>
      <c r="K1204" s="244">
        <v>21002</v>
      </c>
      <c r="L1204" s="248" t="s">
        <v>1749</v>
      </c>
      <c r="M1204" s="246">
        <v>371119538027</v>
      </c>
      <c r="N1204" s="247">
        <v>22</v>
      </c>
      <c r="O1204" s="247" t="s">
        <v>1370</v>
      </c>
      <c r="Q1204" s="188" t="s">
        <v>805</v>
      </c>
      <c r="R1204" s="188" t="s">
        <v>1350</v>
      </c>
      <c r="S1204" s="188" t="s">
        <v>1367</v>
      </c>
      <c r="T1204" s="188" t="s">
        <v>1368</v>
      </c>
      <c r="U1204" s="189"/>
      <c r="V1204" s="189" t="s">
        <v>568</v>
      </c>
      <c r="W1204" s="197" t="s">
        <v>1206</v>
      </c>
      <c r="X1204" s="198" t="s">
        <v>1206</v>
      </c>
      <c r="Y1204" s="199" t="s">
        <v>1206</v>
      </c>
      <c r="Z1204" s="200" t="s">
        <v>1206</v>
      </c>
      <c r="AA1204" s="201">
        <v>702.97</v>
      </c>
      <c r="AB1204" s="202" t="s">
        <v>1206</v>
      </c>
      <c r="AC1204" s="202" t="s">
        <v>1206</v>
      </c>
      <c r="AD1204" s="202" t="s">
        <v>971</v>
      </c>
      <c r="AE1204" s="202" t="s">
        <v>1369</v>
      </c>
      <c r="AF1204" s="202" t="s">
        <v>1206</v>
      </c>
      <c r="AG1204" s="202" t="s">
        <v>948</v>
      </c>
      <c r="AH1204" s="189">
        <v>1</v>
      </c>
      <c r="AI1204" s="188"/>
      <c r="AJ1204" s="188"/>
      <c r="AK1204" s="187"/>
      <c r="AL1204" s="187"/>
      <c r="AM1204" s="188"/>
      <c r="AN1204" s="193"/>
    </row>
    <row r="1205" spans="1:40">
      <c r="A1205" s="16" t="str">
        <f t="shared" si="19"/>
        <v>371119538001OP Acute</v>
      </c>
      <c r="B1205" s="8"/>
      <c r="C1205" s="8"/>
      <c r="D1205" s="9"/>
      <c r="E1205" s="9"/>
      <c r="F1205" s="8"/>
      <c r="G1205" s="8"/>
      <c r="H1205" s="8"/>
      <c r="I1205" s="8"/>
      <c r="J1205" s="8"/>
      <c r="K1205" s="244">
        <v>21002</v>
      </c>
      <c r="L1205" s="248" t="s">
        <v>1749</v>
      </c>
      <c r="M1205" s="246">
        <v>371119538001</v>
      </c>
      <c r="N1205" s="247">
        <v>24</v>
      </c>
      <c r="O1205" s="247" t="s">
        <v>1371</v>
      </c>
      <c r="Q1205" s="188" t="s">
        <v>805</v>
      </c>
      <c r="R1205" s="188" t="s">
        <v>1350</v>
      </c>
      <c r="S1205" s="188" t="s">
        <v>1367</v>
      </c>
      <c r="T1205" s="188" t="s">
        <v>1368</v>
      </c>
      <c r="U1205" s="189"/>
      <c r="V1205" s="189" t="s">
        <v>568</v>
      </c>
      <c r="W1205" s="197">
        <v>440.14</v>
      </c>
      <c r="X1205" s="198">
        <v>0.6</v>
      </c>
      <c r="Y1205" s="199">
        <v>0.87080000000000002</v>
      </c>
      <c r="Z1205" s="200" t="s">
        <v>1206</v>
      </c>
      <c r="AA1205" s="201">
        <v>578.4</v>
      </c>
      <c r="AB1205" s="202">
        <v>0.187</v>
      </c>
      <c r="AC1205" s="202">
        <v>1.6E-2</v>
      </c>
      <c r="AD1205" s="202" t="s">
        <v>971</v>
      </c>
      <c r="AE1205" s="202" t="s">
        <v>1369</v>
      </c>
      <c r="AF1205" s="202" t="s">
        <v>948</v>
      </c>
      <c r="AG1205" s="202" t="s">
        <v>948</v>
      </c>
      <c r="AH1205" s="189">
        <v>0.98373999999999995</v>
      </c>
      <c r="AI1205" s="188"/>
      <c r="AJ1205" s="188"/>
      <c r="AK1205" s="187"/>
      <c r="AL1205" s="187"/>
      <c r="AM1205" s="188"/>
      <c r="AN1205" s="193"/>
    </row>
    <row r="1206" spans="1:40">
      <c r="A1206" s="16" t="str">
        <f t="shared" si="19"/>
        <v>371119538027OP Rehab</v>
      </c>
      <c r="B1206" s="8"/>
      <c r="C1206" s="8"/>
      <c r="D1206" s="9"/>
      <c r="E1206" s="9"/>
      <c r="F1206" s="8"/>
      <c r="G1206" s="8"/>
      <c r="H1206" s="8"/>
      <c r="I1206" s="8"/>
      <c r="J1206" s="8"/>
      <c r="K1206" s="244">
        <v>21002</v>
      </c>
      <c r="L1206" s="248" t="s">
        <v>1749</v>
      </c>
      <c r="M1206" s="246">
        <v>371119538027</v>
      </c>
      <c r="N1206" s="247">
        <v>29</v>
      </c>
      <c r="O1206" s="247" t="s">
        <v>1379</v>
      </c>
      <c r="Q1206" s="188" t="s">
        <v>805</v>
      </c>
      <c r="R1206" s="188" t="s">
        <v>1350</v>
      </c>
      <c r="S1206" s="188" t="s">
        <v>1367</v>
      </c>
      <c r="T1206" s="188" t="s">
        <v>1368</v>
      </c>
      <c r="U1206" s="189"/>
      <c r="V1206" s="189" t="s">
        <v>568</v>
      </c>
      <c r="W1206" s="197">
        <v>310.45999999999998</v>
      </c>
      <c r="X1206" s="198">
        <v>0.6</v>
      </c>
      <c r="Y1206" s="199">
        <v>0.87080000000000002</v>
      </c>
      <c r="Z1206" s="200" t="s">
        <v>1206</v>
      </c>
      <c r="AA1206" s="201">
        <v>378.55</v>
      </c>
      <c r="AB1206" s="202">
        <v>0.187</v>
      </c>
      <c r="AC1206" s="202">
        <v>1.6E-2</v>
      </c>
      <c r="AD1206" s="202" t="s">
        <v>971</v>
      </c>
      <c r="AE1206" s="202" t="s">
        <v>1369</v>
      </c>
      <c r="AF1206" s="202" t="s">
        <v>948</v>
      </c>
      <c r="AG1206" s="202" t="s">
        <v>948</v>
      </c>
      <c r="AH1206" s="189">
        <v>1</v>
      </c>
      <c r="AI1206" s="188"/>
      <c r="AJ1206" s="188"/>
      <c r="AK1206" s="187"/>
      <c r="AL1206" s="187"/>
      <c r="AM1206" s="188"/>
      <c r="AN1206" s="193"/>
    </row>
    <row r="1207" spans="1:40">
      <c r="A1207" s="16" t="str">
        <f t="shared" si="19"/>
        <v>376012895001IP Acute</v>
      </c>
      <c r="B1207" s="8"/>
      <c r="C1207" s="8"/>
      <c r="D1207" s="9"/>
      <c r="E1207" s="9"/>
      <c r="F1207" s="8"/>
      <c r="G1207" s="8"/>
      <c r="H1207" s="8"/>
      <c r="I1207" s="8"/>
      <c r="J1207" s="8"/>
      <c r="K1207" s="244">
        <v>22002</v>
      </c>
      <c r="L1207" s="248" t="s">
        <v>1750</v>
      </c>
      <c r="M1207" s="246">
        <v>376012895001</v>
      </c>
      <c r="N1207" s="247">
        <v>20</v>
      </c>
      <c r="O1207" s="247" t="s">
        <v>1366</v>
      </c>
      <c r="Q1207" s="188" t="s">
        <v>776</v>
      </c>
      <c r="R1207" s="188" t="s">
        <v>1350</v>
      </c>
      <c r="S1207" s="188" t="s">
        <v>945</v>
      </c>
      <c r="T1207" s="188" t="s">
        <v>1368</v>
      </c>
      <c r="U1207" s="189"/>
      <c r="V1207" s="189" t="s">
        <v>696</v>
      </c>
      <c r="W1207" s="197">
        <v>3436.26</v>
      </c>
      <c r="X1207" s="198">
        <v>0.62</v>
      </c>
      <c r="Y1207" s="199">
        <v>0.84860000000000002</v>
      </c>
      <c r="Z1207" s="200">
        <v>0</v>
      </c>
      <c r="AA1207" s="201">
        <v>3109.31</v>
      </c>
      <c r="AB1207" s="202">
        <v>0.29099999999999998</v>
      </c>
      <c r="AC1207" s="202">
        <v>2.1000000000000001E-2</v>
      </c>
      <c r="AD1207" s="202" t="s">
        <v>1373</v>
      </c>
      <c r="AE1207" s="202">
        <v>0</v>
      </c>
      <c r="AF1207" s="202" t="s">
        <v>1206</v>
      </c>
      <c r="AG1207" s="202" t="s">
        <v>949</v>
      </c>
      <c r="AH1207" s="189">
        <v>0.99858999999999998</v>
      </c>
      <c r="AI1207" s="188"/>
      <c r="AJ1207" s="188"/>
      <c r="AK1207" s="187"/>
      <c r="AL1207" s="187"/>
      <c r="AM1207" s="188"/>
      <c r="AN1207" s="193"/>
    </row>
    <row r="1208" spans="1:40">
      <c r="A1208" s="16" t="str">
        <f t="shared" si="19"/>
        <v>376012895001OP Acute</v>
      </c>
      <c r="B1208" s="8"/>
      <c r="C1208" s="8"/>
      <c r="D1208" s="9"/>
      <c r="E1208" s="9"/>
      <c r="F1208" s="8"/>
      <c r="G1208" s="8"/>
      <c r="H1208" s="8"/>
      <c r="I1208" s="8"/>
      <c r="J1208" s="8"/>
      <c r="K1208" s="244">
        <v>22002</v>
      </c>
      <c r="L1208" s="248" t="s">
        <v>1750</v>
      </c>
      <c r="M1208" s="246">
        <v>376012895001</v>
      </c>
      <c r="N1208" s="247">
        <v>24</v>
      </c>
      <c r="O1208" s="247" t="s">
        <v>1371</v>
      </c>
      <c r="Q1208" s="188" t="s">
        <v>776</v>
      </c>
      <c r="R1208" s="188" t="s">
        <v>1350</v>
      </c>
      <c r="S1208" s="188" t="s">
        <v>945</v>
      </c>
      <c r="T1208" s="188" t="s">
        <v>1368</v>
      </c>
      <c r="U1208" s="189"/>
      <c r="V1208" s="189" t="s">
        <v>696</v>
      </c>
      <c r="W1208" s="197">
        <v>683.76</v>
      </c>
      <c r="X1208" s="198">
        <v>0.6</v>
      </c>
      <c r="Y1208" s="199">
        <v>1</v>
      </c>
      <c r="Z1208" s="200" t="s">
        <v>1206</v>
      </c>
      <c r="AA1208" s="201">
        <v>974.05</v>
      </c>
      <c r="AB1208" s="202">
        <v>0.29099999999999998</v>
      </c>
      <c r="AC1208" s="202">
        <v>2.1000000000000001E-2</v>
      </c>
      <c r="AD1208" s="202" t="s">
        <v>1373</v>
      </c>
      <c r="AE1208" s="202">
        <v>0</v>
      </c>
      <c r="AF1208" s="202" t="s">
        <v>948</v>
      </c>
      <c r="AG1208" s="202" t="s">
        <v>949</v>
      </c>
      <c r="AH1208" s="189">
        <v>0.98373999999999995</v>
      </c>
      <c r="AI1208" s="188"/>
      <c r="AJ1208" s="188"/>
      <c r="AK1208" s="187"/>
      <c r="AL1208" s="187"/>
      <c r="AM1208" s="188"/>
      <c r="AN1208" s="193"/>
    </row>
    <row r="1209" spans="1:40">
      <c r="A1209" s="16" t="str">
        <f t="shared" si="19"/>
        <v>370673512001IP Acute</v>
      </c>
      <c r="B1209" s="8"/>
      <c r="C1209" s="8"/>
      <c r="D1209" s="9"/>
      <c r="E1209" s="9"/>
      <c r="F1209" s="8"/>
      <c r="G1209" s="8"/>
      <c r="H1209" s="8"/>
      <c r="I1209" s="8"/>
      <c r="J1209" s="8"/>
      <c r="K1209" s="244">
        <v>23001</v>
      </c>
      <c r="L1209" s="248" t="s">
        <v>1751</v>
      </c>
      <c r="M1209" s="246">
        <v>370673512001</v>
      </c>
      <c r="N1209" s="247">
        <v>20</v>
      </c>
      <c r="O1209" s="247" t="s">
        <v>1366</v>
      </c>
      <c r="Q1209" s="188" t="s">
        <v>838</v>
      </c>
      <c r="R1209" s="188" t="s">
        <v>1350</v>
      </c>
      <c r="S1209" s="188" t="s">
        <v>1367</v>
      </c>
      <c r="T1209" s="188" t="s">
        <v>1368</v>
      </c>
      <c r="U1209" s="189"/>
      <c r="V1209" s="189" t="s">
        <v>601</v>
      </c>
      <c r="W1209" s="197">
        <v>3436.26</v>
      </c>
      <c r="X1209" s="198">
        <v>0.62</v>
      </c>
      <c r="Y1209" s="199">
        <v>0.88639999999999997</v>
      </c>
      <c r="Z1209" s="200">
        <v>0</v>
      </c>
      <c r="AA1209" s="201">
        <v>3189.73</v>
      </c>
      <c r="AB1209" s="202">
        <v>0.43</v>
      </c>
      <c r="AC1209" s="202">
        <v>3.3000000000000002E-2</v>
      </c>
      <c r="AD1209" s="202" t="s">
        <v>1373</v>
      </c>
      <c r="AE1209" s="202">
        <v>0</v>
      </c>
      <c r="AF1209" s="202" t="s">
        <v>1206</v>
      </c>
      <c r="AG1209" s="202" t="s">
        <v>948</v>
      </c>
      <c r="AH1209" s="189">
        <v>0.99858999999999998</v>
      </c>
      <c r="AI1209" s="188"/>
      <c r="AJ1209" s="188"/>
      <c r="AK1209" s="187"/>
      <c r="AL1209" s="187"/>
      <c r="AM1209" s="188"/>
      <c r="AN1209" s="193"/>
    </row>
    <row r="1210" spans="1:40">
      <c r="A1210" s="16" t="str">
        <f t="shared" si="19"/>
        <v>370673512001OP Acute</v>
      </c>
      <c r="B1210" s="8"/>
      <c r="C1210" s="8"/>
      <c r="D1210" s="9"/>
      <c r="E1210" s="9"/>
      <c r="F1210" s="8"/>
      <c r="G1210" s="8"/>
      <c r="H1210" s="8"/>
      <c r="I1210" s="8"/>
      <c r="J1210" s="8"/>
      <c r="K1210" s="244">
        <v>23001</v>
      </c>
      <c r="L1210" s="248" t="s">
        <v>1751</v>
      </c>
      <c r="M1210" s="246">
        <v>370673512001</v>
      </c>
      <c r="N1210" s="247">
        <v>24</v>
      </c>
      <c r="O1210" s="247" t="s">
        <v>1371</v>
      </c>
      <c r="Q1210" s="188" t="s">
        <v>838</v>
      </c>
      <c r="R1210" s="188" t="s">
        <v>1350</v>
      </c>
      <c r="S1210" s="188" t="s">
        <v>1367</v>
      </c>
      <c r="T1210" s="188" t="s">
        <v>1368</v>
      </c>
      <c r="U1210" s="189"/>
      <c r="V1210" s="189" t="s">
        <v>601</v>
      </c>
      <c r="W1210" s="197">
        <v>440.14</v>
      </c>
      <c r="X1210" s="198">
        <v>0.6</v>
      </c>
      <c r="Y1210" s="199">
        <v>0.88639999999999997</v>
      </c>
      <c r="Z1210" s="200" t="s">
        <v>1206</v>
      </c>
      <c r="AA1210" s="201">
        <v>403.47</v>
      </c>
      <c r="AB1210" s="202">
        <v>0.43</v>
      </c>
      <c r="AC1210" s="202">
        <v>3.3000000000000002E-2</v>
      </c>
      <c r="AD1210" s="202" t="s">
        <v>1373</v>
      </c>
      <c r="AE1210" s="202">
        <v>0</v>
      </c>
      <c r="AF1210" s="202" t="s">
        <v>949</v>
      </c>
      <c r="AG1210" s="202" t="s">
        <v>948</v>
      </c>
      <c r="AH1210" s="189">
        <v>0.98373999999999995</v>
      </c>
      <c r="AI1210" s="188"/>
      <c r="AJ1210" s="188"/>
      <c r="AK1210" s="187"/>
      <c r="AL1210" s="187"/>
      <c r="AM1210" s="188"/>
      <c r="AN1210" s="193"/>
    </row>
    <row r="1211" spans="1:40">
      <c r="A1211" s="16" t="str">
        <f t="shared" si="19"/>
        <v>203978521001IP Acute</v>
      </c>
      <c r="B1211" s="8"/>
      <c r="C1211" s="8"/>
      <c r="D1211" s="9"/>
      <c r="E1211" s="9"/>
      <c r="F1211" s="8"/>
      <c r="G1211" s="8"/>
      <c r="H1211" s="8"/>
      <c r="I1211" s="8"/>
      <c r="J1211" s="8"/>
      <c r="K1211" s="244">
        <v>23002</v>
      </c>
      <c r="L1211" s="248" t="s">
        <v>1558</v>
      </c>
      <c r="M1211" s="246">
        <v>203978521001</v>
      </c>
      <c r="N1211" s="247">
        <v>20</v>
      </c>
      <c r="O1211" s="247" t="s">
        <v>1366</v>
      </c>
      <c r="Q1211" s="188" t="s">
        <v>940</v>
      </c>
      <c r="R1211" s="188" t="s">
        <v>1350</v>
      </c>
      <c r="S1211" s="188" t="s">
        <v>1367</v>
      </c>
      <c r="T1211" s="188" t="s">
        <v>1368</v>
      </c>
      <c r="U1211" s="189"/>
      <c r="V1211" s="189" t="s">
        <v>542</v>
      </c>
      <c r="W1211" s="197">
        <v>3436.26</v>
      </c>
      <c r="X1211" s="198">
        <v>0.68300000000000005</v>
      </c>
      <c r="Y1211" s="199">
        <v>1.0427</v>
      </c>
      <c r="Z1211" s="200">
        <v>0</v>
      </c>
      <c r="AA1211" s="201">
        <v>3531.49</v>
      </c>
      <c r="AB1211" s="202">
        <v>0.13100000000000001</v>
      </c>
      <c r="AC1211" s="202">
        <v>2.1000000000000001E-2</v>
      </c>
      <c r="AD1211" s="202" t="s">
        <v>1373</v>
      </c>
      <c r="AE1211" s="202">
        <v>0</v>
      </c>
      <c r="AF1211" s="202" t="s">
        <v>1206</v>
      </c>
      <c r="AG1211" s="202" t="s">
        <v>948</v>
      </c>
      <c r="AH1211" s="189">
        <v>0.99858999999999998</v>
      </c>
      <c r="AI1211" s="188"/>
      <c r="AJ1211" s="188"/>
      <c r="AK1211" s="187"/>
      <c r="AL1211" s="187"/>
      <c r="AM1211" s="188"/>
      <c r="AN1211" s="193"/>
    </row>
    <row r="1212" spans="1:40">
      <c r="A1212" s="16" t="str">
        <f t="shared" si="19"/>
        <v>465500908001IP Acute</v>
      </c>
      <c r="B1212" s="8"/>
      <c r="C1212" s="8"/>
      <c r="D1212" s="9"/>
      <c r="E1212" s="9"/>
      <c r="F1212" s="8"/>
      <c r="G1212" s="8"/>
      <c r="H1212" s="8"/>
      <c r="I1212" s="8"/>
      <c r="J1212" s="8"/>
      <c r="K1212" s="244">
        <v>23002</v>
      </c>
      <c r="L1212" s="248" t="s">
        <v>1558</v>
      </c>
      <c r="M1212" s="246">
        <v>465500908001</v>
      </c>
      <c r="N1212" s="247">
        <v>20</v>
      </c>
      <c r="O1212" s="247" t="s">
        <v>1366</v>
      </c>
      <c r="Q1212" s="188" t="s">
        <v>940</v>
      </c>
      <c r="R1212" s="188" t="s">
        <v>1350</v>
      </c>
      <c r="S1212" s="188" t="s">
        <v>1367</v>
      </c>
      <c r="T1212" s="188" t="s">
        <v>1368</v>
      </c>
      <c r="U1212" s="189"/>
      <c r="V1212" s="189" t="s">
        <v>542</v>
      </c>
      <c r="W1212" s="197">
        <v>3436.26</v>
      </c>
      <c r="X1212" s="198">
        <v>0.68300000000000005</v>
      </c>
      <c r="Y1212" s="199">
        <v>1.0427</v>
      </c>
      <c r="Z1212" s="200">
        <v>0</v>
      </c>
      <c r="AA1212" s="201">
        <v>3531.49</v>
      </c>
      <c r="AB1212" s="202">
        <v>0.13100000000000001</v>
      </c>
      <c r="AC1212" s="202">
        <v>2.1000000000000001E-2</v>
      </c>
      <c r="AD1212" s="202" t="s">
        <v>1373</v>
      </c>
      <c r="AE1212" s="202">
        <v>0</v>
      </c>
      <c r="AF1212" s="202" t="s">
        <v>1206</v>
      </c>
      <c r="AG1212" s="202" t="s">
        <v>948</v>
      </c>
      <c r="AH1212" s="189">
        <v>0.99858999999999998</v>
      </c>
      <c r="AI1212" s="188"/>
      <c r="AJ1212" s="188"/>
      <c r="AK1212" s="187"/>
      <c r="AL1212" s="187"/>
      <c r="AM1212" s="188"/>
      <c r="AN1212" s="193"/>
    </row>
    <row r="1213" spans="1:40">
      <c r="A1213" s="16" t="str">
        <f t="shared" si="19"/>
        <v>203978521001IP Psych</v>
      </c>
      <c r="B1213" s="8"/>
      <c r="C1213" s="8"/>
      <c r="D1213" s="9"/>
      <c r="E1213" s="9"/>
      <c r="F1213" s="8"/>
      <c r="G1213" s="8"/>
      <c r="H1213" s="8"/>
      <c r="I1213" s="8"/>
      <c r="J1213" s="8"/>
      <c r="K1213" s="244">
        <v>23002</v>
      </c>
      <c r="L1213" s="248" t="s">
        <v>1558</v>
      </c>
      <c r="M1213" s="246">
        <v>203978521001</v>
      </c>
      <c r="N1213" s="247">
        <v>21</v>
      </c>
      <c r="O1213" s="247" t="s">
        <v>1375</v>
      </c>
      <c r="Q1213" s="188" t="s">
        <v>940</v>
      </c>
      <c r="R1213" s="188" t="s">
        <v>1350</v>
      </c>
      <c r="S1213" s="188" t="s">
        <v>1367</v>
      </c>
      <c r="T1213" s="188" t="s">
        <v>1368</v>
      </c>
      <c r="U1213" s="189"/>
      <c r="V1213" s="189" t="s">
        <v>542</v>
      </c>
      <c r="W1213" s="197" t="s">
        <v>1206</v>
      </c>
      <c r="X1213" s="198" t="s">
        <v>1206</v>
      </c>
      <c r="Y1213" s="199" t="s">
        <v>1206</v>
      </c>
      <c r="Z1213" s="200" t="s">
        <v>1206</v>
      </c>
      <c r="AA1213" s="201">
        <v>415.02</v>
      </c>
      <c r="AB1213" s="202" t="s">
        <v>1206</v>
      </c>
      <c r="AC1213" s="202" t="s">
        <v>1206</v>
      </c>
      <c r="AD1213" s="202" t="s">
        <v>1373</v>
      </c>
      <c r="AE1213" s="202">
        <v>0</v>
      </c>
      <c r="AF1213" s="202" t="s">
        <v>1206</v>
      </c>
      <c r="AG1213" s="202" t="s">
        <v>948</v>
      </c>
      <c r="AH1213" s="189">
        <v>1</v>
      </c>
      <c r="AI1213" s="188"/>
      <c r="AJ1213" s="188"/>
      <c r="AK1213" s="187"/>
      <c r="AL1213" s="187"/>
      <c r="AM1213" s="188"/>
      <c r="AN1213" s="193"/>
    </row>
    <row r="1214" spans="1:40">
      <c r="A1214" s="16" t="str">
        <f t="shared" si="19"/>
        <v>203978521007IP Psych</v>
      </c>
      <c r="B1214" s="8"/>
      <c r="C1214" s="8"/>
      <c r="D1214" s="9"/>
      <c r="E1214" s="9"/>
      <c r="F1214" s="8"/>
      <c r="G1214" s="8"/>
      <c r="H1214" s="8"/>
      <c r="I1214" s="8"/>
      <c r="J1214" s="8"/>
      <c r="K1214" s="244">
        <v>23002</v>
      </c>
      <c r="L1214" s="248" t="s">
        <v>1558</v>
      </c>
      <c r="M1214" s="246">
        <v>203978521007</v>
      </c>
      <c r="N1214" s="247">
        <v>21</v>
      </c>
      <c r="O1214" s="247" t="s">
        <v>1375</v>
      </c>
      <c r="Q1214" s="188" t="s">
        <v>940</v>
      </c>
      <c r="R1214" s="188" t="s">
        <v>1350</v>
      </c>
      <c r="S1214" s="188" t="s">
        <v>1367</v>
      </c>
      <c r="T1214" s="188" t="s">
        <v>1368</v>
      </c>
      <c r="U1214" s="189"/>
      <c r="V1214" s="189" t="s">
        <v>542</v>
      </c>
      <c r="W1214" s="197" t="s">
        <v>1206</v>
      </c>
      <c r="X1214" s="198" t="s">
        <v>1206</v>
      </c>
      <c r="Y1214" s="199" t="s">
        <v>1206</v>
      </c>
      <c r="Z1214" s="200" t="s">
        <v>1206</v>
      </c>
      <c r="AA1214" s="201">
        <v>415.02</v>
      </c>
      <c r="AB1214" s="202" t="s">
        <v>1206</v>
      </c>
      <c r="AC1214" s="202" t="s">
        <v>1206</v>
      </c>
      <c r="AD1214" s="202" t="s">
        <v>1373</v>
      </c>
      <c r="AE1214" s="202">
        <v>0</v>
      </c>
      <c r="AF1214" s="202" t="s">
        <v>1206</v>
      </c>
      <c r="AG1214" s="202" t="s">
        <v>948</v>
      </c>
      <c r="AH1214" s="189">
        <v>1</v>
      </c>
      <c r="AI1214" s="188"/>
      <c r="AJ1214" s="188"/>
      <c r="AK1214" s="187"/>
      <c r="AL1214" s="187"/>
      <c r="AM1214" s="188"/>
      <c r="AN1214" s="193"/>
    </row>
    <row r="1215" spans="1:40">
      <c r="A1215" s="16" t="str">
        <f t="shared" si="19"/>
        <v>465500908001IP Psych</v>
      </c>
      <c r="B1215" s="8"/>
      <c r="C1215" s="8"/>
      <c r="D1215" s="9"/>
      <c r="E1215" s="9"/>
      <c r="F1215" s="8"/>
      <c r="G1215" s="8"/>
      <c r="H1215" s="8"/>
      <c r="I1215" s="8"/>
      <c r="J1215" s="8"/>
      <c r="K1215" s="244">
        <v>23002</v>
      </c>
      <c r="L1215" s="248" t="s">
        <v>1558</v>
      </c>
      <c r="M1215" s="246">
        <v>465500908001</v>
      </c>
      <c r="N1215" s="247">
        <v>21</v>
      </c>
      <c r="O1215" s="247" t="s">
        <v>1375</v>
      </c>
      <c r="Q1215" s="188" t="s">
        <v>940</v>
      </c>
      <c r="R1215" s="188" t="s">
        <v>1350</v>
      </c>
      <c r="S1215" s="188" t="s">
        <v>1367</v>
      </c>
      <c r="T1215" s="188" t="s">
        <v>1368</v>
      </c>
      <c r="U1215" s="189"/>
      <c r="V1215" s="189" t="s">
        <v>542</v>
      </c>
      <c r="W1215" s="197" t="s">
        <v>1206</v>
      </c>
      <c r="X1215" s="198" t="s">
        <v>1206</v>
      </c>
      <c r="Y1215" s="199" t="s">
        <v>1206</v>
      </c>
      <c r="Z1215" s="200" t="s">
        <v>1206</v>
      </c>
      <c r="AA1215" s="201">
        <v>415.02</v>
      </c>
      <c r="AB1215" s="202" t="s">
        <v>1206</v>
      </c>
      <c r="AC1215" s="202" t="s">
        <v>1206</v>
      </c>
      <c r="AD1215" s="202" t="s">
        <v>1373</v>
      </c>
      <c r="AE1215" s="202">
        <v>0</v>
      </c>
      <c r="AF1215" s="202" t="s">
        <v>1206</v>
      </c>
      <c r="AG1215" s="202" t="s">
        <v>948</v>
      </c>
      <c r="AH1215" s="189">
        <v>1</v>
      </c>
      <c r="AI1215" s="188"/>
      <c r="AJ1215" s="188"/>
      <c r="AK1215" s="187"/>
      <c r="AL1215" s="187"/>
      <c r="AM1215" s="188"/>
      <c r="AN1215" s="193"/>
    </row>
    <row r="1216" spans="1:40">
      <c r="A1216" s="16" t="str">
        <f t="shared" si="19"/>
        <v>203978521001IP Rehab</v>
      </c>
      <c r="B1216" s="8"/>
      <c r="C1216" s="8"/>
      <c r="D1216" s="9"/>
      <c r="E1216" s="9"/>
      <c r="F1216" s="8"/>
      <c r="G1216" s="8"/>
      <c r="H1216" s="8"/>
      <c r="I1216" s="8"/>
      <c r="J1216" s="8"/>
      <c r="K1216" s="244">
        <v>23002</v>
      </c>
      <c r="L1216" s="248" t="s">
        <v>1558</v>
      </c>
      <c r="M1216" s="246">
        <v>203978521001</v>
      </c>
      <c r="N1216" s="247">
        <v>22</v>
      </c>
      <c r="O1216" s="247" t="s">
        <v>1370</v>
      </c>
      <c r="Q1216" s="188" t="s">
        <v>940</v>
      </c>
      <c r="R1216" s="188" t="s">
        <v>1350</v>
      </c>
      <c r="S1216" s="188" t="s">
        <v>1367</v>
      </c>
      <c r="T1216" s="188" t="s">
        <v>1368</v>
      </c>
      <c r="U1216" s="189"/>
      <c r="V1216" s="189" t="s">
        <v>542</v>
      </c>
      <c r="W1216" s="197" t="s">
        <v>1206</v>
      </c>
      <c r="X1216" s="198" t="s">
        <v>1206</v>
      </c>
      <c r="Y1216" s="199" t="s">
        <v>1206</v>
      </c>
      <c r="Z1216" s="200" t="s">
        <v>1206</v>
      </c>
      <c r="AA1216" s="201">
        <v>596.80999999999995</v>
      </c>
      <c r="AB1216" s="202" t="s">
        <v>1206</v>
      </c>
      <c r="AC1216" s="202" t="s">
        <v>1206</v>
      </c>
      <c r="AD1216" s="202" t="s">
        <v>1373</v>
      </c>
      <c r="AE1216" s="202">
        <v>0</v>
      </c>
      <c r="AF1216" s="202" t="s">
        <v>1206</v>
      </c>
      <c r="AG1216" s="202" t="s">
        <v>948</v>
      </c>
      <c r="AH1216" s="189">
        <v>1</v>
      </c>
      <c r="AI1216" s="188"/>
      <c r="AJ1216" s="188"/>
      <c r="AK1216" s="187"/>
      <c r="AL1216" s="187"/>
      <c r="AM1216" s="188"/>
      <c r="AN1216" s="193"/>
    </row>
    <row r="1217" spans="1:40">
      <c r="A1217" s="16" t="str">
        <f t="shared" si="19"/>
        <v>203978521006IP Rehab</v>
      </c>
      <c r="B1217" s="8"/>
      <c r="C1217" s="8"/>
      <c r="D1217" s="9"/>
      <c r="E1217" s="9"/>
      <c r="F1217" s="8"/>
      <c r="G1217" s="8"/>
      <c r="H1217" s="8"/>
      <c r="I1217" s="8"/>
      <c r="J1217" s="8"/>
      <c r="K1217" s="244">
        <v>23002</v>
      </c>
      <c r="L1217" s="248" t="s">
        <v>1558</v>
      </c>
      <c r="M1217" s="246">
        <v>203978521006</v>
      </c>
      <c r="N1217" s="247">
        <v>22</v>
      </c>
      <c r="O1217" s="247" t="s">
        <v>1370</v>
      </c>
      <c r="Q1217" s="188" t="s">
        <v>940</v>
      </c>
      <c r="R1217" s="188" t="s">
        <v>1350</v>
      </c>
      <c r="S1217" s="188" t="s">
        <v>1367</v>
      </c>
      <c r="T1217" s="188" t="s">
        <v>1368</v>
      </c>
      <c r="U1217" s="189"/>
      <c r="V1217" s="189" t="s">
        <v>542</v>
      </c>
      <c r="W1217" s="197" t="s">
        <v>1206</v>
      </c>
      <c r="X1217" s="198" t="s">
        <v>1206</v>
      </c>
      <c r="Y1217" s="199" t="s">
        <v>1206</v>
      </c>
      <c r="Z1217" s="200" t="s">
        <v>1206</v>
      </c>
      <c r="AA1217" s="201">
        <v>596.80999999999995</v>
      </c>
      <c r="AB1217" s="202" t="s">
        <v>1206</v>
      </c>
      <c r="AC1217" s="202" t="s">
        <v>1206</v>
      </c>
      <c r="AD1217" s="202" t="s">
        <v>1373</v>
      </c>
      <c r="AE1217" s="202">
        <v>0</v>
      </c>
      <c r="AF1217" s="202" t="s">
        <v>1206</v>
      </c>
      <c r="AG1217" s="202" t="s">
        <v>948</v>
      </c>
      <c r="AH1217" s="189">
        <v>1</v>
      </c>
      <c r="AI1217" s="188"/>
      <c r="AJ1217" s="188"/>
      <c r="AK1217" s="187"/>
      <c r="AL1217" s="187"/>
      <c r="AM1217" s="188"/>
      <c r="AN1217" s="193"/>
    </row>
    <row r="1218" spans="1:40">
      <c r="A1218" s="16" t="str">
        <f t="shared" si="19"/>
        <v>203978521001OP Acute</v>
      </c>
      <c r="B1218" s="8"/>
      <c r="C1218" s="8"/>
      <c r="D1218" s="9"/>
      <c r="E1218" s="9"/>
      <c r="F1218" s="8"/>
      <c r="G1218" s="8"/>
      <c r="H1218" s="8"/>
      <c r="I1218" s="8"/>
      <c r="J1218" s="8"/>
      <c r="K1218" s="244">
        <v>23002</v>
      </c>
      <c r="L1218" s="248" t="s">
        <v>1558</v>
      </c>
      <c r="M1218" s="246">
        <v>203978521001</v>
      </c>
      <c r="N1218" s="247">
        <v>24</v>
      </c>
      <c r="O1218" s="247" t="s">
        <v>1371</v>
      </c>
      <c r="Q1218" s="188" t="s">
        <v>940</v>
      </c>
      <c r="R1218" s="188" t="s">
        <v>1350</v>
      </c>
      <c r="S1218" s="188" t="s">
        <v>1367</v>
      </c>
      <c r="T1218" s="188" t="s">
        <v>1368</v>
      </c>
      <c r="U1218" s="189"/>
      <c r="V1218" s="189" t="s">
        <v>542</v>
      </c>
      <c r="W1218" s="197">
        <v>440.14</v>
      </c>
      <c r="X1218" s="198">
        <v>0.6</v>
      </c>
      <c r="Y1218" s="199">
        <v>1.0427</v>
      </c>
      <c r="Z1218" s="200" t="s">
        <v>1206</v>
      </c>
      <c r="AA1218" s="201">
        <v>444.08</v>
      </c>
      <c r="AB1218" s="202">
        <v>0.13100000000000001</v>
      </c>
      <c r="AC1218" s="202">
        <v>2.1000000000000001E-2</v>
      </c>
      <c r="AD1218" s="202" t="s">
        <v>1373</v>
      </c>
      <c r="AE1218" s="202">
        <v>0</v>
      </c>
      <c r="AF1218" s="202" t="s">
        <v>949</v>
      </c>
      <c r="AG1218" s="202" t="s">
        <v>948</v>
      </c>
      <c r="AH1218" s="189">
        <v>0.98373999999999995</v>
      </c>
      <c r="AI1218" s="188"/>
      <c r="AJ1218" s="188"/>
      <c r="AK1218" s="187"/>
      <c r="AL1218" s="187"/>
      <c r="AM1218" s="188"/>
      <c r="AN1218" s="193"/>
    </row>
    <row r="1219" spans="1:40">
      <c r="A1219" s="16" t="str">
        <f t="shared" si="19"/>
        <v>465500908001OP Acute</v>
      </c>
      <c r="B1219" s="8"/>
      <c r="C1219" s="8"/>
      <c r="D1219" s="9"/>
      <c r="E1219" s="9"/>
      <c r="F1219" s="8"/>
      <c r="G1219" s="8"/>
      <c r="H1219" s="8"/>
      <c r="I1219" s="8"/>
      <c r="J1219" s="8"/>
      <c r="K1219" s="244">
        <v>23002</v>
      </c>
      <c r="L1219" s="248" t="s">
        <v>1558</v>
      </c>
      <c r="M1219" s="246">
        <v>465500908001</v>
      </c>
      <c r="N1219" s="247">
        <v>24</v>
      </c>
      <c r="O1219" s="247" t="s">
        <v>1371</v>
      </c>
      <c r="Q1219" s="188" t="s">
        <v>940</v>
      </c>
      <c r="R1219" s="188" t="s">
        <v>1350</v>
      </c>
      <c r="S1219" s="188" t="s">
        <v>1367</v>
      </c>
      <c r="T1219" s="188" t="s">
        <v>1368</v>
      </c>
      <c r="U1219" s="189"/>
      <c r="V1219" s="189" t="s">
        <v>542</v>
      </c>
      <c r="W1219" s="197">
        <v>440.14</v>
      </c>
      <c r="X1219" s="198">
        <v>0.6</v>
      </c>
      <c r="Y1219" s="199">
        <v>1.0427</v>
      </c>
      <c r="Z1219" s="200" t="s">
        <v>1206</v>
      </c>
      <c r="AA1219" s="201">
        <v>444.08</v>
      </c>
      <c r="AB1219" s="202">
        <v>0.13100000000000001</v>
      </c>
      <c r="AC1219" s="202">
        <v>2.1000000000000001E-2</v>
      </c>
      <c r="AD1219" s="202" t="s">
        <v>1373</v>
      </c>
      <c r="AE1219" s="202">
        <v>0</v>
      </c>
      <c r="AF1219" s="202" t="s">
        <v>949</v>
      </c>
      <c r="AG1219" s="202" t="s">
        <v>948</v>
      </c>
      <c r="AH1219" s="189">
        <v>0.98373999999999995</v>
      </c>
      <c r="AI1219" s="188"/>
      <c r="AJ1219" s="188"/>
      <c r="AK1219" s="187"/>
      <c r="AL1219" s="187"/>
      <c r="AM1219" s="188"/>
      <c r="AN1219" s="193"/>
    </row>
    <row r="1220" spans="1:40">
      <c r="A1220" s="16" t="str">
        <f t="shared" si="19"/>
        <v>203978521001OP Psych</v>
      </c>
      <c r="B1220" s="8"/>
      <c r="C1220" s="8"/>
      <c r="D1220" s="9"/>
      <c r="E1220" s="9"/>
      <c r="F1220" s="8"/>
      <c r="G1220" s="8"/>
      <c r="H1220" s="8"/>
      <c r="I1220" s="8"/>
      <c r="J1220" s="8"/>
      <c r="K1220" s="244">
        <v>23002</v>
      </c>
      <c r="L1220" s="248" t="s">
        <v>1558</v>
      </c>
      <c r="M1220" s="246">
        <v>203978521001</v>
      </c>
      <c r="N1220" s="247">
        <v>27</v>
      </c>
      <c r="O1220" s="247" t="s">
        <v>1376</v>
      </c>
      <c r="Q1220" s="188" t="s">
        <v>940</v>
      </c>
      <c r="R1220" s="188" t="s">
        <v>1350</v>
      </c>
      <c r="S1220" s="188" t="s">
        <v>1367</v>
      </c>
      <c r="T1220" s="188" t="s">
        <v>1368</v>
      </c>
      <c r="U1220" s="189"/>
      <c r="V1220" s="189" t="s">
        <v>542</v>
      </c>
      <c r="W1220" s="197">
        <v>201.46</v>
      </c>
      <c r="X1220" s="198">
        <v>0.6</v>
      </c>
      <c r="Y1220" s="199">
        <v>1.0427</v>
      </c>
      <c r="Z1220" s="200" t="s">
        <v>1206</v>
      </c>
      <c r="AA1220" s="201">
        <v>206.62</v>
      </c>
      <c r="AB1220" s="202">
        <v>0.13100000000000001</v>
      </c>
      <c r="AC1220" s="202">
        <v>2.1000000000000001E-2</v>
      </c>
      <c r="AD1220" s="202" t="s">
        <v>1373</v>
      </c>
      <c r="AE1220" s="202">
        <v>0</v>
      </c>
      <c r="AF1220" s="202" t="s">
        <v>949</v>
      </c>
      <c r="AG1220" s="202" t="s">
        <v>948</v>
      </c>
      <c r="AH1220" s="189">
        <v>1</v>
      </c>
      <c r="AI1220" s="188"/>
      <c r="AJ1220" s="188"/>
      <c r="AK1220" s="187"/>
      <c r="AL1220" s="187"/>
      <c r="AM1220" s="188"/>
      <c r="AN1220" s="193"/>
    </row>
    <row r="1221" spans="1:40">
      <c r="A1221" s="16" t="str">
        <f t="shared" si="19"/>
        <v>203978521007OP Psych</v>
      </c>
      <c r="B1221" s="8"/>
      <c r="C1221" s="8"/>
      <c r="D1221" s="9"/>
      <c r="E1221" s="9"/>
      <c r="F1221" s="8"/>
      <c r="G1221" s="8"/>
      <c r="H1221" s="8"/>
      <c r="I1221" s="8"/>
      <c r="J1221" s="8"/>
      <c r="K1221" s="244">
        <v>23002</v>
      </c>
      <c r="L1221" s="248" t="s">
        <v>1558</v>
      </c>
      <c r="M1221" s="246">
        <v>203978521007</v>
      </c>
      <c r="N1221" s="247">
        <v>27</v>
      </c>
      <c r="O1221" s="247" t="s">
        <v>1376</v>
      </c>
      <c r="Q1221" s="188" t="s">
        <v>940</v>
      </c>
      <c r="R1221" s="188" t="s">
        <v>1350</v>
      </c>
      <c r="S1221" s="188" t="s">
        <v>1367</v>
      </c>
      <c r="T1221" s="188" t="s">
        <v>1368</v>
      </c>
      <c r="U1221" s="189"/>
      <c r="V1221" s="189" t="s">
        <v>542</v>
      </c>
      <c r="W1221" s="197">
        <v>201.46</v>
      </c>
      <c r="X1221" s="198">
        <v>0.6</v>
      </c>
      <c r="Y1221" s="199">
        <v>1.0427</v>
      </c>
      <c r="Z1221" s="200" t="s">
        <v>1206</v>
      </c>
      <c r="AA1221" s="201">
        <v>206.62</v>
      </c>
      <c r="AB1221" s="202">
        <v>0.13100000000000001</v>
      </c>
      <c r="AC1221" s="202">
        <v>2.1000000000000001E-2</v>
      </c>
      <c r="AD1221" s="202" t="s">
        <v>1373</v>
      </c>
      <c r="AE1221" s="202">
        <v>0</v>
      </c>
      <c r="AF1221" s="202" t="s">
        <v>949</v>
      </c>
      <c r="AG1221" s="202" t="s">
        <v>948</v>
      </c>
      <c r="AH1221" s="189">
        <v>1</v>
      </c>
      <c r="AI1221" s="188"/>
      <c r="AJ1221" s="188"/>
      <c r="AK1221" s="187"/>
      <c r="AL1221" s="187"/>
      <c r="AM1221" s="188"/>
      <c r="AN1221" s="193"/>
    </row>
    <row r="1222" spans="1:40">
      <c r="A1222" s="16" t="str">
        <f t="shared" si="19"/>
        <v>203978521001OP Psych</v>
      </c>
      <c r="B1222" s="8"/>
      <c r="C1222" s="8"/>
      <c r="D1222" s="9"/>
      <c r="E1222" s="9"/>
      <c r="F1222" s="8"/>
      <c r="G1222" s="8"/>
      <c r="H1222" s="8"/>
      <c r="I1222" s="8"/>
      <c r="J1222" s="8"/>
      <c r="K1222" s="244">
        <v>23002</v>
      </c>
      <c r="L1222" s="248" t="s">
        <v>1558</v>
      </c>
      <c r="M1222" s="246">
        <v>203978521001</v>
      </c>
      <c r="N1222" s="247">
        <v>28</v>
      </c>
      <c r="O1222" s="247" t="s">
        <v>1376</v>
      </c>
      <c r="Q1222" s="188" t="s">
        <v>940</v>
      </c>
      <c r="R1222" s="188" t="s">
        <v>1350</v>
      </c>
      <c r="S1222" s="188" t="s">
        <v>1367</v>
      </c>
      <c r="T1222" s="188" t="s">
        <v>1368</v>
      </c>
      <c r="U1222" s="189"/>
      <c r="V1222" s="189" t="s">
        <v>542</v>
      </c>
      <c r="W1222" s="197">
        <v>201.46</v>
      </c>
      <c r="X1222" s="198">
        <v>0.6</v>
      </c>
      <c r="Y1222" s="199">
        <v>1.0427</v>
      </c>
      <c r="Z1222" s="200" t="s">
        <v>1206</v>
      </c>
      <c r="AA1222" s="201">
        <v>206.62</v>
      </c>
      <c r="AB1222" s="202">
        <v>0.13100000000000001</v>
      </c>
      <c r="AC1222" s="202">
        <v>2.1000000000000001E-2</v>
      </c>
      <c r="AD1222" s="202" t="s">
        <v>1373</v>
      </c>
      <c r="AE1222" s="202">
        <v>0</v>
      </c>
      <c r="AF1222" s="202" t="s">
        <v>949</v>
      </c>
      <c r="AG1222" s="202" t="s">
        <v>948</v>
      </c>
      <c r="AH1222" s="189">
        <v>1</v>
      </c>
      <c r="AI1222" s="188"/>
      <c r="AJ1222" s="188"/>
      <c r="AK1222" s="187"/>
      <c r="AL1222" s="187"/>
      <c r="AM1222" s="188"/>
      <c r="AN1222" s="193"/>
    </row>
    <row r="1223" spans="1:40">
      <c r="A1223" s="16" t="str">
        <f t="shared" si="19"/>
        <v>203978521007OP Psych</v>
      </c>
      <c r="B1223" s="8"/>
      <c r="C1223" s="8"/>
      <c r="D1223" s="9"/>
      <c r="E1223" s="9"/>
      <c r="F1223" s="8"/>
      <c r="G1223" s="8"/>
      <c r="H1223" s="8"/>
      <c r="I1223" s="8"/>
      <c r="J1223" s="8"/>
      <c r="K1223" s="244">
        <v>23002</v>
      </c>
      <c r="L1223" s="248" t="s">
        <v>1558</v>
      </c>
      <c r="M1223" s="246">
        <v>203978521007</v>
      </c>
      <c r="N1223" s="247">
        <v>28</v>
      </c>
      <c r="O1223" s="247" t="s">
        <v>1376</v>
      </c>
      <c r="Q1223" s="188" t="s">
        <v>940</v>
      </c>
      <c r="R1223" s="188" t="s">
        <v>1350</v>
      </c>
      <c r="S1223" s="188" t="s">
        <v>1367</v>
      </c>
      <c r="T1223" s="188" t="s">
        <v>1368</v>
      </c>
      <c r="U1223" s="189"/>
      <c r="V1223" s="189" t="s">
        <v>542</v>
      </c>
      <c r="W1223" s="197">
        <v>201.46</v>
      </c>
      <c r="X1223" s="198">
        <v>0.6</v>
      </c>
      <c r="Y1223" s="199">
        <v>1.0427</v>
      </c>
      <c r="Z1223" s="200" t="s">
        <v>1206</v>
      </c>
      <c r="AA1223" s="201">
        <v>206.62</v>
      </c>
      <c r="AB1223" s="202">
        <v>0.13100000000000001</v>
      </c>
      <c r="AC1223" s="202">
        <v>2.1000000000000001E-2</v>
      </c>
      <c r="AD1223" s="202" t="s">
        <v>1373</v>
      </c>
      <c r="AE1223" s="202">
        <v>0</v>
      </c>
      <c r="AF1223" s="202" t="s">
        <v>949</v>
      </c>
      <c r="AG1223" s="202" t="s">
        <v>948</v>
      </c>
      <c r="AH1223" s="189">
        <v>1</v>
      </c>
      <c r="AI1223" s="188"/>
      <c r="AJ1223" s="188"/>
      <c r="AK1223" s="187"/>
      <c r="AL1223" s="187"/>
      <c r="AM1223" s="188"/>
      <c r="AN1223" s="193"/>
    </row>
    <row r="1224" spans="1:40">
      <c r="A1224" s="16" t="str">
        <f t="shared" si="19"/>
        <v>203978521001OP Rehab</v>
      </c>
      <c r="B1224" s="8"/>
      <c r="C1224" s="8"/>
      <c r="D1224" s="9"/>
      <c r="E1224" s="9"/>
      <c r="F1224" s="8"/>
      <c r="G1224" s="8"/>
      <c r="H1224" s="8"/>
      <c r="I1224" s="8"/>
      <c r="J1224" s="8"/>
      <c r="K1224" s="244">
        <v>23002</v>
      </c>
      <c r="L1224" s="248" t="s">
        <v>1558</v>
      </c>
      <c r="M1224" s="246">
        <v>203978521001</v>
      </c>
      <c r="N1224" s="247">
        <v>29</v>
      </c>
      <c r="O1224" s="247" t="s">
        <v>1379</v>
      </c>
      <c r="Q1224" s="188" t="s">
        <v>940</v>
      </c>
      <c r="R1224" s="188" t="s">
        <v>1350</v>
      </c>
      <c r="S1224" s="188" t="s">
        <v>1367</v>
      </c>
      <c r="T1224" s="188" t="s">
        <v>1368</v>
      </c>
      <c r="U1224" s="189"/>
      <c r="V1224" s="189" t="s">
        <v>542</v>
      </c>
      <c r="W1224" s="197">
        <v>310.45999999999998</v>
      </c>
      <c r="X1224" s="198">
        <v>0.6</v>
      </c>
      <c r="Y1224" s="199">
        <v>1.0427</v>
      </c>
      <c r="Z1224" s="200" t="s">
        <v>1206</v>
      </c>
      <c r="AA1224" s="201">
        <v>318.41000000000003</v>
      </c>
      <c r="AB1224" s="202">
        <v>0.13100000000000001</v>
      </c>
      <c r="AC1224" s="202">
        <v>2.1000000000000001E-2</v>
      </c>
      <c r="AD1224" s="202" t="s">
        <v>1373</v>
      </c>
      <c r="AE1224" s="202">
        <v>0</v>
      </c>
      <c r="AF1224" s="202" t="s">
        <v>949</v>
      </c>
      <c r="AG1224" s="202" t="s">
        <v>948</v>
      </c>
      <c r="AH1224" s="189">
        <v>1</v>
      </c>
      <c r="AI1224" s="188"/>
      <c r="AJ1224" s="188"/>
      <c r="AK1224" s="187"/>
      <c r="AL1224" s="187"/>
      <c r="AM1224" s="188"/>
      <c r="AN1224" s="193"/>
    </row>
    <row r="1225" spans="1:40">
      <c r="A1225" s="16" t="str">
        <f t="shared" si="19"/>
        <v>203978521002IP Acute</v>
      </c>
      <c r="B1225" s="8"/>
      <c r="C1225" s="8"/>
      <c r="D1225" s="9"/>
      <c r="E1225" s="9"/>
      <c r="F1225" s="8"/>
      <c r="G1225" s="8"/>
      <c r="H1225" s="8"/>
      <c r="I1225" s="8"/>
      <c r="J1225" s="8"/>
      <c r="K1225" s="244">
        <v>23003</v>
      </c>
      <c r="L1225" s="248" t="s">
        <v>1752</v>
      </c>
      <c r="M1225" s="246">
        <v>203978521002</v>
      </c>
      <c r="N1225" s="247">
        <v>20</v>
      </c>
      <c r="O1225" s="247" t="s">
        <v>1366</v>
      </c>
      <c r="Q1225" s="188" t="s">
        <v>939</v>
      </c>
      <c r="R1225" s="188" t="s">
        <v>1350</v>
      </c>
      <c r="S1225" s="188" t="s">
        <v>1367</v>
      </c>
      <c r="T1225" s="188" t="s">
        <v>1368</v>
      </c>
      <c r="U1225" s="189"/>
      <c r="V1225" s="189" t="s">
        <v>565</v>
      </c>
      <c r="W1225" s="197">
        <v>3436.26</v>
      </c>
      <c r="X1225" s="198">
        <v>0.68300000000000005</v>
      </c>
      <c r="Y1225" s="199">
        <v>1.0427</v>
      </c>
      <c r="Z1225" s="200">
        <v>0</v>
      </c>
      <c r="AA1225" s="201">
        <v>3531.49</v>
      </c>
      <c r="AB1225" s="202">
        <v>0.108</v>
      </c>
      <c r="AC1225" s="202">
        <v>8.9999999999999993E-3</v>
      </c>
      <c r="AD1225" s="202" t="s">
        <v>1378</v>
      </c>
      <c r="AE1225" s="202" t="s">
        <v>1374</v>
      </c>
      <c r="AF1225" s="202" t="s">
        <v>1206</v>
      </c>
      <c r="AG1225" s="202" t="s">
        <v>948</v>
      </c>
      <c r="AH1225" s="189">
        <v>0.99858999999999998</v>
      </c>
      <c r="AI1225" s="188"/>
      <c r="AJ1225" s="188"/>
      <c r="AK1225" s="187"/>
      <c r="AL1225" s="187"/>
      <c r="AM1225" s="188"/>
      <c r="AN1225" s="193"/>
    </row>
    <row r="1226" spans="1:40">
      <c r="A1226" s="16" t="str">
        <f t="shared" si="19"/>
        <v>203978521002IP Psych</v>
      </c>
      <c r="B1226" s="8"/>
      <c r="C1226" s="8"/>
      <c r="D1226" s="9"/>
      <c r="E1226" s="9"/>
      <c r="F1226" s="8"/>
      <c r="G1226" s="8"/>
      <c r="H1226" s="8"/>
      <c r="I1226" s="8"/>
      <c r="J1226" s="8"/>
      <c r="K1226" s="244">
        <v>23003</v>
      </c>
      <c r="L1226" s="248" t="s">
        <v>1752</v>
      </c>
      <c r="M1226" s="246">
        <v>203978521002</v>
      </c>
      <c r="N1226" s="247">
        <v>21</v>
      </c>
      <c r="O1226" s="247" t="s">
        <v>1375</v>
      </c>
      <c r="Q1226" s="188" t="s">
        <v>939</v>
      </c>
      <c r="R1226" s="188" t="s">
        <v>1350</v>
      </c>
      <c r="S1226" s="188" t="s">
        <v>1367</v>
      </c>
      <c r="T1226" s="188" t="s">
        <v>1368</v>
      </c>
      <c r="U1226" s="189"/>
      <c r="V1226" s="189" t="s">
        <v>565</v>
      </c>
      <c r="W1226" s="197" t="s">
        <v>1206</v>
      </c>
      <c r="X1226" s="198" t="s">
        <v>1206</v>
      </c>
      <c r="Y1226" s="199" t="s">
        <v>1206</v>
      </c>
      <c r="Z1226" s="200" t="s">
        <v>1206</v>
      </c>
      <c r="AA1226" s="201">
        <v>456</v>
      </c>
      <c r="AB1226" s="202" t="s">
        <v>1206</v>
      </c>
      <c r="AC1226" s="202" t="s">
        <v>1206</v>
      </c>
      <c r="AD1226" s="202" t="s">
        <v>1378</v>
      </c>
      <c r="AE1226" s="202" t="s">
        <v>1374</v>
      </c>
      <c r="AF1226" s="202" t="s">
        <v>1206</v>
      </c>
      <c r="AG1226" s="202" t="s">
        <v>948</v>
      </c>
      <c r="AH1226" s="189">
        <v>1</v>
      </c>
      <c r="AI1226" s="188"/>
      <c r="AJ1226" s="188"/>
      <c r="AK1226" s="187"/>
      <c r="AL1226" s="187"/>
      <c r="AM1226" s="188"/>
      <c r="AN1226" s="193"/>
    </row>
    <row r="1227" spans="1:40">
      <c r="A1227" s="16" t="str">
        <f t="shared" si="19"/>
        <v>203978521002IP Rehab</v>
      </c>
      <c r="B1227" s="8"/>
      <c r="C1227" s="8"/>
      <c r="D1227" s="9"/>
      <c r="E1227" s="9"/>
      <c r="F1227" s="8"/>
      <c r="G1227" s="8"/>
      <c r="H1227" s="8"/>
      <c r="I1227" s="8"/>
      <c r="J1227" s="8"/>
      <c r="K1227" s="244">
        <v>23003</v>
      </c>
      <c r="L1227" s="248" t="s">
        <v>1752</v>
      </c>
      <c r="M1227" s="246">
        <v>203978521002</v>
      </c>
      <c r="N1227" s="247">
        <v>22</v>
      </c>
      <c r="O1227" s="247" t="s">
        <v>1370</v>
      </c>
      <c r="Q1227" s="188" t="s">
        <v>939</v>
      </c>
      <c r="R1227" s="188" t="s">
        <v>1350</v>
      </c>
      <c r="S1227" s="188" t="s">
        <v>1367</v>
      </c>
      <c r="T1227" s="188" t="s">
        <v>1368</v>
      </c>
      <c r="U1227" s="189"/>
      <c r="V1227" s="189" t="s">
        <v>565</v>
      </c>
      <c r="W1227" s="197" t="s">
        <v>1206</v>
      </c>
      <c r="X1227" s="198" t="s">
        <v>1206</v>
      </c>
      <c r="Y1227" s="199" t="s">
        <v>1206</v>
      </c>
      <c r="Z1227" s="200" t="s">
        <v>1206</v>
      </c>
      <c r="AA1227" s="201">
        <v>0</v>
      </c>
      <c r="AB1227" s="202" t="s">
        <v>1206</v>
      </c>
      <c r="AC1227" s="202" t="s">
        <v>1206</v>
      </c>
      <c r="AD1227" s="202" t="s">
        <v>1378</v>
      </c>
      <c r="AE1227" s="202" t="s">
        <v>1374</v>
      </c>
      <c r="AF1227" s="202" t="s">
        <v>1206</v>
      </c>
      <c r="AG1227" s="202" t="s">
        <v>948</v>
      </c>
      <c r="AH1227" s="189">
        <v>1</v>
      </c>
      <c r="AI1227" s="188"/>
      <c r="AJ1227" s="188"/>
      <c r="AK1227" s="187"/>
      <c r="AL1227" s="187"/>
      <c r="AM1227" s="188"/>
      <c r="AN1227" s="193"/>
    </row>
    <row r="1228" spans="1:40">
      <c r="A1228" s="16" t="str">
        <f t="shared" si="19"/>
        <v>203978521002OP Acute</v>
      </c>
      <c r="B1228" s="8"/>
      <c r="C1228" s="8"/>
      <c r="D1228" s="9"/>
      <c r="E1228" s="9"/>
      <c r="F1228" s="8"/>
      <c r="G1228" s="8"/>
      <c r="H1228" s="8"/>
      <c r="I1228" s="8"/>
      <c r="J1228" s="8"/>
      <c r="K1228" s="244">
        <v>23003</v>
      </c>
      <c r="L1228" s="248" t="s">
        <v>1752</v>
      </c>
      <c r="M1228" s="246">
        <v>203978521002</v>
      </c>
      <c r="N1228" s="247">
        <v>24</v>
      </c>
      <c r="O1228" s="247" t="s">
        <v>1371</v>
      </c>
      <c r="Q1228" s="188" t="s">
        <v>939</v>
      </c>
      <c r="R1228" s="188" t="s">
        <v>1350</v>
      </c>
      <c r="S1228" s="188" t="s">
        <v>1367</v>
      </c>
      <c r="T1228" s="188" t="s">
        <v>1368</v>
      </c>
      <c r="U1228" s="189"/>
      <c r="V1228" s="189" t="s">
        <v>565</v>
      </c>
      <c r="W1228" s="197">
        <v>440.14</v>
      </c>
      <c r="X1228" s="198">
        <v>0.6</v>
      </c>
      <c r="Y1228" s="199">
        <v>1.0427</v>
      </c>
      <c r="Z1228" s="200" t="s">
        <v>1206</v>
      </c>
      <c r="AA1228" s="201">
        <v>643.07000000000005</v>
      </c>
      <c r="AB1228" s="202">
        <v>0.108</v>
      </c>
      <c r="AC1228" s="202">
        <v>8.9999999999999993E-3</v>
      </c>
      <c r="AD1228" s="202" t="s">
        <v>1378</v>
      </c>
      <c r="AE1228" s="202" t="s">
        <v>1374</v>
      </c>
      <c r="AF1228" s="202" t="s">
        <v>948</v>
      </c>
      <c r="AG1228" s="202" t="s">
        <v>948</v>
      </c>
      <c r="AH1228" s="189">
        <v>0.98373999999999995</v>
      </c>
      <c r="AI1228" s="188"/>
      <c r="AJ1228" s="188"/>
      <c r="AK1228" s="187"/>
      <c r="AL1228" s="187"/>
      <c r="AM1228" s="188"/>
      <c r="AN1228" s="193"/>
    </row>
    <row r="1229" spans="1:40">
      <c r="A1229" s="16" t="str">
        <f t="shared" si="19"/>
        <v>203978521002OP Psych</v>
      </c>
      <c r="B1229" s="8"/>
      <c r="C1229" s="8"/>
      <c r="D1229" s="9"/>
      <c r="E1229" s="9"/>
      <c r="F1229" s="8"/>
      <c r="G1229" s="8"/>
      <c r="H1229" s="8"/>
      <c r="I1229" s="8"/>
      <c r="J1229" s="8"/>
      <c r="K1229" s="244">
        <v>23003</v>
      </c>
      <c r="L1229" s="248" t="s">
        <v>1752</v>
      </c>
      <c r="M1229" s="246">
        <v>203978521002</v>
      </c>
      <c r="N1229" s="247">
        <v>27</v>
      </c>
      <c r="O1229" s="247" t="s">
        <v>1376</v>
      </c>
      <c r="Q1229" s="188" t="s">
        <v>939</v>
      </c>
      <c r="R1229" s="188" t="s">
        <v>1350</v>
      </c>
      <c r="S1229" s="188" t="s">
        <v>1367</v>
      </c>
      <c r="T1229" s="188" t="s">
        <v>1368</v>
      </c>
      <c r="U1229" s="189"/>
      <c r="V1229" s="189" t="s">
        <v>565</v>
      </c>
      <c r="W1229" s="197">
        <v>201.46</v>
      </c>
      <c r="X1229" s="198">
        <v>0.6</v>
      </c>
      <c r="Y1229" s="199">
        <v>1.0427</v>
      </c>
      <c r="Z1229" s="200" t="s">
        <v>1206</v>
      </c>
      <c r="AA1229" s="201">
        <v>273.11</v>
      </c>
      <c r="AB1229" s="202">
        <v>0.108</v>
      </c>
      <c r="AC1229" s="202">
        <v>8.9999999999999993E-3</v>
      </c>
      <c r="AD1229" s="202" t="s">
        <v>1378</v>
      </c>
      <c r="AE1229" s="202" t="s">
        <v>1374</v>
      </c>
      <c r="AF1229" s="202" t="s">
        <v>948</v>
      </c>
      <c r="AG1229" s="202" t="s">
        <v>948</v>
      </c>
      <c r="AH1229" s="189">
        <v>1</v>
      </c>
      <c r="AI1229" s="188"/>
      <c r="AJ1229" s="188"/>
      <c r="AK1229" s="187"/>
      <c r="AL1229" s="187"/>
      <c r="AM1229" s="188"/>
      <c r="AN1229" s="193"/>
    </row>
    <row r="1230" spans="1:40">
      <c r="A1230" s="16" t="str">
        <f t="shared" si="19"/>
        <v>203978521002OP Psych</v>
      </c>
      <c r="B1230" s="8"/>
      <c r="C1230" s="8"/>
      <c r="D1230" s="9"/>
      <c r="E1230" s="9"/>
      <c r="F1230" s="8"/>
      <c r="G1230" s="8"/>
      <c r="H1230" s="8"/>
      <c r="I1230" s="8"/>
      <c r="J1230" s="8"/>
      <c r="K1230" s="244">
        <v>23003</v>
      </c>
      <c r="L1230" s="248" t="s">
        <v>1752</v>
      </c>
      <c r="M1230" s="246">
        <v>203978521002</v>
      </c>
      <c r="N1230" s="247">
        <v>28</v>
      </c>
      <c r="O1230" s="247" t="s">
        <v>1376</v>
      </c>
      <c r="Q1230" s="188" t="s">
        <v>939</v>
      </c>
      <c r="R1230" s="188" t="s">
        <v>1350</v>
      </c>
      <c r="S1230" s="188" t="s">
        <v>1367</v>
      </c>
      <c r="T1230" s="188" t="s">
        <v>1368</v>
      </c>
      <c r="U1230" s="189"/>
      <c r="V1230" s="189" t="s">
        <v>565</v>
      </c>
      <c r="W1230" s="197">
        <v>201.46</v>
      </c>
      <c r="X1230" s="198">
        <v>0.6</v>
      </c>
      <c r="Y1230" s="199">
        <v>1.0427</v>
      </c>
      <c r="Z1230" s="200" t="s">
        <v>1206</v>
      </c>
      <c r="AA1230" s="201">
        <v>273.11</v>
      </c>
      <c r="AB1230" s="202">
        <v>0.108</v>
      </c>
      <c r="AC1230" s="202">
        <v>8.9999999999999993E-3</v>
      </c>
      <c r="AD1230" s="202" t="s">
        <v>1378</v>
      </c>
      <c r="AE1230" s="202" t="s">
        <v>1374</v>
      </c>
      <c r="AF1230" s="202" t="s">
        <v>948</v>
      </c>
      <c r="AG1230" s="202" t="s">
        <v>948</v>
      </c>
      <c r="AH1230" s="189">
        <v>1</v>
      </c>
      <c r="AI1230" s="188"/>
      <c r="AJ1230" s="188"/>
      <c r="AK1230" s="187"/>
      <c r="AL1230" s="187"/>
      <c r="AM1230" s="188"/>
      <c r="AN1230" s="193"/>
    </row>
    <row r="1231" spans="1:40">
      <c r="A1231" s="16" t="str">
        <f t="shared" si="19"/>
        <v>203978521002OP Rehab</v>
      </c>
      <c r="B1231" s="8"/>
      <c r="C1231" s="8"/>
      <c r="D1231" s="9"/>
      <c r="E1231" s="9"/>
      <c r="F1231" s="8"/>
      <c r="G1231" s="8"/>
      <c r="H1231" s="8"/>
      <c r="I1231" s="8"/>
      <c r="J1231" s="8"/>
      <c r="K1231" s="244">
        <v>23003</v>
      </c>
      <c r="L1231" s="248" t="s">
        <v>1752</v>
      </c>
      <c r="M1231" s="246">
        <v>203978521002</v>
      </c>
      <c r="N1231" s="247">
        <v>29</v>
      </c>
      <c r="O1231" s="247" t="s">
        <v>1379</v>
      </c>
      <c r="Q1231" s="188" t="s">
        <v>939</v>
      </c>
      <c r="R1231" s="188" t="s">
        <v>1350</v>
      </c>
      <c r="S1231" s="188" t="s">
        <v>1367</v>
      </c>
      <c r="T1231" s="188" t="s">
        <v>1368</v>
      </c>
      <c r="U1231" s="189"/>
      <c r="V1231" s="189" t="s">
        <v>565</v>
      </c>
      <c r="W1231" s="197">
        <v>310.45999999999998</v>
      </c>
      <c r="X1231" s="198">
        <v>0.6</v>
      </c>
      <c r="Y1231" s="199">
        <v>1.0427</v>
      </c>
      <c r="Z1231" s="200" t="s">
        <v>1206</v>
      </c>
      <c r="AA1231" s="201">
        <v>420.88</v>
      </c>
      <c r="AB1231" s="202">
        <v>0.108</v>
      </c>
      <c r="AC1231" s="202">
        <v>8.9999999999999993E-3</v>
      </c>
      <c r="AD1231" s="202" t="s">
        <v>1378</v>
      </c>
      <c r="AE1231" s="202" t="s">
        <v>1374</v>
      </c>
      <c r="AF1231" s="202" t="s">
        <v>948</v>
      </c>
      <c r="AG1231" s="202" t="s">
        <v>948</v>
      </c>
      <c r="AH1231" s="189">
        <v>1</v>
      </c>
      <c r="AI1231" s="188"/>
      <c r="AJ1231" s="188"/>
      <c r="AK1231" s="187"/>
      <c r="AL1231" s="187"/>
      <c r="AM1231" s="188"/>
      <c r="AN1231" s="193"/>
    </row>
    <row r="1232" spans="1:40">
      <c r="A1232" s="16" t="str">
        <f t="shared" si="19"/>
        <v>362179764001IP Acute</v>
      </c>
      <c r="B1232" s="8"/>
      <c r="C1232" s="8"/>
      <c r="D1232" s="9"/>
      <c r="E1232" s="9"/>
      <c r="F1232" s="8"/>
      <c r="G1232" s="8"/>
      <c r="H1232" s="8"/>
      <c r="I1232" s="8"/>
      <c r="J1232" s="8"/>
      <c r="K1232" s="244">
        <v>23007</v>
      </c>
      <c r="L1232" s="248" t="s">
        <v>1458</v>
      </c>
      <c r="M1232" s="246">
        <v>362179764001</v>
      </c>
      <c r="N1232" s="247">
        <v>20</v>
      </c>
      <c r="O1232" s="247" t="s">
        <v>1366</v>
      </c>
      <c r="Q1232" s="188" t="s">
        <v>807</v>
      </c>
      <c r="R1232" s="188" t="s">
        <v>1350</v>
      </c>
      <c r="S1232" s="188" t="s">
        <v>1367</v>
      </c>
      <c r="T1232" s="188" t="s">
        <v>1368</v>
      </c>
      <c r="U1232" s="189"/>
      <c r="V1232" s="189" t="s">
        <v>604</v>
      </c>
      <c r="W1232" s="197">
        <v>3436.26</v>
      </c>
      <c r="X1232" s="198">
        <v>0.68300000000000005</v>
      </c>
      <c r="Y1232" s="199">
        <v>1.0427</v>
      </c>
      <c r="Z1232" s="200">
        <v>0</v>
      </c>
      <c r="AA1232" s="201">
        <v>3531.49</v>
      </c>
      <c r="AB1232" s="202">
        <v>0.32800000000000001</v>
      </c>
      <c r="AC1232" s="202">
        <v>0.03</v>
      </c>
      <c r="AD1232" s="202" t="s">
        <v>1378</v>
      </c>
      <c r="AE1232" s="202" t="s">
        <v>1374</v>
      </c>
      <c r="AF1232" s="202" t="s">
        <v>1206</v>
      </c>
      <c r="AG1232" s="202" t="s">
        <v>948</v>
      </c>
      <c r="AH1232" s="189">
        <v>0.99858999999999998</v>
      </c>
      <c r="AI1232" s="188"/>
      <c r="AJ1232" s="188"/>
      <c r="AK1232" s="187"/>
      <c r="AL1232" s="187"/>
      <c r="AM1232" s="188"/>
      <c r="AN1232" s="193"/>
    </row>
    <row r="1233" spans="1:40">
      <c r="A1233" s="16" t="str">
        <f t="shared" si="19"/>
        <v>362179764001IP Psych</v>
      </c>
      <c r="B1233" s="8"/>
      <c r="C1233" s="8"/>
      <c r="D1233" s="9"/>
      <c r="E1233" s="9"/>
      <c r="F1233" s="8"/>
      <c r="G1233" s="8"/>
      <c r="H1233" s="8"/>
      <c r="I1233" s="8"/>
      <c r="J1233" s="8"/>
      <c r="K1233" s="244">
        <v>23007</v>
      </c>
      <c r="L1233" s="248" t="s">
        <v>1458</v>
      </c>
      <c r="M1233" s="246">
        <v>362179764001</v>
      </c>
      <c r="N1233" s="247">
        <v>21</v>
      </c>
      <c r="O1233" s="247" t="s">
        <v>1375</v>
      </c>
      <c r="Q1233" s="188" t="s">
        <v>807</v>
      </c>
      <c r="R1233" s="188" t="s">
        <v>1350</v>
      </c>
      <c r="S1233" s="188" t="s">
        <v>1367</v>
      </c>
      <c r="T1233" s="188" t="s">
        <v>1368</v>
      </c>
      <c r="U1233" s="189"/>
      <c r="V1233" s="189" t="s">
        <v>604</v>
      </c>
      <c r="W1233" s="197" t="s">
        <v>1206</v>
      </c>
      <c r="X1233" s="198" t="s">
        <v>1206</v>
      </c>
      <c r="Y1233" s="199" t="s">
        <v>1206</v>
      </c>
      <c r="Z1233" s="200" t="s">
        <v>1206</v>
      </c>
      <c r="AA1233" s="201">
        <v>451.03</v>
      </c>
      <c r="AB1233" s="202" t="s">
        <v>1206</v>
      </c>
      <c r="AC1233" s="202" t="s">
        <v>1206</v>
      </c>
      <c r="AD1233" s="202" t="s">
        <v>1378</v>
      </c>
      <c r="AE1233" s="202" t="s">
        <v>1374</v>
      </c>
      <c r="AF1233" s="202" t="s">
        <v>1206</v>
      </c>
      <c r="AG1233" s="202" t="s">
        <v>948</v>
      </c>
      <c r="AH1233" s="189">
        <v>1</v>
      </c>
      <c r="AI1233" s="188"/>
      <c r="AJ1233" s="188"/>
      <c r="AK1233" s="187"/>
      <c r="AL1233" s="187"/>
      <c r="AM1233" s="188"/>
      <c r="AN1233" s="193"/>
    </row>
    <row r="1234" spans="1:40">
      <c r="A1234" s="16" t="str">
        <f t="shared" si="19"/>
        <v>362179764007IP Psych</v>
      </c>
      <c r="B1234" s="8"/>
      <c r="C1234" s="8"/>
      <c r="D1234" s="9"/>
      <c r="E1234" s="9"/>
      <c r="F1234" s="8"/>
      <c r="G1234" s="8"/>
      <c r="H1234" s="8"/>
      <c r="I1234" s="8"/>
      <c r="J1234" s="8"/>
      <c r="K1234" s="244">
        <v>23007</v>
      </c>
      <c r="L1234" s="248" t="s">
        <v>1458</v>
      </c>
      <c r="M1234" s="246">
        <v>362179764007</v>
      </c>
      <c r="N1234" s="247">
        <v>21</v>
      </c>
      <c r="O1234" s="247" t="s">
        <v>1375</v>
      </c>
      <c r="Q1234" s="188" t="s">
        <v>807</v>
      </c>
      <c r="R1234" s="188" t="s">
        <v>1350</v>
      </c>
      <c r="S1234" s="188" t="s">
        <v>1367</v>
      </c>
      <c r="T1234" s="188" t="s">
        <v>1368</v>
      </c>
      <c r="U1234" s="189"/>
      <c r="V1234" s="189" t="s">
        <v>604</v>
      </c>
      <c r="W1234" s="197" t="s">
        <v>1206</v>
      </c>
      <c r="X1234" s="198" t="s">
        <v>1206</v>
      </c>
      <c r="Y1234" s="199" t="s">
        <v>1206</v>
      </c>
      <c r="Z1234" s="200" t="s">
        <v>1206</v>
      </c>
      <c r="AA1234" s="201">
        <v>451.03</v>
      </c>
      <c r="AB1234" s="202" t="s">
        <v>1206</v>
      </c>
      <c r="AC1234" s="202" t="s">
        <v>1206</v>
      </c>
      <c r="AD1234" s="202" t="s">
        <v>1378</v>
      </c>
      <c r="AE1234" s="202" t="s">
        <v>1374</v>
      </c>
      <c r="AF1234" s="202" t="s">
        <v>1206</v>
      </c>
      <c r="AG1234" s="202" t="s">
        <v>948</v>
      </c>
      <c r="AH1234" s="189">
        <v>1</v>
      </c>
      <c r="AI1234" s="188"/>
      <c r="AJ1234" s="188"/>
      <c r="AK1234" s="187"/>
      <c r="AL1234" s="187"/>
      <c r="AM1234" s="188"/>
      <c r="AN1234" s="193"/>
    </row>
    <row r="1235" spans="1:40">
      <c r="A1235" s="16" t="str">
        <f t="shared" si="19"/>
        <v>362179764001OP Acute</v>
      </c>
      <c r="B1235" s="8"/>
      <c r="C1235" s="8"/>
      <c r="D1235" s="9"/>
      <c r="E1235" s="9"/>
      <c r="F1235" s="8"/>
      <c r="G1235" s="8"/>
      <c r="H1235" s="8"/>
      <c r="I1235" s="8"/>
      <c r="J1235" s="8"/>
      <c r="K1235" s="244">
        <v>23007</v>
      </c>
      <c r="L1235" s="248" t="s">
        <v>1458</v>
      </c>
      <c r="M1235" s="246">
        <v>362179764001</v>
      </c>
      <c r="N1235" s="247">
        <v>24</v>
      </c>
      <c r="O1235" s="247" t="s">
        <v>1371</v>
      </c>
      <c r="Q1235" s="188" t="s">
        <v>807</v>
      </c>
      <c r="R1235" s="188" t="s">
        <v>1350</v>
      </c>
      <c r="S1235" s="188" t="s">
        <v>1367</v>
      </c>
      <c r="T1235" s="188" t="s">
        <v>1368</v>
      </c>
      <c r="U1235" s="189"/>
      <c r="V1235" s="189" t="s">
        <v>604</v>
      </c>
      <c r="W1235" s="197">
        <v>440.14</v>
      </c>
      <c r="X1235" s="198">
        <v>0.6</v>
      </c>
      <c r="Y1235" s="199">
        <v>1.0427</v>
      </c>
      <c r="Z1235" s="200" t="s">
        <v>1206</v>
      </c>
      <c r="AA1235" s="201">
        <v>444.08</v>
      </c>
      <c r="AB1235" s="202">
        <v>0.32800000000000001</v>
      </c>
      <c r="AC1235" s="202">
        <v>0.03</v>
      </c>
      <c r="AD1235" s="202" t="s">
        <v>1378</v>
      </c>
      <c r="AE1235" s="202" t="s">
        <v>1374</v>
      </c>
      <c r="AF1235" s="202" t="s">
        <v>949</v>
      </c>
      <c r="AG1235" s="202" t="s">
        <v>948</v>
      </c>
      <c r="AH1235" s="189">
        <v>0.98373999999999995</v>
      </c>
      <c r="AI1235" s="188"/>
      <c r="AJ1235" s="188"/>
      <c r="AK1235" s="187"/>
      <c r="AL1235" s="187"/>
      <c r="AM1235" s="188"/>
      <c r="AN1235" s="193"/>
    </row>
    <row r="1236" spans="1:40">
      <c r="A1236" s="16" t="str">
        <f t="shared" si="19"/>
        <v>362179764001OP Psych</v>
      </c>
      <c r="B1236" s="8"/>
      <c r="C1236" s="8"/>
      <c r="D1236" s="9"/>
      <c r="E1236" s="9"/>
      <c r="F1236" s="8"/>
      <c r="G1236" s="8"/>
      <c r="H1236" s="8"/>
      <c r="I1236" s="8"/>
      <c r="J1236" s="8"/>
      <c r="K1236" s="244">
        <v>23007</v>
      </c>
      <c r="L1236" s="248" t="s">
        <v>1458</v>
      </c>
      <c r="M1236" s="246">
        <v>362179764001</v>
      </c>
      <c r="N1236" s="247">
        <v>27</v>
      </c>
      <c r="O1236" s="247" t="s">
        <v>1376</v>
      </c>
      <c r="Q1236" s="188" t="s">
        <v>807</v>
      </c>
      <c r="R1236" s="188" t="s">
        <v>1350</v>
      </c>
      <c r="S1236" s="188" t="s">
        <v>1367</v>
      </c>
      <c r="T1236" s="188" t="s">
        <v>1368</v>
      </c>
      <c r="U1236" s="189"/>
      <c r="V1236" s="189" t="s">
        <v>604</v>
      </c>
      <c r="W1236" s="197">
        <v>201.46</v>
      </c>
      <c r="X1236" s="198">
        <v>0.6</v>
      </c>
      <c r="Y1236" s="199">
        <v>1.0427</v>
      </c>
      <c r="Z1236" s="200" t="s">
        <v>1206</v>
      </c>
      <c r="AA1236" s="201">
        <v>206.62</v>
      </c>
      <c r="AB1236" s="202">
        <v>0.32800000000000001</v>
      </c>
      <c r="AC1236" s="202">
        <v>0.03</v>
      </c>
      <c r="AD1236" s="202" t="s">
        <v>1378</v>
      </c>
      <c r="AE1236" s="202" t="s">
        <v>1374</v>
      </c>
      <c r="AF1236" s="202" t="s">
        <v>949</v>
      </c>
      <c r="AG1236" s="202" t="s">
        <v>948</v>
      </c>
      <c r="AH1236" s="189">
        <v>1</v>
      </c>
      <c r="AI1236" s="188"/>
      <c r="AJ1236" s="188"/>
      <c r="AK1236" s="187"/>
      <c r="AL1236" s="187"/>
      <c r="AM1236" s="188"/>
      <c r="AN1236" s="193"/>
    </row>
    <row r="1237" spans="1:40">
      <c r="A1237" s="16" t="str">
        <f t="shared" si="19"/>
        <v>362179764007OP Psych</v>
      </c>
      <c r="B1237" s="8"/>
      <c r="C1237" s="8"/>
      <c r="D1237" s="9"/>
      <c r="E1237" s="9"/>
      <c r="F1237" s="8"/>
      <c r="G1237" s="8"/>
      <c r="H1237" s="8"/>
      <c r="I1237" s="8"/>
      <c r="J1237" s="8"/>
      <c r="K1237" s="244">
        <v>23007</v>
      </c>
      <c r="L1237" s="248" t="s">
        <v>1458</v>
      </c>
      <c r="M1237" s="246">
        <v>362179764007</v>
      </c>
      <c r="N1237" s="247">
        <v>27</v>
      </c>
      <c r="O1237" s="247" t="s">
        <v>1376</v>
      </c>
      <c r="Q1237" s="188" t="s">
        <v>807</v>
      </c>
      <c r="R1237" s="188" t="s">
        <v>1350</v>
      </c>
      <c r="S1237" s="188" t="s">
        <v>1367</v>
      </c>
      <c r="T1237" s="188" t="s">
        <v>1368</v>
      </c>
      <c r="U1237" s="189"/>
      <c r="V1237" s="189" t="s">
        <v>604</v>
      </c>
      <c r="W1237" s="197">
        <v>201.46</v>
      </c>
      <c r="X1237" s="198">
        <v>0.6</v>
      </c>
      <c r="Y1237" s="199">
        <v>1.0427</v>
      </c>
      <c r="Z1237" s="200" t="s">
        <v>1206</v>
      </c>
      <c r="AA1237" s="201">
        <v>206.62</v>
      </c>
      <c r="AB1237" s="202">
        <v>0.32800000000000001</v>
      </c>
      <c r="AC1237" s="202">
        <v>0.03</v>
      </c>
      <c r="AD1237" s="202" t="s">
        <v>1378</v>
      </c>
      <c r="AE1237" s="202" t="s">
        <v>1374</v>
      </c>
      <c r="AF1237" s="202" t="s">
        <v>949</v>
      </c>
      <c r="AG1237" s="202" t="s">
        <v>948</v>
      </c>
      <c r="AH1237" s="189">
        <v>1</v>
      </c>
      <c r="AI1237" s="188"/>
      <c r="AJ1237" s="188"/>
      <c r="AK1237" s="187"/>
      <c r="AL1237" s="187"/>
      <c r="AM1237" s="188"/>
      <c r="AN1237" s="193"/>
    </row>
    <row r="1238" spans="1:40">
      <c r="A1238" s="16" t="str">
        <f t="shared" si="19"/>
        <v>362179764001OP Psych</v>
      </c>
      <c r="B1238" s="8"/>
      <c r="C1238" s="8"/>
      <c r="D1238" s="9"/>
      <c r="E1238" s="9"/>
      <c r="F1238" s="8"/>
      <c r="G1238" s="8"/>
      <c r="H1238" s="8"/>
      <c r="I1238" s="8"/>
      <c r="J1238" s="8"/>
      <c r="K1238" s="244">
        <v>23007</v>
      </c>
      <c r="L1238" s="248" t="s">
        <v>1458</v>
      </c>
      <c r="M1238" s="246">
        <v>362179764001</v>
      </c>
      <c r="N1238" s="247">
        <v>28</v>
      </c>
      <c r="O1238" s="247" t="s">
        <v>1376</v>
      </c>
      <c r="Q1238" s="188" t="s">
        <v>807</v>
      </c>
      <c r="R1238" s="188" t="s">
        <v>1350</v>
      </c>
      <c r="S1238" s="188" t="s">
        <v>1367</v>
      </c>
      <c r="T1238" s="188" t="s">
        <v>1368</v>
      </c>
      <c r="U1238" s="189"/>
      <c r="V1238" s="189" t="s">
        <v>604</v>
      </c>
      <c r="W1238" s="197">
        <v>201.46</v>
      </c>
      <c r="X1238" s="198">
        <v>0.6</v>
      </c>
      <c r="Y1238" s="199">
        <v>1.0427</v>
      </c>
      <c r="Z1238" s="200" t="s">
        <v>1206</v>
      </c>
      <c r="AA1238" s="201">
        <v>206.62</v>
      </c>
      <c r="AB1238" s="202">
        <v>0.32800000000000001</v>
      </c>
      <c r="AC1238" s="202">
        <v>0.03</v>
      </c>
      <c r="AD1238" s="202" t="s">
        <v>1378</v>
      </c>
      <c r="AE1238" s="202" t="s">
        <v>1374</v>
      </c>
      <c r="AF1238" s="202" t="s">
        <v>949</v>
      </c>
      <c r="AG1238" s="202" t="s">
        <v>948</v>
      </c>
      <c r="AH1238" s="189">
        <v>1</v>
      </c>
      <c r="AI1238" s="188"/>
      <c r="AJ1238" s="188"/>
      <c r="AK1238" s="187"/>
      <c r="AL1238" s="187"/>
      <c r="AM1238" s="188"/>
      <c r="AN1238" s="193"/>
    </row>
    <row r="1239" spans="1:40">
      <c r="A1239" s="16" t="str">
        <f t="shared" si="19"/>
        <v>362179764007OP Psych</v>
      </c>
      <c r="B1239" s="8"/>
      <c r="C1239" s="8"/>
      <c r="D1239" s="9"/>
      <c r="E1239" s="9"/>
      <c r="F1239" s="8"/>
      <c r="G1239" s="8"/>
      <c r="H1239" s="8"/>
      <c r="I1239" s="8"/>
      <c r="J1239" s="8"/>
      <c r="K1239" s="244">
        <v>23007</v>
      </c>
      <c r="L1239" s="248" t="s">
        <v>1458</v>
      </c>
      <c r="M1239" s="246">
        <v>362179764007</v>
      </c>
      <c r="N1239" s="247">
        <v>28</v>
      </c>
      <c r="O1239" s="247" t="s">
        <v>1376</v>
      </c>
      <c r="Q1239" s="188" t="s">
        <v>807</v>
      </c>
      <c r="R1239" s="188" t="s">
        <v>1350</v>
      </c>
      <c r="S1239" s="188" t="s">
        <v>1367</v>
      </c>
      <c r="T1239" s="188" t="s">
        <v>1368</v>
      </c>
      <c r="U1239" s="189"/>
      <c r="V1239" s="189" t="s">
        <v>604</v>
      </c>
      <c r="W1239" s="197">
        <v>201.46</v>
      </c>
      <c r="X1239" s="198">
        <v>0.6</v>
      </c>
      <c r="Y1239" s="199">
        <v>1.0427</v>
      </c>
      <c r="Z1239" s="200" t="s">
        <v>1206</v>
      </c>
      <c r="AA1239" s="201">
        <v>206.62</v>
      </c>
      <c r="AB1239" s="202">
        <v>0.32800000000000001</v>
      </c>
      <c r="AC1239" s="202">
        <v>0.03</v>
      </c>
      <c r="AD1239" s="202" t="s">
        <v>1378</v>
      </c>
      <c r="AE1239" s="202" t="s">
        <v>1374</v>
      </c>
      <c r="AF1239" s="202" t="s">
        <v>949</v>
      </c>
      <c r="AG1239" s="202" t="s">
        <v>948</v>
      </c>
      <c r="AH1239" s="189">
        <v>1</v>
      </c>
      <c r="AI1239" s="188"/>
      <c r="AJ1239" s="188"/>
      <c r="AK1239" s="187"/>
      <c r="AL1239" s="187"/>
      <c r="AM1239" s="188"/>
      <c r="AN1239" s="193"/>
    </row>
    <row r="1240" spans="1:40">
      <c r="A1240" s="16" t="str">
        <f t="shared" si="19"/>
        <v>362513909001IP Acute</v>
      </c>
      <c r="B1240" s="8"/>
      <c r="C1240" s="8"/>
      <c r="D1240" s="9"/>
      <c r="E1240" s="9"/>
      <c r="F1240" s="8"/>
      <c r="G1240" s="8"/>
      <c r="H1240" s="8"/>
      <c r="I1240" s="8"/>
      <c r="J1240" s="8"/>
      <c r="K1240" s="244">
        <v>23008</v>
      </c>
      <c r="L1240" s="248" t="s">
        <v>1459</v>
      </c>
      <c r="M1240" s="246">
        <v>362513909001</v>
      </c>
      <c r="N1240" s="247">
        <v>20</v>
      </c>
      <c r="O1240" s="247" t="s">
        <v>1366</v>
      </c>
      <c r="Q1240" s="188" t="s">
        <v>808</v>
      </c>
      <c r="R1240" s="188" t="s">
        <v>1350</v>
      </c>
      <c r="S1240" s="188" t="s">
        <v>1367</v>
      </c>
      <c r="T1240" s="188" t="s">
        <v>1368</v>
      </c>
      <c r="U1240" s="189"/>
      <c r="V1240" s="189" t="s">
        <v>634</v>
      </c>
      <c r="W1240" s="197">
        <v>3436.26</v>
      </c>
      <c r="X1240" s="198">
        <v>0.68300000000000005</v>
      </c>
      <c r="Y1240" s="199">
        <v>1.0412999999999999</v>
      </c>
      <c r="Z1240" s="200">
        <v>0</v>
      </c>
      <c r="AA1240" s="201">
        <v>3528.21</v>
      </c>
      <c r="AB1240" s="202">
        <v>0.16800000000000001</v>
      </c>
      <c r="AC1240" s="202">
        <v>2.4E-2</v>
      </c>
      <c r="AD1240" s="202" t="s">
        <v>1378</v>
      </c>
      <c r="AE1240" s="202" t="s">
        <v>1369</v>
      </c>
      <c r="AF1240" s="202" t="s">
        <v>1206</v>
      </c>
      <c r="AG1240" s="202" t="s">
        <v>948</v>
      </c>
      <c r="AH1240" s="189">
        <v>0.99858999999999998</v>
      </c>
      <c r="AI1240" s="188"/>
      <c r="AJ1240" s="188"/>
      <c r="AK1240" s="187"/>
      <c r="AL1240" s="187"/>
      <c r="AM1240" s="188"/>
      <c r="AN1240" s="193"/>
    </row>
    <row r="1241" spans="1:40">
      <c r="A1241" s="16" t="str">
        <f t="shared" si="19"/>
        <v>362513909003IP Acute</v>
      </c>
      <c r="B1241" s="8"/>
      <c r="C1241" s="8"/>
      <c r="D1241" s="9"/>
      <c r="E1241" s="9"/>
      <c r="F1241" s="8"/>
      <c r="G1241" s="8"/>
      <c r="H1241" s="8"/>
      <c r="I1241" s="8"/>
      <c r="J1241" s="8"/>
      <c r="K1241" s="244">
        <v>23008</v>
      </c>
      <c r="L1241" s="248" t="s">
        <v>1459</v>
      </c>
      <c r="M1241" s="246">
        <v>362513909003</v>
      </c>
      <c r="N1241" s="247">
        <v>20</v>
      </c>
      <c r="O1241" s="247" t="s">
        <v>1366</v>
      </c>
      <c r="Q1241" s="188" t="s">
        <v>808</v>
      </c>
      <c r="R1241" s="188" t="s">
        <v>1350</v>
      </c>
      <c r="S1241" s="188" t="s">
        <v>1367</v>
      </c>
      <c r="T1241" s="188" t="s">
        <v>1368</v>
      </c>
      <c r="U1241" s="189"/>
      <c r="V1241" s="189" t="s">
        <v>634</v>
      </c>
      <c r="W1241" s="197">
        <v>3436.26</v>
      </c>
      <c r="X1241" s="198">
        <v>0.68300000000000005</v>
      </c>
      <c r="Y1241" s="199">
        <v>1.0412999999999999</v>
      </c>
      <c r="Z1241" s="200">
        <v>0</v>
      </c>
      <c r="AA1241" s="201">
        <v>3528.21</v>
      </c>
      <c r="AB1241" s="202">
        <v>0.16800000000000001</v>
      </c>
      <c r="AC1241" s="202">
        <v>2.4E-2</v>
      </c>
      <c r="AD1241" s="202" t="s">
        <v>1378</v>
      </c>
      <c r="AE1241" s="202" t="s">
        <v>1369</v>
      </c>
      <c r="AF1241" s="202" t="s">
        <v>1206</v>
      </c>
      <c r="AG1241" s="202" t="s">
        <v>948</v>
      </c>
      <c r="AH1241" s="189">
        <v>0.99858999999999998</v>
      </c>
      <c r="AI1241" s="188"/>
      <c r="AJ1241" s="188"/>
      <c r="AK1241" s="187"/>
      <c r="AL1241" s="187"/>
      <c r="AM1241" s="188"/>
      <c r="AN1241" s="193"/>
    </row>
    <row r="1242" spans="1:40">
      <c r="A1242" s="16" t="str">
        <f t="shared" si="19"/>
        <v>362513909003IP Psych</v>
      </c>
      <c r="B1242" s="8"/>
      <c r="C1242" s="8"/>
      <c r="D1242" s="9"/>
      <c r="E1242" s="9"/>
      <c r="F1242" s="8"/>
      <c r="G1242" s="8"/>
      <c r="H1242" s="8"/>
      <c r="I1242" s="8"/>
      <c r="J1242" s="8"/>
      <c r="K1242" s="244">
        <v>23008</v>
      </c>
      <c r="L1242" s="248" t="s">
        <v>1459</v>
      </c>
      <c r="M1242" s="246">
        <v>362513909003</v>
      </c>
      <c r="N1242" s="247">
        <v>21</v>
      </c>
      <c r="O1242" s="247" t="s">
        <v>1375</v>
      </c>
      <c r="Q1242" s="188" t="s">
        <v>808</v>
      </c>
      <c r="R1242" s="188" t="s">
        <v>1350</v>
      </c>
      <c r="S1242" s="188" t="s">
        <v>1367</v>
      </c>
      <c r="T1242" s="188" t="s">
        <v>1368</v>
      </c>
      <c r="U1242" s="189"/>
      <c r="V1242" s="189" t="s">
        <v>634</v>
      </c>
      <c r="W1242" s="197" t="s">
        <v>1206</v>
      </c>
      <c r="X1242" s="198" t="s">
        <v>1206</v>
      </c>
      <c r="Y1242" s="199" t="s">
        <v>1206</v>
      </c>
      <c r="Z1242" s="200" t="s">
        <v>1206</v>
      </c>
      <c r="AA1242" s="201">
        <v>457.53</v>
      </c>
      <c r="AB1242" s="202" t="s">
        <v>1206</v>
      </c>
      <c r="AC1242" s="202" t="s">
        <v>1206</v>
      </c>
      <c r="AD1242" s="202" t="s">
        <v>1378</v>
      </c>
      <c r="AE1242" s="202" t="s">
        <v>1369</v>
      </c>
      <c r="AF1242" s="202" t="s">
        <v>1206</v>
      </c>
      <c r="AG1242" s="202" t="s">
        <v>948</v>
      </c>
      <c r="AH1242" s="189">
        <v>1</v>
      </c>
      <c r="AI1242" s="188"/>
      <c r="AJ1242" s="188"/>
      <c r="AK1242" s="187"/>
      <c r="AL1242" s="187"/>
      <c r="AM1242" s="188"/>
      <c r="AN1242" s="193"/>
    </row>
    <row r="1243" spans="1:40">
      <c r="A1243" s="16" t="str">
        <f t="shared" si="19"/>
        <v>362513909001OP Acute</v>
      </c>
      <c r="B1243" s="8"/>
      <c r="C1243" s="8"/>
      <c r="D1243" s="9"/>
      <c r="E1243" s="9"/>
      <c r="F1243" s="8"/>
      <c r="G1243" s="8"/>
      <c r="H1243" s="8"/>
      <c r="I1243" s="8"/>
      <c r="J1243" s="8"/>
      <c r="K1243" s="244">
        <v>23008</v>
      </c>
      <c r="L1243" s="248" t="s">
        <v>1459</v>
      </c>
      <c r="M1243" s="246">
        <v>362513909001</v>
      </c>
      <c r="N1243" s="247">
        <v>24</v>
      </c>
      <c r="O1243" s="247" t="s">
        <v>1371</v>
      </c>
      <c r="Q1243" s="188" t="s">
        <v>808</v>
      </c>
      <c r="R1243" s="188" t="s">
        <v>1350</v>
      </c>
      <c r="S1243" s="188" t="s">
        <v>1367</v>
      </c>
      <c r="T1243" s="188" t="s">
        <v>1368</v>
      </c>
      <c r="U1243" s="189"/>
      <c r="V1243" s="189" t="s">
        <v>634</v>
      </c>
      <c r="W1243" s="197">
        <v>440.14</v>
      </c>
      <c r="X1243" s="198">
        <v>0.6</v>
      </c>
      <c r="Y1243" s="199">
        <v>1.0412999999999999</v>
      </c>
      <c r="Z1243" s="200" t="s">
        <v>1206</v>
      </c>
      <c r="AA1243" s="201">
        <v>443.71</v>
      </c>
      <c r="AB1243" s="202">
        <v>0.16800000000000001</v>
      </c>
      <c r="AC1243" s="202">
        <v>2.4E-2</v>
      </c>
      <c r="AD1243" s="202" t="s">
        <v>1378</v>
      </c>
      <c r="AE1243" s="202" t="s">
        <v>1369</v>
      </c>
      <c r="AF1243" s="202" t="s">
        <v>949</v>
      </c>
      <c r="AG1243" s="202" t="s">
        <v>948</v>
      </c>
      <c r="AH1243" s="189">
        <v>0.98373999999999995</v>
      </c>
      <c r="AI1243" s="188"/>
      <c r="AJ1243" s="188"/>
      <c r="AK1243" s="187"/>
      <c r="AL1243" s="187"/>
      <c r="AM1243" s="188"/>
      <c r="AN1243" s="193"/>
    </row>
    <row r="1244" spans="1:40">
      <c r="A1244" s="16" t="str">
        <f t="shared" si="19"/>
        <v>362513909003OP Acute</v>
      </c>
      <c r="B1244" s="8"/>
      <c r="C1244" s="8"/>
      <c r="D1244" s="9"/>
      <c r="E1244" s="9"/>
      <c r="F1244" s="8"/>
      <c r="G1244" s="8"/>
      <c r="H1244" s="8"/>
      <c r="I1244" s="8"/>
      <c r="J1244" s="8"/>
      <c r="K1244" s="244">
        <v>23008</v>
      </c>
      <c r="L1244" s="248" t="s">
        <v>1459</v>
      </c>
      <c r="M1244" s="246">
        <v>362513909003</v>
      </c>
      <c r="N1244" s="247">
        <v>24</v>
      </c>
      <c r="O1244" s="247" t="s">
        <v>1371</v>
      </c>
      <c r="Q1244" s="188" t="s">
        <v>808</v>
      </c>
      <c r="R1244" s="188" t="s">
        <v>1350</v>
      </c>
      <c r="S1244" s="188" t="s">
        <v>1367</v>
      </c>
      <c r="T1244" s="188" t="s">
        <v>1368</v>
      </c>
      <c r="U1244" s="189"/>
      <c r="V1244" s="189" t="s">
        <v>634</v>
      </c>
      <c r="W1244" s="197">
        <v>440.14</v>
      </c>
      <c r="X1244" s="198">
        <v>0.6</v>
      </c>
      <c r="Y1244" s="199">
        <v>1.0412999999999999</v>
      </c>
      <c r="Z1244" s="200" t="s">
        <v>1206</v>
      </c>
      <c r="AA1244" s="201">
        <v>443.71</v>
      </c>
      <c r="AB1244" s="202">
        <v>0.16800000000000001</v>
      </c>
      <c r="AC1244" s="202">
        <v>2.4E-2</v>
      </c>
      <c r="AD1244" s="202" t="s">
        <v>1378</v>
      </c>
      <c r="AE1244" s="202" t="s">
        <v>1369</v>
      </c>
      <c r="AF1244" s="202" t="s">
        <v>949</v>
      </c>
      <c r="AG1244" s="202" t="s">
        <v>948</v>
      </c>
      <c r="AH1244" s="189">
        <v>0.98373999999999995</v>
      </c>
      <c r="AI1244" s="188"/>
      <c r="AJ1244" s="188"/>
      <c r="AK1244" s="187"/>
      <c r="AL1244" s="187"/>
      <c r="AM1244" s="188"/>
      <c r="AN1244" s="193"/>
    </row>
    <row r="1245" spans="1:40">
      <c r="A1245" s="16" t="str">
        <f t="shared" si="19"/>
        <v>362513909003OP Psych</v>
      </c>
      <c r="B1245" s="8"/>
      <c r="C1245" s="8"/>
      <c r="D1245" s="9"/>
      <c r="E1245" s="9"/>
      <c r="F1245" s="8"/>
      <c r="G1245" s="8"/>
      <c r="H1245" s="8"/>
      <c r="I1245" s="8"/>
      <c r="J1245" s="8"/>
      <c r="K1245" s="244">
        <v>23008</v>
      </c>
      <c r="L1245" s="248" t="s">
        <v>1459</v>
      </c>
      <c r="M1245" s="246">
        <v>362513909003</v>
      </c>
      <c r="N1245" s="247">
        <v>27</v>
      </c>
      <c r="O1245" s="247" t="s">
        <v>1376</v>
      </c>
      <c r="Q1245" s="188" t="s">
        <v>808</v>
      </c>
      <c r="R1245" s="188" t="s">
        <v>1350</v>
      </c>
      <c r="S1245" s="188" t="s">
        <v>1367</v>
      </c>
      <c r="T1245" s="188" t="s">
        <v>1368</v>
      </c>
      <c r="U1245" s="189"/>
      <c r="V1245" s="189" t="s">
        <v>634</v>
      </c>
      <c r="W1245" s="197">
        <v>201.46</v>
      </c>
      <c r="X1245" s="198">
        <v>0.6</v>
      </c>
      <c r="Y1245" s="199">
        <v>1.0412999999999999</v>
      </c>
      <c r="Z1245" s="200" t="s">
        <v>1206</v>
      </c>
      <c r="AA1245" s="201">
        <v>206.45</v>
      </c>
      <c r="AB1245" s="202">
        <v>0.16800000000000001</v>
      </c>
      <c r="AC1245" s="202">
        <v>2.4E-2</v>
      </c>
      <c r="AD1245" s="202" t="s">
        <v>1378</v>
      </c>
      <c r="AE1245" s="202" t="s">
        <v>1369</v>
      </c>
      <c r="AF1245" s="202" t="s">
        <v>949</v>
      </c>
      <c r="AG1245" s="202" t="s">
        <v>948</v>
      </c>
      <c r="AH1245" s="189">
        <v>1</v>
      </c>
      <c r="AI1245" s="188"/>
      <c r="AJ1245" s="188"/>
      <c r="AK1245" s="187"/>
      <c r="AL1245" s="187"/>
      <c r="AM1245" s="188"/>
      <c r="AN1245" s="193"/>
    </row>
    <row r="1246" spans="1:40">
      <c r="A1246" s="16" t="str">
        <f t="shared" si="19"/>
        <v>362513909003OP Psych</v>
      </c>
      <c r="B1246" s="8"/>
      <c r="C1246" s="8"/>
      <c r="D1246" s="9"/>
      <c r="E1246" s="9"/>
      <c r="F1246" s="8"/>
      <c r="G1246" s="8"/>
      <c r="H1246" s="8"/>
      <c r="I1246" s="8"/>
      <c r="J1246" s="8"/>
      <c r="K1246" s="244">
        <v>23008</v>
      </c>
      <c r="L1246" s="248" t="s">
        <v>1459</v>
      </c>
      <c r="M1246" s="246">
        <v>362513909003</v>
      </c>
      <c r="N1246" s="247">
        <v>28</v>
      </c>
      <c r="O1246" s="247" t="s">
        <v>1376</v>
      </c>
      <c r="Q1246" s="188" t="s">
        <v>808</v>
      </c>
      <c r="R1246" s="188" t="s">
        <v>1350</v>
      </c>
      <c r="S1246" s="188" t="s">
        <v>1367</v>
      </c>
      <c r="T1246" s="188" t="s">
        <v>1368</v>
      </c>
      <c r="U1246" s="189"/>
      <c r="V1246" s="189" t="s">
        <v>634</v>
      </c>
      <c r="W1246" s="197">
        <v>201.46</v>
      </c>
      <c r="X1246" s="198">
        <v>0.6</v>
      </c>
      <c r="Y1246" s="199">
        <v>1.0412999999999999</v>
      </c>
      <c r="Z1246" s="200" t="s">
        <v>1206</v>
      </c>
      <c r="AA1246" s="201">
        <v>206.45</v>
      </c>
      <c r="AB1246" s="202">
        <v>0.16800000000000001</v>
      </c>
      <c r="AC1246" s="202">
        <v>2.4E-2</v>
      </c>
      <c r="AD1246" s="202" t="s">
        <v>1378</v>
      </c>
      <c r="AE1246" s="202" t="s">
        <v>1369</v>
      </c>
      <c r="AF1246" s="202" t="s">
        <v>949</v>
      </c>
      <c r="AG1246" s="202" t="s">
        <v>948</v>
      </c>
      <c r="AH1246" s="189">
        <v>1</v>
      </c>
      <c r="AI1246" s="188"/>
      <c r="AJ1246" s="188"/>
      <c r="AK1246" s="187"/>
      <c r="AL1246" s="187"/>
      <c r="AM1246" s="188"/>
      <c r="AN1246" s="193"/>
    </row>
    <row r="1247" spans="1:40">
      <c r="A1247" s="16" t="str">
        <f t="shared" si="19"/>
        <v>364037237001IP Rehab</v>
      </c>
      <c r="B1247" s="8"/>
      <c r="C1247" s="8"/>
      <c r="D1247" s="9"/>
      <c r="E1247" s="9"/>
      <c r="F1247" s="8"/>
      <c r="G1247" s="8"/>
      <c r="H1247" s="8"/>
      <c r="I1247" s="8"/>
      <c r="J1247" s="8"/>
      <c r="K1247" s="244">
        <v>23009</v>
      </c>
      <c r="L1247" s="248" t="s">
        <v>1559</v>
      </c>
      <c r="M1247" s="246">
        <v>364037237001</v>
      </c>
      <c r="N1247" s="247">
        <v>22</v>
      </c>
      <c r="O1247" s="247" t="s">
        <v>1370</v>
      </c>
      <c r="Q1247" s="188" t="s">
        <v>1236</v>
      </c>
      <c r="R1247" s="188" t="s">
        <v>1383</v>
      </c>
      <c r="S1247" s="188" t="s">
        <v>1389</v>
      </c>
      <c r="T1247" s="188" t="s">
        <v>1390</v>
      </c>
      <c r="U1247" s="189"/>
      <c r="V1247" s="189" t="s">
        <v>1237</v>
      </c>
      <c r="W1247" s="197" t="s">
        <v>1206</v>
      </c>
      <c r="X1247" s="198" t="s">
        <v>1206</v>
      </c>
      <c r="Y1247" s="199" t="s">
        <v>1206</v>
      </c>
      <c r="Z1247" s="200" t="s">
        <v>1206</v>
      </c>
      <c r="AA1247" s="201">
        <v>604.01</v>
      </c>
      <c r="AB1247" s="202" t="s">
        <v>1206</v>
      </c>
      <c r="AC1247" s="202" t="s">
        <v>1206</v>
      </c>
      <c r="AD1247" s="202" t="s">
        <v>1373</v>
      </c>
      <c r="AE1247" s="202">
        <v>0</v>
      </c>
      <c r="AF1247" s="202" t="s">
        <v>1206</v>
      </c>
      <c r="AG1247" s="202" t="s">
        <v>948</v>
      </c>
      <c r="AH1247" s="189">
        <v>1</v>
      </c>
      <c r="AI1247" s="188"/>
      <c r="AJ1247" s="188"/>
      <c r="AK1247" s="187"/>
      <c r="AL1247" s="187"/>
      <c r="AM1247" s="188"/>
      <c r="AN1247" s="193"/>
    </row>
    <row r="1248" spans="1:40">
      <c r="A1248" s="16" t="str">
        <f t="shared" si="19"/>
        <v>364037237001OP Rehab</v>
      </c>
      <c r="B1248" s="8"/>
      <c r="C1248" s="8"/>
      <c r="D1248" s="9"/>
      <c r="E1248" s="9"/>
      <c r="F1248" s="8"/>
      <c r="G1248" s="8"/>
      <c r="H1248" s="8"/>
      <c r="I1248" s="8"/>
      <c r="J1248" s="8"/>
      <c r="K1248" s="244">
        <v>23009</v>
      </c>
      <c r="L1248" s="248" t="s">
        <v>1559</v>
      </c>
      <c r="M1248" s="246">
        <v>364037237001</v>
      </c>
      <c r="N1248" s="247">
        <v>29</v>
      </c>
      <c r="O1248" s="247" t="s">
        <v>1379</v>
      </c>
      <c r="Q1248" s="188" t="s">
        <v>1236</v>
      </c>
      <c r="R1248" s="188" t="s">
        <v>1383</v>
      </c>
      <c r="S1248" s="188" t="s">
        <v>1389</v>
      </c>
      <c r="T1248" s="188" t="s">
        <v>1390</v>
      </c>
      <c r="U1248" s="189"/>
      <c r="V1248" s="189" t="s">
        <v>1237</v>
      </c>
      <c r="W1248" s="197">
        <v>71.400000000000006</v>
      </c>
      <c r="X1248" s="198">
        <v>0.6</v>
      </c>
      <c r="Y1248" s="199">
        <v>0.92210000000000003</v>
      </c>
      <c r="Z1248" s="200" t="s">
        <v>1206</v>
      </c>
      <c r="AA1248" s="201">
        <v>68.06</v>
      </c>
      <c r="AB1248" s="202" t="s">
        <v>1206</v>
      </c>
      <c r="AC1248" s="202" t="s">
        <v>1206</v>
      </c>
      <c r="AD1248" s="202" t="s">
        <v>1373</v>
      </c>
      <c r="AE1248" s="202">
        <v>0</v>
      </c>
      <c r="AF1248" s="202" t="s">
        <v>949</v>
      </c>
      <c r="AG1248" s="202" t="s">
        <v>948</v>
      </c>
      <c r="AH1248" s="189">
        <v>1</v>
      </c>
      <c r="AI1248" s="188"/>
      <c r="AJ1248" s="188"/>
      <c r="AK1248" s="187"/>
      <c r="AL1248" s="187"/>
      <c r="AM1248" s="188"/>
      <c r="AN1248" s="193"/>
    </row>
    <row r="1249" spans="1:40">
      <c r="A1249" s="16" t="str">
        <f t="shared" si="19"/>
        <v>362680776001IP Rehab</v>
      </c>
      <c r="B1249" s="8"/>
      <c r="C1249" s="8"/>
      <c r="D1249" s="9"/>
      <c r="E1249" s="9"/>
      <c r="F1249" s="8"/>
      <c r="G1249" s="8"/>
      <c r="H1249" s="8"/>
      <c r="I1249" s="8"/>
      <c r="J1249" s="8"/>
      <c r="K1249" s="244">
        <v>23010</v>
      </c>
      <c r="L1249" s="248" t="s">
        <v>1753</v>
      </c>
      <c r="M1249" s="246">
        <v>362680776001</v>
      </c>
      <c r="N1249" s="247">
        <v>22</v>
      </c>
      <c r="O1249" s="247" t="s">
        <v>1370</v>
      </c>
      <c r="Q1249" s="188" t="s">
        <v>853</v>
      </c>
      <c r="R1249" s="188" t="s">
        <v>1350</v>
      </c>
      <c r="S1249" s="188" t="s">
        <v>1396</v>
      </c>
      <c r="T1249" s="188" t="s">
        <v>1368</v>
      </c>
      <c r="U1249" s="189"/>
      <c r="V1249" s="189" t="s">
        <v>852</v>
      </c>
      <c r="W1249" s="197" t="s">
        <v>1206</v>
      </c>
      <c r="X1249" s="198" t="s">
        <v>1206</v>
      </c>
      <c r="Y1249" s="199" t="s">
        <v>1206</v>
      </c>
      <c r="Z1249" s="200" t="s">
        <v>1206</v>
      </c>
      <c r="AA1249" s="201">
        <v>1005.7</v>
      </c>
      <c r="AB1249" s="202" t="s">
        <v>1206</v>
      </c>
      <c r="AC1249" s="202" t="s">
        <v>1206</v>
      </c>
      <c r="AD1249" s="202" t="s">
        <v>1373</v>
      </c>
      <c r="AE1249" s="202">
        <v>0</v>
      </c>
      <c r="AF1249" s="202" t="s">
        <v>1206</v>
      </c>
      <c r="AG1249" s="202" t="s">
        <v>948</v>
      </c>
      <c r="AH1249" s="189">
        <v>1</v>
      </c>
      <c r="AI1249" s="188"/>
      <c r="AJ1249" s="188"/>
      <c r="AK1249" s="187"/>
      <c r="AL1249" s="187"/>
      <c r="AM1249" s="188"/>
      <c r="AN1249" s="193"/>
    </row>
    <row r="1250" spans="1:40">
      <c r="A1250" s="16" t="str">
        <f t="shared" si="19"/>
        <v>362680776001OP Rehab</v>
      </c>
      <c r="B1250" s="8"/>
      <c r="C1250" s="8"/>
      <c r="D1250" s="9"/>
      <c r="E1250" s="9"/>
      <c r="F1250" s="8"/>
      <c r="G1250" s="8"/>
      <c r="H1250" s="8"/>
      <c r="I1250" s="8"/>
      <c r="J1250" s="8"/>
      <c r="K1250" s="244">
        <v>23010</v>
      </c>
      <c r="L1250" s="248" t="s">
        <v>1753</v>
      </c>
      <c r="M1250" s="246">
        <v>362680776001</v>
      </c>
      <c r="N1250" s="247">
        <v>29</v>
      </c>
      <c r="O1250" s="247" t="s">
        <v>1379</v>
      </c>
      <c r="Q1250" s="188" t="s">
        <v>853</v>
      </c>
      <c r="R1250" s="188" t="s">
        <v>1350</v>
      </c>
      <c r="S1250" s="188" t="s">
        <v>1396</v>
      </c>
      <c r="T1250" s="188" t="s">
        <v>1368</v>
      </c>
      <c r="U1250" s="189"/>
      <c r="V1250" s="189" t="s">
        <v>852</v>
      </c>
      <c r="W1250" s="197">
        <v>310.45999999999998</v>
      </c>
      <c r="X1250" s="198">
        <v>0.6</v>
      </c>
      <c r="Y1250" s="199">
        <v>1.0342999999999998</v>
      </c>
      <c r="Z1250" s="200" t="s">
        <v>1206</v>
      </c>
      <c r="AA1250" s="201">
        <v>316.85000000000002</v>
      </c>
      <c r="AB1250" s="202">
        <v>0.23599999999999996</v>
      </c>
      <c r="AC1250" s="202">
        <v>2.1000000000000001E-2</v>
      </c>
      <c r="AD1250" s="202" t="s">
        <v>1373</v>
      </c>
      <c r="AE1250" s="202">
        <v>0</v>
      </c>
      <c r="AF1250" s="202" t="s">
        <v>949</v>
      </c>
      <c r="AG1250" s="202" t="s">
        <v>948</v>
      </c>
      <c r="AH1250" s="189">
        <v>1</v>
      </c>
      <c r="AI1250" s="188"/>
      <c r="AJ1250" s="188"/>
      <c r="AK1250" s="187"/>
      <c r="AL1250" s="187"/>
      <c r="AM1250" s="188"/>
      <c r="AN1250" s="193"/>
    </row>
    <row r="1251" spans="1:40">
      <c r="A1251" s="16" t="str">
        <f t="shared" si="19"/>
        <v>362510771001IP Acute</v>
      </c>
      <c r="B1251" s="8"/>
      <c r="C1251" s="8"/>
      <c r="D1251" s="9"/>
      <c r="E1251" s="9"/>
      <c r="F1251" s="8"/>
      <c r="G1251" s="8"/>
      <c r="H1251" s="8"/>
      <c r="I1251" s="8"/>
      <c r="J1251" s="8"/>
      <c r="K1251" s="244">
        <v>24001</v>
      </c>
      <c r="L1251" s="248" t="s">
        <v>1460</v>
      </c>
      <c r="M1251" s="246">
        <v>362510771001</v>
      </c>
      <c r="N1251" s="247">
        <v>20</v>
      </c>
      <c r="O1251" s="247" t="s">
        <v>1366</v>
      </c>
      <c r="Q1251" s="188" t="s">
        <v>861</v>
      </c>
      <c r="R1251" s="188" t="s">
        <v>1350</v>
      </c>
      <c r="S1251" s="188" t="s">
        <v>1367</v>
      </c>
      <c r="T1251" s="188" t="s">
        <v>1368</v>
      </c>
      <c r="U1251" s="189"/>
      <c r="V1251" s="189" t="s">
        <v>571</v>
      </c>
      <c r="W1251" s="197">
        <v>3436.26</v>
      </c>
      <c r="X1251" s="198">
        <v>0.68300000000000005</v>
      </c>
      <c r="Y1251" s="199">
        <v>1.0427</v>
      </c>
      <c r="Z1251" s="200">
        <v>0</v>
      </c>
      <c r="AA1251" s="201">
        <v>3531.49</v>
      </c>
      <c r="AB1251" s="202">
        <v>0.34</v>
      </c>
      <c r="AC1251" s="202">
        <v>4.2000000000000003E-2</v>
      </c>
      <c r="AD1251" s="202" t="s">
        <v>1373</v>
      </c>
      <c r="AE1251" s="202">
        <v>0</v>
      </c>
      <c r="AF1251" s="202" t="s">
        <v>1206</v>
      </c>
      <c r="AG1251" s="202" t="s">
        <v>948</v>
      </c>
      <c r="AH1251" s="189">
        <v>0.99858999999999998</v>
      </c>
      <c r="AI1251" s="188"/>
      <c r="AJ1251" s="188"/>
      <c r="AK1251" s="187"/>
      <c r="AL1251" s="187"/>
      <c r="AM1251" s="188"/>
      <c r="AN1251" s="193"/>
    </row>
    <row r="1252" spans="1:40">
      <c r="A1252" s="16" t="str">
        <f t="shared" si="19"/>
        <v>362510771001OP Acute</v>
      </c>
      <c r="B1252" s="8"/>
      <c r="C1252" s="8"/>
      <c r="D1252" s="9"/>
      <c r="E1252" s="9"/>
      <c r="F1252" s="8"/>
      <c r="G1252" s="8"/>
      <c r="H1252" s="8"/>
      <c r="I1252" s="8"/>
      <c r="J1252" s="8"/>
      <c r="K1252" s="244">
        <v>24001</v>
      </c>
      <c r="L1252" s="248" t="s">
        <v>1460</v>
      </c>
      <c r="M1252" s="246">
        <v>362510771001</v>
      </c>
      <c r="N1252" s="247">
        <v>24</v>
      </c>
      <c r="O1252" s="247" t="s">
        <v>1371</v>
      </c>
      <c r="Q1252" s="188" t="s">
        <v>861</v>
      </c>
      <c r="R1252" s="188" t="s">
        <v>1350</v>
      </c>
      <c r="S1252" s="188" t="s">
        <v>1367</v>
      </c>
      <c r="T1252" s="188" t="s">
        <v>1368</v>
      </c>
      <c r="U1252" s="189"/>
      <c r="V1252" s="189" t="s">
        <v>571</v>
      </c>
      <c r="W1252" s="197">
        <v>440.14</v>
      </c>
      <c r="X1252" s="198">
        <v>0.6</v>
      </c>
      <c r="Y1252" s="199">
        <v>1.0427</v>
      </c>
      <c r="Z1252" s="200" t="s">
        <v>1206</v>
      </c>
      <c r="AA1252" s="201">
        <v>444.08</v>
      </c>
      <c r="AB1252" s="202">
        <v>0.34</v>
      </c>
      <c r="AC1252" s="202">
        <v>4.2000000000000003E-2</v>
      </c>
      <c r="AD1252" s="202" t="s">
        <v>1373</v>
      </c>
      <c r="AE1252" s="202">
        <v>0</v>
      </c>
      <c r="AF1252" s="202" t="s">
        <v>949</v>
      </c>
      <c r="AG1252" s="202" t="s">
        <v>948</v>
      </c>
      <c r="AH1252" s="189">
        <v>0.98373999999999995</v>
      </c>
      <c r="AI1252" s="188"/>
      <c r="AJ1252" s="188"/>
      <c r="AK1252" s="187"/>
      <c r="AL1252" s="187"/>
      <c r="AM1252" s="188"/>
      <c r="AN1252" s="193"/>
    </row>
    <row r="1253" spans="1:40">
      <c r="A1253" s="16" t="str">
        <f t="shared" si="19"/>
        <v>362167869011IP Acute</v>
      </c>
      <c r="B1253" s="8"/>
      <c r="C1253" s="8"/>
      <c r="D1253" s="9"/>
      <c r="E1253" s="9"/>
      <c r="F1253" s="8"/>
      <c r="G1253" s="8"/>
      <c r="H1253" s="8"/>
      <c r="I1253" s="8"/>
      <c r="J1253" s="8"/>
      <c r="K1253" s="249">
        <v>31000</v>
      </c>
      <c r="L1253" s="245" t="s">
        <v>1754</v>
      </c>
      <c r="M1253" s="246">
        <v>362167869011</v>
      </c>
      <c r="N1253" s="247">
        <v>20</v>
      </c>
      <c r="O1253" s="250" t="s">
        <v>1366</v>
      </c>
      <c r="P1253" s="210"/>
      <c r="Q1253" s="211" t="s">
        <v>822</v>
      </c>
      <c r="R1253" s="211" t="s">
        <v>1350</v>
      </c>
      <c r="S1253" s="211" t="s">
        <v>1367</v>
      </c>
      <c r="T1253" s="211" t="s">
        <v>1368</v>
      </c>
      <c r="U1253" s="212"/>
      <c r="V1253" s="212" t="s">
        <v>602</v>
      </c>
      <c r="W1253" s="213">
        <v>3436.26</v>
      </c>
      <c r="X1253" s="214">
        <v>0.68300000000000005</v>
      </c>
      <c r="Y1253" s="215">
        <v>1.0427</v>
      </c>
      <c r="Z1253" s="216">
        <v>0</v>
      </c>
      <c r="AA1253" s="217">
        <v>3531.49</v>
      </c>
      <c r="AB1253" s="218">
        <v>0.219</v>
      </c>
      <c r="AC1253" s="218">
        <v>2.5000000000000001E-2</v>
      </c>
      <c r="AD1253" s="218" t="s">
        <v>1373</v>
      </c>
      <c r="AE1253" s="218" t="s">
        <v>1381</v>
      </c>
      <c r="AF1253" s="218" t="s">
        <v>1206</v>
      </c>
      <c r="AG1253" s="218" t="s">
        <v>948</v>
      </c>
      <c r="AH1253" s="212">
        <v>0.99858999999999998</v>
      </c>
      <c r="AI1253" s="188"/>
      <c r="AJ1253" s="188"/>
      <c r="AK1253" s="187"/>
      <c r="AL1253" s="187"/>
      <c r="AM1253" s="188"/>
      <c r="AN1253" s="193"/>
    </row>
    <row r="1254" spans="1:40">
      <c r="A1254" s="16" t="str">
        <f t="shared" si="19"/>
        <v>362167869013IP Rehab</v>
      </c>
      <c r="B1254" s="8"/>
      <c r="C1254" s="8"/>
      <c r="D1254" s="9"/>
      <c r="E1254" s="9"/>
      <c r="F1254" s="8"/>
      <c r="G1254" s="8"/>
      <c r="H1254" s="8"/>
      <c r="I1254" s="8"/>
      <c r="J1254" s="8"/>
      <c r="K1254" s="249">
        <v>31000</v>
      </c>
      <c r="L1254" s="245" t="s">
        <v>1754</v>
      </c>
      <c r="M1254" s="246">
        <v>362167869013</v>
      </c>
      <c r="N1254" s="247">
        <v>22</v>
      </c>
      <c r="O1254" s="250" t="s">
        <v>1370</v>
      </c>
      <c r="P1254" s="219"/>
      <c r="Q1254" s="211" t="s">
        <v>822</v>
      </c>
      <c r="R1254" s="211" t="s">
        <v>1350</v>
      </c>
      <c r="S1254" s="211" t="s">
        <v>1367</v>
      </c>
      <c r="T1254" s="211" t="s">
        <v>1368</v>
      </c>
      <c r="U1254" s="212"/>
      <c r="V1254" s="212" t="s">
        <v>602</v>
      </c>
      <c r="W1254" s="213" t="s">
        <v>1206</v>
      </c>
      <c r="X1254" s="214" t="s">
        <v>1206</v>
      </c>
      <c r="Y1254" s="215" t="s">
        <v>1206</v>
      </c>
      <c r="Z1254" s="216" t="s">
        <v>1206</v>
      </c>
      <c r="AA1254" s="217">
        <v>757.23</v>
      </c>
      <c r="AB1254" s="218" t="s">
        <v>1206</v>
      </c>
      <c r="AC1254" s="218" t="s">
        <v>1206</v>
      </c>
      <c r="AD1254" s="218" t="s">
        <v>1373</v>
      </c>
      <c r="AE1254" s="218" t="s">
        <v>1381</v>
      </c>
      <c r="AF1254" s="218" t="s">
        <v>1206</v>
      </c>
      <c r="AG1254" s="218" t="s">
        <v>948</v>
      </c>
      <c r="AH1254" s="212">
        <v>1</v>
      </c>
      <c r="AI1254" s="188"/>
      <c r="AJ1254" s="188"/>
      <c r="AK1254" s="187"/>
      <c r="AL1254" s="187"/>
      <c r="AM1254" s="188"/>
      <c r="AN1254" s="193"/>
    </row>
    <row r="1255" spans="1:40">
      <c r="A1255" s="16" t="str">
        <f t="shared" si="19"/>
        <v>362167869011OP Acute</v>
      </c>
      <c r="B1255" s="8"/>
      <c r="C1255" s="8"/>
      <c r="D1255" s="9"/>
      <c r="E1255" s="9"/>
      <c r="F1255" s="8"/>
      <c r="G1255" s="8"/>
      <c r="H1255" s="8"/>
      <c r="I1255" s="8"/>
      <c r="J1255" s="8"/>
      <c r="K1255" s="249">
        <v>31000</v>
      </c>
      <c r="L1255" s="245" t="s">
        <v>1754</v>
      </c>
      <c r="M1255" s="246">
        <v>362167869011</v>
      </c>
      <c r="N1255" s="247">
        <v>24</v>
      </c>
      <c r="O1255" s="250" t="s">
        <v>1371</v>
      </c>
      <c r="P1255" s="219"/>
      <c r="Q1255" s="211" t="s">
        <v>822</v>
      </c>
      <c r="R1255" s="211" t="s">
        <v>1350</v>
      </c>
      <c r="S1255" s="211" t="s">
        <v>1367</v>
      </c>
      <c r="T1255" s="211" t="s">
        <v>1368</v>
      </c>
      <c r="U1255" s="212"/>
      <c r="V1255" s="212" t="s">
        <v>602</v>
      </c>
      <c r="W1255" s="213">
        <v>440.14</v>
      </c>
      <c r="X1255" s="214">
        <v>0.6</v>
      </c>
      <c r="Y1255" s="215">
        <v>1.0427</v>
      </c>
      <c r="Z1255" s="216" t="s">
        <v>1206</v>
      </c>
      <c r="AA1255" s="217">
        <v>444.08</v>
      </c>
      <c r="AB1255" s="218">
        <v>0.219</v>
      </c>
      <c r="AC1255" s="218">
        <v>2.5000000000000001E-2</v>
      </c>
      <c r="AD1255" s="218" t="s">
        <v>1373</v>
      </c>
      <c r="AE1255" s="218" t="s">
        <v>1381</v>
      </c>
      <c r="AF1255" s="218" t="s">
        <v>949</v>
      </c>
      <c r="AG1255" s="218" t="s">
        <v>948</v>
      </c>
      <c r="AH1255" s="212">
        <v>0.98373999999999995</v>
      </c>
      <c r="AI1255" s="188"/>
      <c r="AJ1255" s="188"/>
      <c r="AK1255" s="187"/>
      <c r="AL1255" s="187"/>
      <c r="AM1255" s="188"/>
      <c r="AN1255" s="193"/>
    </row>
    <row r="1256" spans="1:40">
      <c r="A1256" s="16" t="str">
        <f t="shared" si="19"/>
        <v>362167869013OP Rehab</v>
      </c>
      <c r="B1256" s="8"/>
      <c r="C1256" s="8"/>
      <c r="D1256" s="9"/>
      <c r="E1256" s="9"/>
      <c r="F1256" s="8"/>
      <c r="G1256" s="8"/>
      <c r="H1256" s="8"/>
      <c r="I1256" s="8"/>
      <c r="J1256" s="8"/>
      <c r="K1256" s="249">
        <v>31000</v>
      </c>
      <c r="L1256" s="245" t="s">
        <v>1754</v>
      </c>
      <c r="M1256" s="246">
        <v>362167869013</v>
      </c>
      <c r="N1256" s="247">
        <v>29</v>
      </c>
      <c r="O1256" s="250" t="s">
        <v>1379</v>
      </c>
      <c r="P1256" s="219"/>
      <c r="Q1256" s="211" t="s">
        <v>822</v>
      </c>
      <c r="R1256" s="211" t="s">
        <v>1350</v>
      </c>
      <c r="S1256" s="211" t="s">
        <v>1367</v>
      </c>
      <c r="T1256" s="211" t="s">
        <v>1368</v>
      </c>
      <c r="U1256" s="212"/>
      <c r="V1256" s="212" t="s">
        <v>602</v>
      </c>
      <c r="W1256" s="213">
        <v>310.45999999999998</v>
      </c>
      <c r="X1256" s="214">
        <v>0.6</v>
      </c>
      <c r="Y1256" s="215">
        <v>1.0427</v>
      </c>
      <c r="Z1256" s="216" t="s">
        <v>1206</v>
      </c>
      <c r="AA1256" s="217">
        <v>318.41000000000003</v>
      </c>
      <c r="AB1256" s="218">
        <v>0.219</v>
      </c>
      <c r="AC1256" s="218">
        <v>2.5000000000000001E-2</v>
      </c>
      <c r="AD1256" s="218" t="s">
        <v>1373</v>
      </c>
      <c r="AE1256" s="218" t="s">
        <v>1381</v>
      </c>
      <c r="AF1256" s="218" t="s">
        <v>949</v>
      </c>
      <c r="AG1256" s="218" t="s">
        <v>948</v>
      </c>
      <c r="AH1256" s="212">
        <v>1</v>
      </c>
      <c r="AI1256" s="188"/>
      <c r="AJ1256" s="188"/>
      <c r="AK1256" s="187"/>
      <c r="AL1256" s="187"/>
      <c r="AM1256" s="188"/>
      <c r="AN1256" s="193"/>
    </row>
    <row r="1257" spans="1:40">
      <c r="A1257" s="16" t="str">
        <f t="shared" si="19"/>
        <v>999999IP Acute</v>
      </c>
      <c r="B1257" s="8"/>
      <c r="C1257" s="8"/>
      <c r="D1257" s="9"/>
      <c r="E1257" s="9"/>
      <c r="F1257" s="8"/>
      <c r="G1257" s="8"/>
      <c r="H1257" s="8"/>
      <c r="I1257" s="8"/>
      <c r="J1257" s="8"/>
      <c r="K1257" s="249">
        <v>999999</v>
      </c>
      <c r="L1257" s="245" t="s">
        <v>1560</v>
      </c>
      <c r="M1257" s="246">
        <v>999999</v>
      </c>
      <c r="N1257" s="247">
        <v>20</v>
      </c>
      <c r="O1257" s="250" t="s">
        <v>1366</v>
      </c>
      <c r="P1257" s="219"/>
      <c r="Q1257" s="211" t="s">
        <v>1548</v>
      </c>
      <c r="R1257" s="211" t="s">
        <v>1561</v>
      </c>
      <c r="S1257" s="211" t="s">
        <v>1367</v>
      </c>
      <c r="T1257" s="211" t="s">
        <v>1390</v>
      </c>
      <c r="U1257" s="212"/>
      <c r="V1257" s="212" t="s">
        <v>1206</v>
      </c>
      <c r="W1257" s="213" t="s">
        <v>1206</v>
      </c>
      <c r="X1257" s="214" t="s">
        <v>1206</v>
      </c>
      <c r="Y1257" s="215" t="s">
        <v>1206</v>
      </c>
      <c r="Z1257" s="216" t="s">
        <v>1206</v>
      </c>
      <c r="AA1257" s="217">
        <v>672.24</v>
      </c>
      <c r="AB1257" s="218" t="s">
        <v>1206</v>
      </c>
      <c r="AC1257" s="218" t="s">
        <v>1206</v>
      </c>
      <c r="AD1257" s="218" t="s">
        <v>1373</v>
      </c>
      <c r="AE1257" s="218">
        <v>0</v>
      </c>
      <c r="AF1257" s="218" t="s">
        <v>1206</v>
      </c>
      <c r="AG1257" s="218" t="s">
        <v>948</v>
      </c>
      <c r="AH1257" s="212">
        <v>1</v>
      </c>
      <c r="AI1257" s="188"/>
      <c r="AJ1257" s="188"/>
      <c r="AK1257" s="187"/>
      <c r="AL1257" s="187"/>
      <c r="AM1257" s="188"/>
      <c r="AN1257" s="193"/>
    </row>
    <row r="1258" spans="1:40">
      <c r="A1258" s="16" t="str">
        <f t="shared" si="19"/>
        <v>999999IP Psych</v>
      </c>
      <c r="B1258" s="8"/>
      <c r="C1258" s="8"/>
      <c r="D1258" s="9"/>
      <c r="E1258" s="9"/>
      <c r="F1258" s="8"/>
      <c r="G1258" s="8"/>
      <c r="H1258" s="8"/>
      <c r="I1258" s="8"/>
      <c r="J1258" s="8"/>
      <c r="K1258" s="249">
        <v>999999</v>
      </c>
      <c r="L1258" s="245" t="s">
        <v>1560</v>
      </c>
      <c r="M1258" s="246">
        <v>999999</v>
      </c>
      <c r="N1258" s="247">
        <v>21</v>
      </c>
      <c r="O1258" s="250" t="s">
        <v>1375</v>
      </c>
      <c r="P1258" s="219"/>
      <c r="Q1258" s="211" t="s">
        <v>1548</v>
      </c>
      <c r="R1258" s="211" t="s">
        <v>1561</v>
      </c>
      <c r="S1258" s="211" t="s">
        <v>1367</v>
      </c>
      <c r="T1258" s="211" t="s">
        <v>1390</v>
      </c>
      <c r="U1258" s="212"/>
      <c r="V1258" s="212" t="s">
        <v>1206</v>
      </c>
      <c r="W1258" s="213" t="s">
        <v>1206</v>
      </c>
      <c r="X1258" s="214" t="s">
        <v>1206</v>
      </c>
      <c r="Y1258" s="215" t="s">
        <v>1206</v>
      </c>
      <c r="Z1258" s="216" t="s">
        <v>1206</v>
      </c>
      <c r="AA1258" s="217">
        <v>371.82</v>
      </c>
      <c r="AB1258" s="218" t="s">
        <v>1206</v>
      </c>
      <c r="AC1258" s="218" t="s">
        <v>1206</v>
      </c>
      <c r="AD1258" s="218" t="s">
        <v>1373</v>
      </c>
      <c r="AE1258" s="218">
        <v>0</v>
      </c>
      <c r="AF1258" s="218" t="s">
        <v>1206</v>
      </c>
      <c r="AG1258" s="218" t="s">
        <v>948</v>
      </c>
      <c r="AH1258" s="212">
        <v>1</v>
      </c>
      <c r="AI1258" s="188"/>
      <c r="AJ1258" s="188"/>
      <c r="AK1258" s="187"/>
      <c r="AL1258" s="187"/>
      <c r="AM1258" s="188"/>
      <c r="AN1258" s="193"/>
    </row>
    <row r="1259" spans="1:40">
      <c r="A1259" s="16" t="str">
        <f t="shared" si="19"/>
        <v>999999IP Rehab</v>
      </c>
      <c r="B1259" s="8"/>
      <c r="C1259" s="8"/>
      <c r="D1259" s="9"/>
      <c r="E1259" s="9"/>
      <c r="F1259" s="8"/>
      <c r="G1259" s="8"/>
      <c r="H1259" s="8"/>
      <c r="I1259" s="8"/>
      <c r="J1259" s="8"/>
      <c r="K1259" s="249">
        <v>999999</v>
      </c>
      <c r="L1259" s="245" t="s">
        <v>1560</v>
      </c>
      <c r="M1259" s="246">
        <v>999999</v>
      </c>
      <c r="N1259" s="247">
        <v>22</v>
      </c>
      <c r="O1259" s="250" t="s">
        <v>1370</v>
      </c>
      <c r="P1259" s="219"/>
      <c r="Q1259" s="211" t="s">
        <v>1548</v>
      </c>
      <c r="R1259" s="211" t="s">
        <v>1561</v>
      </c>
      <c r="S1259" s="211" t="s">
        <v>1367</v>
      </c>
      <c r="T1259" s="211" t="s">
        <v>1390</v>
      </c>
      <c r="U1259" s="212"/>
      <c r="V1259" s="212" t="s">
        <v>1206</v>
      </c>
      <c r="W1259" s="213" t="s">
        <v>1206</v>
      </c>
      <c r="X1259" s="214" t="s">
        <v>1206</v>
      </c>
      <c r="Y1259" s="215" t="s">
        <v>1206</v>
      </c>
      <c r="Z1259" s="216" t="s">
        <v>1206</v>
      </c>
      <c r="AA1259" s="217">
        <v>443.32</v>
      </c>
      <c r="AB1259" s="218" t="s">
        <v>1206</v>
      </c>
      <c r="AC1259" s="218" t="s">
        <v>1206</v>
      </c>
      <c r="AD1259" s="218" t="s">
        <v>1373</v>
      </c>
      <c r="AE1259" s="218">
        <v>0</v>
      </c>
      <c r="AF1259" s="218" t="s">
        <v>1206</v>
      </c>
      <c r="AG1259" s="218" t="s">
        <v>948</v>
      </c>
      <c r="AH1259" s="212">
        <v>1</v>
      </c>
      <c r="AI1259" s="188"/>
      <c r="AJ1259" s="188"/>
      <c r="AK1259" s="187"/>
      <c r="AL1259" s="187"/>
      <c r="AM1259" s="188"/>
      <c r="AN1259" s="193"/>
    </row>
    <row r="1260" spans="1:40">
      <c r="A1260" s="16" t="str">
        <f t="shared" si="19"/>
        <v>999999OP Acute</v>
      </c>
      <c r="B1260" s="8"/>
      <c r="C1260" s="8"/>
      <c r="D1260" s="9"/>
      <c r="E1260" s="9"/>
      <c r="F1260" s="8"/>
      <c r="G1260" s="8"/>
      <c r="H1260" s="8"/>
      <c r="I1260" s="8"/>
      <c r="J1260" s="8"/>
      <c r="K1260" s="249">
        <v>999999</v>
      </c>
      <c r="L1260" s="245" t="s">
        <v>1560</v>
      </c>
      <c r="M1260" s="246">
        <v>999999</v>
      </c>
      <c r="N1260" s="247">
        <v>24</v>
      </c>
      <c r="O1260" s="250" t="s">
        <v>1371</v>
      </c>
      <c r="P1260" s="219"/>
      <c r="Q1260" s="211" t="s">
        <v>1548</v>
      </c>
      <c r="R1260" s="211" t="s">
        <v>1561</v>
      </c>
      <c r="S1260" s="211" t="s">
        <v>1367</v>
      </c>
      <c r="T1260" s="211" t="s">
        <v>1390</v>
      </c>
      <c r="U1260" s="212"/>
      <c r="V1260" s="212" t="s">
        <v>1206</v>
      </c>
      <c r="W1260" s="213">
        <v>353.01</v>
      </c>
      <c r="X1260" s="214">
        <v>0.6</v>
      </c>
      <c r="Y1260" s="215">
        <v>1</v>
      </c>
      <c r="Z1260" s="216" t="s">
        <v>1206</v>
      </c>
      <c r="AA1260" s="217">
        <v>353.01</v>
      </c>
      <c r="AB1260" s="218" t="s">
        <v>1206</v>
      </c>
      <c r="AC1260" s="218" t="s">
        <v>1206</v>
      </c>
      <c r="AD1260" s="218" t="s">
        <v>1373</v>
      </c>
      <c r="AE1260" s="218">
        <v>0</v>
      </c>
      <c r="AF1260" s="218" t="s">
        <v>949</v>
      </c>
      <c r="AG1260" s="218" t="s">
        <v>948</v>
      </c>
      <c r="AH1260" s="212">
        <v>1</v>
      </c>
      <c r="AI1260" s="188"/>
      <c r="AJ1260" s="188"/>
      <c r="AK1260" s="187"/>
      <c r="AL1260" s="187"/>
      <c r="AM1260" s="188"/>
      <c r="AN1260" s="193"/>
    </row>
    <row r="1261" spans="1:40">
      <c r="A1261" s="16" t="str">
        <f t="shared" si="19"/>
        <v>999999OP Psych</v>
      </c>
      <c r="B1261" s="8"/>
      <c r="C1261" s="8"/>
      <c r="D1261" s="9"/>
      <c r="E1261" s="9"/>
      <c r="F1261" s="8"/>
      <c r="G1261" s="8"/>
      <c r="H1261" s="8"/>
      <c r="I1261" s="8"/>
      <c r="J1261" s="8"/>
      <c r="K1261" s="249">
        <v>999999</v>
      </c>
      <c r="L1261" s="245" t="s">
        <v>1560</v>
      </c>
      <c r="M1261" s="246">
        <v>999999</v>
      </c>
      <c r="N1261" s="247">
        <v>27</v>
      </c>
      <c r="O1261" s="250" t="s">
        <v>1376</v>
      </c>
      <c r="P1261" s="219"/>
      <c r="Q1261" s="211" t="s">
        <v>1548</v>
      </c>
      <c r="R1261" s="211" t="s">
        <v>1561</v>
      </c>
      <c r="S1261" s="211" t="s">
        <v>1367</v>
      </c>
      <c r="T1261" s="211" t="s">
        <v>1390</v>
      </c>
      <c r="U1261" s="212"/>
      <c r="V1261" s="212" t="s">
        <v>1206</v>
      </c>
      <c r="W1261" s="213">
        <v>155.99</v>
      </c>
      <c r="X1261" s="214">
        <v>0.6</v>
      </c>
      <c r="Y1261" s="215">
        <v>1</v>
      </c>
      <c r="Z1261" s="216" t="s">
        <v>1206</v>
      </c>
      <c r="AA1261" s="217">
        <v>155.99</v>
      </c>
      <c r="AB1261" s="218" t="s">
        <v>1206</v>
      </c>
      <c r="AC1261" s="218" t="s">
        <v>1206</v>
      </c>
      <c r="AD1261" s="218" t="s">
        <v>1373</v>
      </c>
      <c r="AE1261" s="218">
        <v>0</v>
      </c>
      <c r="AF1261" s="218" t="s">
        <v>949</v>
      </c>
      <c r="AG1261" s="218" t="s">
        <v>948</v>
      </c>
      <c r="AH1261" s="212">
        <v>1</v>
      </c>
      <c r="AI1261" s="188"/>
      <c r="AJ1261" s="188"/>
      <c r="AK1261" s="187"/>
      <c r="AL1261" s="187"/>
      <c r="AM1261" s="188"/>
      <c r="AN1261" s="193"/>
    </row>
    <row r="1262" spans="1:40">
      <c r="A1262" s="16" t="str">
        <f t="shared" si="19"/>
        <v>999999OP Rehab</v>
      </c>
      <c r="B1262" s="8"/>
      <c r="C1262" s="8"/>
      <c r="D1262" s="9"/>
      <c r="E1262" s="9"/>
      <c r="F1262" s="8"/>
      <c r="G1262" s="8"/>
      <c r="H1262" s="8"/>
      <c r="I1262" s="8"/>
      <c r="J1262" s="8"/>
      <c r="K1262" s="249">
        <v>999999</v>
      </c>
      <c r="L1262" s="245" t="s">
        <v>1560</v>
      </c>
      <c r="M1262" s="246">
        <v>999999</v>
      </c>
      <c r="N1262" s="247">
        <v>29</v>
      </c>
      <c r="O1262" s="250" t="s">
        <v>1379</v>
      </c>
      <c r="P1262" s="219"/>
      <c r="Q1262" s="211" t="s">
        <v>1548</v>
      </c>
      <c r="R1262" s="211" t="s">
        <v>1561</v>
      </c>
      <c r="S1262" s="211" t="s">
        <v>1367</v>
      </c>
      <c r="T1262" s="211" t="s">
        <v>1390</v>
      </c>
      <c r="U1262" s="212"/>
      <c r="V1262" s="212" t="s">
        <v>1206</v>
      </c>
      <c r="W1262" s="213">
        <v>71.400000000000006</v>
      </c>
      <c r="X1262" s="214">
        <v>0.6</v>
      </c>
      <c r="Y1262" s="215">
        <v>1</v>
      </c>
      <c r="Z1262" s="216" t="s">
        <v>1206</v>
      </c>
      <c r="AA1262" s="217">
        <v>71.400000000000006</v>
      </c>
      <c r="AB1262" s="218" t="s">
        <v>1206</v>
      </c>
      <c r="AC1262" s="218" t="s">
        <v>1206</v>
      </c>
      <c r="AD1262" s="218" t="s">
        <v>1373</v>
      </c>
      <c r="AE1262" s="218">
        <v>0</v>
      </c>
      <c r="AF1262" s="218" t="s">
        <v>949</v>
      </c>
      <c r="AG1262" s="218" t="s">
        <v>948</v>
      </c>
      <c r="AH1262" s="212">
        <v>1</v>
      </c>
      <c r="AI1262" s="188"/>
      <c r="AJ1262" s="188"/>
      <c r="AK1262" s="187"/>
      <c r="AL1262" s="187"/>
      <c r="AM1262" s="188"/>
      <c r="AN1262" s="193"/>
    </row>
    <row r="1263" spans="1:40">
      <c r="A1263" s="16" t="str">
        <f t="shared" si="19"/>
        <v>510217097019IP Acute</v>
      </c>
      <c r="B1263" s="8"/>
      <c r="C1263" s="8"/>
      <c r="D1263" s="9"/>
      <c r="E1263" s="9"/>
      <c r="F1263" s="8"/>
      <c r="G1263" s="8"/>
      <c r="H1263" s="8"/>
      <c r="I1263" s="8"/>
      <c r="J1263" s="8"/>
      <c r="K1263" s="249">
        <v>3022</v>
      </c>
      <c r="L1263" s="245" t="s">
        <v>1547</v>
      </c>
      <c r="M1263" s="246">
        <v>510217097019</v>
      </c>
      <c r="N1263" s="247">
        <v>20</v>
      </c>
      <c r="O1263" s="250" t="s">
        <v>1366</v>
      </c>
      <c r="P1263" s="219"/>
      <c r="Q1263" s="211" t="s">
        <v>897</v>
      </c>
      <c r="R1263" s="211" t="s">
        <v>1350</v>
      </c>
      <c r="S1263" s="211" t="s">
        <v>1367</v>
      </c>
      <c r="T1263" s="211" t="s">
        <v>1368</v>
      </c>
      <c r="U1263" s="212"/>
      <c r="V1263" s="212" t="s">
        <v>570</v>
      </c>
      <c r="W1263" s="213">
        <v>3436.26</v>
      </c>
      <c r="X1263" s="214">
        <v>0.68300000000000005</v>
      </c>
      <c r="Y1263" s="215">
        <v>1.0427</v>
      </c>
      <c r="Z1263" s="216">
        <v>0</v>
      </c>
      <c r="AA1263" s="217">
        <v>3531.49</v>
      </c>
      <c r="AB1263" s="218">
        <v>0.3</v>
      </c>
      <c r="AC1263" s="218">
        <v>1.4E-2</v>
      </c>
      <c r="AD1263" s="218" t="s">
        <v>1373</v>
      </c>
      <c r="AE1263" s="218" t="s">
        <v>1374</v>
      </c>
      <c r="AF1263" s="218" t="s">
        <v>1206</v>
      </c>
      <c r="AG1263" s="218" t="s">
        <v>949</v>
      </c>
      <c r="AH1263" s="212">
        <v>0.99858999999999998</v>
      </c>
      <c r="AI1263" s="188"/>
      <c r="AJ1263" s="188"/>
      <c r="AK1263" s="187"/>
      <c r="AL1263" s="187"/>
      <c r="AM1263" s="188"/>
      <c r="AN1263" s="193"/>
    </row>
    <row r="1264" spans="1:40">
      <c r="A1264" s="16" t="str">
        <f t="shared" si="19"/>
        <v>510217097019OP Acute</v>
      </c>
      <c r="B1264" s="8"/>
      <c r="C1264" s="8"/>
      <c r="D1264" s="9"/>
      <c r="E1264" s="9"/>
      <c r="F1264" s="8"/>
      <c r="G1264" s="8"/>
      <c r="H1264" s="8"/>
      <c r="I1264" s="8"/>
      <c r="J1264" s="8"/>
      <c r="K1264" s="249">
        <v>3022</v>
      </c>
      <c r="L1264" s="245" t="s">
        <v>1547</v>
      </c>
      <c r="M1264" s="246">
        <v>510217097019</v>
      </c>
      <c r="N1264" s="247">
        <v>24</v>
      </c>
      <c r="O1264" s="250" t="s">
        <v>1371</v>
      </c>
      <c r="P1264" s="219"/>
      <c r="Q1264" s="211" t="s">
        <v>897</v>
      </c>
      <c r="R1264" s="211" t="s">
        <v>1350</v>
      </c>
      <c r="S1264" s="211" t="s">
        <v>1367</v>
      </c>
      <c r="T1264" s="211" t="s">
        <v>1368</v>
      </c>
      <c r="U1264" s="212"/>
      <c r="V1264" s="212" t="s">
        <v>570</v>
      </c>
      <c r="W1264" s="213">
        <v>440.14</v>
      </c>
      <c r="X1264" s="214">
        <v>0.6</v>
      </c>
      <c r="Y1264" s="215">
        <v>1.0427</v>
      </c>
      <c r="Z1264" s="216" t="s">
        <v>1206</v>
      </c>
      <c r="AA1264" s="217">
        <v>643.07000000000005</v>
      </c>
      <c r="AB1264" s="218">
        <v>0.3</v>
      </c>
      <c r="AC1264" s="218">
        <v>1.4E-2</v>
      </c>
      <c r="AD1264" s="218" t="s">
        <v>1373</v>
      </c>
      <c r="AE1264" s="218" t="s">
        <v>1374</v>
      </c>
      <c r="AF1264" s="218" t="s">
        <v>948</v>
      </c>
      <c r="AG1264" s="218" t="s">
        <v>949</v>
      </c>
      <c r="AH1264" s="212">
        <v>0.98373999999999995</v>
      </c>
      <c r="AI1264" s="188"/>
      <c r="AJ1264" s="188"/>
      <c r="AK1264" s="187"/>
      <c r="AL1264" s="187"/>
      <c r="AM1264" s="188"/>
      <c r="AN1264" s="193"/>
    </row>
    <row r="1265" spans="1:40">
      <c r="A1265" s="16" t="str">
        <f t="shared" si="19"/>
        <v>301009724001IP Psych</v>
      </c>
      <c r="B1265" s="8"/>
      <c r="C1265" s="8"/>
      <c r="D1265" s="9"/>
      <c r="E1265" s="9"/>
      <c r="F1265" s="8"/>
      <c r="G1265" s="8"/>
      <c r="H1265" s="8"/>
      <c r="I1265" s="8"/>
      <c r="J1265" s="8"/>
      <c r="K1265" s="251">
        <v>14005</v>
      </c>
      <c r="L1265" s="252" t="s">
        <v>1782</v>
      </c>
      <c r="M1265" s="253">
        <v>301009724001</v>
      </c>
      <c r="N1265" s="254">
        <v>21</v>
      </c>
      <c r="O1265" s="255" t="s">
        <v>1375</v>
      </c>
      <c r="P1265" s="219"/>
      <c r="Q1265" s="211" t="s">
        <v>1783</v>
      </c>
      <c r="R1265" s="211" t="s">
        <v>1350</v>
      </c>
      <c r="S1265" s="211" t="s">
        <v>1385</v>
      </c>
      <c r="T1265" s="211" t="s">
        <v>1368</v>
      </c>
      <c r="U1265" s="212"/>
      <c r="V1265" s="212" t="s">
        <v>1784</v>
      </c>
      <c r="W1265" s="213" t="s">
        <v>1206</v>
      </c>
      <c r="X1265" s="214" t="s">
        <v>1206</v>
      </c>
      <c r="Y1265" s="215" t="s">
        <v>1206</v>
      </c>
      <c r="Z1265" s="216" t="s">
        <v>1206</v>
      </c>
      <c r="AA1265" s="217">
        <v>460.32</v>
      </c>
      <c r="AB1265" s="218" t="s">
        <v>1206</v>
      </c>
      <c r="AC1265" s="218" t="s">
        <v>1206</v>
      </c>
      <c r="AD1265" s="218" t="s">
        <v>1373</v>
      </c>
      <c r="AE1265" s="218">
        <v>0</v>
      </c>
      <c r="AF1265" s="218" t="s">
        <v>1206</v>
      </c>
      <c r="AG1265" s="218" t="s">
        <v>948</v>
      </c>
      <c r="AH1265" s="212">
        <v>1</v>
      </c>
      <c r="AI1265" s="188"/>
      <c r="AJ1265" s="188"/>
      <c r="AK1265" s="187"/>
      <c r="AL1265" s="187"/>
      <c r="AM1265" s="188"/>
      <c r="AN1265" s="193"/>
    </row>
    <row r="1266" spans="1:40">
      <c r="A1266" s="16" t="str">
        <f t="shared" si="19"/>
        <v>301009724001OP Psych</v>
      </c>
      <c r="B1266" s="8"/>
      <c r="C1266" s="8"/>
      <c r="D1266" s="9"/>
      <c r="E1266" s="9"/>
      <c r="F1266" s="8"/>
      <c r="G1266" s="8"/>
      <c r="H1266" s="8"/>
      <c r="I1266" s="8"/>
      <c r="J1266" s="8"/>
      <c r="K1266" s="251">
        <v>14005</v>
      </c>
      <c r="L1266" s="252" t="s">
        <v>1782</v>
      </c>
      <c r="M1266" s="253">
        <v>301009724001</v>
      </c>
      <c r="N1266" s="254">
        <v>27</v>
      </c>
      <c r="O1266" s="255" t="s">
        <v>1376</v>
      </c>
      <c r="P1266" s="219"/>
      <c r="Q1266" s="211" t="s">
        <v>1783</v>
      </c>
      <c r="R1266" s="211" t="s">
        <v>1350</v>
      </c>
      <c r="S1266" s="211" t="s">
        <v>1385</v>
      </c>
      <c r="T1266" s="211" t="s">
        <v>1368</v>
      </c>
      <c r="U1266" s="212"/>
      <c r="V1266" s="212" t="s">
        <v>1784</v>
      </c>
      <c r="W1266" s="213">
        <v>201.46</v>
      </c>
      <c r="X1266" s="214">
        <v>0.6</v>
      </c>
      <c r="Y1266" s="215">
        <v>1.0263</v>
      </c>
      <c r="Z1266" s="216" t="s">
        <v>1206</v>
      </c>
      <c r="AA1266" s="217">
        <v>204.64</v>
      </c>
      <c r="AB1266" s="218">
        <v>0.23599999999999996</v>
      </c>
      <c r="AC1266" s="218">
        <v>2.1000000000000001E-2</v>
      </c>
      <c r="AD1266" s="218" t="s">
        <v>1373</v>
      </c>
      <c r="AE1266" s="218">
        <v>0</v>
      </c>
      <c r="AF1266" s="218" t="s">
        <v>949</v>
      </c>
      <c r="AG1266" s="218" t="s">
        <v>948</v>
      </c>
      <c r="AH1266" s="212">
        <v>1</v>
      </c>
      <c r="AI1266" s="188"/>
      <c r="AJ1266" s="188"/>
      <c r="AK1266" s="187"/>
      <c r="AL1266" s="187"/>
      <c r="AM1266" s="188"/>
      <c r="AN1266" s="193"/>
    </row>
    <row r="1267" spans="1:40">
      <c r="A1267" s="16" t="str">
        <f t="shared" si="19"/>
        <v>301009724001OP Psych</v>
      </c>
      <c r="B1267" s="8"/>
      <c r="C1267" s="8"/>
      <c r="D1267" s="9"/>
      <c r="E1267" s="9"/>
      <c r="F1267" s="8"/>
      <c r="G1267" s="8"/>
      <c r="H1267" s="8"/>
      <c r="I1267" s="8"/>
      <c r="J1267" s="8"/>
      <c r="K1267" s="251">
        <v>14005</v>
      </c>
      <c r="L1267" s="252" t="s">
        <v>1782</v>
      </c>
      <c r="M1267" s="253">
        <v>301009724001</v>
      </c>
      <c r="N1267" s="254">
        <v>28</v>
      </c>
      <c r="O1267" s="255" t="s">
        <v>1376</v>
      </c>
      <c r="P1267" s="219"/>
      <c r="Q1267" s="211" t="s">
        <v>1783</v>
      </c>
      <c r="R1267" s="211" t="s">
        <v>1350</v>
      </c>
      <c r="S1267" s="211" t="s">
        <v>1385</v>
      </c>
      <c r="T1267" s="211" t="s">
        <v>1368</v>
      </c>
      <c r="U1267" s="212"/>
      <c r="V1267" s="212" t="s">
        <v>1784</v>
      </c>
      <c r="W1267" s="213">
        <v>201.46</v>
      </c>
      <c r="X1267" s="214">
        <v>0.6</v>
      </c>
      <c r="Y1267" s="215">
        <v>1.0263</v>
      </c>
      <c r="Z1267" s="216" t="s">
        <v>1206</v>
      </c>
      <c r="AA1267" s="217">
        <v>204.64</v>
      </c>
      <c r="AB1267" s="218">
        <v>0.23599999999999996</v>
      </c>
      <c r="AC1267" s="218">
        <v>2.1000000000000001E-2</v>
      </c>
      <c r="AD1267" s="218" t="s">
        <v>1373</v>
      </c>
      <c r="AE1267" s="218">
        <v>0</v>
      </c>
      <c r="AF1267" s="218" t="s">
        <v>949</v>
      </c>
      <c r="AG1267" s="218" t="s">
        <v>948</v>
      </c>
      <c r="AH1267" s="212">
        <v>1</v>
      </c>
      <c r="AI1267" s="188"/>
      <c r="AJ1267" s="188"/>
      <c r="AK1267" s="187"/>
      <c r="AL1267" s="187"/>
      <c r="AM1267" s="188"/>
      <c r="AN1267" s="193"/>
    </row>
    <row r="1268" spans="1:40">
      <c r="A1268" s="16" t="str">
        <f t="shared" ref="A1268" si="20">M1268&amp;O1268</f>
        <v>263694972001IP Rehab</v>
      </c>
      <c r="B1268" s="8"/>
      <c r="C1268" s="8"/>
      <c r="D1268" s="9"/>
      <c r="E1268" s="9"/>
      <c r="F1268" s="8"/>
      <c r="G1268" s="8"/>
      <c r="H1268" s="8"/>
      <c r="I1268" s="8"/>
      <c r="J1268" s="8"/>
      <c r="K1268" s="256">
        <v>2020</v>
      </c>
      <c r="L1268" s="257" t="s">
        <v>1797</v>
      </c>
      <c r="M1268" s="257">
        <v>263694972001</v>
      </c>
      <c r="N1268" s="257">
        <v>22</v>
      </c>
      <c r="O1268" s="257" t="s">
        <v>1370</v>
      </c>
      <c r="Q1268" s="243" t="s">
        <v>1796</v>
      </c>
      <c r="R1268" s="19" t="s">
        <v>1383</v>
      </c>
      <c r="S1268" s="19" t="s">
        <v>1396</v>
      </c>
      <c r="T1268" s="19" t="s">
        <v>1368</v>
      </c>
      <c r="V1268" s="19">
        <v>263025</v>
      </c>
      <c r="W1268" s="194" t="s">
        <v>1206</v>
      </c>
      <c r="X1268" s="24" t="s">
        <v>1206</v>
      </c>
      <c r="Y1268" s="24" t="s">
        <v>1206</v>
      </c>
      <c r="Z1268" s="24" t="s">
        <v>1206</v>
      </c>
      <c r="AA1268" s="24">
        <v>909.7</v>
      </c>
      <c r="AB1268" s="24" t="s">
        <v>1206</v>
      </c>
      <c r="AC1268" s="24" t="s">
        <v>1206</v>
      </c>
      <c r="AD1268" s="24" t="s">
        <v>1373</v>
      </c>
      <c r="AE1268" s="24">
        <v>0</v>
      </c>
      <c r="AF1268" s="24" t="s">
        <v>1206</v>
      </c>
      <c r="AG1268" s="24" t="s">
        <v>948</v>
      </c>
      <c r="AH1268" s="19">
        <v>1</v>
      </c>
    </row>
  </sheetData>
  <sheetProtection algorithmName="SHA-512" hashValue="CHqKPQkFiLoWHaymsUhZtUJVRIeBA7m8ccYdfF75ccgT3HFweUbGNZ37r7N3fde68JBkyzSSzIStqR3c1ae7FA==" saltValue="OrprHTB1q1LRUEpfDq8Dvg==" spinCount="100000" sheet="1" autoFilter="0"/>
  <autoFilter ref="A1:AL1268" xr:uid="{8239B298-92A8-4F03-AF7D-2335FCF12BF4}"/>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H572"/>
  <sheetViews>
    <sheetView zoomScaleNormal="100" zoomScaleSheetLayoutView="106" workbookViewId="0">
      <selection activeCell="I33" sqref="I33"/>
    </sheetView>
  </sheetViews>
  <sheetFormatPr defaultColWidth="8.85546875" defaultRowHeight="14.25"/>
  <cols>
    <col min="1" max="1" width="8.85546875" style="28"/>
    <col min="2" max="2" width="8.85546875" style="28" customWidth="1"/>
    <col min="3" max="3" width="8.85546875" style="209" customWidth="1"/>
    <col min="4" max="4" width="11" style="206" customWidth="1"/>
    <col min="5" max="5" width="73.5703125" style="28" customWidth="1"/>
    <col min="6" max="6" width="9.28515625" style="28" bestFit="1" customWidth="1"/>
    <col min="7" max="16384" width="8.85546875" style="3"/>
  </cols>
  <sheetData>
    <row r="1" spans="1:8" s="7" customFormat="1" ht="38.25" customHeight="1">
      <c r="A1" s="30" t="s">
        <v>40</v>
      </c>
      <c r="B1" s="30" t="s">
        <v>1465</v>
      </c>
      <c r="C1" s="30" t="s">
        <v>1466</v>
      </c>
      <c r="D1" s="30" t="s">
        <v>42</v>
      </c>
      <c r="E1" s="31" t="s">
        <v>1467</v>
      </c>
      <c r="F1" s="32" t="s">
        <v>1468</v>
      </c>
      <c r="G1" s="191"/>
      <c r="H1" s="191"/>
    </row>
    <row r="2" spans="1:8" s="7" customFormat="1">
      <c r="A2" s="176"/>
      <c r="B2" s="176"/>
      <c r="C2" s="207"/>
      <c r="D2" s="205"/>
      <c r="E2" s="177" t="s">
        <v>946</v>
      </c>
      <c r="F2" s="178"/>
    </row>
    <row r="3" spans="1:8">
      <c r="A3" s="179">
        <v>1</v>
      </c>
      <c r="B3" s="179">
        <v>1</v>
      </c>
      <c r="C3" s="208">
        <v>2</v>
      </c>
      <c r="D3" s="206">
        <v>0</v>
      </c>
      <c r="E3" s="179" t="s">
        <v>43</v>
      </c>
      <c r="F3" s="180">
        <v>0.1603</v>
      </c>
      <c r="H3" s="192"/>
    </row>
    <row r="4" spans="1:8">
      <c r="A4" s="179">
        <v>2</v>
      </c>
      <c r="B4" s="179">
        <v>1</v>
      </c>
      <c r="C4" s="208">
        <v>2</v>
      </c>
      <c r="D4" s="206">
        <v>0</v>
      </c>
      <c r="E4" s="179" t="s">
        <v>44</v>
      </c>
      <c r="F4" s="180">
        <v>0.98260000000000003</v>
      </c>
      <c r="H4" s="192"/>
    </row>
    <row r="5" spans="1:8">
      <c r="A5" s="179">
        <v>3</v>
      </c>
      <c r="B5" s="179">
        <v>1</v>
      </c>
      <c r="C5" s="208">
        <v>2</v>
      </c>
      <c r="D5" s="206">
        <v>0</v>
      </c>
      <c r="E5" s="179" t="s">
        <v>45</v>
      </c>
      <c r="F5" s="180">
        <v>0.4854</v>
      </c>
      <c r="H5" s="192"/>
    </row>
    <row r="6" spans="1:8">
      <c r="A6" s="179">
        <v>4</v>
      </c>
      <c r="B6" s="179">
        <v>1</v>
      </c>
      <c r="C6" s="208">
        <v>2</v>
      </c>
      <c r="D6" s="206">
        <v>0</v>
      </c>
      <c r="E6" s="179" t="s">
        <v>46</v>
      </c>
      <c r="F6" s="180">
        <v>1.6930000000000001</v>
      </c>
      <c r="H6" s="192"/>
    </row>
    <row r="7" spans="1:8">
      <c r="A7" s="179">
        <v>5</v>
      </c>
      <c r="B7" s="179">
        <v>1</v>
      </c>
      <c r="C7" s="208">
        <v>2</v>
      </c>
      <c r="D7" s="206">
        <v>0</v>
      </c>
      <c r="E7" s="179" t="s">
        <v>47</v>
      </c>
      <c r="F7" s="180">
        <v>0.13250000000000001</v>
      </c>
      <c r="H7" s="192"/>
    </row>
    <row r="8" spans="1:8">
      <c r="A8" s="179">
        <v>6</v>
      </c>
      <c r="B8" s="179">
        <v>1</v>
      </c>
      <c r="C8" s="208">
        <v>2</v>
      </c>
      <c r="D8" s="206">
        <v>0</v>
      </c>
      <c r="E8" s="179" t="s">
        <v>48</v>
      </c>
      <c r="F8" s="180">
        <v>0.49530000000000002</v>
      </c>
      <c r="H8" s="192"/>
    </row>
    <row r="9" spans="1:8">
      <c r="A9" s="179">
        <v>7</v>
      </c>
      <c r="B9" s="179">
        <v>1</v>
      </c>
      <c r="C9" s="208">
        <v>2</v>
      </c>
      <c r="D9" s="206">
        <v>0</v>
      </c>
      <c r="E9" s="179" t="s">
        <v>49</v>
      </c>
      <c r="F9" s="180">
        <v>1.3474999999999999</v>
      </c>
      <c r="H9" s="192"/>
    </row>
    <row r="10" spans="1:8">
      <c r="A10" s="179">
        <v>8</v>
      </c>
      <c r="B10" s="179">
        <v>1</v>
      </c>
      <c r="C10" s="208">
        <v>2</v>
      </c>
      <c r="D10" s="206">
        <v>0</v>
      </c>
      <c r="E10" s="179" t="s">
        <v>50</v>
      </c>
      <c r="F10" s="180">
        <v>1.9341999999999999</v>
      </c>
      <c r="H10" s="192"/>
    </row>
    <row r="11" spans="1:8">
      <c r="A11" s="179">
        <v>9</v>
      </c>
      <c r="B11" s="179">
        <v>1</v>
      </c>
      <c r="C11" s="208">
        <v>2</v>
      </c>
      <c r="D11" s="206">
        <v>0</v>
      </c>
      <c r="E11" s="179" t="s">
        <v>51</v>
      </c>
      <c r="F11" s="180">
        <v>1.0409999999999999</v>
      </c>
      <c r="H11" s="192"/>
    </row>
    <row r="12" spans="1:8">
      <c r="A12" s="179">
        <v>10</v>
      </c>
      <c r="B12" s="179">
        <v>1</v>
      </c>
      <c r="C12" s="208">
        <v>2</v>
      </c>
      <c r="D12" s="206">
        <v>0</v>
      </c>
      <c r="E12" s="179" t="s">
        <v>52</v>
      </c>
      <c r="F12" s="180">
        <v>2.0819999999999999</v>
      </c>
      <c r="H12" s="192"/>
    </row>
    <row r="13" spans="1:8">
      <c r="A13" s="179">
        <v>11</v>
      </c>
      <c r="B13" s="179">
        <v>1</v>
      </c>
      <c r="C13" s="208">
        <v>2</v>
      </c>
      <c r="D13" s="206">
        <v>0</v>
      </c>
      <c r="E13" s="179" t="s">
        <v>53</v>
      </c>
      <c r="F13" s="180">
        <v>5.0787000000000004</v>
      </c>
      <c r="H13" s="192"/>
    </row>
    <row r="14" spans="1:8">
      <c r="A14" s="179">
        <v>12</v>
      </c>
      <c r="B14" s="179">
        <v>1</v>
      </c>
      <c r="C14" s="208">
        <v>2</v>
      </c>
      <c r="D14" s="206">
        <v>0</v>
      </c>
      <c r="E14" s="179" t="s">
        <v>54</v>
      </c>
      <c r="F14" s="180">
        <v>0.4647</v>
      </c>
      <c r="H14" s="192"/>
    </row>
    <row r="15" spans="1:8">
      <c r="A15" s="179">
        <v>13</v>
      </c>
      <c r="B15" s="179">
        <v>1</v>
      </c>
      <c r="C15" s="208">
        <v>2</v>
      </c>
      <c r="D15" s="206">
        <v>0</v>
      </c>
      <c r="E15" s="179" t="s">
        <v>55</v>
      </c>
      <c r="F15" s="180">
        <v>0.8004</v>
      </c>
      <c r="H15" s="192"/>
    </row>
    <row r="16" spans="1:8">
      <c r="A16" s="179">
        <v>14</v>
      </c>
      <c r="B16" s="179">
        <v>1</v>
      </c>
      <c r="C16" s="208">
        <v>2</v>
      </c>
      <c r="D16" s="206">
        <v>0</v>
      </c>
      <c r="E16" s="179" t="s">
        <v>56</v>
      </c>
      <c r="F16" s="180">
        <v>2.5588000000000002</v>
      </c>
      <c r="H16" s="192"/>
    </row>
    <row r="17" spans="1:8">
      <c r="A17" s="179">
        <v>15</v>
      </c>
      <c r="B17" s="179">
        <v>1</v>
      </c>
      <c r="C17" s="208">
        <v>2</v>
      </c>
      <c r="D17" s="206">
        <v>0</v>
      </c>
      <c r="E17" s="179" t="s">
        <v>57</v>
      </c>
      <c r="F17" s="180">
        <v>2.8313000000000001</v>
      </c>
      <c r="H17" s="192"/>
    </row>
    <row r="18" spans="1:8">
      <c r="A18" s="179">
        <v>20</v>
      </c>
      <c r="B18" s="179">
        <v>2</v>
      </c>
      <c r="C18" s="208">
        <v>2</v>
      </c>
      <c r="D18" s="206">
        <v>0</v>
      </c>
      <c r="E18" s="179" t="s">
        <v>58</v>
      </c>
      <c r="F18" s="180">
        <v>1.9913000000000001</v>
      </c>
      <c r="H18" s="192"/>
    </row>
    <row r="19" spans="1:8">
      <c r="A19" s="179">
        <v>21</v>
      </c>
      <c r="B19" s="179">
        <v>2</v>
      </c>
      <c r="C19" s="208">
        <v>2</v>
      </c>
      <c r="D19" s="206">
        <v>0</v>
      </c>
      <c r="E19" s="179" t="s">
        <v>59</v>
      </c>
      <c r="F19" s="180">
        <v>4.5587999999999997</v>
      </c>
      <c r="H19" s="192"/>
    </row>
    <row r="20" spans="1:8">
      <c r="A20" s="179">
        <v>22</v>
      </c>
      <c r="B20" s="179">
        <v>2</v>
      </c>
      <c r="C20" s="208">
        <v>2</v>
      </c>
      <c r="D20" s="206">
        <v>0</v>
      </c>
      <c r="E20" s="179" t="s">
        <v>60</v>
      </c>
      <c r="F20" s="180">
        <v>8.3953000000000007</v>
      </c>
      <c r="H20" s="192"/>
    </row>
    <row r="21" spans="1:8">
      <c r="A21" s="179">
        <v>30</v>
      </c>
      <c r="B21" s="179">
        <v>3</v>
      </c>
      <c r="C21" s="208">
        <v>2</v>
      </c>
      <c r="D21" s="206">
        <v>0</v>
      </c>
      <c r="E21" s="179" t="s">
        <v>61</v>
      </c>
      <c r="F21" s="180">
        <v>2.8755000000000002</v>
      </c>
      <c r="H21" s="192"/>
    </row>
    <row r="22" spans="1:8">
      <c r="A22" s="179">
        <v>31</v>
      </c>
      <c r="B22" s="179">
        <v>3</v>
      </c>
      <c r="C22" s="208">
        <v>2</v>
      </c>
      <c r="D22" s="206">
        <v>0</v>
      </c>
      <c r="E22" s="179" t="s">
        <v>62</v>
      </c>
      <c r="F22" s="180">
        <v>4.6479999999999997</v>
      </c>
      <c r="H22" s="192"/>
    </row>
    <row r="23" spans="1:8">
      <c r="A23" s="179">
        <v>32</v>
      </c>
      <c r="B23" s="179">
        <v>3</v>
      </c>
      <c r="C23" s="208">
        <v>2</v>
      </c>
      <c r="D23" s="206">
        <v>0</v>
      </c>
      <c r="E23" s="179" t="s">
        <v>63</v>
      </c>
      <c r="F23" s="180">
        <v>6.6306000000000003</v>
      </c>
      <c r="H23" s="192"/>
    </row>
    <row r="24" spans="1:8">
      <c r="A24" s="179">
        <v>33</v>
      </c>
      <c r="B24" s="179">
        <v>3</v>
      </c>
      <c r="C24" s="208">
        <v>2</v>
      </c>
      <c r="D24" s="206">
        <v>0</v>
      </c>
      <c r="E24" s="179" t="s">
        <v>64</v>
      </c>
      <c r="F24" s="180">
        <v>1.8727</v>
      </c>
      <c r="H24" s="192"/>
    </row>
    <row r="25" spans="1:8">
      <c r="A25" s="179">
        <v>34</v>
      </c>
      <c r="B25" s="179">
        <v>3</v>
      </c>
      <c r="C25" s="208">
        <v>2</v>
      </c>
      <c r="D25" s="206">
        <v>0</v>
      </c>
      <c r="E25" s="179" t="s">
        <v>65</v>
      </c>
      <c r="F25" s="180">
        <v>3.0750000000000002</v>
      </c>
      <c r="H25" s="192"/>
    </row>
    <row r="26" spans="1:8">
      <c r="A26" s="179">
        <v>35</v>
      </c>
      <c r="B26" s="179">
        <v>3</v>
      </c>
      <c r="C26" s="208">
        <v>2</v>
      </c>
      <c r="D26" s="206">
        <v>0</v>
      </c>
      <c r="E26" s="179" t="s">
        <v>66</v>
      </c>
      <c r="F26" s="180">
        <v>3.0484</v>
      </c>
      <c r="H26" s="192"/>
    </row>
    <row r="27" spans="1:8">
      <c r="A27" s="179">
        <v>36</v>
      </c>
      <c r="B27" s="179">
        <v>3</v>
      </c>
      <c r="C27" s="208">
        <v>2</v>
      </c>
      <c r="D27" s="206">
        <v>0</v>
      </c>
      <c r="E27" s="179" t="s">
        <v>67</v>
      </c>
      <c r="F27" s="180">
        <v>7.0895000000000001</v>
      </c>
      <c r="H27" s="192"/>
    </row>
    <row r="28" spans="1:8">
      <c r="A28" s="179">
        <v>37</v>
      </c>
      <c r="B28" s="179">
        <v>3</v>
      </c>
      <c r="C28" s="208">
        <v>2</v>
      </c>
      <c r="D28" s="206">
        <v>0</v>
      </c>
      <c r="E28" s="179" t="s">
        <v>68</v>
      </c>
      <c r="F28" s="180">
        <v>3.3166000000000002</v>
      </c>
      <c r="H28" s="192"/>
    </row>
    <row r="29" spans="1:8">
      <c r="A29" s="179">
        <v>38</v>
      </c>
      <c r="B29" s="179">
        <v>3</v>
      </c>
      <c r="C29" s="208">
        <v>2</v>
      </c>
      <c r="D29" s="206">
        <v>0</v>
      </c>
      <c r="E29" s="179" t="s">
        <v>69</v>
      </c>
      <c r="F29" s="180">
        <v>7.9142999999999999</v>
      </c>
      <c r="H29" s="192"/>
    </row>
    <row r="30" spans="1:8">
      <c r="A30" s="179">
        <v>39</v>
      </c>
      <c r="B30" s="179">
        <v>3</v>
      </c>
      <c r="C30" s="208">
        <v>2</v>
      </c>
      <c r="D30" s="206">
        <v>0</v>
      </c>
      <c r="E30" s="179" t="s">
        <v>70</v>
      </c>
      <c r="F30" s="180">
        <v>0.5252</v>
      </c>
      <c r="H30" s="192"/>
    </row>
    <row r="31" spans="1:8">
      <c r="A31" s="179">
        <v>40</v>
      </c>
      <c r="B31" s="179">
        <v>3</v>
      </c>
      <c r="C31" s="208">
        <v>2</v>
      </c>
      <c r="D31" s="206">
        <v>0</v>
      </c>
      <c r="E31" s="179" t="s">
        <v>71</v>
      </c>
      <c r="F31" s="180">
        <v>0.40710000000000002</v>
      </c>
      <c r="H31" s="192"/>
    </row>
    <row r="32" spans="1:8">
      <c r="A32" s="179">
        <v>41</v>
      </c>
      <c r="B32" s="179">
        <v>3</v>
      </c>
      <c r="C32" s="208">
        <v>2</v>
      </c>
      <c r="D32" s="206">
        <v>0</v>
      </c>
      <c r="E32" s="179" t="s">
        <v>72</v>
      </c>
      <c r="F32" s="180">
        <v>0.91720000000000002</v>
      </c>
      <c r="H32" s="192"/>
    </row>
    <row r="33" spans="1:8">
      <c r="A33" s="179">
        <v>42</v>
      </c>
      <c r="B33" s="179">
        <v>3</v>
      </c>
      <c r="C33" s="208">
        <v>2</v>
      </c>
      <c r="D33" s="206">
        <v>0</v>
      </c>
      <c r="E33" s="179" t="s">
        <v>73</v>
      </c>
      <c r="F33" s="180">
        <v>0.93210000000000004</v>
      </c>
      <c r="H33" s="192"/>
    </row>
    <row r="34" spans="1:8">
      <c r="A34" s="179">
        <v>43</v>
      </c>
      <c r="B34" s="179">
        <v>3</v>
      </c>
      <c r="C34" s="208">
        <v>2</v>
      </c>
      <c r="D34" s="206">
        <v>0</v>
      </c>
      <c r="E34" s="179" t="s">
        <v>74</v>
      </c>
      <c r="F34" s="180">
        <v>7.2404000000000002</v>
      </c>
      <c r="H34" s="192"/>
    </row>
    <row r="35" spans="1:8">
      <c r="A35" s="179">
        <v>44</v>
      </c>
      <c r="B35" s="179">
        <v>3</v>
      </c>
      <c r="C35" s="208">
        <v>2</v>
      </c>
      <c r="D35" s="206">
        <v>0</v>
      </c>
      <c r="E35" s="179" t="s">
        <v>75</v>
      </c>
      <c r="F35" s="180">
        <v>1.6392</v>
      </c>
      <c r="H35" s="192"/>
    </row>
    <row r="36" spans="1:8">
      <c r="A36" s="179">
        <v>45</v>
      </c>
      <c r="B36" s="179">
        <v>3</v>
      </c>
      <c r="C36" s="208">
        <v>2</v>
      </c>
      <c r="D36" s="206">
        <v>0</v>
      </c>
      <c r="E36" s="179" t="s">
        <v>76</v>
      </c>
      <c r="F36" s="180">
        <v>4.5490000000000004</v>
      </c>
      <c r="H36" s="192"/>
    </row>
    <row r="37" spans="1:8">
      <c r="A37" s="179">
        <v>46</v>
      </c>
      <c r="B37" s="179">
        <v>3</v>
      </c>
      <c r="C37" s="208">
        <v>2</v>
      </c>
      <c r="D37" s="206">
        <v>0</v>
      </c>
      <c r="E37" s="179" t="s">
        <v>77</v>
      </c>
      <c r="F37" s="180">
        <v>3.9958</v>
      </c>
      <c r="H37" s="192"/>
    </row>
    <row r="38" spans="1:8">
      <c r="A38" s="179">
        <v>47</v>
      </c>
      <c r="B38" s="179">
        <v>3</v>
      </c>
      <c r="C38" s="208">
        <v>2</v>
      </c>
      <c r="D38" s="206">
        <v>0</v>
      </c>
      <c r="E38" s="179" t="s">
        <v>78</v>
      </c>
      <c r="F38" s="180">
        <v>14.102399999999999</v>
      </c>
      <c r="H38" s="192"/>
    </row>
    <row r="39" spans="1:8">
      <c r="A39" s="179">
        <v>48</v>
      </c>
      <c r="B39" s="179">
        <v>3</v>
      </c>
      <c r="C39" s="208">
        <v>2</v>
      </c>
      <c r="D39" s="206">
        <v>0</v>
      </c>
      <c r="E39" s="179" t="s">
        <v>79</v>
      </c>
      <c r="F39" s="180">
        <v>1.929</v>
      </c>
      <c r="H39" s="192"/>
    </row>
    <row r="40" spans="1:8">
      <c r="A40" s="179">
        <v>49</v>
      </c>
      <c r="B40" s="179">
        <v>3</v>
      </c>
      <c r="C40" s="208">
        <v>2</v>
      </c>
      <c r="D40" s="206">
        <v>0</v>
      </c>
      <c r="E40" s="179" t="s">
        <v>80</v>
      </c>
      <c r="F40" s="180">
        <v>0.52290000000000003</v>
      </c>
      <c r="H40" s="192"/>
    </row>
    <row r="41" spans="1:8">
      <c r="A41" s="179">
        <v>60</v>
      </c>
      <c r="B41" s="179">
        <v>4</v>
      </c>
      <c r="C41" s="208">
        <v>25</v>
      </c>
      <c r="D41" s="206">
        <v>0</v>
      </c>
      <c r="E41" s="179" t="s">
        <v>81</v>
      </c>
      <c r="F41" s="180">
        <v>0.36909999999999998</v>
      </c>
      <c r="H41" s="192"/>
    </row>
    <row r="42" spans="1:8">
      <c r="A42" s="179">
        <v>61</v>
      </c>
      <c r="B42" s="179">
        <v>4</v>
      </c>
      <c r="C42" s="208">
        <v>2</v>
      </c>
      <c r="D42" s="206">
        <v>0</v>
      </c>
      <c r="E42" s="179" t="s">
        <v>82</v>
      </c>
      <c r="F42" s="180">
        <v>1.1174999999999999</v>
      </c>
      <c r="H42" s="192"/>
    </row>
    <row r="43" spans="1:8">
      <c r="A43" s="179">
        <v>62</v>
      </c>
      <c r="B43" s="179">
        <v>4</v>
      </c>
      <c r="C43" s="208">
        <v>2</v>
      </c>
      <c r="D43" s="206">
        <v>0</v>
      </c>
      <c r="E43" s="179" t="s">
        <v>83</v>
      </c>
      <c r="F43" s="180">
        <v>0.65239999999999998</v>
      </c>
      <c r="H43" s="192"/>
    </row>
    <row r="44" spans="1:8">
      <c r="A44" s="179">
        <v>63</v>
      </c>
      <c r="B44" s="179">
        <v>4</v>
      </c>
      <c r="C44" s="208">
        <v>2</v>
      </c>
      <c r="D44" s="206">
        <v>0</v>
      </c>
      <c r="E44" s="179" t="s">
        <v>84</v>
      </c>
      <c r="F44" s="180">
        <v>4.7441000000000004</v>
      </c>
      <c r="H44" s="192"/>
    </row>
    <row r="45" spans="1:8">
      <c r="A45" s="179">
        <v>64</v>
      </c>
      <c r="B45" s="179">
        <v>4</v>
      </c>
      <c r="C45" s="208">
        <v>2</v>
      </c>
      <c r="D45" s="206">
        <v>0</v>
      </c>
      <c r="E45" s="179" t="s">
        <v>85</v>
      </c>
      <c r="F45" s="180">
        <v>2.7966000000000002</v>
      </c>
      <c r="H45" s="192"/>
    </row>
    <row r="46" spans="1:8">
      <c r="A46" s="179">
        <v>65</v>
      </c>
      <c r="B46" s="179">
        <v>4</v>
      </c>
      <c r="C46" s="208">
        <v>21</v>
      </c>
      <c r="D46" s="206">
        <v>0</v>
      </c>
      <c r="E46" s="179" t="s">
        <v>86</v>
      </c>
      <c r="F46" s="180">
        <v>0.39179999999999998</v>
      </c>
      <c r="H46" s="192"/>
    </row>
    <row r="47" spans="1:8">
      <c r="A47" s="179">
        <v>66</v>
      </c>
      <c r="B47" s="179">
        <v>4</v>
      </c>
      <c r="C47" s="208">
        <v>21</v>
      </c>
      <c r="D47" s="206">
        <v>0</v>
      </c>
      <c r="E47" s="179" t="s">
        <v>87</v>
      </c>
      <c r="F47" s="180">
        <v>0.20710000000000001</v>
      </c>
      <c r="H47" s="192"/>
    </row>
    <row r="48" spans="1:8">
      <c r="A48" s="179">
        <v>67</v>
      </c>
      <c r="B48" s="179">
        <v>4</v>
      </c>
      <c r="C48" s="208">
        <v>2</v>
      </c>
      <c r="D48" s="206">
        <v>0</v>
      </c>
      <c r="E48" s="179" t="s">
        <v>88</v>
      </c>
      <c r="F48" s="180">
        <v>1.1830000000000001</v>
      </c>
      <c r="H48" s="192"/>
    </row>
    <row r="49" spans="1:8">
      <c r="A49" s="179">
        <v>78</v>
      </c>
      <c r="B49" s="179">
        <v>5</v>
      </c>
      <c r="C49" s="208">
        <v>2</v>
      </c>
      <c r="D49" s="206">
        <v>0</v>
      </c>
      <c r="E49" s="179" t="s">
        <v>1562</v>
      </c>
      <c r="F49" s="180">
        <v>3.3277999999999999</v>
      </c>
      <c r="H49" s="192"/>
    </row>
    <row r="50" spans="1:8">
      <c r="A50" s="179">
        <v>79</v>
      </c>
      <c r="B50" s="179">
        <v>5</v>
      </c>
      <c r="C50" s="208">
        <v>2</v>
      </c>
      <c r="D50" s="206">
        <v>0</v>
      </c>
      <c r="E50" s="179" t="s">
        <v>1563</v>
      </c>
      <c r="F50" s="180">
        <v>7.9935999999999998</v>
      </c>
      <c r="H50" s="192"/>
    </row>
    <row r="51" spans="1:8">
      <c r="A51" s="179">
        <v>80</v>
      </c>
      <c r="B51" s="179">
        <v>5</v>
      </c>
      <c r="C51" s="208">
        <v>25</v>
      </c>
      <c r="D51" s="206">
        <v>0</v>
      </c>
      <c r="E51" s="179" t="s">
        <v>89</v>
      </c>
      <c r="F51" s="180">
        <v>0.49309999999999998</v>
      </c>
      <c r="H51" s="192"/>
    </row>
    <row r="52" spans="1:8">
      <c r="A52" s="179">
        <v>81</v>
      </c>
      <c r="B52" s="179">
        <v>5</v>
      </c>
      <c r="C52" s="208">
        <v>25</v>
      </c>
      <c r="D52" s="206">
        <v>0</v>
      </c>
      <c r="E52" s="179" t="s">
        <v>90</v>
      </c>
      <c r="F52" s="180">
        <v>0.78369999999999995</v>
      </c>
      <c r="H52" s="192"/>
    </row>
    <row r="53" spans="1:8">
      <c r="A53" s="179">
        <v>82</v>
      </c>
      <c r="B53" s="179">
        <v>5</v>
      </c>
      <c r="C53" s="208">
        <v>25</v>
      </c>
      <c r="D53" s="206">
        <v>0</v>
      </c>
      <c r="E53" s="179" t="s">
        <v>1277</v>
      </c>
      <c r="F53" s="180">
        <v>19.352799999999998</v>
      </c>
      <c r="H53" s="192"/>
    </row>
    <row r="54" spans="1:8">
      <c r="A54" s="179">
        <v>83</v>
      </c>
      <c r="B54" s="179">
        <v>5</v>
      </c>
      <c r="C54" s="208">
        <v>2</v>
      </c>
      <c r="D54" s="206">
        <v>0</v>
      </c>
      <c r="E54" s="179" t="s">
        <v>91</v>
      </c>
      <c r="F54" s="180">
        <v>2.7496</v>
      </c>
      <c r="H54" s="192"/>
    </row>
    <row r="55" spans="1:8">
      <c r="A55" s="179">
        <v>84</v>
      </c>
      <c r="B55" s="179">
        <v>5</v>
      </c>
      <c r="C55" s="208">
        <v>25</v>
      </c>
      <c r="D55" s="206">
        <v>0</v>
      </c>
      <c r="E55" s="179" t="s">
        <v>92</v>
      </c>
      <c r="F55" s="180">
        <v>3.9356</v>
      </c>
      <c r="H55" s="192"/>
    </row>
    <row r="56" spans="1:8">
      <c r="A56" s="179">
        <v>85</v>
      </c>
      <c r="B56" s="179">
        <v>5</v>
      </c>
      <c r="C56" s="208">
        <v>2</v>
      </c>
      <c r="D56" s="206">
        <v>0</v>
      </c>
      <c r="E56" s="179" t="s">
        <v>1564</v>
      </c>
      <c r="F56" s="180">
        <v>7.9935999999999998</v>
      </c>
      <c r="H56" s="192"/>
    </row>
    <row r="57" spans="1:8">
      <c r="A57" s="179">
        <v>86</v>
      </c>
      <c r="B57" s="179">
        <v>5</v>
      </c>
      <c r="C57" s="208">
        <v>2</v>
      </c>
      <c r="D57" s="206">
        <v>0</v>
      </c>
      <c r="E57" s="179" t="s">
        <v>1565</v>
      </c>
      <c r="F57" s="180">
        <v>12.9948</v>
      </c>
      <c r="H57" s="192"/>
    </row>
    <row r="58" spans="1:8">
      <c r="A58" s="179">
        <v>87</v>
      </c>
      <c r="B58" s="179">
        <v>5</v>
      </c>
      <c r="C58" s="208">
        <v>2</v>
      </c>
      <c r="D58" s="206">
        <v>0</v>
      </c>
      <c r="E58" s="179" t="s">
        <v>1566</v>
      </c>
      <c r="F58" s="180">
        <v>9.4054000000000002</v>
      </c>
      <c r="H58" s="192"/>
    </row>
    <row r="59" spans="1:8">
      <c r="A59" s="179">
        <v>88</v>
      </c>
      <c r="B59" s="179">
        <v>5</v>
      </c>
      <c r="C59" s="208">
        <v>2</v>
      </c>
      <c r="D59" s="206">
        <v>0</v>
      </c>
      <c r="E59" s="179" t="s">
        <v>1469</v>
      </c>
      <c r="F59" s="180">
        <v>5.0335000000000001</v>
      </c>
      <c r="H59" s="192"/>
    </row>
    <row r="60" spans="1:8">
      <c r="A60" s="179">
        <v>89</v>
      </c>
      <c r="B60" s="179">
        <v>5</v>
      </c>
      <c r="C60" s="208">
        <v>2</v>
      </c>
      <c r="D60" s="206">
        <v>0</v>
      </c>
      <c r="E60" s="179" t="s">
        <v>1470</v>
      </c>
      <c r="F60" s="180">
        <v>6.4313000000000002</v>
      </c>
      <c r="H60" s="192"/>
    </row>
    <row r="61" spans="1:8">
      <c r="A61" s="179">
        <v>90</v>
      </c>
      <c r="B61" s="179">
        <v>5</v>
      </c>
      <c r="C61" s="208">
        <v>2</v>
      </c>
      <c r="D61" s="206">
        <v>0</v>
      </c>
      <c r="E61" s="179" t="s">
        <v>93</v>
      </c>
      <c r="F61" s="180">
        <v>1.4177</v>
      </c>
      <c r="H61" s="192"/>
    </row>
    <row r="62" spans="1:8">
      <c r="A62" s="179">
        <v>91</v>
      </c>
      <c r="B62" s="179">
        <v>5</v>
      </c>
      <c r="C62" s="208">
        <v>2</v>
      </c>
      <c r="D62" s="206">
        <v>0</v>
      </c>
      <c r="E62" s="179" t="s">
        <v>1567</v>
      </c>
      <c r="F62" s="180">
        <v>3.8963999999999999</v>
      </c>
      <c r="H62" s="192"/>
    </row>
    <row r="63" spans="1:8">
      <c r="A63" s="179">
        <v>92</v>
      </c>
      <c r="B63" s="179">
        <v>5</v>
      </c>
      <c r="C63" s="208">
        <v>2</v>
      </c>
      <c r="D63" s="206">
        <v>0</v>
      </c>
      <c r="E63" s="179" t="s">
        <v>94</v>
      </c>
      <c r="F63" s="180">
        <v>1.0911</v>
      </c>
      <c r="H63" s="192"/>
    </row>
    <row r="64" spans="1:8">
      <c r="A64" s="179">
        <v>93</v>
      </c>
      <c r="B64" s="179">
        <v>5</v>
      </c>
      <c r="C64" s="208">
        <v>2</v>
      </c>
      <c r="D64" s="206">
        <v>0</v>
      </c>
      <c r="E64" s="179" t="s">
        <v>95</v>
      </c>
      <c r="F64" s="180">
        <v>0.98419999999999996</v>
      </c>
      <c r="H64" s="192"/>
    </row>
    <row r="65" spans="1:8">
      <c r="A65" s="179">
        <v>94</v>
      </c>
      <c r="B65" s="179">
        <v>5</v>
      </c>
      <c r="C65" s="208">
        <v>21</v>
      </c>
      <c r="D65" s="206">
        <v>0</v>
      </c>
      <c r="E65" s="179" t="s">
        <v>96</v>
      </c>
      <c r="F65" s="180">
        <v>0.77849999999999997</v>
      </c>
      <c r="H65" s="192"/>
    </row>
    <row r="66" spans="1:8">
      <c r="A66" s="179">
        <v>95</v>
      </c>
      <c r="B66" s="179">
        <v>5</v>
      </c>
      <c r="C66" s="208">
        <v>2</v>
      </c>
      <c r="D66" s="206">
        <v>0</v>
      </c>
      <c r="E66" s="179" t="s">
        <v>97</v>
      </c>
      <c r="F66" s="180">
        <v>1.0817000000000001</v>
      </c>
      <c r="H66" s="192"/>
    </row>
    <row r="67" spans="1:8">
      <c r="A67" s="179">
        <v>96</v>
      </c>
      <c r="B67" s="179">
        <v>5</v>
      </c>
      <c r="C67" s="208">
        <v>2</v>
      </c>
      <c r="D67" s="206">
        <v>0</v>
      </c>
      <c r="E67" s="179" t="s">
        <v>98</v>
      </c>
      <c r="F67" s="180">
        <v>8.4361999999999995</v>
      </c>
      <c r="H67" s="192"/>
    </row>
    <row r="68" spans="1:8">
      <c r="A68" s="179">
        <v>97</v>
      </c>
      <c r="B68" s="179">
        <v>5</v>
      </c>
      <c r="C68" s="208">
        <v>2</v>
      </c>
      <c r="D68" s="206">
        <v>0</v>
      </c>
      <c r="E68" s="179" t="s">
        <v>99</v>
      </c>
      <c r="F68" s="180">
        <v>37.275100000000002</v>
      </c>
      <c r="H68" s="192"/>
    </row>
    <row r="69" spans="1:8">
      <c r="A69" s="179">
        <v>99</v>
      </c>
      <c r="B69" s="179">
        <v>5</v>
      </c>
      <c r="C69" s="208">
        <v>2</v>
      </c>
      <c r="D69" s="206">
        <v>0</v>
      </c>
      <c r="E69" s="179" t="s">
        <v>1568</v>
      </c>
      <c r="F69" s="180">
        <v>13.889900000000001</v>
      </c>
      <c r="H69" s="192"/>
    </row>
    <row r="70" spans="1:8">
      <c r="A70" s="179">
        <v>101</v>
      </c>
      <c r="B70" s="179">
        <v>5</v>
      </c>
      <c r="C70" s="208">
        <v>2</v>
      </c>
      <c r="D70" s="206">
        <v>0</v>
      </c>
      <c r="E70" s="179" t="s">
        <v>1569</v>
      </c>
      <c r="F70" s="180">
        <v>17.3401</v>
      </c>
      <c r="H70" s="192"/>
    </row>
    <row r="71" spans="1:8">
      <c r="A71" s="179">
        <v>110</v>
      </c>
      <c r="B71" s="179">
        <v>6</v>
      </c>
      <c r="C71" s="208">
        <v>2</v>
      </c>
      <c r="D71" s="206">
        <v>0</v>
      </c>
      <c r="E71" s="179" t="s">
        <v>100</v>
      </c>
      <c r="F71" s="180">
        <v>0.79010000000000002</v>
      </c>
      <c r="H71" s="192"/>
    </row>
    <row r="72" spans="1:8">
      <c r="A72" s="179">
        <v>111</v>
      </c>
      <c r="B72" s="179">
        <v>6</v>
      </c>
      <c r="C72" s="208">
        <v>2</v>
      </c>
      <c r="D72" s="206">
        <v>0</v>
      </c>
      <c r="E72" s="179" t="s">
        <v>101</v>
      </c>
      <c r="F72" s="180">
        <v>0.50539999999999996</v>
      </c>
      <c r="H72" s="192"/>
    </row>
    <row r="73" spans="1:8">
      <c r="A73" s="179">
        <v>112</v>
      </c>
      <c r="B73" s="179">
        <v>6</v>
      </c>
      <c r="C73" s="208">
        <v>2</v>
      </c>
      <c r="D73" s="206">
        <v>0</v>
      </c>
      <c r="E73" s="179" t="s">
        <v>102</v>
      </c>
      <c r="F73" s="180">
        <v>0.1431</v>
      </c>
      <c r="H73" s="192"/>
    </row>
    <row r="74" spans="1:8">
      <c r="A74" s="179">
        <v>113</v>
      </c>
      <c r="B74" s="179">
        <v>6</v>
      </c>
      <c r="C74" s="208">
        <v>2</v>
      </c>
      <c r="D74" s="206">
        <v>0</v>
      </c>
      <c r="E74" s="179" t="s">
        <v>103</v>
      </c>
      <c r="F74" s="180">
        <v>1.0723</v>
      </c>
      <c r="H74" s="192"/>
    </row>
    <row r="75" spans="1:8">
      <c r="A75" s="179">
        <v>114</v>
      </c>
      <c r="B75" s="179">
        <v>6</v>
      </c>
      <c r="C75" s="208">
        <v>2</v>
      </c>
      <c r="D75" s="206">
        <v>0</v>
      </c>
      <c r="E75" s="179" t="s">
        <v>104</v>
      </c>
      <c r="F75" s="180">
        <v>4.1773999999999996</v>
      </c>
      <c r="H75" s="192"/>
    </row>
    <row r="76" spans="1:8">
      <c r="A76" s="179">
        <v>115</v>
      </c>
      <c r="B76" s="179">
        <v>6</v>
      </c>
      <c r="C76" s="208">
        <v>2</v>
      </c>
      <c r="D76" s="206">
        <v>0</v>
      </c>
      <c r="E76" s="179" t="s">
        <v>105</v>
      </c>
      <c r="F76" s="180">
        <v>3.9095</v>
      </c>
      <c r="H76" s="192"/>
    </row>
    <row r="77" spans="1:8">
      <c r="A77" s="179">
        <v>116</v>
      </c>
      <c r="B77" s="179">
        <v>23</v>
      </c>
      <c r="C77" s="208">
        <v>4</v>
      </c>
      <c r="D77" s="206">
        <v>1</v>
      </c>
      <c r="E77" s="179" t="s">
        <v>106</v>
      </c>
      <c r="F77" s="180">
        <v>6.3700000000000007E-2</v>
      </c>
      <c r="H77" s="192"/>
    </row>
    <row r="78" spans="1:8">
      <c r="A78" s="179">
        <v>117</v>
      </c>
      <c r="B78" s="179">
        <v>6</v>
      </c>
      <c r="C78" s="208">
        <v>2</v>
      </c>
      <c r="D78" s="206">
        <v>0</v>
      </c>
      <c r="E78" s="179" t="s">
        <v>107</v>
      </c>
      <c r="F78" s="180">
        <v>0</v>
      </c>
      <c r="H78" s="192"/>
    </row>
    <row r="79" spans="1:8">
      <c r="A79" s="179">
        <v>118</v>
      </c>
      <c r="B79" s="179">
        <v>6</v>
      </c>
      <c r="C79" s="208">
        <v>21</v>
      </c>
      <c r="D79" s="206">
        <v>0</v>
      </c>
      <c r="E79" s="179" t="s">
        <v>108</v>
      </c>
      <c r="F79" s="180">
        <v>0.28370000000000001</v>
      </c>
      <c r="H79" s="192"/>
    </row>
    <row r="80" spans="1:8">
      <c r="A80" s="179">
        <v>130</v>
      </c>
      <c r="B80" s="179">
        <v>7</v>
      </c>
      <c r="C80" s="208">
        <v>25</v>
      </c>
      <c r="D80" s="206">
        <v>0</v>
      </c>
      <c r="E80" s="179" t="s">
        <v>109</v>
      </c>
      <c r="F80" s="180">
        <v>0.97270000000000001</v>
      </c>
      <c r="H80" s="192"/>
    </row>
    <row r="81" spans="1:8">
      <c r="A81" s="179">
        <v>131</v>
      </c>
      <c r="B81" s="179">
        <v>7</v>
      </c>
      <c r="C81" s="208">
        <v>2</v>
      </c>
      <c r="D81" s="206">
        <v>0</v>
      </c>
      <c r="E81" s="179" t="s">
        <v>110</v>
      </c>
      <c r="F81" s="180">
        <v>1.1164000000000001</v>
      </c>
      <c r="H81" s="192"/>
    </row>
    <row r="82" spans="1:8">
      <c r="A82" s="179">
        <v>132</v>
      </c>
      <c r="B82" s="179">
        <v>7</v>
      </c>
      <c r="C82" s="208">
        <v>2</v>
      </c>
      <c r="D82" s="206">
        <v>0</v>
      </c>
      <c r="E82" s="179" t="s">
        <v>111</v>
      </c>
      <c r="F82" s="180">
        <v>1.0596000000000001</v>
      </c>
      <c r="H82" s="192"/>
    </row>
    <row r="83" spans="1:8">
      <c r="A83" s="179">
        <v>133</v>
      </c>
      <c r="B83" s="179">
        <v>7</v>
      </c>
      <c r="C83" s="208">
        <v>2</v>
      </c>
      <c r="D83" s="206">
        <v>0</v>
      </c>
      <c r="E83" s="179" t="s">
        <v>112</v>
      </c>
      <c r="F83" s="180">
        <v>1.2854000000000001</v>
      </c>
      <c r="H83" s="192"/>
    </row>
    <row r="84" spans="1:8">
      <c r="A84" s="179">
        <v>134</v>
      </c>
      <c r="B84" s="179">
        <v>7</v>
      </c>
      <c r="C84" s="208">
        <v>25</v>
      </c>
      <c r="D84" s="206">
        <v>0</v>
      </c>
      <c r="E84" s="179" t="s">
        <v>113</v>
      </c>
      <c r="F84" s="180">
        <v>1.2643</v>
      </c>
      <c r="H84" s="192"/>
    </row>
    <row r="85" spans="1:8">
      <c r="A85" s="179">
        <v>135</v>
      </c>
      <c r="B85" s="179">
        <v>7</v>
      </c>
      <c r="C85" s="208">
        <v>2</v>
      </c>
      <c r="D85" s="206">
        <v>0</v>
      </c>
      <c r="E85" s="179" t="s">
        <v>114</v>
      </c>
      <c r="F85" s="180">
        <v>1.7451000000000001</v>
      </c>
      <c r="H85" s="192"/>
    </row>
    <row r="86" spans="1:8">
      <c r="A86" s="179">
        <v>136</v>
      </c>
      <c r="B86" s="179">
        <v>7</v>
      </c>
      <c r="C86" s="208">
        <v>25</v>
      </c>
      <c r="D86" s="206">
        <v>0</v>
      </c>
      <c r="E86" s="179" t="s">
        <v>115</v>
      </c>
      <c r="F86" s="180">
        <v>1.212</v>
      </c>
      <c r="H86" s="192"/>
    </row>
    <row r="87" spans="1:8">
      <c r="A87" s="179">
        <v>137</v>
      </c>
      <c r="B87" s="179">
        <v>7</v>
      </c>
      <c r="C87" s="208">
        <v>2</v>
      </c>
      <c r="D87" s="206">
        <v>0</v>
      </c>
      <c r="E87" s="179" t="s">
        <v>116</v>
      </c>
      <c r="F87" s="180">
        <v>1.3488</v>
      </c>
      <c r="H87" s="192"/>
    </row>
    <row r="88" spans="1:8">
      <c r="A88" s="179">
        <v>138</v>
      </c>
      <c r="B88" s="179">
        <v>7</v>
      </c>
      <c r="C88" s="208">
        <v>2</v>
      </c>
      <c r="D88" s="206">
        <v>0</v>
      </c>
      <c r="E88" s="179" t="s">
        <v>117</v>
      </c>
      <c r="F88" s="180">
        <v>3.6903000000000001</v>
      </c>
      <c r="H88" s="192"/>
    </row>
    <row r="89" spans="1:8">
      <c r="A89" s="179">
        <v>139</v>
      </c>
      <c r="B89" s="179">
        <v>7</v>
      </c>
      <c r="C89" s="208">
        <v>2</v>
      </c>
      <c r="D89" s="206">
        <v>0</v>
      </c>
      <c r="E89" s="179" t="s">
        <v>118</v>
      </c>
      <c r="F89" s="180">
        <v>3.7690000000000001</v>
      </c>
      <c r="H89" s="192"/>
    </row>
    <row r="90" spans="1:8">
      <c r="A90" s="179">
        <v>140</v>
      </c>
      <c r="B90" s="179">
        <v>7</v>
      </c>
      <c r="C90" s="208">
        <v>2</v>
      </c>
      <c r="D90" s="206">
        <v>0</v>
      </c>
      <c r="E90" s="179" t="s">
        <v>119</v>
      </c>
      <c r="F90" s="180">
        <v>4.5285000000000002</v>
      </c>
      <c r="H90" s="192"/>
    </row>
    <row r="91" spans="1:8">
      <c r="A91" s="179">
        <v>141</v>
      </c>
      <c r="B91" s="179">
        <v>7</v>
      </c>
      <c r="C91" s="208">
        <v>2</v>
      </c>
      <c r="D91" s="206">
        <v>0</v>
      </c>
      <c r="E91" s="179" t="s">
        <v>120</v>
      </c>
      <c r="F91" s="180">
        <v>2.2629999999999999</v>
      </c>
      <c r="H91" s="192"/>
    </row>
    <row r="92" spans="1:8">
      <c r="A92" s="179">
        <v>142</v>
      </c>
      <c r="B92" s="179">
        <v>7</v>
      </c>
      <c r="C92" s="208">
        <v>2</v>
      </c>
      <c r="D92" s="206">
        <v>0</v>
      </c>
      <c r="E92" s="179" t="s">
        <v>121</v>
      </c>
      <c r="F92" s="180">
        <v>3.2004999999999999</v>
      </c>
      <c r="H92" s="192"/>
    </row>
    <row r="93" spans="1:8">
      <c r="A93" s="179">
        <v>143</v>
      </c>
      <c r="B93" s="179">
        <v>7</v>
      </c>
      <c r="C93" s="208">
        <v>2</v>
      </c>
      <c r="D93" s="206">
        <v>0</v>
      </c>
      <c r="E93" s="179" t="s">
        <v>122</v>
      </c>
      <c r="F93" s="180">
        <v>2.7195</v>
      </c>
      <c r="H93" s="192"/>
    </row>
    <row r="94" spans="1:8">
      <c r="A94" s="179">
        <v>144</v>
      </c>
      <c r="B94" s="179">
        <v>7</v>
      </c>
      <c r="C94" s="208">
        <v>2</v>
      </c>
      <c r="D94" s="206">
        <v>0</v>
      </c>
      <c r="E94" s="179" t="s">
        <v>123</v>
      </c>
      <c r="F94" s="180">
        <v>7.3628999999999998</v>
      </c>
      <c r="H94" s="192"/>
    </row>
    <row r="95" spans="1:8">
      <c r="A95" s="179">
        <v>145</v>
      </c>
      <c r="B95" s="179">
        <v>7</v>
      </c>
      <c r="C95" s="208">
        <v>2</v>
      </c>
      <c r="D95" s="206">
        <v>0</v>
      </c>
      <c r="E95" s="179" t="s">
        <v>124</v>
      </c>
      <c r="F95" s="180">
        <v>4.6936999999999998</v>
      </c>
      <c r="H95" s="192"/>
    </row>
    <row r="96" spans="1:8">
      <c r="A96" s="179">
        <v>146</v>
      </c>
      <c r="B96" s="179">
        <v>7</v>
      </c>
      <c r="C96" s="208">
        <v>2</v>
      </c>
      <c r="D96" s="206">
        <v>0</v>
      </c>
      <c r="E96" s="179" t="s">
        <v>125</v>
      </c>
      <c r="F96" s="180">
        <v>5.9603000000000002</v>
      </c>
      <c r="H96" s="192"/>
    </row>
    <row r="97" spans="1:8">
      <c r="A97" s="179">
        <v>147</v>
      </c>
      <c r="B97" s="179">
        <v>7</v>
      </c>
      <c r="C97" s="208">
        <v>2</v>
      </c>
      <c r="D97" s="206">
        <v>0</v>
      </c>
      <c r="E97" s="179" t="s">
        <v>126</v>
      </c>
      <c r="F97" s="180">
        <v>7.4734999999999996</v>
      </c>
      <c r="H97" s="192"/>
    </row>
    <row r="98" spans="1:8">
      <c r="A98" s="179">
        <v>148</v>
      </c>
      <c r="B98" s="179">
        <v>7</v>
      </c>
      <c r="C98" s="208">
        <v>2</v>
      </c>
      <c r="D98" s="206">
        <v>0</v>
      </c>
      <c r="E98" s="179" t="s">
        <v>127</v>
      </c>
      <c r="F98" s="180">
        <v>10.911300000000001</v>
      </c>
      <c r="H98" s="192"/>
    </row>
    <row r="99" spans="1:8">
      <c r="A99" s="179">
        <v>149</v>
      </c>
      <c r="B99" s="179">
        <v>7</v>
      </c>
      <c r="C99" s="208">
        <v>25</v>
      </c>
      <c r="D99" s="206">
        <v>0</v>
      </c>
      <c r="E99" s="179" t="s">
        <v>1278</v>
      </c>
      <c r="F99" s="180">
        <v>1.0963000000000001</v>
      </c>
      <c r="H99" s="192"/>
    </row>
    <row r="100" spans="1:8">
      <c r="A100" s="179">
        <v>160</v>
      </c>
      <c r="B100" s="179">
        <v>8</v>
      </c>
      <c r="C100" s="208">
        <v>2</v>
      </c>
      <c r="D100" s="206">
        <v>0</v>
      </c>
      <c r="E100" s="179" t="s">
        <v>128</v>
      </c>
      <c r="F100" s="180">
        <v>4.16</v>
      </c>
      <c r="H100" s="192"/>
    </row>
    <row r="101" spans="1:8">
      <c r="A101" s="179">
        <v>161</v>
      </c>
      <c r="B101" s="179">
        <v>8</v>
      </c>
      <c r="C101" s="208">
        <v>2</v>
      </c>
      <c r="D101" s="206">
        <v>0</v>
      </c>
      <c r="E101" s="179" t="s">
        <v>129</v>
      </c>
      <c r="F101" s="180">
        <v>0.67</v>
      </c>
      <c r="H101" s="192"/>
    </row>
    <row r="102" spans="1:8">
      <c r="A102" s="179">
        <v>162</v>
      </c>
      <c r="B102" s="179">
        <v>8</v>
      </c>
      <c r="C102" s="208">
        <v>2</v>
      </c>
      <c r="D102" s="206">
        <v>0</v>
      </c>
      <c r="E102" s="179" t="s">
        <v>130</v>
      </c>
      <c r="F102" s="180">
        <v>0.45319999999999999</v>
      </c>
      <c r="H102" s="192"/>
    </row>
    <row r="103" spans="1:8">
      <c r="A103" s="179">
        <v>163</v>
      </c>
      <c r="B103" s="179">
        <v>8</v>
      </c>
      <c r="C103" s="208">
        <v>2</v>
      </c>
      <c r="D103" s="206">
        <v>0</v>
      </c>
      <c r="E103" s="179" t="s">
        <v>131</v>
      </c>
      <c r="F103" s="180">
        <v>1.7534000000000001</v>
      </c>
      <c r="H103" s="192"/>
    </row>
    <row r="104" spans="1:8">
      <c r="A104" s="179">
        <v>164</v>
      </c>
      <c r="B104" s="179">
        <v>8</v>
      </c>
      <c r="C104" s="208">
        <v>2</v>
      </c>
      <c r="D104" s="206">
        <v>0</v>
      </c>
      <c r="E104" s="179" t="s">
        <v>132</v>
      </c>
      <c r="F104" s="180">
        <v>3.7296999999999998</v>
      </c>
      <c r="H104" s="192"/>
    </row>
    <row r="105" spans="1:8">
      <c r="A105" s="179">
        <v>165</v>
      </c>
      <c r="B105" s="179">
        <v>8</v>
      </c>
      <c r="C105" s="208">
        <v>2</v>
      </c>
      <c r="D105" s="206">
        <v>0</v>
      </c>
      <c r="E105" s="179" t="s">
        <v>133</v>
      </c>
      <c r="F105" s="180">
        <v>5.8638000000000003</v>
      </c>
      <c r="H105" s="192"/>
    </row>
    <row r="106" spans="1:8">
      <c r="A106" s="179">
        <v>166</v>
      </c>
      <c r="B106" s="179">
        <v>8</v>
      </c>
      <c r="C106" s="208">
        <v>2</v>
      </c>
      <c r="D106" s="206">
        <v>0</v>
      </c>
      <c r="E106" s="179" t="s">
        <v>134</v>
      </c>
      <c r="F106" s="180">
        <v>2.3628999999999998</v>
      </c>
      <c r="H106" s="192"/>
    </row>
    <row r="107" spans="1:8">
      <c r="A107" s="179">
        <v>167</v>
      </c>
      <c r="B107" s="179">
        <v>8</v>
      </c>
      <c r="C107" s="208">
        <v>2</v>
      </c>
      <c r="D107" s="206">
        <v>0</v>
      </c>
      <c r="E107" s="179" t="s">
        <v>135</v>
      </c>
      <c r="F107" s="180">
        <v>7.6890000000000001</v>
      </c>
      <c r="H107" s="192"/>
    </row>
    <row r="108" spans="1:8">
      <c r="A108" s="179">
        <v>168</v>
      </c>
      <c r="B108" s="179">
        <v>8</v>
      </c>
      <c r="C108" s="208">
        <v>2</v>
      </c>
      <c r="D108" s="206">
        <v>0</v>
      </c>
      <c r="E108" s="179" t="s">
        <v>136</v>
      </c>
      <c r="F108" s="180">
        <v>1.5324</v>
      </c>
      <c r="H108" s="192"/>
    </row>
    <row r="109" spans="1:8">
      <c r="A109" s="179">
        <v>169</v>
      </c>
      <c r="B109" s="179">
        <v>8</v>
      </c>
      <c r="C109" s="208">
        <v>2</v>
      </c>
      <c r="D109" s="206">
        <v>0</v>
      </c>
      <c r="E109" s="179" t="s">
        <v>137</v>
      </c>
      <c r="F109" s="180">
        <v>1.5221</v>
      </c>
      <c r="H109" s="192"/>
    </row>
    <row r="110" spans="1:8">
      <c r="A110" s="179">
        <v>180</v>
      </c>
      <c r="B110" s="179">
        <v>9</v>
      </c>
      <c r="C110" s="208">
        <v>2</v>
      </c>
      <c r="D110" s="206">
        <v>0</v>
      </c>
      <c r="E110" s="179" t="s">
        <v>138</v>
      </c>
      <c r="F110" s="180">
        <v>2.7698</v>
      </c>
      <c r="H110" s="192"/>
    </row>
    <row r="111" spans="1:8">
      <c r="A111" s="179">
        <v>181</v>
      </c>
      <c r="B111" s="179">
        <v>9</v>
      </c>
      <c r="C111" s="208">
        <v>2</v>
      </c>
      <c r="D111" s="206">
        <v>0</v>
      </c>
      <c r="E111" s="179" t="s">
        <v>139</v>
      </c>
      <c r="F111" s="180">
        <v>2.4214000000000002</v>
      </c>
      <c r="H111" s="192"/>
    </row>
    <row r="112" spans="1:8">
      <c r="A112" s="179">
        <v>182</v>
      </c>
      <c r="B112" s="179">
        <v>9</v>
      </c>
      <c r="C112" s="208">
        <v>2</v>
      </c>
      <c r="D112" s="206">
        <v>0</v>
      </c>
      <c r="E112" s="179" t="s">
        <v>140</v>
      </c>
      <c r="F112" s="180">
        <v>19.593399999999999</v>
      </c>
      <c r="H112" s="192"/>
    </row>
    <row r="113" spans="1:8">
      <c r="A113" s="179">
        <v>183</v>
      </c>
      <c r="B113" s="179">
        <v>9</v>
      </c>
      <c r="C113" s="208">
        <v>2</v>
      </c>
      <c r="D113" s="206">
        <v>0</v>
      </c>
      <c r="E113" s="179" t="s">
        <v>141</v>
      </c>
      <c r="F113" s="180">
        <v>3.8645</v>
      </c>
      <c r="H113" s="192"/>
    </row>
    <row r="114" spans="1:8">
      <c r="A114" s="179">
        <v>184</v>
      </c>
      <c r="B114" s="179">
        <v>9</v>
      </c>
      <c r="C114" s="208">
        <v>2</v>
      </c>
      <c r="D114" s="206">
        <v>0</v>
      </c>
      <c r="E114" s="179" t="s">
        <v>142</v>
      </c>
      <c r="F114" s="180">
        <v>4.7386999999999997</v>
      </c>
      <c r="H114" s="192"/>
    </row>
    <row r="115" spans="1:8">
      <c r="A115" s="179">
        <v>185</v>
      </c>
      <c r="B115" s="179">
        <v>9</v>
      </c>
      <c r="C115" s="208">
        <v>2</v>
      </c>
      <c r="D115" s="206">
        <v>0</v>
      </c>
      <c r="E115" s="179" t="s">
        <v>143</v>
      </c>
      <c r="F115" s="180">
        <v>1.8653</v>
      </c>
      <c r="H115" s="192"/>
    </row>
    <row r="116" spans="1:8">
      <c r="A116" s="179">
        <v>190</v>
      </c>
      <c r="B116" s="179">
        <v>10</v>
      </c>
      <c r="C116" s="208">
        <v>2</v>
      </c>
      <c r="D116" s="206">
        <v>0</v>
      </c>
      <c r="E116" s="179" t="s">
        <v>144</v>
      </c>
      <c r="F116" s="180">
        <v>0.496</v>
      </c>
      <c r="H116" s="192"/>
    </row>
    <row r="117" spans="1:8">
      <c r="A117" s="179">
        <v>191</v>
      </c>
      <c r="B117" s="179">
        <v>10</v>
      </c>
      <c r="C117" s="208">
        <v>2</v>
      </c>
      <c r="D117" s="206">
        <v>0</v>
      </c>
      <c r="E117" s="179" t="s">
        <v>145</v>
      </c>
      <c r="F117" s="180">
        <v>0.39539999999999997</v>
      </c>
      <c r="H117" s="192"/>
    </row>
    <row r="118" spans="1:8">
      <c r="A118" s="179">
        <v>192</v>
      </c>
      <c r="B118" s="179">
        <v>10</v>
      </c>
      <c r="C118" s="208">
        <v>2</v>
      </c>
      <c r="D118" s="206">
        <v>0</v>
      </c>
      <c r="E118" s="179" t="s">
        <v>146</v>
      </c>
      <c r="F118" s="180">
        <v>1.3655999999999999</v>
      </c>
      <c r="H118" s="192"/>
    </row>
    <row r="119" spans="1:8">
      <c r="A119" s="179">
        <v>193</v>
      </c>
      <c r="B119" s="179">
        <v>10</v>
      </c>
      <c r="C119" s="208">
        <v>2</v>
      </c>
      <c r="D119" s="206">
        <v>0</v>
      </c>
      <c r="E119" s="179" t="s">
        <v>147</v>
      </c>
      <c r="F119" s="180">
        <v>2.4424999999999999</v>
      </c>
      <c r="H119" s="192"/>
    </row>
    <row r="120" spans="1:8">
      <c r="A120" s="179">
        <v>194</v>
      </c>
      <c r="B120" s="179">
        <v>10</v>
      </c>
      <c r="C120" s="208">
        <v>2</v>
      </c>
      <c r="D120" s="206">
        <v>0</v>
      </c>
      <c r="E120" s="179" t="s">
        <v>148</v>
      </c>
      <c r="F120" s="180">
        <v>2.7865000000000002</v>
      </c>
      <c r="H120" s="192"/>
    </row>
    <row r="121" spans="1:8">
      <c r="A121" s="179">
        <v>195</v>
      </c>
      <c r="B121" s="179">
        <v>10</v>
      </c>
      <c r="C121" s="208">
        <v>2</v>
      </c>
      <c r="D121" s="206">
        <v>0</v>
      </c>
      <c r="E121" s="179" t="s">
        <v>149</v>
      </c>
      <c r="F121" s="180">
        <v>3.0457999999999998</v>
      </c>
      <c r="H121" s="192"/>
    </row>
    <row r="122" spans="1:8">
      <c r="A122" s="179">
        <v>196</v>
      </c>
      <c r="B122" s="179">
        <v>10</v>
      </c>
      <c r="C122" s="208">
        <v>2</v>
      </c>
      <c r="D122" s="206">
        <v>0</v>
      </c>
      <c r="E122" s="179" t="s">
        <v>150</v>
      </c>
      <c r="F122" s="180">
        <v>2.0836999999999999</v>
      </c>
      <c r="H122" s="192"/>
    </row>
    <row r="123" spans="1:8">
      <c r="A123" s="179">
        <v>197</v>
      </c>
      <c r="B123" s="179">
        <v>10</v>
      </c>
      <c r="C123" s="208">
        <v>2</v>
      </c>
      <c r="D123" s="206">
        <v>0</v>
      </c>
      <c r="E123" s="179" t="s">
        <v>151</v>
      </c>
      <c r="F123" s="180">
        <v>4.5270999999999999</v>
      </c>
      <c r="H123" s="192"/>
    </row>
    <row r="124" spans="1:8">
      <c r="A124" s="179">
        <v>198</v>
      </c>
      <c r="B124" s="179">
        <v>10</v>
      </c>
      <c r="C124" s="208">
        <v>2</v>
      </c>
      <c r="D124" s="206">
        <v>0</v>
      </c>
      <c r="E124" s="179" t="s">
        <v>152</v>
      </c>
      <c r="F124" s="180">
        <v>6.3726000000000003</v>
      </c>
      <c r="H124" s="192"/>
    </row>
    <row r="125" spans="1:8">
      <c r="A125" s="179">
        <v>199</v>
      </c>
      <c r="B125" s="179">
        <v>10</v>
      </c>
      <c r="C125" s="208">
        <v>2</v>
      </c>
      <c r="D125" s="206">
        <v>0</v>
      </c>
      <c r="E125" s="179" t="s">
        <v>153</v>
      </c>
      <c r="F125" s="180">
        <v>2.3776000000000002</v>
      </c>
      <c r="H125" s="192"/>
    </row>
    <row r="126" spans="1:8">
      <c r="A126" s="179">
        <v>200</v>
      </c>
      <c r="B126" s="179">
        <v>10</v>
      </c>
      <c r="C126" s="208">
        <v>2</v>
      </c>
      <c r="D126" s="206">
        <v>0</v>
      </c>
      <c r="E126" s="179" t="s">
        <v>154</v>
      </c>
      <c r="F126" s="180">
        <v>3.3138000000000001</v>
      </c>
      <c r="H126" s="192"/>
    </row>
    <row r="127" spans="1:8">
      <c r="A127" s="179">
        <v>201</v>
      </c>
      <c r="B127" s="179">
        <v>10</v>
      </c>
      <c r="C127" s="208">
        <v>2</v>
      </c>
      <c r="D127" s="206">
        <v>0</v>
      </c>
      <c r="E127" s="179" t="s">
        <v>155</v>
      </c>
      <c r="F127" s="180">
        <v>0.86629999999999996</v>
      </c>
      <c r="H127" s="192"/>
    </row>
    <row r="128" spans="1:8">
      <c r="A128" s="179">
        <v>210</v>
      </c>
      <c r="B128" s="179">
        <v>11</v>
      </c>
      <c r="C128" s="208">
        <v>2</v>
      </c>
      <c r="D128" s="206">
        <v>0</v>
      </c>
      <c r="E128" s="179" t="s">
        <v>156</v>
      </c>
      <c r="F128" s="180">
        <v>0.74080000000000001</v>
      </c>
      <c r="H128" s="192"/>
    </row>
    <row r="129" spans="1:8">
      <c r="A129" s="179">
        <v>211</v>
      </c>
      <c r="B129" s="179">
        <v>11</v>
      </c>
      <c r="C129" s="208">
        <v>25</v>
      </c>
      <c r="D129" s="206">
        <v>0</v>
      </c>
      <c r="E129" s="179" t="s">
        <v>157</v>
      </c>
      <c r="F129" s="180">
        <v>0.41830000000000001</v>
      </c>
      <c r="H129" s="192"/>
    </row>
    <row r="130" spans="1:8">
      <c r="A130" s="179">
        <v>212</v>
      </c>
      <c r="B130" s="179">
        <v>11</v>
      </c>
      <c r="C130" s="208">
        <v>2</v>
      </c>
      <c r="D130" s="206">
        <v>0</v>
      </c>
      <c r="E130" s="179" t="s">
        <v>158</v>
      </c>
      <c r="F130" s="180">
        <v>0.78310000000000002</v>
      </c>
      <c r="H130" s="192"/>
    </row>
    <row r="131" spans="1:8">
      <c r="A131" s="179">
        <v>213</v>
      </c>
      <c r="B131" s="179">
        <v>11</v>
      </c>
      <c r="C131" s="208">
        <v>25</v>
      </c>
      <c r="D131" s="206">
        <v>0</v>
      </c>
      <c r="E131" s="179" t="s">
        <v>159</v>
      </c>
      <c r="F131" s="180">
        <v>0.53039999999999998</v>
      </c>
      <c r="H131" s="192"/>
    </row>
    <row r="132" spans="1:8">
      <c r="A132" s="179">
        <v>214</v>
      </c>
      <c r="B132" s="179">
        <v>11</v>
      </c>
      <c r="C132" s="208">
        <v>2</v>
      </c>
      <c r="D132" s="206">
        <v>0</v>
      </c>
      <c r="E132" s="179" t="s">
        <v>1279</v>
      </c>
      <c r="F132" s="180">
        <v>0.71040000000000003</v>
      </c>
      <c r="H132" s="192"/>
    </row>
    <row r="133" spans="1:8">
      <c r="A133" s="179">
        <v>215</v>
      </c>
      <c r="B133" s="179">
        <v>11</v>
      </c>
      <c r="C133" s="208">
        <v>2</v>
      </c>
      <c r="D133" s="206">
        <v>0</v>
      </c>
      <c r="E133" s="179" t="s">
        <v>160</v>
      </c>
      <c r="F133" s="180">
        <v>6.3639000000000001</v>
      </c>
      <c r="H133" s="192"/>
    </row>
    <row r="134" spans="1:8">
      <c r="A134" s="179">
        <v>216</v>
      </c>
      <c r="B134" s="179">
        <v>11</v>
      </c>
      <c r="C134" s="208">
        <v>2</v>
      </c>
      <c r="D134" s="206">
        <v>0</v>
      </c>
      <c r="E134" s="179" t="s">
        <v>161</v>
      </c>
      <c r="F134" s="180">
        <v>8.6205999999999996</v>
      </c>
      <c r="H134" s="192"/>
    </row>
    <row r="135" spans="1:8">
      <c r="A135" s="179">
        <v>217</v>
      </c>
      <c r="B135" s="179">
        <v>11</v>
      </c>
      <c r="C135" s="208">
        <v>2</v>
      </c>
      <c r="D135" s="206">
        <v>0</v>
      </c>
      <c r="E135" s="179" t="s">
        <v>162</v>
      </c>
      <c r="F135" s="180">
        <v>1.7283999999999999</v>
      </c>
      <c r="H135" s="192"/>
    </row>
    <row r="136" spans="1:8">
      <c r="A136" s="179">
        <v>218</v>
      </c>
      <c r="B136" s="179">
        <v>11</v>
      </c>
      <c r="C136" s="208">
        <v>2</v>
      </c>
      <c r="D136" s="206">
        <v>0</v>
      </c>
      <c r="E136" s="179" t="s">
        <v>163</v>
      </c>
      <c r="F136" s="180">
        <v>7.9203999999999999</v>
      </c>
      <c r="H136" s="192"/>
    </row>
    <row r="137" spans="1:8">
      <c r="A137" s="179">
        <v>219</v>
      </c>
      <c r="B137" s="179">
        <v>11</v>
      </c>
      <c r="C137" s="208">
        <v>2</v>
      </c>
      <c r="D137" s="206">
        <v>0</v>
      </c>
      <c r="E137" s="179" t="s">
        <v>164</v>
      </c>
      <c r="F137" s="180">
        <v>0.83460000000000001</v>
      </c>
      <c r="H137" s="192"/>
    </row>
    <row r="138" spans="1:8">
      <c r="A138" s="179">
        <v>220</v>
      </c>
      <c r="B138" s="179">
        <v>11</v>
      </c>
      <c r="C138" s="208">
        <v>2</v>
      </c>
      <c r="D138" s="206">
        <v>0</v>
      </c>
      <c r="E138" s="179" t="s">
        <v>1280</v>
      </c>
      <c r="F138" s="180">
        <v>1.2884</v>
      </c>
      <c r="H138" s="192"/>
    </row>
    <row r="139" spans="1:8">
      <c r="A139" s="179">
        <v>221</v>
      </c>
      <c r="B139" s="179">
        <v>11</v>
      </c>
      <c r="C139" s="208">
        <v>2</v>
      </c>
      <c r="D139" s="206">
        <v>0</v>
      </c>
      <c r="E139" s="179" t="s">
        <v>165</v>
      </c>
      <c r="F139" s="180">
        <v>7.1755000000000004</v>
      </c>
      <c r="H139" s="192"/>
    </row>
    <row r="140" spans="1:8">
      <c r="A140" s="179">
        <v>222</v>
      </c>
      <c r="B140" s="179">
        <v>11</v>
      </c>
      <c r="C140" s="208">
        <v>25</v>
      </c>
      <c r="D140" s="206">
        <v>0</v>
      </c>
      <c r="E140" s="179" t="s">
        <v>166</v>
      </c>
      <c r="F140" s="180">
        <v>1.2395</v>
      </c>
      <c r="H140" s="192"/>
    </row>
    <row r="141" spans="1:8">
      <c r="A141" s="179">
        <v>223</v>
      </c>
      <c r="B141" s="179">
        <v>11</v>
      </c>
      <c r="C141" s="208">
        <v>2</v>
      </c>
      <c r="D141" s="206">
        <v>0</v>
      </c>
      <c r="E141" s="179" t="s">
        <v>167</v>
      </c>
      <c r="F141" s="180">
        <v>20.109200000000001</v>
      </c>
      <c r="H141" s="192"/>
    </row>
    <row r="142" spans="1:8">
      <c r="A142" s="179">
        <v>224</v>
      </c>
      <c r="B142" s="179">
        <v>11</v>
      </c>
      <c r="C142" s="208">
        <v>2</v>
      </c>
      <c r="D142" s="206">
        <v>0</v>
      </c>
      <c r="E142" s="179" t="s">
        <v>1281</v>
      </c>
      <c r="F142" s="180">
        <v>36.4009</v>
      </c>
      <c r="H142" s="192"/>
    </row>
    <row r="143" spans="1:8">
      <c r="A143" s="179">
        <v>230</v>
      </c>
      <c r="B143" s="179">
        <v>12</v>
      </c>
      <c r="C143" s="208">
        <v>2</v>
      </c>
      <c r="D143" s="206">
        <v>0</v>
      </c>
      <c r="E143" s="179" t="s">
        <v>168</v>
      </c>
      <c r="F143" s="180">
        <v>0.56820000000000004</v>
      </c>
      <c r="H143" s="192"/>
    </row>
    <row r="144" spans="1:8">
      <c r="A144" s="179">
        <v>231</v>
      </c>
      <c r="B144" s="179">
        <v>12</v>
      </c>
      <c r="C144" s="208">
        <v>2</v>
      </c>
      <c r="D144" s="206">
        <v>0</v>
      </c>
      <c r="E144" s="179" t="s">
        <v>169</v>
      </c>
      <c r="F144" s="180">
        <v>0.25459999999999999</v>
      </c>
      <c r="H144" s="192"/>
    </row>
    <row r="145" spans="1:8">
      <c r="A145" s="179">
        <v>232</v>
      </c>
      <c r="B145" s="179">
        <v>12</v>
      </c>
      <c r="C145" s="208">
        <v>2</v>
      </c>
      <c r="D145" s="206">
        <v>0</v>
      </c>
      <c r="E145" s="179" t="s">
        <v>170</v>
      </c>
      <c r="F145" s="180">
        <v>0.88449999999999995</v>
      </c>
      <c r="H145" s="192"/>
    </row>
    <row r="146" spans="1:8">
      <c r="A146" s="179">
        <v>233</v>
      </c>
      <c r="B146" s="179">
        <v>12</v>
      </c>
      <c r="C146" s="208">
        <v>2</v>
      </c>
      <c r="D146" s="206">
        <v>0</v>
      </c>
      <c r="E146" s="179" t="s">
        <v>171</v>
      </c>
      <c r="F146" s="180">
        <v>2.6217999999999999</v>
      </c>
      <c r="H146" s="192"/>
    </row>
    <row r="147" spans="1:8">
      <c r="A147" s="179">
        <v>234</v>
      </c>
      <c r="B147" s="179">
        <v>12</v>
      </c>
      <c r="C147" s="208">
        <v>2</v>
      </c>
      <c r="D147" s="206">
        <v>0</v>
      </c>
      <c r="E147" s="179" t="s">
        <v>172</v>
      </c>
      <c r="F147" s="180">
        <v>2.1286999999999998</v>
      </c>
      <c r="H147" s="192"/>
    </row>
    <row r="148" spans="1:8">
      <c r="A148" s="179">
        <v>235</v>
      </c>
      <c r="B148" s="179">
        <v>12</v>
      </c>
      <c r="C148" s="208">
        <v>2</v>
      </c>
      <c r="D148" s="206">
        <v>0</v>
      </c>
      <c r="E148" s="179" t="s">
        <v>173</v>
      </c>
      <c r="F148" s="180">
        <v>3.3935</v>
      </c>
      <c r="H148" s="192"/>
    </row>
    <row r="149" spans="1:8">
      <c r="A149" s="179">
        <v>236</v>
      </c>
      <c r="B149" s="179">
        <v>12</v>
      </c>
      <c r="C149" s="208">
        <v>2</v>
      </c>
      <c r="D149" s="206">
        <v>0</v>
      </c>
      <c r="E149" s="179" t="s">
        <v>174</v>
      </c>
      <c r="F149" s="180">
        <v>4.4284999999999997</v>
      </c>
      <c r="H149" s="192"/>
    </row>
    <row r="150" spans="1:8">
      <c r="A150" s="179">
        <v>237</v>
      </c>
      <c r="B150" s="179">
        <v>12</v>
      </c>
      <c r="C150" s="208">
        <v>2</v>
      </c>
      <c r="D150" s="206">
        <v>0</v>
      </c>
      <c r="E150" s="179" t="s">
        <v>175</v>
      </c>
      <c r="F150" s="180">
        <v>3.4359999999999999</v>
      </c>
      <c r="H150" s="192"/>
    </row>
    <row r="151" spans="1:8">
      <c r="A151" s="179">
        <v>238</v>
      </c>
      <c r="B151" s="179">
        <v>12</v>
      </c>
      <c r="C151" s="208">
        <v>2</v>
      </c>
      <c r="D151" s="206">
        <v>0</v>
      </c>
      <c r="E151" s="179" t="s">
        <v>176</v>
      </c>
      <c r="F151" s="180">
        <v>4.7878999999999996</v>
      </c>
      <c r="H151" s="192"/>
    </row>
    <row r="152" spans="1:8">
      <c r="A152" s="179">
        <v>239</v>
      </c>
      <c r="B152" s="179">
        <v>12</v>
      </c>
      <c r="C152" s="208">
        <v>2</v>
      </c>
      <c r="D152" s="206">
        <v>0</v>
      </c>
      <c r="E152" s="179" t="s">
        <v>177</v>
      </c>
      <c r="F152" s="180">
        <v>3.0771000000000002</v>
      </c>
      <c r="H152" s="192"/>
    </row>
    <row r="153" spans="1:8">
      <c r="A153" s="179">
        <v>240</v>
      </c>
      <c r="B153" s="179">
        <v>12</v>
      </c>
      <c r="C153" s="208">
        <v>2</v>
      </c>
      <c r="D153" s="206">
        <v>0</v>
      </c>
      <c r="E153" s="179" t="s">
        <v>178</v>
      </c>
      <c r="F153" s="180">
        <v>0.97970000000000002</v>
      </c>
      <c r="H153" s="192"/>
    </row>
    <row r="154" spans="1:8">
      <c r="A154" s="179">
        <v>241</v>
      </c>
      <c r="B154" s="179">
        <v>12</v>
      </c>
      <c r="C154" s="208">
        <v>2</v>
      </c>
      <c r="D154" s="206">
        <v>0</v>
      </c>
      <c r="E154" s="179" t="s">
        <v>179</v>
      </c>
      <c r="F154" s="180">
        <v>2.6219000000000001</v>
      </c>
      <c r="H154" s="192"/>
    </row>
    <row r="155" spans="1:8">
      <c r="A155" s="179">
        <v>250</v>
      </c>
      <c r="B155" s="179">
        <v>13</v>
      </c>
      <c r="C155" s="208">
        <v>2</v>
      </c>
      <c r="D155" s="206">
        <v>0</v>
      </c>
      <c r="E155" s="179" t="s">
        <v>180</v>
      </c>
      <c r="F155" s="180">
        <v>43.991700000000002</v>
      </c>
      <c r="H155" s="192"/>
    </row>
    <row r="156" spans="1:8">
      <c r="A156" s="179">
        <v>251</v>
      </c>
      <c r="B156" s="179">
        <v>13</v>
      </c>
      <c r="C156" s="208">
        <v>25</v>
      </c>
      <c r="D156" s="206">
        <v>0</v>
      </c>
      <c r="E156" s="179" t="s">
        <v>181</v>
      </c>
      <c r="F156" s="180">
        <v>0.3523</v>
      </c>
      <c r="H156" s="192"/>
    </row>
    <row r="157" spans="1:8">
      <c r="A157" s="179">
        <v>252</v>
      </c>
      <c r="B157" s="179">
        <v>13</v>
      </c>
      <c r="C157" s="208">
        <v>2</v>
      </c>
      <c r="D157" s="206">
        <v>0</v>
      </c>
      <c r="E157" s="179" t="s">
        <v>182</v>
      </c>
      <c r="F157" s="180">
        <v>2.0672999999999999</v>
      </c>
      <c r="H157" s="192"/>
    </row>
    <row r="158" spans="1:8">
      <c r="A158" s="179">
        <v>253</v>
      </c>
      <c r="B158" s="179">
        <v>13</v>
      </c>
      <c r="C158" s="208">
        <v>2</v>
      </c>
      <c r="D158" s="206">
        <v>0</v>
      </c>
      <c r="E158" s="179" t="s">
        <v>183</v>
      </c>
      <c r="F158" s="180">
        <v>3.6352000000000002</v>
      </c>
      <c r="H158" s="192"/>
    </row>
    <row r="159" spans="1:8">
      <c r="A159" s="179">
        <v>254</v>
      </c>
      <c r="B159" s="179">
        <v>13</v>
      </c>
      <c r="C159" s="208">
        <v>2</v>
      </c>
      <c r="D159" s="206">
        <v>0</v>
      </c>
      <c r="E159" s="179" t="s">
        <v>184</v>
      </c>
      <c r="F159" s="180">
        <v>4.3078000000000003</v>
      </c>
      <c r="H159" s="192"/>
    </row>
    <row r="160" spans="1:8">
      <c r="A160" s="179">
        <v>255</v>
      </c>
      <c r="B160" s="179">
        <v>13</v>
      </c>
      <c r="C160" s="208">
        <v>2</v>
      </c>
      <c r="D160" s="206">
        <v>0</v>
      </c>
      <c r="E160" s="179" t="s">
        <v>185</v>
      </c>
      <c r="F160" s="180">
        <v>6.3497000000000003</v>
      </c>
      <c r="H160" s="192"/>
    </row>
    <row r="161" spans="1:8">
      <c r="A161" s="179">
        <v>256</v>
      </c>
      <c r="B161" s="179">
        <v>13</v>
      </c>
      <c r="C161" s="208">
        <v>2</v>
      </c>
      <c r="D161" s="206">
        <v>0</v>
      </c>
      <c r="E161" s="179" t="s">
        <v>186</v>
      </c>
      <c r="F161" s="180">
        <v>2.9112</v>
      </c>
      <c r="H161" s="192"/>
    </row>
    <row r="162" spans="1:8">
      <c r="A162" s="179">
        <v>257</v>
      </c>
      <c r="B162" s="179">
        <v>13</v>
      </c>
      <c r="C162" s="208">
        <v>25</v>
      </c>
      <c r="D162" s="206">
        <v>0</v>
      </c>
      <c r="E162" s="179" t="s">
        <v>187</v>
      </c>
      <c r="F162" s="180">
        <v>0.223</v>
      </c>
      <c r="H162" s="192"/>
    </row>
    <row r="163" spans="1:8">
      <c r="A163" s="179">
        <v>260</v>
      </c>
      <c r="B163" s="179">
        <v>26</v>
      </c>
      <c r="C163" s="208">
        <v>2</v>
      </c>
      <c r="D163" s="206">
        <v>0</v>
      </c>
      <c r="E163" s="179" t="s">
        <v>1570</v>
      </c>
      <c r="F163" s="180">
        <v>0.19650000000000001</v>
      </c>
      <c r="H163" s="192"/>
    </row>
    <row r="164" spans="1:8">
      <c r="A164" s="179">
        <v>270</v>
      </c>
      <c r="B164" s="179">
        <v>14</v>
      </c>
      <c r="C164" s="208">
        <v>21</v>
      </c>
      <c r="D164" s="206">
        <v>0</v>
      </c>
      <c r="E164" s="179" t="s">
        <v>188</v>
      </c>
      <c r="F164" s="180">
        <v>0.86839999999999995</v>
      </c>
      <c r="H164" s="192"/>
    </row>
    <row r="165" spans="1:8">
      <c r="A165" s="179">
        <v>271</v>
      </c>
      <c r="B165" s="179">
        <v>14</v>
      </c>
      <c r="C165" s="208">
        <v>21</v>
      </c>
      <c r="D165" s="206">
        <v>0</v>
      </c>
      <c r="E165" s="179" t="s">
        <v>189</v>
      </c>
      <c r="F165" s="180">
        <v>0.54590000000000005</v>
      </c>
      <c r="H165" s="192"/>
    </row>
    <row r="166" spans="1:8">
      <c r="A166" s="179">
        <v>272</v>
      </c>
      <c r="B166" s="179">
        <v>14</v>
      </c>
      <c r="C166" s="208">
        <v>21</v>
      </c>
      <c r="D166" s="206">
        <v>0</v>
      </c>
      <c r="E166" s="179" t="s">
        <v>190</v>
      </c>
      <c r="F166" s="180">
        <v>0.40350000000000003</v>
      </c>
      <c r="H166" s="192"/>
    </row>
    <row r="167" spans="1:8">
      <c r="A167" s="179">
        <v>273</v>
      </c>
      <c r="B167" s="179">
        <v>14</v>
      </c>
      <c r="C167" s="208">
        <v>21</v>
      </c>
      <c r="D167" s="206">
        <v>0</v>
      </c>
      <c r="E167" s="179" t="s">
        <v>191</v>
      </c>
      <c r="F167" s="180">
        <v>7.4899999999999994E-2</v>
      </c>
      <c r="H167" s="192"/>
    </row>
    <row r="168" spans="1:8">
      <c r="A168" s="179">
        <v>274</v>
      </c>
      <c r="B168" s="179">
        <v>14</v>
      </c>
      <c r="C168" s="208">
        <v>21</v>
      </c>
      <c r="D168" s="206">
        <v>0</v>
      </c>
      <c r="E168" s="179" t="s">
        <v>192</v>
      </c>
      <c r="F168" s="180">
        <v>0.17810000000000001</v>
      </c>
      <c r="H168" s="192"/>
    </row>
    <row r="169" spans="1:8">
      <c r="A169" s="179">
        <v>275</v>
      </c>
      <c r="B169" s="179">
        <v>14</v>
      </c>
      <c r="C169" s="208">
        <v>21</v>
      </c>
      <c r="D169" s="206">
        <v>0</v>
      </c>
      <c r="E169" s="179" t="s">
        <v>193</v>
      </c>
      <c r="F169" s="180">
        <v>0.1192</v>
      </c>
      <c r="H169" s="192"/>
    </row>
    <row r="170" spans="1:8">
      <c r="A170" s="179">
        <v>280</v>
      </c>
      <c r="B170" s="179">
        <v>15</v>
      </c>
      <c r="C170" s="208">
        <v>24</v>
      </c>
      <c r="D170" s="206">
        <v>0</v>
      </c>
      <c r="E170" s="179" t="s">
        <v>194</v>
      </c>
      <c r="F170" s="180">
        <v>4.3224999999999998</v>
      </c>
      <c r="H170" s="192"/>
    </row>
    <row r="171" spans="1:8">
      <c r="A171" s="179">
        <v>281</v>
      </c>
      <c r="B171" s="179">
        <v>15</v>
      </c>
      <c r="C171" s="208">
        <v>24</v>
      </c>
      <c r="D171" s="206">
        <v>0</v>
      </c>
      <c r="E171" s="179" t="s">
        <v>195</v>
      </c>
      <c r="F171" s="180">
        <v>0.68510000000000004</v>
      </c>
      <c r="H171" s="192"/>
    </row>
    <row r="172" spans="1:8">
      <c r="A172" s="179">
        <v>282</v>
      </c>
      <c r="B172" s="179">
        <v>15</v>
      </c>
      <c r="C172" s="208">
        <v>24</v>
      </c>
      <c r="D172" s="206">
        <v>0</v>
      </c>
      <c r="E172" s="179" t="s">
        <v>196</v>
      </c>
      <c r="F172" s="180">
        <v>0.63649999999999995</v>
      </c>
      <c r="H172" s="192"/>
    </row>
    <row r="173" spans="1:8">
      <c r="A173" s="179">
        <v>283</v>
      </c>
      <c r="B173" s="179">
        <v>15</v>
      </c>
      <c r="C173" s="208">
        <v>24</v>
      </c>
      <c r="D173" s="206">
        <v>0</v>
      </c>
      <c r="E173" s="179" t="s">
        <v>197</v>
      </c>
      <c r="F173" s="180">
        <v>0.72360000000000002</v>
      </c>
      <c r="H173" s="192"/>
    </row>
    <row r="174" spans="1:8">
      <c r="A174" s="179">
        <v>284</v>
      </c>
      <c r="B174" s="179">
        <v>15</v>
      </c>
      <c r="C174" s="208">
        <v>24</v>
      </c>
      <c r="D174" s="206">
        <v>0</v>
      </c>
      <c r="E174" s="179" t="s">
        <v>198</v>
      </c>
      <c r="F174" s="180">
        <v>0.97829999999999995</v>
      </c>
      <c r="H174" s="192"/>
    </row>
    <row r="175" spans="1:8">
      <c r="A175" s="179">
        <v>285</v>
      </c>
      <c r="B175" s="179">
        <v>15</v>
      </c>
      <c r="C175" s="208">
        <v>24</v>
      </c>
      <c r="D175" s="206">
        <v>0</v>
      </c>
      <c r="E175" s="179" t="s">
        <v>199</v>
      </c>
      <c r="F175" s="180">
        <v>0.56079999999999997</v>
      </c>
      <c r="H175" s="192"/>
    </row>
    <row r="176" spans="1:8">
      <c r="A176" s="179">
        <v>286</v>
      </c>
      <c r="B176" s="179">
        <v>15</v>
      </c>
      <c r="C176" s="208">
        <v>24</v>
      </c>
      <c r="D176" s="206">
        <v>0</v>
      </c>
      <c r="E176" s="179" t="s">
        <v>1282</v>
      </c>
      <c r="F176" s="180">
        <v>0.1116</v>
      </c>
      <c r="H176" s="192"/>
    </row>
    <row r="177" spans="1:8">
      <c r="A177" s="179">
        <v>287</v>
      </c>
      <c r="B177" s="179">
        <v>15</v>
      </c>
      <c r="C177" s="208">
        <v>24</v>
      </c>
      <c r="D177" s="206">
        <v>0</v>
      </c>
      <c r="E177" s="179" t="s">
        <v>200</v>
      </c>
      <c r="F177" s="180">
        <v>0.19769999999999999</v>
      </c>
      <c r="H177" s="192"/>
    </row>
    <row r="178" spans="1:8">
      <c r="A178" s="179">
        <v>288</v>
      </c>
      <c r="B178" s="179">
        <v>15</v>
      </c>
      <c r="C178" s="208">
        <v>24</v>
      </c>
      <c r="D178" s="206">
        <v>0</v>
      </c>
      <c r="E178" s="179" t="s">
        <v>201</v>
      </c>
      <c r="F178" s="180">
        <v>0.2457</v>
      </c>
      <c r="H178" s="192"/>
    </row>
    <row r="179" spans="1:8">
      <c r="A179" s="179">
        <v>289</v>
      </c>
      <c r="B179" s="179">
        <v>15</v>
      </c>
      <c r="C179" s="208">
        <v>24</v>
      </c>
      <c r="D179" s="206">
        <v>0</v>
      </c>
      <c r="E179" s="179" t="s">
        <v>202</v>
      </c>
      <c r="F179" s="180">
        <v>0.32340000000000002</v>
      </c>
      <c r="H179" s="192"/>
    </row>
    <row r="180" spans="1:8">
      <c r="A180" s="179">
        <v>290</v>
      </c>
      <c r="B180" s="179">
        <v>15</v>
      </c>
      <c r="C180" s="208">
        <v>24</v>
      </c>
      <c r="D180" s="206">
        <v>0</v>
      </c>
      <c r="E180" s="179" t="s">
        <v>203</v>
      </c>
      <c r="F180" s="180">
        <v>1.9764999999999999</v>
      </c>
      <c r="H180" s="192"/>
    </row>
    <row r="181" spans="1:8">
      <c r="A181" s="179">
        <v>291</v>
      </c>
      <c r="B181" s="179">
        <v>15</v>
      </c>
      <c r="C181" s="208">
        <v>24</v>
      </c>
      <c r="D181" s="206">
        <v>0</v>
      </c>
      <c r="E181" s="179" t="s">
        <v>204</v>
      </c>
      <c r="F181" s="180">
        <v>0.14199999999999999</v>
      </c>
      <c r="H181" s="192"/>
    </row>
    <row r="182" spans="1:8">
      <c r="A182" s="179">
        <v>292</v>
      </c>
      <c r="B182" s="179">
        <v>15</v>
      </c>
      <c r="C182" s="208">
        <v>24</v>
      </c>
      <c r="D182" s="206">
        <v>0</v>
      </c>
      <c r="E182" s="179" t="s">
        <v>205</v>
      </c>
      <c r="F182" s="180">
        <v>0.67069999999999996</v>
      </c>
      <c r="H182" s="192"/>
    </row>
    <row r="183" spans="1:8">
      <c r="A183" s="179">
        <v>293</v>
      </c>
      <c r="B183" s="179">
        <v>15</v>
      </c>
      <c r="C183" s="208">
        <v>24</v>
      </c>
      <c r="D183" s="206">
        <v>0</v>
      </c>
      <c r="E183" s="179" t="s">
        <v>206</v>
      </c>
      <c r="F183" s="180">
        <v>0.37769999999999998</v>
      </c>
      <c r="H183" s="192"/>
    </row>
    <row r="184" spans="1:8">
      <c r="A184" s="179">
        <v>294</v>
      </c>
      <c r="B184" s="179">
        <v>15</v>
      </c>
      <c r="C184" s="208">
        <v>24</v>
      </c>
      <c r="D184" s="206">
        <v>0</v>
      </c>
      <c r="E184" s="179" t="s">
        <v>207</v>
      </c>
      <c r="F184" s="180">
        <v>0.45219999999999999</v>
      </c>
      <c r="H184" s="192"/>
    </row>
    <row r="185" spans="1:8">
      <c r="A185" s="179">
        <v>295</v>
      </c>
      <c r="B185" s="179">
        <v>15</v>
      </c>
      <c r="C185" s="208">
        <v>24</v>
      </c>
      <c r="D185" s="206">
        <v>0</v>
      </c>
      <c r="E185" s="179" t="s">
        <v>208</v>
      </c>
      <c r="F185" s="180">
        <v>0.76929999999999998</v>
      </c>
      <c r="H185" s="192"/>
    </row>
    <row r="186" spans="1:8">
      <c r="A186" s="179">
        <v>296</v>
      </c>
      <c r="B186" s="179">
        <v>15</v>
      </c>
      <c r="C186" s="208">
        <v>24</v>
      </c>
      <c r="D186" s="206">
        <v>0</v>
      </c>
      <c r="E186" s="179" t="s">
        <v>209</v>
      </c>
      <c r="F186" s="180">
        <v>0.55959999999999999</v>
      </c>
      <c r="H186" s="192"/>
    </row>
    <row r="187" spans="1:8">
      <c r="A187" s="179">
        <v>297</v>
      </c>
      <c r="B187" s="179">
        <v>15</v>
      </c>
      <c r="C187" s="208">
        <v>24</v>
      </c>
      <c r="D187" s="206">
        <v>0</v>
      </c>
      <c r="E187" s="179" t="s">
        <v>1471</v>
      </c>
      <c r="F187" s="180">
        <v>0.627</v>
      </c>
      <c r="H187" s="192"/>
    </row>
    <row r="188" spans="1:8">
      <c r="A188" s="179">
        <v>298</v>
      </c>
      <c r="B188" s="179">
        <v>15</v>
      </c>
      <c r="C188" s="208">
        <v>24</v>
      </c>
      <c r="D188" s="206">
        <v>0</v>
      </c>
      <c r="E188" s="179" t="s">
        <v>210</v>
      </c>
      <c r="F188" s="180">
        <v>0.25459999999999999</v>
      </c>
      <c r="H188" s="192"/>
    </row>
    <row r="189" spans="1:8">
      <c r="A189" s="179">
        <v>299</v>
      </c>
      <c r="B189" s="179">
        <v>15</v>
      </c>
      <c r="C189" s="208">
        <v>24</v>
      </c>
      <c r="D189" s="206">
        <v>0</v>
      </c>
      <c r="E189" s="179" t="s">
        <v>211</v>
      </c>
      <c r="F189" s="180">
        <v>0.46160000000000001</v>
      </c>
      <c r="H189" s="192"/>
    </row>
    <row r="190" spans="1:8">
      <c r="A190" s="179">
        <v>300</v>
      </c>
      <c r="B190" s="179">
        <v>15</v>
      </c>
      <c r="C190" s="208">
        <v>24</v>
      </c>
      <c r="D190" s="206">
        <v>0</v>
      </c>
      <c r="E190" s="179" t="s">
        <v>212</v>
      </c>
      <c r="F190" s="180">
        <v>0.50739999999999996</v>
      </c>
      <c r="H190" s="192"/>
    </row>
    <row r="191" spans="1:8">
      <c r="A191" s="179">
        <v>301</v>
      </c>
      <c r="B191" s="179">
        <v>15</v>
      </c>
      <c r="C191" s="208">
        <v>24</v>
      </c>
      <c r="D191" s="206">
        <v>0</v>
      </c>
      <c r="E191" s="179" t="s">
        <v>213</v>
      </c>
      <c r="F191" s="180">
        <v>0.2243</v>
      </c>
      <c r="H191" s="192"/>
    </row>
    <row r="192" spans="1:8">
      <c r="A192" s="179">
        <v>302</v>
      </c>
      <c r="B192" s="179">
        <v>15</v>
      </c>
      <c r="C192" s="208">
        <v>24</v>
      </c>
      <c r="D192" s="206">
        <v>0</v>
      </c>
      <c r="E192" s="179" t="s">
        <v>214</v>
      </c>
      <c r="F192" s="180">
        <v>0.50690000000000002</v>
      </c>
      <c r="H192" s="192"/>
    </row>
    <row r="193" spans="1:8">
      <c r="A193" s="179">
        <v>303</v>
      </c>
      <c r="B193" s="179">
        <v>15</v>
      </c>
      <c r="C193" s="208">
        <v>24</v>
      </c>
      <c r="D193" s="206">
        <v>0</v>
      </c>
      <c r="E193" s="179" t="s">
        <v>215</v>
      </c>
      <c r="F193" s="180">
        <v>0.59119999999999995</v>
      </c>
      <c r="H193" s="192"/>
    </row>
    <row r="194" spans="1:8">
      <c r="A194" s="179">
        <v>310</v>
      </c>
      <c r="B194" s="179">
        <v>16</v>
      </c>
      <c r="C194" s="208">
        <v>22</v>
      </c>
      <c r="D194" s="206">
        <v>0</v>
      </c>
      <c r="E194" s="179" t="s">
        <v>216</v>
      </c>
      <c r="F194" s="180">
        <v>1.298</v>
      </c>
      <c r="H194" s="192"/>
    </row>
    <row r="195" spans="1:8">
      <c r="A195" s="179">
        <v>311</v>
      </c>
      <c r="B195" s="179">
        <v>16</v>
      </c>
      <c r="C195" s="208">
        <v>1</v>
      </c>
      <c r="D195" s="206">
        <v>0</v>
      </c>
      <c r="E195" s="179" t="s">
        <v>217</v>
      </c>
      <c r="F195" s="180">
        <v>0.1739</v>
      </c>
      <c r="H195" s="192"/>
    </row>
    <row r="196" spans="1:8">
      <c r="A196" s="179">
        <v>312</v>
      </c>
      <c r="B196" s="179">
        <v>16</v>
      </c>
      <c r="C196" s="208">
        <v>1</v>
      </c>
      <c r="D196" s="206">
        <v>0</v>
      </c>
      <c r="E196" s="179" t="s">
        <v>218</v>
      </c>
      <c r="F196" s="180">
        <v>0.62490000000000001</v>
      </c>
      <c r="H196" s="192"/>
    </row>
    <row r="197" spans="1:8">
      <c r="A197" s="179">
        <v>313</v>
      </c>
      <c r="B197" s="179">
        <v>16</v>
      </c>
      <c r="C197" s="208">
        <v>1</v>
      </c>
      <c r="D197" s="206">
        <v>0</v>
      </c>
      <c r="E197" s="179" t="s">
        <v>219</v>
      </c>
      <c r="F197" s="180">
        <v>0.1565</v>
      </c>
      <c r="H197" s="192"/>
    </row>
    <row r="198" spans="1:8">
      <c r="A198" s="179">
        <v>314</v>
      </c>
      <c r="B198" s="179">
        <v>16</v>
      </c>
      <c r="C198" s="208">
        <v>1</v>
      </c>
      <c r="D198" s="206">
        <v>0</v>
      </c>
      <c r="E198" s="179" t="s">
        <v>220</v>
      </c>
      <c r="F198" s="180">
        <v>0.47049999999999997</v>
      </c>
      <c r="H198" s="192"/>
    </row>
    <row r="199" spans="1:8">
      <c r="A199" s="179">
        <v>315</v>
      </c>
      <c r="B199" s="179">
        <v>16</v>
      </c>
      <c r="C199" s="208">
        <v>22</v>
      </c>
      <c r="D199" s="206">
        <v>0</v>
      </c>
      <c r="E199" s="179" t="s">
        <v>221</v>
      </c>
      <c r="F199" s="180">
        <v>0.23910000000000001</v>
      </c>
      <c r="H199" s="192"/>
    </row>
    <row r="200" spans="1:8">
      <c r="A200" s="179">
        <v>316</v>
      </c>
      <c r="B200" s="179">
        <v>16</v>
      </c>
      <c r="C200" s="208">
        <v>22</v>
      </c>
      <c r="D200" s="206">
        <v>0</v>
      </c>
      <c r="E200" s="179" t="s">
        <v>222</v>
      </c>
      <c r="F200" s="180">
        <v>0.23949999999999999</v>
      </c>
      <c r="H200" s="192"/>
    </row>
    <row r="201" spans="1:8">
      <c r="A201" s="179">
        <v>317</v>
      </c>
      <c r="B201" s="179">
        <v>16</v>
      </c>
      <c r="C201" s="208">
        <v>22</v>
      </c>
      <c r="D201" s="206">
        <v>0</v>
      </c>
      <c r="E201" s="179" t="s">
        <v>223</v>
      </c>
      <c r="F201" s="180">
        <v>0.2525</v>
      </c>
      <c r="H201" s="192"/>
    </row>
    <row r="202" spans="1:8">
      <c r="A202" s="181">
        <v>318</v>
      </c>
      <c r="B202" s="179">
        <v>16</v>
      </c>
      <c r="C202" s="208">
        <v>22</v>
      </c>
      <c r="D202" s="206">
        <v>0</v>
      </c>
      <c r="E202" s="179" t="s">
        <v>224</v>
      </c>
      <c r="F202" s="180">
        <v>0.33960000000000001</v>
      </c>
      <c r="H202" s="192"/>
    </row>
    <row r="203" spans="1:8">
      <c r="A203" s="179">
        <v>319</v>
      </c>
      <c r="B203" s="179">
        <v>16</v>
      </c>
      <c r="C203" s="208">
        <v>22</v>
      </c>
      <c r="D203" s="206">
        <v>0</v>
      </c>
      <c r="E203" s="179" t="s">
        <v>225</v>
      </c>
      <c r="F203" s="180">
        <v>0.13639999999999999</v>
      </c>
      <c r="H203" s="192"/>
    </row>
    <row r="204" spans="1:8">
      <c r="A204" s="181">
        <v>320</v>
      </c>
      <c r="B204" s="179">
        <v>16</v>
      </c>
      <c r="C204" s="208">
        <v>22</v>
      </c>
      <c r="D204" s="206">
        <v>0</v>
      </c>
      <c r="E204" s="179" t="s">
        <v>1571</v>
      </c>
      <c r="F204" s="180">
        <v>0.2676</v>
      </c>
      <c r="H204" s="192"/>
    </row>
    <row r="205" spans="1:8">
      <c r="A205" s="179">
        <v>321</v>
      </c>
      <c r="B205" s="179">
        <v>16</v>
      </c>
      <c r="C205" s="208">
        <v>22</v>
      </c>
      <c r="D205" s="206">
        <v>0</v>
      </c>
      <c r="E205" s="179" t="s">
        <v>226</v>
      </c>
      <c r="F205" s="180">
        <v>0.38440000000000002</v>
      </c>
      <c r="H205" s="192"/>
    </row>
    <row r="206" spans="1:8">
      <c r="A206" s="179">
        <v>322</v>
      </c>
      <c r="B206" s="179">
        <v>16</v>
      </c>
      <c r="C206" s="208">
        <v>22</v>
      </c>
      <c r="D206" s="206">
        <v>0</v>
      </c>
      <c r="E206" s="179" t="s">
        <v>227</v>
      </c>
      <c r="F206" s="180">
        <v>0.22700000000000001</v>
      </c>
      <c r="H206" s="192"/>
    </row>
    <row r="207" spans="1:8">
      <c r="A207" s="179">
        <v>323</v>
      </c>
      <c r="B207" s="179">
        <v>16</v>
      </c>
      <c r="C207" s="208">
        <v>22</v>
      </c>
      <c r="D207" s="206">
        <v>0</v>
      </c>
      <c r="E207" s="179" t="s">
        <v>1572</v>
      </c>
      <c r="F207" s="180">
        <v>0.44440000000000002</v>
      </c>
      <c r="H207" s="192"/>
    </row>
    <row r="208" spans="1:8">
      <c r="A208" s="179">
        <v>324</v>
      </c>
      <c r="B208" s="179">
        <v>16</v>
      </c>
      <c r="C208" s="208">
        <v>22</v>
      </c>
      <c r="D208" s="206">
        <v>0</v>
      </c>
      <c r="E208" s="179" t="s">
        <v>228</v>
      </c>
      <c r="F208" s="180">
        <v>0.1988</v>
      </c>
      <c r="H208" s="192"/>
    </row>
    <row r="209" spans="1:8">
      <c r="A209" s="179">
        <v>327</v>
      </c>
      <c r="B209" s="179">
        <v>16</v>
      </c>
      <c r="C209" s="208">
        <v>22</v>
      </c>
      <c r="D209" s="206">
        <v>0</v>
      </c>
      <c r="E209" s="179" t="s">
        <v>1472</v>
      </c>
      <c r="F209" s="180">
        <v>0.96279999999999999</v>
      </c>
      <c r="H209" s="192"/>
    </row>
    <row r="210" spans="1:8">
      <c r="A210" s="179">
        <v>328</v>
      </c>
      <c r="B210" s="179">
        <v>16</v>
      </c>
      <c r="C210" s="208">
        <v>22</v>
      </c>
      <c r="D210" s="206">
        <v>0</v>
      </c>
      <c r="E210" s="179" t="s">
        <v>1473</v>
      </c>
      <c r="F210" s="180">
        <v>0.47289999999999999</v>
      </c>
      <c r="H210" s="192"/>
    </row>
    <row r="211" spans="1:8">
      <c r="A211" s="179">
        <v>329</v>
      </c>
      <c r="B211" s="179">
        <v>16</v>
      </c>
      <c r="C211" s="208">
        <v>22</v>
      </c>
      <c r="D211" s="206">
        <v>0</v>
      </c>
      <c r="E211" s="179" t="s">
        <v>1474</v>
      </c>
      <c r="F211" s="180">
        <v>0.78280000000000005</v>
      </c>
      <c r="H211" s="192"/>
    </row>
    <row r="212" spans="1:8">
      <c r="A212" s="179">
        <v>330</v>
      </c>
      <c r="B212" s="179">
        <v>17</v>
      </c>
      <c r="C212" s="208">
        <v>24</v>
      </c>
      <c r="D212" s="206">
        <v>0</v>
      </c>
      <c r="E212" s="179" t="s">
        <v>229</v>
      </c>
      <c r="F212" s="180">
        <v>0.60670000000000002</v>
      </c>
      <c r="H212" s="192"/>
    </row>
    <row r="213" spans="1:8">
      <c r="A213" s="179">
        <v>331</v>
      </c>
      <c r="B213" s="179">
        <v>17</v>
      </c>
      <c r="C213" s="208">
        <v>24</v>
      </c>
      <c r="D213" s="206">
        <v>0</v>
      </c>
      <c r="E213" s="181" t="s">
        <v>230</v>
      </c>
      <c r="F213" s="180">
        <v>0.67979999999999996</v>
      </c>
      <c r="H213" s="192"/>
    </row>
    <row r="214" spans="1:8">
      <c r="A214" s="179">
        <v>332</v>
      </c>
      <c r="B214" s="179">
        <v>17</v>
      </c>
      <c r="C214" s="208">
        <v>24</v>
      </c>
      <c r="D214" s="206">
        <v>0</v>
      </c>
      <c r="E214" s="179" t="s">
        <v>231</v>
      </c>
      <c r="F214" s="180">
        <v>1.4883999999999999</v>
      </c>
      <c r="H214" s="192"/>
    </row>
    <row r="215" spans="1:8">
      <c r="A215" s="179">
        <v>340</v>
      </c>
      <c r="B215" s="179">
        <v>17</v>
      </c>
      <c r="C215" s="208">
        <v>2</v>
      </c>
      <c r="D215" s="206">
        <v>0</v>
      </c>
      <c r="E215" s="179" t="s">
        <v>232</v>
      </c>
      <c r="F215" s="180">
        <v>0.49370000000000003</v>
      </c>
      <c r="H215" s="192"/>
    </row>
    <row r="216" spans="1:8">
      <c r="A216" s="179">
        <v>341</v>
      </c>
      <c r="B216" s="179">
        <v>18</v>
      </c>
      <c r="C216" s="208">
        <v>2</v>
      </c>
      <c r="D216" s="206">
        <v>0</v>
      </c>
      <c r="E216" s="179" t="s">
        <v>233</v>
      </c>
      <c r="F216" s="180">
        <v>0.48070000000000002</v>
      </c>
      <c r="H216" s="192"/>
    </row>
    <row r="217" spans="1:8">
      <c r="A217" s="179">
        <v>342</v>
      </c>
      <c r="B217" s="179">
        <v>18</v>
      </c>
      <c r="C217" s="208">
        <v>2</v>
      </c>
      <c r="D217" s="206">
        <v>0</v>
      </c>
      <c r="E217" s="179" t="s">
        <v>1475</v>
      </c>
      <c r="F217" s="180">
        <v>2.9518</v>
      </c>
      <c r="H217" s="192"/>
    </row>
    <row r="218" spans="1:8">
      <c r="A218" s="179">
        <v>343</v>
      </c>
      <c r="B218" s="179">
        <v>18</v>
      </c>
      <c r="C218" s="208">
        <v>2</v>
      </c>
      <c r="D218" s="206">
        <v>0</v>
      </c>
      <c r="E218" s="179" t="s">
        <v>234</v>
      </c>
      <c r="F218" s="180">
        <v>1.3308</v>
      </c>
      <c r="H218" s="192"/>
    </row>
    <row r="219" spans="1:8">
      <c r="A219" s="179">
        <v>344</v>
      </c>
      <c r="B219" s="179">
        <v>18</v>
      </c>
      <c r="C219" s="208">
        <v>2</v>
      </c>
      <c r="D219" s="206">
        <v>0</v>
      </c>
      <c r="E219" s="179" t="s">
        <v>235</v>
      </c>
      <c r="F219" s="180">
        <v>1.88</v>
      </c>
      <c r="H219" s="192"/>
    </row>
    <row r="220" spans="1:8">
      <c r="A220" s="179">
        <v>345</v>
      </c>
      <c r="B220" s="179">
        <v>18</v>
      </c>
      <c r="C220" s="208">
        <v>2</v>
      </c>
      <c r="D220" s="206">
        <v>0</v>
      </c>
      <c r="E220" s="181" t="s">
        <v>236</v>
      </c>
      <c r="F220" s="180">
        <v>2.2608999999999999</v>
      </c>
      <c r="H220" s="192"/>
    </row>
    <row r="221" spans="1:8">
      <c r="A221" s="179">
        <v>346</v>
      </c>
      <c r="B221" s="179">
        <v>18</v>
      </c>
      <c r="C221" s="208">
        <v>2</v>
      </c>
      <c r="D221" s="206">
        <v>0</v>
      </c>
      <c r="E221" s="179" t="s">
        <v>237</v>
      </c>
      <c r="F221" s="180">
        <v>7.3444000000000003</v>
      </c>
      <c r="H221" s="192"/>
    </row>
    <row r="222" spans="1:8">
      <c r="A222" s="179">
        <v>347</v>
      </c>
      <c r="B222" s="179">
        <v>18</v>
      </c>
      <c r="C222" s="208">
        <v>2</v>
      </c>
      <c r="D222" s="206">
        <v>0</v>
      </c>
      <c r="E222" s="179" t="s">
        <v>238</v>
      </c>
      <c r="F222" s="180">
        <v>0.79259999999999997</v>
      </c>
      <c r="H222" s="192"/>
    </row>
    <row r="223" spans="1:8">
      <c r="A223" s="179">
        <v>348</v>
      </c>
      <c r="B223" s="179">
        <v>18</v>
      </c>
      <c r="C223" s="208">
        <v>2</v>
      </c>
      <c r="D223" s="206">
        <v>0</v>
      </c>
      <c r="E223" s="179" t="s">
        <v>239</v>
      </c>
      <c r="F223" s="180">
        <v>4.6111000000000004</v>
      </c>
      <c r="H223" s="192"/>
    </row>
    <row r="224" spans="1:8">
      <c r="A224" s="179">
        <v>349</v>
      </c>
      <c r="B224" s="179">
        <v>18</v>
      </c>
      <c r="C224" s="208">
        <v>2</v>
      </c>
      <c r="D224" s="206">
        <v>0</v>
      </c>
      <c r="E224" s="179" t="s">
        <v>240</v>
      </c>
      <c r="F224" s="180">
        <v>25.096399999999999</v>
      </c>
      <c r="H224" s="192"/>
    </row>
    <row r="225" spans="1:8">
      <c r="A225" s="179">
        <v>350</v>
      </c>
      <c r="B225" s="179">
        <v>19</v>
      </c>
      <c r="C225" s="208">
        <v>23</v>
      </c>
      <c r="D225" s="206">
        <v>0</v>
      </c>
      <c r="E225" s="179" t="s">
        <v>241</v>
      </c>
      <c r="F225" s="180">
        <v>0.38669999999999999</v>
      </c>
      <c r="H225" s="192"/>
    </row>
    <row r="226" spans="1:8">
      <c r="A226" s="179">
        <v>351</v>
      </c>
      <c r="B226" s="179">
        <v>19</v>
      </c>
      <c r="C226" s="208">
        <v>23</v>
      </c>
      <c r="D226" s="206">
        <v>0</v>
      </c>
      <c r="E226" s="179" t="s">
        <v>242</v>
      </c>
      <c r="F226" s="180">
        <v>0.4425</v>
      </c>
      <c r="H226" s="192"/>
    </row>
    <row r="227" spans="1:8">
      <c r="A227" s="179">
        <v>352</v>
      </c>
      <c r="B227" s="179">
        <v>19</v>
      </c>
      <c r="C227" s="208">
        <v>23</v>
      </c>
      <c r="D227" s="206">
        <v>0</v>
      </c>
      <c r="E227" s="179" t="s">
        <v>1283</v>
      </c>
      <c r="F227" s="180">
        <v>1.5918000000000001</v>
      </c>
      <c r="H227" s="192"/>
    </row>
    <row r="228" spans="1:8">
      <c r="A228" s="179">
        <v>353</v>
      </c>
      <c r="B228" s="179">
        <v>19</v>
      </c>
      <c r="C228" s="208">
        <v>23</v>
      </c>
      <c r="D228" s="206">
        <v>0</v>
      </c>
      <c r="E228" s="179" t="s">
        <v>243</v>
      </c>
      <c r="F228" s="180">
        <v>0.154</v>
      </c>
      <c r="H228" s="192"/>
    </row>
    <row r="229" spans="1:8">
      <c r="A229" s="179">
        <v>354</v>
      </c>
      <c r="B229" s="179">
        <v>19</v>
      </c>
      <c r="C229" s="208">
        <v>23</v>
      </c>
      <c r="D229" s="206">
        <v>0</v>
      </c>
      <c r="E229" s="179" t="s">
        <v>244</v>
      </c>
      <c r="F229" s="180">
        <v>0.57609999999999995</v>
      </c>
      <c r="H229" s="192"/>
    </row>
    <row r="230" spans="1:8">
      <c r="A230" s="179">
        <v>355</v>
      </c>
      <c r="B230" s="179">
        <v>19</v>
      </c>
      <c r="C230" s="208">
        <v>23</v>
      </c>
      <c r="D230" s="206">
        <v>0</v>
      </c>
      <c r="E230" s="179" t="s">
        <v>245</v>
      </c>
      <c r="F230" s="180">
        <v>0.7127</v>
      </c>
      <c r="H230" s="192"/>
    </row>
    <row r="231" spans="1:8">
      <c r="A231" s="179">
        <v>356</v>
      </c>
      <c r="B231" s="179">
        <v>19</v>
      </c>
      <c r="C231" s="208">
        <v>23</v>
      </c>
      <c r="D231" s="206">
        <v>0</v>
      </c>
      <c r="E231" s="179" t="s">
        <v>246</v>
      </c>
      <c r="F231" s="180">
        <v>0.31219999999999998</v>
      </c>
      <c r="H231" s="192"/>
    </row>
    <row r="232" spans="1:8">
      <c r="A232" s="179">
        <v>357</v>
      </c>
      <c r="B232" s="179">
        <v>19</v>
      </c>
      <c r="C232" s="208">
        <v>23</v>
      </c>
      <c r="D232" s="206">
        <v>0</v>
      </c>
      <c r="E232" s="179" t="s">
        <v>247</v>
      </c>
      <c r="F232" s="180">
        <v>0.38590000000000002</v>
      </c>
      <c r="H232" s="192"/>
    </row>
    <row r="233" spans="1:8">
      <c r="A233" s="179">
        <v>358</v>
      </c>
      <c r="B233" s="179">
        <v>19</v>
      </c>
      <c r="C233" s="208">
        <v>23</v>
      </c>
      <c r="D233" s="206">
        <v>0</v>
      </c>
      <c r="E233" s="179" t="s">
        <v>248</v>
      </c>
      <c r="F233" s="180">
        <v>0.45960000000000001</v>
      </c>
      <c r="H233" s="192"/>
    </row>
    <row r="234" spans="1:8">
      <c r="A234" s="179">
        <v>359</v>
      </c>
      <c r="B234" s="179">
        <v>19</v>
      </c>
      <c r="C234" s="208">
        <v>23</v>
      </c>
      <c r="D234" s="206">
        <v>0</v>
      </c>
      <c r="E234" s="179" t="s">
        <v>249</v>
      </c>
      <c r="F234" s="180">
        <v>8.6699999999999999E-2</v>
      </c>
      <c r="H234" s="192"/>
    </row>
    <row r="235" spans="1:8">
      <c r="A235" s="179">
        <v>360</v>
      </c>
      <c r="B235" s="179">
        <v>19</v>
      </c>
      <c r="C235" s="208">
        <v>23</v>
      </c>
      <c r="D235" s="206">
        <v>0</v>
      </c>
      <c r="E235" s="179" t="s">
        <v>250</v>
      </c>
      <c r="F235" s="180">
        <v>0.45290000000000002</v>
      </c>
      <c r="H235" s="192"/>
    </row>
    <row r="236" spans="1:8">
      <c r="A236" s="179">
        <v>361</v>
      </c>
      <c r="B236" s="179">
        <v>19</v>
      </c>
      <c r="C236" s="208">
        <v>23</v>
      </c>
      <c r="D236" s="206">
        <v>0</v>
      </c>
      <c r="E236" s="179" t="s">
        <v>251</v>
      </c>
      <c r="F236" s="180">
        <v>2.6533000000000002</v>
      </c>
      <c r="H236" s="192"/>
    </row>
    <row r="237" spans="1:8">
      <c r="A237" s="179">
        <v>362</v>
      </c>
      <c r="B237" s="179">
        <v>19</v>
      </c>
      <c r="C237" s="208">
        <v>23</v>
      </c>
      <c r="D237" s="206">
        <v>0</v>
      </c>
      <c r="E237" s="179" t="s">
        <v>252</v>
      </c>
      <c r="F237" s="180">
        <v>2.8738000000000001</v>
      </c>
      <c r="H237" s="192"/>
    </row>
    <row r="238" spans="1:8">
      <c r="A238" s="179">
        <v>363</v>
      </c>
      <c r="B238" s="179">
        <v>19</v>
      </c>
      <c r="C238" s="208">
        <v>23</v>
      </c>
      <c r="D238" s="206">
        <v>0</v>
      </c>
      <c r="E238" s="179" t="s">
        <v>253</v>
      </c>
      <c r="F238" s="180">
        <v>3.1612</v>
      </c>
      <c r="H238" s="192"/>
    </row>
    <row r="239" spans="1:8">
      <c r="A239" s="179">
        <v>364</v>
      </c>
      <c r="B239" s="179">
        <v>19</v>
      </c>
      <c r="C239" s="208">
        <v>23</v>
      </c>
      <c r="D239" s="206">
        <v>0</v>
      </c>
      <c r="E239" s="179" t="s">
        <v>254</v>
      </c>
      <c r="F239" s="180">
        <v>0.21160000000000001</v>
      </c>
      <c r="H239" s="192"/>
    </row>
    <row r="240" spans="1:8">
      <c r="A240" s="179">
        <v>365</v>
      </c>
      <c r="B240" s="179">
        <v>19</v>
      </c>
      <c r="C240" s="208">
        <v>23</v>
      </c>
      <c r="D240" s="206">
        <v>0</v>
      </c>
      <c r="E240" s="179" t="s">
        <v>255</v>
      </c>
      <c r="F240" s="180">
        <v>0.3805</v>
      </c>
      <c r="H240" s="192"/>
    </row>
    <row r="241" spans="1:8">
      <c r="A241" s="179">
        <v>366</v>
      </c>
      <c r="B241" s="179">
        <v>19</v>
      </c>
      <c r="C241" s="208">
        <v>23</v>
      </c>
      <c r="D241" s="206">
        <v>0</v>
      </c>
      <c r="E241" s="179" t="s">
        <v>256</v>
      </c>
      <c r="F241" s="180">
        <v>0.38329999999999997</v>
      </c>
      <c r="H241" s="192"/>
    </row>
    <row r="242" spans="1:8">
      <c r="A242" s="179">
        <v>367</v>
      </c>
      <c r="B242" s="179">
        <v>19</v>
      </c>
      <c r="C242" s="208">
        <v>23</v>
      </c>
      <c r="D242" s="206">
        <v>0</v>
      </c>
      <c r="E242" s="179" t="s">
        <v>257</v>
      </c>
      <c r="F242" s="180">
        <v>1.1175999999999999</v>
      </c>
      <c r="H242" s="192"/>
    </row>
    <row r="243" spans="1:8">
      <c r="A243" s="179">
        <v>368</v>
      </c>
      <c r="B243" s="179">
        <v>19</v>
      </c>
      <c r="C243" s="208">
        <v>23</v>
      </c>
      <c r="D243" s="206">
        <v>0</v>
      </c>
      <c r="E243" s="179" t="s">
        <v>258</v>
      </c>
      <c r="F243" s="180">
        <v>1.1619999999999999</v>
      </c>
      <c r="H243" s="192"/>
    </row>
    <row r="244" spans="1:8">
      <c r="A244" s="179">
        <v>369</v>
      </c>
      <c r="B244" s="179">
        <v>19</v>
      </c>
      <c r="C244" s="208">
        <v>23</v>
      </c>
      <c r="D244" s="206">
        <v>0</v>
      </c>
      <c r="E244" s="179" t="s">
        <v>259</v>
      </c>
      <c r="F244" s="180">
        <v>1.2782</v>
      </c>
      <c r="H244" s="192"/>
    </row>
    <row r="245" spans="1:8">
      <c r="A245" s="179">
        <v>370</v>
      </c>
      <c r="B245" s="179">
        <v>19</v>
      </c>
      <c r="C245" s="208">
        <v>23</v>
      </c>
      <c r="D245" s="206">
        <v>0</v>
      </c>
      <c r="E245" s="179" t="s">
        <v>260</v>
      </c>
      <c r="F245" s="180">
        <v>1.2782</v>
      </c>
      <c r="H245" s="192"/>
    </row>
    <row r="246" spans="1:8">
      <c r="A246" s="179">
        <v>371</v>
      </c>
      <c r="B246" s="179">
        <v>19</v>
      </c>
      <c r="C246" s="208">
        <v>23</v>
      </c>
      <c r="D246" s="206">
        <v>0</v>
      </c>
      <c r="E246" s="179" t="s">
        <v>1284</v>
      </c>
      <c r="F246" s="180">
        <v>0.50229999999999997</v>
      </c>
      <c r="H246" s="192"/>
    </row>
    <row r="247" spans="1:8">
      <c r="A247" s="179">
        <v>372</v>
      </c>
      <c r="B247" s="179">
        <v>19</v>
      </c>
      <c r="C247" s="208">
        <v>23</v>
      </c>
      <c r="D247" s="206">
        <v>0</v>
      </c>
      <c r="E247" s="179" t="s">
        <v>261</v>
      </c>
      <c r="F247" s="180">
        <v>6.9400000000000003E-2</v>
      </c>
      <c r="H247" s="192"/>
    </row>
    <row r="248" spans="1:8">
      <c r="A248" s="179">
        <v>373</v>
      </c>
      <c r="B248" s="179">
        <v>19</v>
      </c>
      <c r="C248" s="208">
        <v>4</v>
      </c>
      <c r="D248" s="206">
        <v>1</v>
      </c>
      <c r="E248" s="179" t="s">
        <v>262</v>
      </c>
      <c r="F248" s="180">
        <v>9.0499999999999997E-2</v>
      </c>
      <c r="H248" s="192"/>
    </row>
    <row r="249" spans="1:8">
      <c r="A249" s="179">
        <v>374</v>
      </c>
      <c r="B249" s="179">
        <v>19</v>
      </c>
      <c r="C249" s="208">
        <v>4</v>
      </c>
      <c r="D249" s="206">
        <v>1</v>
      </c>
      <c r="E249" s="179" t="s">
        <v>263</v>
      </c>
      <c r="F249" s="180">
        <v>0.2482</v>
      </c>
      <c r="H249" s="192"/>
    </row>
    <row r="250" spans="1:8">
      <c r="A250" s="179">
        <v>375</v>
      </c>
      <c r="B250" s="179">
        <v>19</v>
      </c>
      <c r="C250" s="208">
        <v>4</v>
      </c>
      <c r="D250" s="206">
        <v>1</v>
      </c>
      <c r="E250" s="179" t="s">
        <v>264</v>
      </c>
      <c r="F250" s="180">
        <v>6.9199999999999998E-2</v>
      </c>
      <c r="H250" s="192"/>
    </row>
    <row r="251" spans="1:8">
      <c r="A251" s="179">
        <v>376</v>
      </c>
      <c r="B251" s="179">
        <v>19</v>
      </c>
      <c r="C251" s="208">
        <v>4</v>
      </c>
      <c r="D251" s="206">
        <v>1</v>
      </c>
      <c r="E251" s="179" t="s">
        <v>265</v>
      </c>
      <c r="F251" s="180">
        <v>0.36930000000000002</v>
      </c>
      <c r="H251" s="192"/>
    </row>
    <row r="252" spans="1:8">
      <c r="A252" s="179">
        <v>377</v>
      </c>
      <c r="B252" s="179">
        <v>19</v>
      </c>
      <c r="C252" s="208">
        <v>4</v>
      </c>
      <c r="D252" s="206">
        <v>1</v>
      </c>
      <c r="E252" s="179" t="s">
        <v>266</v>
      </c>
      <c r="F252" s="180">
        <v>0.27979999999999999</v>
      </c>
      <c r="H252" s="192"/>
    </row>
    <row r="253" spans="1:8">
      <c r="A253" s="179">
        <v>378</v>
      </c>
      <c r="B253" s="179">
        <v>19</v>
      </c>
      <c r="C253" s="208">
        <v>23</v>
      </c>
      <c r="D253" s="206">
        <v>0</v>
      </c>
      <c r="E253" s="179" t="s">
        <v>1285</v>
      </c>
      <c r="F253" s="180">
        <v>1.6890000000000001</v>
      </c>
      <c r="H253" s="192"/>
    </row>
    <row r="254" spans="1:8">
      <c r="A254" s="179">
        <v>379</v>
      </c>
      <c r="B254" s="179">
        <v>19</v>
      </c>
      <c r="C254" s="208">
        <v>23</v>
      </c>
      <c r="D254" s="206">
        <v>0</v>
      </c>
      <c r="E254" s="179" t="s">
        <v>1286</v>
      </c>
      <c r="F254" s="180">
        <v>0.55249999999999999</v>
      </c>
      <c r="H254" s="192"/>
    </row>
    <row r="255" spans="1:8">
      <c r="A255" s="179">
        <v>380</v>
      </c>
      <c r="B255" s="179">
        <v>20</v>
      </c>
      <c r="C255" s="208">
        <v>4</v>
      </c>
      <c r="D255" s="206">
        <v>1</v>
      </c>
      <c r="E255" s="179" t="s">
        <v>267</v>
      </c>
      <c r="F255" s="180">
        <v>3.8100000000000002E-2</v>
      </c>
      <c r="H255" s="192"/>
    </row>
    <row r="256" spans="1:8">
      <c r="A256" s="179">
        <v>381</v>
      </c>
      <c r="B256" s="179">
        <v>19</v>
      </c>
      <c r="C256" s="208">
        <v>23</v>
      </c>
      <c r="D256" s="206">
        <v>0</v>
      </c>
      <c r="E256" s="179" t="s">
        <v>1287</v>
      </c>
      <c r="F256" s="180">
        <v>1.9511000000000001</v>
      </c>
      <c r="H256" s="192"/>
    </row>
    <row r="257" spans="1:8">
      <c r="A257" s="179">
        <v>382</v>
      </c>
      <c r="B257" s="179">
        <v>19</v>
      </c>
      <c r="C257" s="208">
        <v>23</v>
      </c>
      <c r="D257" s="206">
        <v>0</v>
      </c>
      <c r="E257" s="179" t="s">
        <v>1288</v>
      </c>
      <c r="F257" s="180">
        <v>2.1461999999999999</v>
      </c>
      <c r="H257" s="192"/>
    </row>
    <row r="258" spans="1:8">
      <c r="A258" s="179">
        <v>385</v>
      </c>
      <c r="B258" s="179">
        <v>22</v>
      </c>
      <c r="C258" s="208">
        <v>4</v>
      </c>
      <c r="D258" s="206">
        <v>0</v>
      </c>
      <c r="E258" s="179" t="s">
        <v>1573</v>
      </c>
      <c r="F258" s="180">
        <v>6.4600000000000005E-2</v>
      </c>
      <c r="H258" s="192"/>
    </row>
    <row r="259" spans="1:8">
      <c r="A259" s="179">
        <v>386</v>
      </c>
      <c r="B259" s="179">
        <v>22</v>
      </c>
      <c r="C259" s="208">
        <v>4</v>
      </c>
      <c r="D259" s="206">
        <v>0</v>
      </c>
      <c r="E259" s="179" t="s">
        <v>1289</v>
      </c>
      <c r="F259" s="180">
        <v>0.21029999999999999</v>
      </c>
      <c r="H259" s="192"/>
    </row>
    <row r="260" spans="1:8">
      <c r="A260" s="179">
        <v>387</v>
      </c>
      <c r="B260" s="179">
        <v>22</v>
      </c>
      <c r="C260" s="208">
        <v>4</v>
      </c>
      <c r="D260" s="206">
        <v>0</v>
      </c>
      <c r="E260" s="179" t="s">
        <v>1290</v>
      </c>
      <c r="F260" s="180">
        <v>0.5968</v>
      </c>
      <c r="H260" s="192"/>
    </row>
    <row r="261" spans="1:8">
      <c r="A261" s="179">
        <v>390</v>
      </c>
      <c r="B261" s="179">
        <v>21</v>
      </c>
      <c r="C261" s="208">
        <v>4</v>
      </c>
      <c r="D261" s="206">
        <v>1</v>
      </c>
      <c r="E261" s="179" t="s">
        <v>268</v>
      </c>
      <c r="F261" s="180">
        <v>5.1999999999999998E-2</v>
      </c>
      <c r="H261" s="192"/>
    </row>
    <row r="262" spans="1:8">
      <c r="A262" s="179">
        <v>391</v>
      </c>
      <c r="B262" s="179">
        <v>21</v>
      </c>
      <c r="C262" s="208">
        <v>4</v>
      </c>
      <c r="D262" s="206">
        <v>0</v>
      </c>
      <c r="E262" s="179" t="s">
        <v>269</v>
      </c>
      <c r="F262" s="180">
        <v>5.7200000000000001E-2</v>
      </c>
      <c r="H262" s="192"/>
    </row>
    <row r="263" spans="1:8">
      <c r="A263" s="179">
        <v>392</v>
      </c>
      <c r="B263" s="179">
        <v>21</v>
      </c>
      <c r="C263" s="208">
        <v>4</v>
      </c>
      <c r="D263" s="206">
        <v>0</v>
      </c>
      <c r="E263" s="179" t="s">
        <v>270</v>
      </c>
      <c r="F263" s="180">
        <v>3.7699999999999997E-2</v>
      </c>
      <c r="H263" s="192"/>
    </row>
    <row r="264" spans="1:8">
      <c r="A264" s="179">
        <v>393</v>
      </c>
      <c r="B264" s="179">
        <v>22</v>
      </c>
      <c r="C264" s="208">
        <v>4</v>
      </c>
      <c r="D264" s="206">
        <v>0</v>
      </c>
      <c r="E264" s="179" t="s">
        <v>271</v>
      </c>
      <c r="F264" s="180">
        <v>6.5799999999999997E-2</v>
      </c>
      <c r="H264" s="192"/>
    </row>
    <row r="265" spans="1:8">
      <c r="A265" s="179">
        <v>394</v>
      </c>
      <c r="B265" s="179">
        <v>22</v>
      </c>
      <c r="C265" s="208">
        <v>4</v>
      </c>
      <c r="D265" s="206">
        <v>1</v>
      </c>
      <c r="E265" s="179" t="s">
        <v>272</v>
      </c>
      <c r="F265" s="180">
        <v>1.6299999999999999E-2</v>
      </c>
      <c r="H265" s="192"/>
    </row>
    <row r="266" spans="1:8">
      <c r="A266" s="179">
        <v>395</v>
      </c>
      <c r="B266" s="179">
        <v>22</v>
      </c>
      <c r="C266" s="208">
        <v>4</v>
      </c>
      <c r="D266" s="206">
        <v>0</v>
      </c>
      <c r="E266" s="179" t="s">
        <v>273</v>
      </c>
      <c r="F266" s="180">
        <v>2.81E-2</v>
      </c>
      <c r="H266" s="192"/>
    </row>
    <row r="267" spans="1:8">
      <c r="A267" s="179">
        <v>396</v>
      </c>
      <c r="B267" s="179">
        <v>22</v>
      </c>
      <c r="C267" s="208">
        <v>4</v>
      </c>
      <c r="D267" s="206">
        <v>1</v>
      </c>
      <c r="E267" s="179" t="s">
        <v>274</v>
      </c>
      <c r="F267" s="180">
        <v>1.2999999999999999E-2</v>
      </c>
      <c r="H267" s="192"/>
    </row>
    <row r="268" spans="1:8">
      <c r="A268" s="179">
        <v>397</v>
      </c>
      <c r="B268" s="179">
        <v>22</v>
      </c>
      <c r="C268" s="208">
        <v>4</v>
      </c>
      <c r="D268" s="206">
        <v>0</v>
      </c>
      <c r="E268" s="179" t="s">
        <v>275</v>
      </c>
      <c r="F268" s="180">
        <v>4.3200000000000002E-2</v>
      </c>
      <c r="H268" s="192"/>
    </row>
    <row r="269" spans="1:8">
      <c r="A269" s="179">
        <v>398</v>
      </c>
      <c r="B269" s="179">
        <v>22</v>
      </c>
      <c r="C269" s="208">
        <v>4</v>
      </c>
      <c r="D269" s="206">
        <v>1</v>
      </c>
      <c r="E269" s="179" t="s">
        <v>276</v>
      </c>
      <c r="F269" s="180">
        <v>2.4500000000000001E-2</v>
      </c>
      <c r="H269" s="192"/>
    </row>
    <row r="270" spans="1:8">
      <c r="A270" s="179">
        <v>399</v>
      </c>
      <c r="B270" s="179">
        <v>22</v>
      </c>
      <c r="C270" s="208">
        <v>4</v>
      </c>
      <c r="D270" s="206">
        <v>0</v>
      </c>
      <c r="E270" s="179" t="s">
        <v>277</v>
      </c>
      <c r="F270" s="180">
        <v>4.2599999999999999E-2</v>
      </c>
      <c r="H270" s="192"/>
    </row>
    <row r="271" spans="1:8">
      <c r="A271" s="179">
        <v>400</v>
      </c>
      <c r="B271" s="179">
        <v>22</v>
      </c>
      <c r="C271" s="208">
        <v>4</v>
      </c>
      <c r="D271" s="206">
        <v>1</v>
      </c>
      <c r="E271" s="179" t="s">
        <v>278</v>
      </c>
      <c r="F271" s="180">
        <v>1.8200000000000001E-2</v>
      </c>
      <c r="H271" s="192"/>
    </row>
    <row r="272" spans="1:8">
      <c r="A272" s="179">
        <v>401</v>
      </c>
      <c r="B272" s="179">
        <v>22</v>
      </c>
      <c r="C272" s="208">
        <v>4</v>
      </c>
      <c r="D272" s="206">
        <v>0</v>
      </c>
      <c r="E272" s="179" t="s">
        <v>279</v>
      </c>
      <c r="F272" s="180">
        <v>4.9000000000000002E-2</v>
      </c>
      <c r="H272" s="192"/>
    </row>
    <row r="273" spans="1:8">
      <c r="A273" s="179">
        <v>402</v>
      </c>
      <c r="B273" s="179">
        <v>22</v>
      </c>
      <c r="C273" s="208">
        <v>4</v>
      </c>
      <c r="D273" s="206">
        <v>1</v>
      </c>
      <c r="E273" s="179" t="s">
        <v>280</v>
      </c>
      <c r="F273" s="180">
        <v>8.0999999999999996E-3</v>
      </c>
      <c r="H273" s="192"/>
    </row>
    <row r="274" spans="1:8">
      <c r="A274" s="179">
        <v>403</v>
      </c>
      <c r="B274" s="179">
        <v>22</v>
      </c>
      <c r="C274" s="208">
        <v>4</v>
      </c>
      <c r="D274" s="206">
        <v>0</v>
      </c>
      <c r="E274" s="179" t="s">
        <v>281</v>
      </c>
      <c r="F274" s="180">
        <v>1.66E-2</v>
      </c>
      <c r="H274" s="192"/>
    </row>
    <row r="275" spans="1:8">
      <c r="A275" s="179">
        <v>404</v>
      </c>
      <c r="B275" s="179">
        <v>22</v>
      </c>
      <c r="C275" s="208">
        <v>4</v>
      </c>
      <c r="D275" s="206">
        <v>0</v>
      </c>
      <c r="E275" s="179" t="s">
        <v>282</v>
      </c>
      <c r="F275" s="180">
        <v>2.2200000000000001E-2</v>
      </c>
      <c r="H275" s="192"/>
    </row>
    <row r="276" spans="1:8">
      <c r="A276" s="179">
        <v>405</v>
      </c>
      <c r="B276" s="179">
        <v>22</v>
      </c>
      <c r="C276" s="208">
        <v>4</v>
      </c>
      <c r="D276" s="206">
        <v>0</v>
      </c>
      <c r="E276" s="179" t="s">
        <v>283</v>
      </c>
      <c r="F276" s="180">
        <v>2.0899999999999998E-2</v>
      </c>
      <c r="H276" s="192"/>
    </row>
    <row r="277" spans="1:8">
      <c r="A277" s="179">
        <v>406</v>
      </c>
      <c r="B277" s="179">
        <v>22</v>
      </c>
      <c r="C277" s="208">
        <v>4</v>
      </c>
      <c r="D277" s="206">
        <v>1</v>
      </c>
      <c r="E277" s="179" t="s">
        <v>284</v>
      </c>
      <c r="F277" s="180">
        <v>6.6E-3</v>
      </c>
      <c r="H277" s="192"/>
    </row>
    <row r="278" spans="1:8">
      <c r="A278" s="179">
        <v>407</v>
      </c>
      <c r="B278" s="179">
        <v>22</v>
      </c>
      <c r="C278" s="208">
        <v>4</v>
      </c>
      <c r="D278" s="206">
        <v>0</v>
      </c>
      <c r="E278" s="179" t="s">
        <v>285</v>
      </c>
      <c r="F278" s="180">
        <v>1.9599999999999999E-2</v>
      </c>
      <c r="H278" s="192"/>
    </row>
    <row r="279" spans="1:8">
      <c r="A279" s="179">
        <v>408</v>
      </c>
      <c r="B279" s="179">
        <v>22</v>
      </c>
      <c r="C279" s="208">
        <v>4</v>
      </c>
      <c r="D279" s="206">
        <v>1</v>
      </c>
      <c r="E279" s="179" t="s">
        <v>286</v>
      </c>
      <c r="F279" s="180">
        <v>1.1299999999999999E-2</v>
      </c>
      <c r="H279" s="192"/>
    </row>
    <row r="280" spans="1:8">
      <c r="A280" s="179">
        <v>409</v>
      </c>
      <c r="B280" s="179">
        <v>22</v>
      </c>
      <c r="C280" s="208">
        <v>4</v>
      </c>
      <c r="D280" s="206">
        <v>0</v>
      </c>
      <c r="E280" s="179" t="s">
        <v>287</v>
      </c>
      <c r="F280" s="180">
        <v>1.72E-2</v>
      </c>
      <c r="H280" s="192"/>
    </row>
    <row r="281" spans="1:8">
      <c r="A281" s="179">
        <v>410</v>
      </c>
      <c r="B281" s="179">
        <v>22</v>
      </c>
      <c r="C281" s="208">
        <v>4</v>
      </c>
      <c r="D281" s="206">
        <v>1</v>
      </c>
      <c r="E281" s="179" t="s">
        <v>288</v>
      </c>
      <c r="F281" s="180">
        <v>6.4999999999999997E-3</v>
      </c>
      <c r="H281" s="192"/>
    </row>
    <row r="282" spans="1:8">
      <c r="A282" s="179">
        <v>411</v>
      </c>
      <c r="B282" s="179">
        <v>22</v>
      </c>
      <c r="C282" s="208">
        <v>4</v>
      </c>
      <c r="D282" s="206">
        <v>1</v>
      </c>
      <c r="E282" s="179" t="s">
        <v>289</v>
      </c>
      <c r="F282" s="180">
        <v>4.1000000000000003E-3</v>
      </c>
      <c r="H282" s="192"/>
    </row>
    <row r="283" spans="1:8">
      <c r="A283" s="179">
        <v>412</v>
      </c>
      <c r="B283" s="179">
        <v>23</v>
      </c>
      <c r="C283" s="208">
        <v>4</v>
      </c>
      <c r="D283" s="206">
        <v>1</v>
      </c>
      <c r="E283" s="179" t="s">
        <v>290</v>
      </c>
      <c r="F283" s="180">
        <v>0.1208</v>
      </c>
      <c r="H283" s="192"/>
    </row>
    <row r="284" spans="1:8">
      <c r="A284" s="179">
        <v>413</v>
      </c>
      <c r="B284" s="179">
        <v>23</v>
      </c>
      <c r="C284" s="208">
        <v>4</v>
      </c>
      <c r="D284" s="206">
        <v>1</v>
      </c>
      <c r="E284" s="179" t="s">
        <v>291</v>
      </c>
      <c r="F284" s="180">
        <v>4.1599999999999998E-2</v>
      </c>
      <c r="H284" s="192"/>
    </row>
    <row r="285" spans="1:8">
      <c r="A285" s="179">
        <v>414</v>
      </c>
      <c r="B285" s="179">
        <v>23</v>
      </c>
      <c r="C285" s="208">
        <v>4</v>
      </c>
      <c r="D285" s="206">
        <v>0</v>
      </c>
      <c r="E285" s="179" t="s">
        <v>1291</v>
      </c>
      <c r="F285" s="180">
        <v>3.5499999999999997E-2</v>
      </c>
      <c r="H285" s="192"/>
    </row>
    <row r="286" spans="1:8">
      <c r="A286" s="179">
        <v>415</v>
      </c>
      <c r="B286" s="179">
        <v>23</v>
      </c>
      <c r="C286" s="208">
        <v>4</v>
      </c>
      <c r="D286" s="206">
        <v>0</v>
      </c>
      <c r="E286" s="179" t="s">
        <v>292</v>
      </c>
      <c r="F286" s="180">
        <v>0.14949999999999999</v>
      </c>
      <c r="H286" s="192"/>
    </row>
    <row r="287" spans="1:8">
      <c r="A287" s="179">
        <v>416</v>
      </c>
      <c r="B287" s="179">
        <v>23</v>
      </c>
      <c r="C287" s="208">
        <v>4</v>
      </c>
      <c r="D287" s="206">
        <v>0</v>
      </c>
      <c r="E287" s="179" t="s">
        <v>293</v>
      </c>
      <c r="F287" s="180">
        <v>0.37109999999999999</v>
      </c>
      <c r="H287" s="192"/>
    </row>
    <row r="288" spans="1:8">
      <c r="A288" s="179">
        <v>417</v>
      </c>
      <c r="B288" s="179">
        <v>23</v>
      </c>
      <c r="C288" s="208">
        <v>4</v>
      </c>
      <c r="D288" s="206">
        <v>0</v>
      </c>
      <c r="E288" s="179" t="s">
        <v>294</v>
      </c>
      <c r="F288" s="180">
        <v>0.28989999999999999</v>
      </c>
      <c r="H288" s="192"/>
    </row>
    <row r="289" spans="1:8">
      <c r="A289" s="179">
        <v>418</v>
      </c>
      <c r="B289" s="179">
        <v>23</v>
      </c>
      <c r="C289" s="208">
        <v>4</v>
      </c>
      <c r="D289" s="206">
        <v>0</v>
      </c>
      <c r="E289" s="179" t="s">
        <v>295</v>
      </c>
      <c r="F289" s="180">
        <v>0.2291</v>
      </c>
      <c r="H289" s="192"/>
    </row>
    <row r="290" spans="1:8">
      <c r="A290" s="179">
        <v>419</v>
      </c>
      <c r="B290" s="179">
        <v>23</v>
      </c>
      <c r="C290" s="208">
        <v>4</v>
      </c>
      <c r="D290" s="206">
        <v>0</v>
      </c>
      <c r="E290" s="179" t="s">
        <v>296</v>
      </c>
      <c r="F290" s="180">
        <v>7.7499999999999999E-2</v>
      </c>
      <c r="H290" s="192"/>
    </row>
    <row r="291" spans="1:8">
      <c r="A291" s="179">
        <v>420</v>
      </c>
      <c r="B291" s="179">
        <v>23</v>
      </c>
      <c r="C291" s="208">
        <v>4</v>
      </c>
      <c r="D291" s="206">
        <v>0</v>
      </c>
      <c r="E291" s="179" t="s">
        <v>297</v>
      </c>
      <c r="F291" s="180">
        <v>0.40920000000000001</v>
      </c>
      <c r="H291" s="192"/>
    </row>
    <row r="292" spans="1:8">
      <c r="A292" s="179">
        <v>421</v>
      </c>
      <c r="B292" s="179">
        <v>23</v>
      </c>
      <c r="C292" s="208">
        <v>4</v>
      </c>
      <c r="D292" s="206">
        <v>0</v>
      </c>
      <c r="E292" s="179" t="s">
        <v>298</v>
      </c>
      <c r="F292" s="180">
        <v>0.33760000000000001</v>
      </c>
      <c r="H292" s="192"/>
    </row>
    <row r="293" spans="1:8">
      <c r="A293" s="179">
        <v>422</v>
      </c>
      <c r="B293" s="179">
        <v>23</v>
      </c>
      <c r="C293" s="208">
        <v>4</v>
      </c>
      <c r="D293" s="206">
        <v>0</v>
      </c>
      <c r="E293" s="179" t="s">
        <v>299</v>
      </c>
      <c r="F293" s="180">
        <v>0.4597</v>
      </c>
      <c r="H293" s="192"/>
    </row>
    <row r="294" spans="1:8">
      <c r="A294" s="179">
        <v>423</v>
      </c>
      <c r="B294" s="179">
        <v>23</v>
      </c>
      <c r="C294" s="208">
        <v>4</v>
      </c>
      <c r="D294" s="206">
        <v>1</v>
      </c>
      <c r="E294" s="179" t="s">
        <v>300</v>
      </c>
      <c r="F294" s="180">
        <v>0.4506</v>
      </c>
      <c r="H294" s="192"/>
    </row>
    <row r="295" spans="1:8">
      <c r="A295" s="179">
        <v>424</v>
      </c>
      <c r="B295" s="179">
        <v>23</v>
      </c>
      <c r="C295" s="208">
        <v>4</v>
      </c>
      <c r="D295" s="206">
        <v>1</v>
      </c>
      <c r="E295" s="179" t="s">
        <v>301</v>
      </c>
      <c r="F295" s="180">
        <v>0.22950000000000001</v>
      </c>
      <c r="H295" s="192"/>
    </row>
    <row r="296" spans="1:8">
      <c r="A296" s="179">
        <v>425</v>
      </c>
      <c r="B296" s="179">
        <v>23</v>
      </c>
      <c r="C296" s="208">
        <v>4</v>
      </c>
      <c r="D296" s="206">
        <v>1</v>
      </c>
      <c r="E296" s="179" t="s">
        <v>1292</v>
      </c>
      <c r="F296" s="180">
        <v>3.8E-3</v>
      </c>
      <c r="H296" s="192"/>
    </row>
    <row r="297" spans="1:8">
      <c r="A297" s="179">
        <v>426</v>
      </c>
      <c r="B297" s="179">
        <v>16</v>
      </c>
      <c r="C297" s="208">
        <v>22</v>
      </c>
      <c r="D297" s="206">
        <v>0</v>
      </c>
      <c r="E297" s="179" t="s">
        <v>302</v>
      </c>
      <c r="F297" s="180">
        <v>0.17630000000000001</v>
      </c>
      <c r="H297" s="192"/>
    </row>
    <row r="298" spans="1:8">
      <c r="A298" s="179">
        <v>427</v>
      </c>
      <c r="B298" s="179">
        <v>23</v>
      </c>
      <c r="C298" s="208">
        <v>4</v>
      </c>
      <c r="D298" s="206">
        <v>1</v>
      </c>
      <c r="E298" s="179" t="s">
        <v>303</v>
      </c>
      <c r="F298" s="180">
        <v>0.34989999999999999</v>
      </c>
      <c r="H298" s="192"/>
    </row>
    <row r="299" spans="1:8">
      <c r="A299" s="179">
        <v>428</v>
      </c>
      <c r="B299" s="179">
        <v>23</v>
      </c>
      <c r="C299" s="208">
        <v>4</v>
      </c>
      <c r="D299" s="206">
        <v>1</v>
      </c>
      <c r="E299" s="179" t="s">
        <v>304</v>
      </c>
      <c r="F299" s="180">
        <v>5.8299999999999998E-2</v>
      </c>
      <c r="H299" s="192"/>
    </row>
    <row r="300" spans="1:8">
      <c r="A300" s="179">
        <v>429</v>
      </c>
      <c r="B300" s="179">
        <v>23</v>
      </c>
      <c r="C300" s="208">
        <v>4</v>
      </c>
      <c r="D300" s="206">
        <v>1</v>
      </c>
      <c r="E300" s="179" t="s">
        <v>305</v>
      </c>
      <c r="F300" s="180">
        <v>7.4300000000000005E-2</v>
      </c>
      <c r="H300" s="192"/>
    </row>
    <row r="301" spans="1:8">
      <c r="A301" s="179">
        <v>430</v>
      </c>
      <c r="B301" s="179">
        <v>24</v>
      </c>
      <c r="C301" s="208">
        <v>6</v>
      </c>
      <c r="D301" s="206">
        <v>0</v>
      </c>
      <c r="E301" s="179" t="s">
        <v>306</v>
      </c>
      <c r="F301" s="180">
        <v>0</v>
      </c>
      <c r="H301" s="192"/>
    </row>
    <row r="302" spans="1:8">
      <c r="A302" s="179">
        <v>431</v>
      </c>
      <c r="B302" s="179">
        <v>24</v>
      </c>
      <c r="C302" s="208">
        <v>6</v>
      </c>
      <c r="D302" s="206">
        <v>0</v>
      </c>
      <c r="E302" s="179" t="s">
        <v>307</v>
      </c>
      <c r="F302" s="180">
        <v>0.2205</v>
      </c>
      <c r="H302" s="192"/>
    </row>
    <row r="303" spans="1:8">
      <c r="A303" s="179">
        <v>432</v>
      </c>
      <c r="B303" s="179">
        <v>24</v>
      </c>
      <c r="C303" s="208">
        <v>6</v>
      </c>
      <c r="D303" s="206">
        <v>0</v>
      </c>
      <c r="E303" s="179" t="s">
        <v>308</v>
      </c>
      <c r="F303" s="180">
        <v>0.2853</v>
      </c>
      <c r="H303" s="192"/>
    </row>
    <row r="304" spans="1:8">
      <c r="A304" s="179">
        <v>433</v>
      </c>
      <c r="B304" s="179">
        <v>24</v>
      </c>
      <c r="C304" s="208">
        <v>6</v>
      </c>
      <c r="D304" s="206">
        <v>0</v>
      </c>
      <c r="E304" s="179" t="s">
        <v>309</v>
      </c>
      <c r="F304" s="180">
        <v>0.5373</v>
      </c>
      <c r="H304" s="192"/>
    </row>
    <row r="305" spans="1:8">
      <c r="A305" s="179">
        <v>434</v>
      </c>
      <c r="B305" s="179">
        <v>24</v>
      </c>
      <c r="C305" s="208">
        <v>6</v>
      </c>
      <c r="D305" s="206">
        <v>0</v>
      </c>
      <c r="E305" s="179" t="s">
        <v>310</v>
      </c>
      <c r="F305" s="180">
        <v>0.66080000000000005</v>
      </c>
      <c r="H305" s="192"/>
    </row>
    <row r="306" spans="1:8">
      <c r="A306" s="179">
        <v>435</v>
      </c>
      <c r="B306" s="179">
        <v>24</v>
      </c>
      <c r="C306" s="208">
        <v>6</v>
      </c>
      <c r="D306" s="206">
        <v>0</v>
      </c>
      <c r="E306" s="179" t="s">
        <v>311</v>
      </c>
      <c r="F306" s="180">
        <v>0</v>
      </c>
      <c r="H306" s="192"/>
    </row>
    <row r="307" spans="1:8">
      <c r="A307" s="179">
        <v>436</v>
      </c>
      <c r="B307" s="179">
        <v>24</v>
      </c>
      <c r="C307" s="208">
        <v>6</v>
      </c>
      <c r="D307" s="206">
        <v>0</v>
      </c>
      <c r="E307" s="179" t="s">
        <v>312</v>
      </c>
      <c r="F307" s="180">
        <v>0.1295</v>
      </c>
      <c r="H307" s="192"/>
    </row>
    <row r="308" spans="1:8">
      <c r="A308" s="179">
        <v>437</v>
      </c>
      <c r="B308" s="179">
        <v>24</v>
      </c>
      <c r="C308" s="208">
        <v>6</v>
      </c>
      <c r="D308" s="206">
        <v>0</v>
      </c>
      <c r="E308" s="179" t="s">
        <v>313</v>
      </c>
      <c r="F308" s="180">
        <v>0.28170000000000001</v>
      </c>
      <c r="H308" s="192"/>
    </row>
    <row r="309" spans="1:8">
      <c r="A309" s="179">
        <v>438</v>
      </c>
      <c r="B309" s="179">
        <v>24</v>
      </c>
      <c r="C309" s="208">
        <v>6</v>
      </c>
      <c r="D309" s="206">
        <v>0</v>
      </c>
      <c r="E309" s="179" t="s">
        <v>314</v>
      </c>
      <c r="F309" s="180">
        <v>0.51590000000000003</v>
      </c>
      <c r="H309" s="192"/>
    </row>
    <row r="310" spans="1:8">
      <c r="A310" s="179">
        <v>439</v>
      </c>
      <c r="B310" s="179">
        <v>24</v>
      </c>
      <c r="C310" s="208">
        <v>6</v>
      </c>
      <c r="D310" s="206">
        <v>0</v>
      </c>
      <c r="E310" s="179" t="s">
        <v>315</v>
      </c>
      <c r="F310" s="180">
        <v>0.54179999999999995</v>
      </c>
      <c r="H310" s="192"/>
    </row>
    <row r="311" spans="1:8">
      <c r="A311" s="179">
        <v>440</v>
      </c>
      <c r="B311" s="179">
        <v>24</v>
      </c>
      <c r="C311" s="208">
        <v>6</v>
      </c>
      <c r="D311" s="206">
        <v>0</v>
      </c>
      <c r="E311" s="179" t="s">
        <v>316</v>
      </c>
      <c r="F311" s="180">
        <v>1.0881000000000001</v>
      </c>
      <c r="H311" s="192"/>
    </row>
    <row r="312" spans="1:8">
      <c r="A312" s="179">
        <v>441</v>
      </c>
      <c r="B312" s="179">
        <v>24</v>
      </c>
      <c r="C312" s="208">
        <v>6</v>
      </c>
      <c r="D312" s="206">
        <v>0</v>
      </c>
      <c r="E312" s="179" t="s">
        <v>317</v>
      </c>
      <c r="F312" s="180">
        <v>0.69369999999999998</v>
      </c>
      <c r="H312" s="192"/>
    </row>
    <row r="313" spans="1:8">
      <c r="A313" s="179">
        <v>443</v>
      </c>
      <c r="B313" s="179">
        <v>24</v>
      </c>
      <c r="C313" s="208">
        <v>6</v>
      </c>
      <c r="D313" s="206">
        <v>0</v>
      </c>
      <c r="E313" s="179" t="s">
        <v>1476</v>
      </c>
      <c r="F313" s="180">
        <v>1.4701</v>
      </c>
      <c r="H313" s="192"/>
    </row>
    <row r="314" spans="1:8">
      <c r="A314" s="179">
        <v>444</v>
      </c>
      <c r="B314" s="179">
        <v>24</v>
      </c>
      <c r="C314" s="208">
        <v>6</v>
      </c>
      <c r="D314" s="206">
        <v>0</v>
      </c>
      <c r="E314" s="179" t="s">
        <v>318</v>
      </c>
      <c r="F314" s="180">
        <v>2.3068</v>
      </c>
      <c r="H314" s="192"/>
    </row>
    <row r="315" spans="1:8">
      <c r="A315" s="179">
        <v>448</v>
      </c>
      <c r="B315" s="179">
        <v>23</v>
      </c>
      <c r="C315" s="208">
        <v>4</v>
      </c>
      <c r="D315" s="206">
        <v>1</v>
      </c>
      <c r="E315" s="179" t="s">
        <v>319</v>
      </c>
      <c r="F315" s="180">
        <v>7.4200000000000002E-2</v>
      </c>
      <c r="H315" s="192"/>
    </row>
    <row r="316" spans="1:8">
      <c r="A316" s="179">
        <v>449</v>
      </c>
      <c r="B316" s="179">
        <v>23</v>
      </c>
      <c r="C316" s="208">
        <v>4</v>
      </c>
      <c r="D316" s="206">
        <v>1</v>
      </c>
      <c r="E316" s="179" t="s">
        <v>1477</v>
      </c>
      <c r="F316" s="180">
        <v>0</v>
      </c>
      <c r="H316" s="192"/>
    </row>
    <row r="317" spans="1:8">
      <c r="A317" s="179">
        <v>450</v>
      </c>
      <c r="B317" s="179">
        <v>23</v>
      </c>
      <c r="C317" s="208">
        <v>4</v>
      </c>
      <c r="D317" s="206">
        <v>0</v>
      </c>
      <c r="E317" s="179" t="s">
        <v>320</v>
      </c>
      <c r="F317" s="180">
        <v>1.8447</v>
      </c>
      <c r="H317" s="192"/>
    </row>
    <row r="318" spans="1:8">
      <c r="A318" s="179">
        <v>451</v>
      </c>
      <c r="B318" s="179">
        <v>23</v>
      </c>
      <c r="C318" s="208">
        <v>4</v>
      </c>
      <c r="D318" s="206">
        <v>0</v>
      </c>
      <c r="E318" s="179" t="s">
        <v>321</v>
      </c>
      <c r="F318" s="180">
        <v>5.2299999999999999E-2</v>
      </c>
      <c r="H318" s="192"/>
    </row>
    <row r="319" spans="1:8">
      <c r="A319" s="179">
        <v>452</v>
      </c>
      <c r="B319" s="179">
        <v>23</v>
      </c>
      <c r="C319" s="208">
        <v>7</v>
      </c>
      <c r="D319" s="206">
        <v>0</v>
      </c>
      <c r="E319" s="179" t="s">
        <v>322</v>
      </c>
      <c r="F319" s="180">
        <v>0</v>
      </c>
      <c r="H319" s="192"/>
    </row>
    <row r="320" spans="1:8">
      <c r="A320" s="179">
        <v>453</v>
      </c>
      <c r="B320" s="179">
        <v>23</v>
      </c>
      <c r="C320" s="208">
        <v>7</v>
      </c>
      <c r="D320" s="206">
        <v>0</v>
      </c>
      <c r="E320" s="179" t="s">
        <v>323</v>
      </c>
      <c r="F320" s="180">
        <v>0</v>
      </c>
      <c r="H320" s="192"/>
    </row>
    <row r="321" spans="1:8">
      <c r="A321" s="179">
        <v>454</v>
      </c>
      <c r="B321" s="179">
        <v>23</v>
      </c>
      <c r="C321" s="208">
        <v>7</v>
      </c>
      <c r="D321" s="206">
        <v>0</v>
      </c>
      <c r="E321" s="179" t="s">
        <v>324</v>
      </c>
      <c r="F321" s="180">
        <v>0</v>
      </c>
      <c r="H321" s="192"/>
    </row>
    <row r="322" spans="1:8">
      <c r="A322" s="179">
        <v>455</v>
      </c>
      <c r="B322" s="179">
        <v>23</v>
      </c>
      <c r="C322" s="208">
        <v>7</v>
      </c>
      <c r="D322" s="206">
        <v>1</v>
      </c>
      <c r="E322" s="179" t="s">
        <v>325</v>
      </c>
      <c r="F322" s="180">
        <v>0.74639999999999995</v>
      </c>
      <c r="H322" s="192"/>
    </row>
    <row r="323" spans="1:8">
      <c r="A323" s="179">
        <v>456</v>
      </c>
      <c r="B323" s="179">
        <v>23</v>
      </c>
      <c r="C323" s="208">
        <v>7</v>
      </c>
      <c r="D323" s="206">
        <v>0</v>
      </c>
      <c r="E323" s="179" t="s">
        <v>326</v>
      </c>
      <c r="F323" s="180">
        <v>0</v>
      </c>
      <c r="H323" s="192"/>
    </row>
    <row r="324" spans="1:8">
      <c r="A324" s="179">
        <v>457</v>
      </c>
      <c r="B324" s="179">
        <v>23</v>
      </c>
      <c r="C324" s="208">
        <v>4</v>
      </c>
      <c r="D324" s="206">
        <v>1</v>
      </c>
      <c r="E324" s="179" t="s">
        <v>327</v>
      </c>
      <c r="F324" s="180">
        <v>7.8299999999999995E-2</v>
      </c>
      <c r="H324" s="192"/>
    </row>
    <row r="325" spans="1:8">
      <c r="A325" s="179">
        <v>458</v>
      </c>
      <c r="B325" s="179">
        <v>23</v>
      </c>
      <c r="C325" s="208">
        <v>4</v>
      </c>
      <c r="D325" s="206">
        <v>0</v>
      </c>
      <c r="E325" s="179" t="s">
        <v>1293</v>
      </c>
      <c r="F325" s="180">
        <v>3.9699999999999999E-2</v>
      </c>
      <c r="H325" s="192"/>
    </row>
    <row r="326" spans="1:8">
      <c r="A326" s="179">
        <v>459</v>
      </c>
      <c r="B326" s="179">
        <v>23</v>
      </c>
      <c r="C326" s="208">
        <v>4</v>
      </c>
      <c r="D326" s="206">
        <v>1</v>
      </c>
      <c r="E326" s="179" t="s">
        <v>1294</v>
      </c>
      <c r="F326" s="180">
        <v>6.59E-2</v>
      </c>
      <c r="H326" s="192"/>
    </row>
    <row r="327" spans="1:8">
      <c r="A327" s="179">
        <v>460</v>
      </c>
      <c r="B327" s="179">
        <v>24</v>
      </c>
      <c r="C327" s="208">
        <v>6</v>
      </c>
      <c r="D327" s="206">
        <v>0</v>
      </c>
      <c r="E327" s="179" t="s">
        <v>1478</v>
      </c>
      <c r="F327" s="180">
        <v>2.4222000000000001</v>
      </c>
      <c r="H327" s="192"/>
    </row>
    <row r="328" spans="1:8">
      <c r="A328" s="179">
        <v>461</v>
      </c>
      <c r="B328" s="179">
        <v>24</v>
      </c>
      <c r="C328" s="208">
        <v>6</v>
      </c>
      <c r="D328" s="206">
        <v>0</v>
      </c>
      <c r="E328" s="179" t="s">
        <v>328</v>
      </c>
      <c r="F328" s="180">
        <v>3.5022000000000002</v>
      </c>
      <c r="H328" s="192"/>
    </row>
    <row r="329" spans="1:8">
      <c r="A329" s="179">
        <v>462</v>
      </c>
      <c r="B329" s="179">
        <v>24</v>
      </c>
      <c r="C329" s="208">
        <v>6</v>
      </c>
      <c r="D329" s="206">
        <v>0</v>
      </c>
      <c r="E329" s="179" t="s">
        <v>329</v>
      </c>
      <c r="F329" s="180">
        <v>5.2011000000000003</v>
      </c>
      <c r="H329" s="192"/>
    </row>
    <row r="330" spans="1:8">
      <c r="A330" s="179">
        <v>463</v>
      </c>
      <c r="B330" s="179">
        <v>24</v>
      </c>
      <c r="C330" s="208">
        <v>6</v>
      </c>
      <c r="D330" s="206">
        <v>0</v>
      </c>
      <c r="E330" s="179" t="s">
        <v>330</v>
      </c>
      <c r="F330" s="180">
        <v>7.1624999999999996</v>
      </c>
      <c r="H330" s="192"/>
    </row>
    <row r="331" spans="1:8">
      <c r="A331" s="179">
        <v>464</v>
      </c>
      <c r="B331" s="179">
        <v>24</v>
      </c>
      <c r="C331" s="208">
        <v>6</v>
      </c>
      <c r="D331" s="206">
        <v>0</v>
      </c>
      <c r="E331" s="179" t="s">
        <v>331</v>
      </c>
      <c r="F331" s="180">
        <v>11.4084</v>
      </c>
      <c r="H331" s="192"/>
    </row>
    <row r="332" spans="1:8">
      <c r="A332" s="179">
        <v>465</v>
      </c>
      <c r="B332" s="179">
        <v>24</v>
      </c>
      <c r="C332" s="208">
        <v>6</v>
      </c>
      <c r="D332" s="206">
        <v>0</v>
      </c>
      <c r="E332" s="179" t="s">
        <v>1479</v>
      </c>
      <c r="F332" s="180">
        <v>30.5016</v>
      </c>
      <c r="H332" s="192"/>
    </row>
    <row r="333" spans="1:8">
      <c r="A333" s="179">
        <v>470</v>
      </c>
      <c r="B333" s="179">
        <v>25</v>
      </c>
      <c r="C333" s="208">
        <v>4</v>
      </c>
      <c r="D333" s="206">
        <v>0</v>
      </c>
      <c r="E333" s="179" t="s">
        <v>332</v>
      </c>
      <c r="F333" s="180">
        <v>0.159</v>
      </c>
      <c r="H333" s="192"/>
    </row>
    <row r="334" spans="1:8">
      <c r="A334" s="179">
        <v>471</v>
      </c>
      <c r="B334" s="179">
        <v>25</v>
      </c>
      <c r="C334" s="208">
        <v>4</v>
      </c>
      <c r="D334" s="206">
        <v>1</v>
      </c>
      <c r="E334" s="179" t="s">
        <v>333</v>
      </c>
      <c r="F334" s="180">
        <v>8.9899999999999994E-2</v>
      </c>
      <c r="H334" s="192"/>
    </row>
    <row r="335" spans="1:8">
      <c r="A335" s="179">
        <v>472</v>
      </c>
      <c r="B335" s="179">
        <v>25</v>
      </c>
      <c r="C335" s="208">
        <v>4</v>
      </c>
      <c r="D335" s="206">
        <v>0</v>
      </c>
      <c r="E335" s="179" t="s">
        <v>334</v>
      </c>
      <c r="F335" s="180">
        <v>0.17929999999999999</v>
      </c>
      <c r="H335" s="192"/>
    </row>
    <row r="336" spans="1:8">
      <c r="A336" s="179">
        <v>473</v>
      </c>
      <c r="B336" s="179">
        <v>25</v>
      </c>
      <c r="C336" s="208">
        <v>4</v>
      </c>
      <c r="D336" s="206">
        <v>0</v>
      </c>
      <c r="E336" s="179" t="s">
        <v>335</v>
      </c>
      <c r="F336" s="180">
        <v>0.17299999999999999</v>
      </c>
      <c r="H336" s="192"/>
    </row>
    <row r="337" spans="1:8">
      <c r="A337" s="179">
        <v>474</v>
      </c>
      <c r="B337" s="179">
        <v>25</v>
      </c>
      <c r="C337" s="208">
        <v>4</v>
      </c>
      <c r="D337" s="206">
        <v>0</v>
      </c>
      <c r="E337" s="179" t="s">
        <v>336</v>
      </c>
      <c r="F337" s="180">
        <v>0.51229999999999998</v>
      </c>
      <c r="H337" s="192"/>
    </row>
    <row r="338" spans="1:8">
      <c r="A338" s="179">
        <v>475</v>
      </c>
      <c r="B338" s="179">
        <v>25</v>
      </c>
      <c r="C338" s="208">
        <v>4</v>
      </c>
      <c r="D338" s="206">
        <v>0</v>
      </c>
      <c r="E338" s="179" t="s">
        <v>337</v>
      </c>
      <c r="F338" s="180">
        <v>0.30630000000000002</v>
      </c>
      <c r="H338" s="192"/>
    </row>
    <row r="339" spans="1:8">
      <c r="A339" s="179">
        <v>476</v>
      </c>
      <c r="B339" s="179">
        <v>25</v>
      </c>
      <c r="C339" s="208">
        <v>4</v>
      </c>
      <c r="D339" s="206">
        <v>0</v>
      </c>
      <c r="E339" s="179" t="s">
        <v>338</v>
      </c>
      <c r="F339" s="180">
        <v>0.55179999999999996</v>
      </c>
      <c r="H339" s="192"/>
    </row>
    <row r="340" spans="1:8">
      <c r="A340" s="179">
        <v>477</v>
      </c>
      <c r="B340" s="179">
        <v>25</v>
      </c>
      <c r="C340" s="208">
        <v>4</v>
      </c>
      <c r="D340" s="206">
        <v>0</v>
      </c>
      <c r="E340" s="179" t="s">
        <v>339</v>
      </c>
      <c r="F340" s="180">
        <v>1.2299</v>
      </c>
      <c r="H340" s="192"/>
    </row>
    <row r="341" spans="1:8">
      <c r="A341" s="179">
        <v>478</v>
      </c>
      <c r="B341" s="179">
        <v>25</v>
      </c>
      <c r="C341" s="208">
        <v>4</v>
      </c>
      <c r="D341" s="206">
        <v>0</v>
      </c>
      <c r="E341" s="179" t="s">
        <v>340</v>
      </c>
      <c r="F341" s="180">
        <v>0.19389999999999999</v>
      </c>
      <c r="H341" s="192"/>
    </row>
    <row r="342" spans="1:8">
      <c r="A342" s="179">
        <v>479</v>
      </c>
      <c r="B342" s="179">
        <v>25</v>
      </c>
      <c r="C342" s="208">
        <v>4</v>
      </c>
      <c r="D342" s="206">
        <v>0</v>
      </c>
      <c r="E342" s="179" t="s">
        <v>341</v>
      </c>
      <c r="F342" s="180">
        <v>0.33389999999999997</v>
      </c>
      <c r="H342" s="192"/>
    </row>
    <row r="343" spans="1:8">
      <c r="A343" s="179">
        <v>480</v>
      </c>
      <c r="B343" s="179">
        <v>25</v>
      </c>
      <c r="C343" s="208">
        <v>4</v>
      </c>
      <c r="D343" s="206">
        <v>0</v>
      </c>
      <c r="E343" s="179" t="s">
        <v>342</v>
      </c>
      <c r="F343" s="180">
        <v>0.15859999999999999</v>
      </c>
      <c r="H343" s="192"/>
    </row>
    <row r="344" spans="1:8">
      <c r="A344" s="179">
        <v>481</v>
      </c>
      <c r="B344" s="179">
        <v>25</v>
      </c>
      <c r="C344" s="208">
        <v>4</v>
      </c>
      <c r="D344" s="206">
        <v>0</v>
      </c>
      <c r="E344" s="179" t="s">
        <v>343</v>
      </c>
      <c r="F344" s="180">
        <v>0.97799999999999998</v>
      </c>
      <c r="H344" s="192"/>
    </row>
    <row r="345" spans="1:8">
      <c r="A345" s="179">
        <v>482</v>
      </c>
      <c r="B345" s="179">
        <v>18</v>
      </c>
      <c r="C345" s="208">
        <v>2</v>
      </c>
      <c r="D345" s="206">
        <v>0</v>
      </c>
      <c r="E345" s="179" t="s">
        <v>344</v>
      </c>
      <c r="F345" s="180">
        <v>5.7876000000000003</v>
      </c>
      <c r="H345" s="192"/>
    </row>
    <row r="346" spans="1:8">
      <c r="A346" s="179">
        <v>483</v>
      </c>
      <c r="B346" s="179">
        <v>25</v>
      </c>
      <c r="C346" s="208">
        <v>4</v>
      </c>
      <c r="D346" s="206">
        <v>0</v>
      </c>
      <c r="E346" s="179" t="s">
        <v>345</v>
      </c>
      <c r="F346" s="180">
        <v>0.19900000000000001</v>
      </c>
      <c r="H346" s="192"/>
    </row>
    <row r="347" spans="1:8">
      <c r="A347" s="179">
        <v>484</v>
      </c>
      <c r="B347" s="179">
        <v>25</v>
      </c>
      <c r="C347" s="208">
        <v>4</v>
      </c>
      <c r="D347" s="206">
        <v>0</v>
      </c>
      <c r="E347" s="179" t="s">
        <v>346</v>
      </c>
      <c r="F347" s="180">
        <v>0.69089999999999996</v>
      </c>
      <c r="H347" s="192"/>
    </row>
    <row r="348" spans="1:8">
      <c r="A348" s="179">
        <v>485</v>
      </c>
      <c r="B348" s="179">
        <v>23</v>
      </c>
      <c r="C348" s="208">
        <v>4</v>
      </c>
      <c r="D348" s="206">
        <v>0</v>
      </c>
      <c r="E348" s="179" t="s">
        <v>1295</v>
      </c>
      <c r="F348" s="180">
        <v>3.9401000000000002</v>
      </c>
      <c r="H348" s="192"/>
    </row>
    <row r="349" spans="1:8">
      <c r="A349" s="179">
        <v>486</v>
      </c>
      <c r="B349" s="179">
        <v>22</v>
      </c>
      <c r="C349" s="208">
        <v>4</v>
      </c>
      <c r="D349" s="206">
        <v>1</v>
      </c>
      <c r="E349" s="179" t="s">
        <v>1296</v>
      </c>
      <c r="F349" s="180">
        <v>1.01E-2</v>
      </c>
      <c r="H349" s="192"/>
    </row>
    <row r="350" spans="1:8">
      <c r="A350" s="179">
        <v>487</v>
      </c>
      <c r="B350" s="179">
        <v>23</v>
      </c>
      <c r="C350" s="208">
        <v>4</v>
      </c>
      <c r="D350" s="206">
        <v>1</v>
      </c>
      <c r="E350" s="179" t="s">
        <v>1297</v>
      </c>
      <c r="F350" s="180">
        <v>0.1116</v>
      </c>
      <c r="H350" s="192"/>
    </row>
    <row r="351" spans="1:8">
      <c r="A351" s="179">
        <v>488</v>
      </c>
      <c r="B351" s="179">
        <v>23</v>
      </c>
      <c r="C351" s="208">
        <v>4</v>
      </c>
      <c r="D351" s="206">
        <v>1</v>
      </c>
      <c r="E351" s="179" t="s">
        <v>1298</v>
      </c>
      <c r="F351" s="180">
        <v>6.83E-2</v>
      </c>
      <c r="H351" s="192"/>
    </row>
    <row r="352" spans="1:8">
      <c r="A352" s="179">
        <v>489</v>
      </c>
      <c r="B352" s="179">
        <v>23</v>
      </c>
      <c r="C352" s="208">
        <v>4</v>
      </c>
      <c r="D352" s="206">
        <v>1</v>
      </c>
      <c r="E352" s="179" t="s">
        <v>1299</v>
      </c>
      <c r="F352" s="180">
        <v>0.19289999999999999</v>
      </c>
      <c r="H352" s="192"/>
    </row>
    <row r="353" spans="1:8">
      <c r="A353" s="179">
        <v>490</v>
      </c>
      <c r="B353" s="179">
        <v>30</v>
      </c>
      <c r="C353" s="208">
        <v>5</v>
      </c>
      <c r="D353" s="206">
        <v>0</v>
      </c>
      <c r="E353" s="179" t="s">
        <v>1574</v>
      </c>
      <c r="F353" s="180">
        <v>0</v>
      </c>
      <c r="H353" s="192"/>
    </row>
    <row r="354" spans="1:8">
      <c r="A354" s="179">
        <v>491</v>
      </c>
      <c r="B354" s="179">
        <v>30</v>
      </c>
      <c r="C354" s="208">
        <v>5</v>
      </c>
      <c r="D354" s="206">
        <v>0</v>
      </c>
      <c r="E354" s="179" t="s">
        <v>347</v>
      </c>
      <c r="F354" s="180">
        <v>0</v>
      </c>
      <c r="H354" s="192"/>
    </row>
    <row r="355" spans="1:8">
      <c r="A355" s="179">
        <v>493</v>
      </c>
      <c r="B355" s="179">
        <v>14</v>
      </c>
      <c r="C355" s="208">
        <v>4</v>
      </c>
      <c r="D355" s="206">
        <v>0</v>
      </c>
      <c r="E355" s="179" t="s">
        <v>1575</v>
      </c>
      <c r="F355" s="180">
        <v>4.4600000000000001E-2</v>
      </c>
      <c r="H355" s="192"/>
    </row>
    <row r="356" spans="1:8">
      <c r="A356" s="179">
        <v>495</v>
      </c>
      <c r="B356" s="179">
        <v>24</v>
      </c>
      <c r="C356" s="208">
        <v>6</v>
      </c>
      <c r="D356" s="206">
        <v>1</v>
      </c>
      <c r="E356" s="179" t="s">
        <v>348</v>
      </c>
      <c r="F356" s="180">
        <v>0</v>
      </c>
      <c r="H356" s="192"/>
    </row>
    <row r="357" spans="1:8">
      <c r="A357" s="179">
        <v>496</v>
      </c>
      <c r="B357" s="179">
        <v>24</v>
      </c>
      <c r="C357" s="208">
        <v>6</v>
      </c>
      <c r="D357" s="206">
        <v>1</v>
      </c>
      <c r="E357" s="179" t="s">
        <v>349</v>
      </c>
      <c r="F357" s="180">
        <v>0</v>
      </c>
      <c r="H357" s="192"/>
    </row>
    <row r="358" spans="1:8">
      <c r="A358" s="179">
        <v>497</v>
      </c>
      <c r="B358" s="179">
        <v>23</v>
      </c>
      <c r="C358" s="208">
        <v>4</v>
      </c>
      <c r="D358" s="206">
        <v>0</v>
      </c>
      <c r="E358" s="179" t="s">
        <v>1300</v>
      </c>
      <c r="F358" s="180">
        <v>2.3599999999999999E-2</v>
      </c>
      <c r="H358" s="192"/>
    </row>
    <row r="359" spans="1:8">
      <c r="A359" s="179">
        <v>498</v>
      </c>
      <c r="B359" s="179">
        <v>23</v>
      </c>
      <c r="C359" s="208">
        <v>7</v>
      </c>
      <c r="D359" s="206">
        <v>0</v>
      </c>
      <c r="E359" s="179" t="s">
        <v>1301</v>
      </c>
      <c r="F359" s="180">
        <v>0</v>
      </c>
      <c r="H359" s="192"/>
    </row>
    <row r="360" spans="1:8">
      <c r="A360" s="179">
        <v>510</v>
      </c>
      <c r="B360" s="179">
        <v>51</v>
      </c>
      <c r="C360" s="208">
        <v>3</v>
      </c>
      <c r="D360" s="206">
        <v>0</v>
      </c>
      <c r="E360" s="179" t="s">
        <v>350</v>
      </c>
      <c r="F360" s="180">
        <v>0.22389999999999999</v>
      </c>
      <c r="H360" s="192"/>
    </row>
    <row r="361" spans="1:8">
      <c r="A361" s="179">
        <v>520</v>
      </c>
      <c r="B361" s="179">
        <v>52</v>
      </c>
      <c r="C361" s="208">
        <v>3</v>
      </c>
      <c r="D361" s="206">
        <v>0</v>
      </c>
      <c r="E361" s="179" t="s">
        <v>1302</v>
      </c>
      <c r="F361" s="180">
        <v>0.2266</v>
      </c>
      <c r="H361" s="192"/>
    </row>
    <row r="362" spans="1:8">
      <c r="A362" s="179">
        <v>521</v>
      </c>
      <c r="B362" s="179">
        <v>52</v>
      </c>
      <c r="C362" s="208">
        <v>3</v>
      </c>
      <c r="D362" s="206">
        <v>0</v>
      </c>
      <c r="E362" s="179" t="s">
        <v>351</v>
      </c>
      <c r="F362" s="180">
        <v>0.2477</v>
      </c>
      <c r="H362" s="192"/>
    </row>
    <row r="363" spans="1:8">
      <c r="A363" s="179">
        <v>522</v>
      </c>
      <c r="B363" s="179">
        <v>52</v>
      </c>
      <c r="C363" s="208">
        <v>3</v>
      </c>
      <c r="D363" s="206">
        <v>0</v>
      </c>
      <c r="E363" s="179" t="s">
        <v>1303</v>
      </c>
      <c r="F363" s="180">
        <v>0.18140000000000001</v>
      </c>
      <c r="H363" s="192"/>
    </row>
    <row r="364" spans="1:8">
      <c r="A364" s="179">
        <v>523</v>
      </c>
      <c r="B364" s="179">
        <v>52</v>
      </c>
      <c r="C364" s="208">
        <v>3</v>
      </c>
      <c r="D364" s="206">
        <v>0</v>
      </c>
      <c r="E364" s="179" t="s">
        <v>352</v>
      </c>
      <c r="F364" s="180">
        <v>0.21249999999999999</v>
      </c>
      <c r="H364" s="192"/>
    </row>
    <row r="365" spans="1:8">
      <c r="A365" s="179">
        <v>524</v>
      </c>
      <c r="B365" s="179">
        <v>52</v>
      </c>
      <c r="C365" s="208">
        <v>3</v>
      </c>
      <c r="D365" s="206">
        <v>0</v>
      </c>
      <c r="E365" s="179" t="s">
        <v>1304</v>
      </c>
      <c r="F365" s="180">
        <v>0.1888</v>
      </c>
      <c r="H365" s="192"/>
    </row>
    <row r="366" spans="1:8">
      <c r="A366" s="179">
        <v>525</v>
      </c>
      <c r="B366" s="179">
        <v>52</v>
      </c>
      <c r="C366" s="208">
        <v>3</v>
      </c>
      <c r="D366" s="206">
        <v>0</v>
      </c>
      <c r="E366" s="179" t="s">
        <v>1305</v>
      </c>
      <c r="F366" s="180">
        <v>0.21129999999999999</v>
      </c>
      <c r="H366" s="192"/>
    </row>
    <row r="367" spans="1:8">
      <c r="A367" s="179">
        <v>526</v>
      </c>
      <c r="B367" s="179">
        <v>52</v>
      </c>
      <c r="C367" s="208">
        <v>3</v>
      </c>
      <c r="D367" s="206">
        <v>0</v>
      </c>
      <c r="E367" s="179" t="s">
        <v>353</v>
      </c>
      <c r="F367" s="180">
        <v>0.24199999999999999</v>
      </c>
      <c r="H367" s="192"/>
    </row>
    <row r="368" spans="1:8">
      <c r="A368" s="179">
        <v>527</v>
      </c>
      <c r="B368" s="179">
        <v>52</v>
      </c>
      <c r="C368" s="208">
        <v>3</v>
      </c>
      <c r="D368" s="206">
        <v>0</v>
      </c>
      <c r="E368" s="179" t="s">
        <v>1576</v>
      </c>
      <c r="F368" s="180">
        <v>0.2167</v>
      </c>
      <c r="H368" s="192"/>
    </row>
    <row r="369" spans="1:8">
      <c r="A369" s="179">
        <v>528</v>
      </c>
      <c r="B369" s="179">
        <v>52</v>
      </c>
      <c r="C369" s="208">
        <v>3</v>
      </c>
      <c r="D369" s="206">
        <v>0</v>
      </c>
      <c r="E369" s="179" t="s">
        <v>354</v>
      </c>
      <c r="F369" s="180">
        <v>0.32490000000000002</v>
      </c>
      <c r="H369" s="192"/>
    </row>
    <row r="370" spans="1:8">
      <c r="A370" s="179">
        <v>529</v>
      </c>
      <c r="B370" s="179">
        <v>52</v>
      </c>
      <c r="C370" s="208">
        <v>3</v>
      </c>
      <c r="D370" s="206">
        <v>0</v>
      </c>
      <c r="E370" s="179" t="s">
        <v>355</v>
      </c>
      <c r="F370" s="180">
        <v>0.24179999999999999</v>
      </c>
      <c r="H370" s="192"/>
    </row>
    <row r="371" spans="1:8">
      <c r="A371" s="179">
        <v>530</v>
      </c>
      <c r="B371" s="179">
        <v>52</v>
      </c>
      <c r="C371" s="208">
        <v>3</v>
      </c>
      <c r="D371" s="206">
        <v>0</v>
      </c>
      <c r="E371" s="179" t="s">
        <v>356</v>
      </c>
      <c r="F371" s="180">
        <v>0.23980000000000001</v>
      </c>
      <c r="H371" s="192"/>
    </row>
    <row r="372" spans="1:8">
      <c r="A372" s="179">
        <v>531</v>
      </c>
      <c r="B372" s="179">
        <v>52</v>
      </c>
      <c r="C372" s="208">
        <v>3</v>
      </c>
      <c r="D372" s="206">
        <v>0</v>
      </c>
      <c r="E372" s="179" t="s">
        <v>357</v>
      </c>
      <c r="F372" s="180">
        <v>0.25750000000000001</v>
      </c>
      <c r="H372" s="192"/>
    </row>
    <row r="373" spans="1:8">
      <c r="A373" s="179">
        <v>532</v>
      </c>
      <c r="B373" s="179">
        <v>52</v>
      </c>
      <c r="C373" s="208">
        <v>3</v>
      </c>
      <c r="D373" s="206">
        <v>0</v>
      </c>
      <c r="E373" s="179" t="s">
        <v>358</v>
      </c>
      <c r="F373" s="180">
        <v>0.33389999999999997</v>
      </c>
      <c r="H373" s="192"/>
    </row>
    <row r="374" spans="1:8">
      <c r="A374" s="179">
        <v>533</v>
      </c>
      <c r="B374" s="179">
        <v>52</v>
      </c>
      <c r="C374" s="208">
        <v>3</v>
      </c>
      <c r="D374" s="206">
        <v>0</v>
      </c>
      <c r="E374" s="179" t="s">
        <v>359</v>
      </c>
      <c r="F374" s="180">
        <v>0.20330000000000001</v>
      </c>
      <c r="H374" s="192"/>
    </row>
    <row r="375" spans="1:8">
      <c r="A375" s="179">
        <v>534</v>
      </c>
      <c r="B375" s="179">
        <v>52</v>
      </c>
      <c r="C375" s="208">
        <v>3</v>
      </c>
      <c r="D375" s="206">
        <v>0</v>
      </c>
      <c r="E375" s="179" t="s">
        <v>360</v>
      </c>
      <c r="F375" s="180">
        <v>0.1898</v>
      </c>
      <c r="H375" s="192"/>
    </row>
    <row r="376" spans="1:8">
      <c r="A376" s="179">
        <v>535</v>
      </c>
      <c r="B376" s="179">
        <v>52</v>
      </c>
      <c r="C376" s="208">
        <v>3</v>
      </c>
      <c r="D376" s="206">
        <v>0</v>
      </c>
      <c r="E376" s="179" t="s">
        <v>361</v>
      </c>
      <c r="F376" s="180">
        <v>0.2233</v>
      </c>
      <c r="H376" s="192"/>
    </row>
    <row r="377" spans="1:8">
      <c r="A377" s="179">
        <v>536</v>
      </c>
      <c r="B377" s="179">
        <v>52</v>
      </c>
      <c r="C377" s="208">
        <v>3</v>
      </c>
      <c r="D377" s="206">
        <v>0</v>
      </c>
      <c r="E377" s="179" t="s">
        <v>362</v>
      </c>
      <c r="F377" s="180">
        <v>0.23369999999999999</v>
      </c>
      <c r="H377" s="192"/>
    </row>
    <row r="378" spans="1:8">
      <c r="A378" s="179">
        <v>550</v>
      </c>
      <c r="B378" s="179">
        <v>53</v>
      </c>
      <c r="C378" s="208">
        <v>3</v>
      </c>
      <c r="D378" s="206">
        <v>0</v>
      </c>
      <c r="E378" s="179" t="s">
        <v>363</v>
      </c>
      <c r="F378" s="180">
        <v>0.18329999999999999</v>
      </c>
      <c r="H378" s="192"/>
    </row>
    <row r="379" spans="1:8">
      <c r="A379" s="179">
        <v>551</v>
      </c>
      <c r="B379" s="179">
        <v>53</v>
      </c>
      <c r="C379" s="208">
        <v>3</v>
      </c>
      <c r="D379" s="206">
        <v>0</v>
      </c>
      <c r="E379" s="179" t="s">
        <v>364</v>
      </c>
      <c r="F379" s="180">
        <v>0.1575</v>
      </c>
      <c r="H379" s="192"/>
    </row>
    <row r="380" spans="1:8">
      <c r="A380" s="179">
        <v>552</v>
      </c>
      <c r="B380" s="179">
        <v>53</v>
      </c>
      <c r="C380" s="208">
        <v>3</v>
      </c>
      <c r="D380" s="206">
        <v>0</v>
      </c>
      <c r="E380" s="179" t="s">
        <v>365</v>
      </c>
      <c r="F380" s="180">
        <v>0.1968</v>
      </c>
      <c r="H380" s="192"/>
    </row>
    <row r="381" spans="1:8">
      <c r="A381" s="179">
        <v>553</v>
      </c>
      <c r="B381" s="179">
        <v>53</v>
      </c>
      <c r="C381" s="208">
        <v>3</v>
      </c>
      <c r="D381" s="206">
        <v>0</v>
      </c>
      <c r="E381" s="179" t="s">
        <v>1306</v>
      </c>
      <c r="F381" s="180">
        <v>0.18310000000000001</v>
      </c>
      <c r="H381" s="192"/>
    </row>
    <row r="382" spans="1:8">
      <c r="A382" s="179">
        <v>554</v>
      </c>
      <c r="B382" s="179">
        <v>53</v>
      </c>
      <c r="C382" s="208">
        <v>3</v>
      </c>
      <c r="D382" s="206">
        <v>0</v>
      </c>
      <c r="E382" s="179" t="s">
        <v>1307</v>
      </c>
      <c r="F382" s="180">
        <v>0.2455</v>
      </c>
      <c r="H382" s="192"/>
    </row>
    <row r="383" spans="1:8">
      <c r="A383" s="179">
        <v>555</v>
      </c>
      <c r="B383" s="179">
        <v>53</v>
      </c>
      <c r="C383" s="208">
        <v>3</v>
      </c>
      <c r="D383" s="206">
        <v>0</v>
      </c>
      <c r="E383" s="179" t="s">
        <v>366</v>
      </c>
      <c r="F383" s="180">
        <v>0.18779999999999999</v>
      </c>
      <c r="H383" s="192"/>
    </row>
    <row r="384" spans="1:8">
      <c r="A384" s="179">
        <v>560</v>
      </c>
      <c r="B384" s="179">
        <v>54</v>
      </c>
      <c r="C384" s="208">
        <v>3</v>
      </c>
      <c r="D384" s="206">
        <v>0</v>
      </c>
      <c r="E384" s="179" t="s">
        <v>367</v>
      </c>
      <c r="F384" s="180">
        <v>0.22489999999999999</v>
      </c>
      <c r="H384" s="192"/>
    </row>
    <row r="385" spans="1:8">
      <c r="A385" s="179">
        <v>561</v>
      </c>
      <c r="B385" s="179">
        <v>54</v>
      </c>
      <c r="C385" s="208">
        <v>3</v>
      </c>
      <c r="D385" s="206">
        <v>0</v>
      </c>
      <c r="E385" s="179" t="s">
        <v>1308</v>
      </c>
      <c r="F385" s="180">
        <v>0.28570000000000001</v>
      </c>
      <c r="H385" s="192"/>
    </row>
    <row r="386" spans="1:8">
      <c r="A386" s="179">
        <v>562</v>
      </c>
      <c r="B386" s="179">
        <v>54</v>
      </c>
      <c r="C386" s="208">
        <v>3</v>
      </c>
      <c r="D386" s="206">
        <v>0</v>
      </c>
      <c r="E386" s="179" t="s">
        <v>1309</v>
      </c>
      <c r="F386" s="180">
        <v>0.19400000000000001</v>
      </c>
      <c r="H386" s="192"/>
    </row>
    <row r="387" spans="1:8">
      <c r="A387" s="179">
        <v>563</v>
      </c>
      <c r="B387" s="179">
        <v>54</v>
      </c>
      <c r="C387" s="208">
        <v>3</v>
      </c>
      <c r="D387" s="206">
        <v>0</v>
      </c>
      <c r="E387" s="179" t="s">
        <v>1310</v>
      </c>
      <c r="F387" s="180">
        <v>0.19739999999999999</v>
      </c>
      <c r="H387" s="192"/>
    </row>
    <row r="388" spans="1:8">
      <c r="A388" s="179">
        <v>564</v>
      </c>
      <c r="B388" s="179">
        <v>54</v>
      </c>
      <c r="C388" s="208">
        <v>3</v>
      </c>
      <c r="D388" s="206">
        <v>0</v>
      </c>
      <c r="E388" s="179" t="s">
        <v>368</v>
      </c>
      <c r="F388" s="180">
        <v>0.20469999999999999</v>
      </c>
      <c r="H388" s="192"/>
    </row>
    <row r="389" spans="1:8">
      <c r="A389" s="179">
        <v>565</v>
      </c>
      <c r="B389" s="179">
        <v>54</v>
      </c>
      <c r="C389" s="208">
        <v>3</v>
      </c>
      <c r="D389" s="206">
        <v>0</v>
      </c>
      <c r="E389" s="179" t="s">
        <v>369</v>
      </c>
      <c r="F389" s="180">
        <v>0.2432</v>
      </c>
      <c r="H389" s="192"/>
    </row>
    <row r="390" spans="1:8">
      <c r="A390" s="179">
        <v>570</v>
      </c>
      <c r="B390" s="179">
        <v>55</v>
      </c>
      <c r="C390" s="208">
        <v>3</v>
      </c>
      <c r="D390" s="206">
        <v>0</v>
      </c>
      <c r="E390" s="179" t="s">
        <v>370</v>
      </c>
      <c r="F390" s="180">
        <v>0.41699999999999998</v>
      </c>
      <c r="H390" s="192"/>
    </row>
    <row r="391" spans="1:8">
      <c r="A391" s="179">
        <v>571</v>
      </c>
      <c r="B391" s="179">
        <v>55</v>
      </c>
      <c r="C391" s="208">
        <v>3</v>
      </c>
      <c r="D391" s="206">
        <v>0</v>
      </c>
      <c r="E391" s="179" t="s">
        <v>371</v>
      </c>
      <c r="F391" s="180">
        <v>0.24929999999999999</v>
      </c>
      <c r="H391" s="192"/>
    </row>
    <row r="392" spans="1:8">
      <c r="A392" s="179">
        <v>572</v>
      </c>
      <c r="B392" s="179">
        <v>55</v>
      </c>
      <c r="C392" s="208">
        <v>3</v>
      </c>
      <c r="D392" s="206">
        <v>0</v>
      </c>
      <c r="E392" s="179" t="s">
        <v>372</v>
      </c>
      <c r="F392" s="180">
        <v>0.28770000000000001</v>
      </c>
      <c r="H392" s="192"/>
    </row>
    <row r="393" spans="1:8">
      <c r="A393" s="179">
        <v>573</v>
      </c>
      <c r="B393" s="179">
        <v>55</v>
      </c>
      <c r="C393" s="208">
        <v>3</v>
      </c>
      <c r="D393" s="206">
        <v>0</v>
      </c>
      <c r="E393" s="179" t="s">
        <v>373</v>
      </c>
      <c r="F393" s="180">
        <v>0.3251</v>
      </c>
      <c r="H393" s="192"/>
    </row>
    <row r="394" spans="1:8">
      <c r="A394" s="179">
        <v>574</v>
      </c>
      <c r="B394" s="179">
        <v>55</v>
      </c>
      <c r="C394" s="208">
        <v>3</v>
      </c>
      <c r="D394" s="206">
        <v>0</v>
      </c>
      <c r="E394" s="179" t="s">
        <v>374</v>
      </c>
      <c r="F394" s="180">
        <v>0.2576</v>
      </c>
      <c r="H394" s="192"/>
    </row>
    <row r="395" spans="1:8">
      <c r="A395" s="179">
        <v>575</v>
      </c>
      <c r="B395" s="179">
        <v>55</v>
      </c>
      <c r="C395" s="208">
        <v>3</v>
      </c>
      <c r="D395" s="206">
        <v>0</v>
      </c>
      <c r="E395" s="179" t="s">
        <v>375</v>
      </c>
      <c r="F395" s="180">
        <v>0.2392</v>
      </c>
      <c r="H395" s="192"/>
    </row>
    <row r="396" spans="1:8">
      <c r="A396" s="179">
        <v>576</v>
      </c>
      <c r="B396" s="179">
        <v>55</v>
      </c>
      <c r="C396" s="208">
        <v>3</v>
      </c>
      <c r="D396" s="206">
        <v>0</v>
      </c>
      <c r="E396" s="179" t="s">
        <v>376</v>
      </c>
      <c r="F396" s="180">
        <v>0.27929999999999999</v>
      </c>
      <c r="H396" s="192"/>
    </row>
    <row r="397" spans="1:8">
      <c r="A397" s="179">
        <v>577</v>
      </c>
      <c r="B397" s="179">
        <v>55</v>
      </c>
      <c r="C397" s="208">
        <v>3</v>
      </c>
      <c r="D397" s="206">
        <v>0</v>
      </c>
      <c r="E397" s="179" t="s">
        <v>377</v>
      </c>
      <c r="F397" s="180">
        <v>0.32240000000000002</v>
      </c>
      <c r="H397" s="192"/>
    </row>
    <row r="398" spans="1:8">
      <c r="A398" s="179">
        <v>578</v>
      </c>
      <c r="B398" s="179">
        <v>55</v>
      </c>
      <c r="C398" s="208">
        <v>3</v>
      </c>
      <c r="D398" s="206">
        <v>0</v>
      </c>
      <c r="E398" s="179" t="s">
        <v>378</v>
      </c>
      <c r="F398" s="180">
        <v>0.2427</v>
      </c>
      <c r="H398" s="192"/>
    </row>
    <row r="399" spans="1:8">
      <c r="A399" s="179">
        <v>579</v>
      </c>
      <c r="B399" s="179">
        <v>55</v>
      </c>
      <c r="C399" s="208">
        <v>3</v>
      </c>
      <c r="D399" s="206">
        <v>0</v>
      </c>
      <c r="E399" s="179" t="s">
        <v>379</v>
      </c>
      <c r="F399" s="180">
        <v>0.24349999999999999</v>
      </c>
      <c r="H399" s="192"/>
    </row>
    <row r="400" spans="1:8">
      <c r="A400" s="179">
        <v>591</v>
      </c>
      <c r="B400" s="179">
        <v>56</v>
      </c>
      <c r="C400" s="208">
        <v>3</v>
      </c>
      <c r="D400" s="206">
        <v>0</v>
      </c>
      <c r="E400" s="179" t="s">
        <v>380</v>
      </c>
      <c r="F400" s="180">
        <v>0.57010000000000005</v>
      </c>
      <c r="H400" s="192"/>
    </row>
    <row r="401" spans="1:8">
      <c r="A401" s="179">
        <v>592</v>
      </c>
      <c r="B401" s="179">
        <v>56</v>
      </c>
      <c r="C401" s="208">
        <v>3</v>
      </c>
      <c r="D401" s="206">
        <v>0</v>
      </c>
      <c r="E401" s="179" t="s">
        <v>381</v>
      </c>
      <c r="F401" s="180">
        <v>0.2586</v>
      </c>
      <c r="H401" s="192"/>
    </row>
    <row r="402" spans="1:8">
      <c r="A402" s="179">
        <v>593</v>
      </c>
      <c r="B402" s="179">
        <v>56</v>
      </c>
      <c r="C402" s="208">
        <v>3</v>
      </c>
      <c r="D402" s="206">
        <v>0</v>
      </c>
      <c r="E402" s="179" t="s">
        <v>382</v>
      </c>
      <c r="F402" s="180">
        <v>0.23569999999999999</v>
      </c>
      <c r="H402" s="192"/>
    </row>
    <row r="403" spans="1:8">
      <c r="A403" s="179">
        <v>594</v>
      </c>
      <c r="B403" s="179">
        <v>56</v>
      </c>
      <c r="C403" s="208">
        <v>3</v>
      </c>
      <c r="D403" s="206">
        <v>0</v>
      </c>
      <c r="E403" s="179" t="s">
        <v>383</v>
      </c>
      <c r="F403" s="180">
        <v>0.29859999999999998</v>
      </c>
      <c r="H403" s="192"/>
    </row>
    <row r="404" spans="1:8">
      <c r="A404" s="179">
        <v>595</v>
      </c>
      <c r="B404" s="179">
        <v>56</v>
      </c>
      <c r="C404" s="208">
        <v>3</v>
      </c>
      <c r="D404" s="206">
        <v>0</v>
      </c>
      <c r="E404" s="179" t="s">
        <v>1311</v>
      </c>
      <c r="F404" s="180">
        <v>0.4879</v>
      </c>
      <c r="H404" s="192"/>
    </row>
    <row r="405" spans="1:8">
      <c r="A405" s="179">
        <v>596</v>
      </c>
      <c r="B405" s="179">
        <v>56</v>
      </c>
      <c r="C405" s="208">
        <v>3</v>
      </c>
      <c r="D405" s="206">
        <v>0</v>
      </c>
      <c r="E405" s="179" t="s">
        <v>1312</v>
      </c>
      <c r="F405" s="180">
        <v>0.2233</v>
      </c>
      <c r="H405" s="192"/>
    </row>
    <row r="406" spans="1:8">
      <c r="A406" s="179">
        <v>597</v>
      </c>
      <c r="B406" s="179">
        <v>56</v>
      </c>
      <c r="C406" s="208">
        <v>3</v>
      </c>
      <c r="D406" s="206">
        <v>0</v>
      </c>
      <c r="E406" s="179" t="s">
        <v>384</v>
      </c>
      <c r="F406" s="180">
        <v>0.18870000000000001</v>
      </c>
      <c r="H406" s="192"/>
    </row>
    <row r="407" spans="1:8">
      <c r="A407" s="179">
        <v>598</v>
      </c>
      <c r="B407" s="179">
        <v>56</v>
      </c>
      <c r="C407" s="208">
        <v>3</v>
      </c>
      <c r="D407" s="206">
        <v>0</v>
      </c>
      <c r="E407" s="179" t="s">
        <v>385</v>
      </c>
      <c r="F407" s="180">
        <v>0.184</v>
      </c>
      <c r="H407" s="192"/>
    </row>
    <row r="408" spans="1:8">
      <c r="A408" s="179">
        <v>599</v>
      </c>
      <c r="B408" s="179">
        <v>56</v>
      </c>
      <c r="C408" s="208">
        <v>3</v>
      </c>
      <c r="D408" s="206">
        <v>0</v>
      </c>
      <c r="E408" s="179" t="s">
        <v>386</v>
      </c>
      <c r="F408" s="180">
        <v>0.20069999999999999</v>
      </c>
      <c r="H408" s="192"/>
    </row>
    <row r="409" spans="1:8">
      <c r="A409" s="179">
        <v>600</v>
      </c>
      <c r="B409" s="179">
        <v>56</v>
      </c>
      <c r="C409" s="208">
        <v>3</v>
      </c>
      <c r="D409" s="206">
        <v>0</v>
      </c>
      <c r="E409" s="179" t="s">
        <v>1313</v>
      </c>
      <c r="F409" s="180">
        <v>0.183</v>
      </c>
      <c r="H409" s="192"/>
    </row>
    <row r="410" spans="1:8">
      <c r="A410" s="179">
        <v>601</v>
      </c>
      <c r="B410" s="179">
        <v>56</v>
      </c>
      <c r="C410" s="208">
        <v>3</v>
      </c>
      <c r="D410" s="206">
        <v>0</v>
      </c>
      <c r="E410" s="179" t="s">
        <v>1314</v>
      </c>
      <c r="F410" s="180">
        <v>0.22489999999999999</v>
      </c>
      <c r="H410" s="192"/>
    </row>
    <row r="411" spans="1:8">
      <c r="A411" s="179">
        <v>602</v>
      </c>
      <c r="B411" s="179">
        <v>56</v>
      </c>
      <c r="C411" s="208">
        <v>3</v>
      </c>
      <c r="D411" s="206">
        <v>0</v>
      </c>
      <c r="E411" s="179" t="s">
        <v>387</v>
      </c>
      <c r="F411" s="180">
        <v>0.18790000000000001</v>
      </c>
      <c r="H411" s="192"/>
    </row>
    <row r="412" spans="1:8">
      <c r="A412" s="179">
        <v>603</v>
      </c>
      <c r="B412" s="179">
        <v>56</v>
      </c>
      <c r="C412" s="208">
        <v>3</v>
      </c>
      <c r="D412" s="206">
        <v>0</v>
      </c>
      <c r="E412" s="179" t="s">
        <v>1315</v>
      </c>
      <c r="F412" s="180">
        <v>0.2319</v>
      </c>
      <c r="H412" s="192"/>
    </row>
    <row r="413" spans="1:8">
      <c r="A413" s="179">
        <v>604</v>
      </c>
      <c r="B413" s="179">
        <v>56</v>
      </c>
      <c r="C413" s="208">
        <v>3</v>
      </c>
      <c r="D413" s="206">
        <v>0</v>
      </c>
      <c r="E413" s="179" t="s">
        <v>388</v>
      </c>
      <c r="F413" s="180">
        <v>0.49419999999999997</v>
      </c>
      <c r="H413" s="192"/>
    </row>
    <row r="414" spans="1:8">
      <c r="A414" s="179">
        <v>605</v>
      </c>
      <c r="B414" s="179">
        <v>56</v>
      </c>
      <c r="C414" s="208">
        <v>3</v>
      </c>
      <c r="D414" s="206">
        <v>0</v>
      </c>
      <c r="E414" s="179" t="s">
        <v>389</v>
      </c>
      <c r="F414" s="180">
        <v>0.36609999999999998</v>
      </c>
      <c r="H414" s="192"/>
    </row>
    <row r="415" spans="1:8">
      <c r="A415" s="179">
        <v>620</v>
      </c>
      <c r="B415" s="179">
        <v>57</v>
      </c>
      <c r="C415" s="208">
        <v>3</v>
      </c>
      <c r="D415" s="206">
        <v>0</v>
      </c>
      <c r="E415" s="179" t="s">
        <v>390</v>
      </c>
      <c r="F415" s="180">
        <v>0.25140000000000001</v>
      </c>
      <c r="H415" s="192"/>
    </row>
    <row r="416" spans="1:8">
      <c r="A416" s="179">
        <v>621</v>
      </c>
      <c r="B416" s="179">
        <v>57</v>
      </c>
      <c r="C416" s="208">
        <v>3</v>
      </c>
      <c r="D416" s="206">
        <v>0</v>
      </c>
      <c r="E416" s="179" t="s">
        <v>391</v>
      </c>
      <c r="F416" s="180">
        <v>0.35949999999999999</v>
      </c>
      <c r="H416" s="192"/>
    </row>
    <row r="417" spans="1:8">
      <c r="A417" s="179">
        <v>623</v>
      </c>
      <c r="B417" s="179">
        <v>57</v>
      </c>
      <c r="C417" s="208">
        <v>3</v>
      </c>
      <c r="D417" s="206">
        <v>0</v>
      </c>
      <c r="E417" s="179" t="s">
        <v>392</v>
      </c>
      <c r="F417" s="180">
        <v>0.24110000000000001</v>
      </c>
      <c r="H417" s="192"/>
    </row>
    <row r="418" spans="1:8">
      <c r="A418" s="179">
        <v>624</v>
      </c>
      <c r="B418" s="179">
        <v>57</v>
      </c>
      <c r="C418" s="208">
        <v>3</v>
      </c>
      <c r="D418" s="206">
        <v>0</v>
      </c>
      <c r="E418" s="179" t="s">
        <v>393</v>
      </c>
      <c r="F418" s="180">
        <v>0.23350000000000001</v>
      </c>
      <c r="H418" s="192"/>
    </row>
    <row r="419" spans="1:8">
      <c r="A419" s="179">
        <v>625</v>
      </c>
      <c r="B419" s="179">
        <v>57</v>
      </c>
      <c r="C419" s="208">
        <v>3</v>
      </c>
      <c r="D419" s="206">
        <v>0</v>
      </c>
      <c r="E419" s="179" t="s">
        <v>394</v>
      </c>
      <c r="F419" s="180">
        <v>0.2545</v>
      </c>
      <c r="H419" s="192"/>
    </row>
    <row r="420" spans="1:8">
      <c r="A420" s="179">
        <v>626</v>
      </c>
      <c r="B420" s="179">
        <v>57</v>
      </c>
      <c r="C420" s="208">
        <v>3</v>
      </c>
      <c r="D420" s="206">
        <v>0</v>
      </c>
      <c r="E420" s="179" t="s">
        <v>395</v>
      </c>
      <c r="F420" s="180">
        <v>0.20469999999999999</v>
      </c>
      <c r="H420" s="192"/>
    </row>
    <row r="421" spans="1:8">
      <c r="A421" s="179">
        <v>627</v>
      </c>
      <c r="B421" s="179">
        <v>57</v>
      </c>
      <c r="C421" s="208">
        <v>3</v>
      </c>
      <c r="D421" s="206">
        <v>0</v>
      </c>
      <c r="E421" s="179" t="s">
        <v>396</v>
      </c>
      <c r="F421" s="180">
        <v>0.33139999999999997</v>
      </c>
      <c r="H421" s="192"/>
    </row>
    <row r="422" spans="1:8">
      <c r="A422" s="179">
        <v>628</v>
      </c>
      <c r="B422" s="179">
        <v>57</v>
      </c>
      <c r="C422" s="208">
        <v>3</v>
      </c>
      <c r="D422" s="206">
        <v>0</v>
      </c>
      <c r="E422" s="179" t="s">
        <v>397</v>
      </c>
      <c r="F422" s="180">
        <v>0.34100000000000003</v>
      </c>
      <c r="H422" s="192"/>
    </row>
    <row r="423" spans="1:8">
      <c r="A423" s="179">
        <v>629</v>
      </c>
      <c r="B423" s="179">
        <v>57</v>
      </c>
      <c r="C423" s="208">
        <v>3</v>
      </c>
      <c r="D423" s="206">
        <v>0</v>
      </c>
      <c r="E423" s="179" t="s">
        <v>398</v>
      </c>
      <c r="F423" s="180">
        <v>0.27439999999999998</v>
      </c>
      <c r="H423" s="192"/>
    </row>
    <row r="424" spans="1:8">
      <c r="A424" s="179">
        <v>630</v>
      </c>
      <c r="B424" s="179">
        <v>57</v>
      </c>
      <c r="C424" s="208">
        <v>3</v>
      </c>
      <c r="D424" s="206">
        <v>0</v>
      </c>
      <c r="E424" s="179" t="s">
        <v>399</v>
      </c>
      <c r="F424" s="180">
        <v>0.3</v>
      </c>
      <c r="H424" s="192"/>
    </row>
    <row r="425" spans="1:8">
      <c r="A425" s="179">
        <v>631</v>
      </c>
      <c r="B425" s="179">
        <v>57</v>
      </c>
      <c r="C425" s="208">
        <v>3</v>
      </c>
      <c r="D425" s="206">
        <v>0</v>
      </c>
      <c r="E425" s="179" t="s">
        <v>400</v>
      </c>
      <c r="F425" s="180">
        <v>0.21310000000000001</v>
      </c>
      <c r="H425" s="192"/>
    </row>
    <row r="426" spans="1:8">
      <c r="A426" s="179">
        <v>632</v>
      </c>
      <c r="B426" s="179">
        <v>57</v>
      </c>
      <c r="C426" s="208">
        <v>3</v>
      </c>
      <c r="D426" s="206">
        <v>0</v>
      </c>
      <c r="E426" s="179" t="s">
        <v>401</v>
      </c>
      <c r="F426" s="180">
        <v>0.17780000000000001</v>
      </c>
      <c r="H426" s="192"/>
    </row>
    <row r="427" spans="1:8">
      <c r="A427" s="179">
        <v>633</v>
      </c>
      <c r="B427" s="179">
        <v>58</v>
      </c>
      <c r="C427" s="208">
        <v>3</v>
      </c>
      <c r="D427" s="206">
        <v>0</v>
      </c>
      <c r="E427" s="179" t="s">
        <v>402</v>
      </c>
      <c r="F427" s="180">
        <v>0.25509999999999999</v>
      </c>
      <c r="H427" s="192"/>
    </row>
    <row r="428" spans="1:8">
      <c r="A428" s="179">
        <v>634</v>
      </c>
      <c r="B428" s="179">
        <v>58</v>
      </c>
      <c r="C428" s="208">
        <v>3</v>
      </c>
      <c r="D428" s="206">
        <v>0</v>
      </c>
      <c r="E428" s="179" t="s">
        <v>403</v>
      </c>
      <c r="F428" s="180">
        <v>0.27110000000000001</v>
      </c>
      <c r="H428" s="192"/>
    </row>
    <row r="429" spans="1:8">
      <c r="A429" s="179">
        <v>635</v>
      </c>
      <c r="B429" s="179">
        <v>58</v>
      </c>
      <c r="C429" s="208">
        <v>3</v>
      </c>
      <c r="D429" s="206">
        <v>0</v>
      </c>
      <c r="E429" s="179" t="s">
        <v>1316</v>
      </c>
      <c r="F429" s="180">
        <v>0.27610000000000001</v>
      </c>
      <c r="H429" s="192"/>
    </row>
    <row r="430" spans="1:8">
      <c r="A430" s="179">
        <v>636</v>
      </c>
      <c r="B430" s="179">
        <v>58</v>
      </c>
      <c r="C430" s="208">
        <v>3</v>
      </c>
      <c r="D430" s="206">
        <v>0</v>
      </c>
      <c r="E430" s="179" t="s">
        <v>404</v>
      </c>
      <c r="F430" s="180">
        <v>0.23180000000000001</v>
      </c>
      <c r="H430" s="192"/>
    </row>
    <row r="431" spans="1:8">
      <c r="A431" s="179">
        <v>637</v>
      </c>
      <c r="B431" s="179">
        <v>58</v>
      </c>
      <c r="C431" s="208">
        <v>3</v>
      </c>
      <c r="D431" s="206">
        <v>0</v>
      </c>
      <c r="E431" s="179" t="s">
        <v>1317</v>
      </c>
      <c r="F431" s="180">
        <v>0.2349</v>
      </c>
      <c r="H431" s="192"/>
    </row>
    <row r="432" spans="1:8">
      <c r="A432" s="179">
        <v>638</v>
      </c>
      <c r="B432" s="179">
        <v>58</v>
      </c>
      <c r="C432" s="208">
        <v>3</v>
      </c>
      <c r="D432" s="206">
        <v>0</v>
      </c>
      <c r="E432" s="179" t="s">
        <v>405</v>
      </c>
      <c r="F432" s="180">
        <v>0.31769999999999998</v>
      </c>
      <c r="H432" s="192"/>
    </row>
    <row r="433" spans="1:8">
      <c r="A433" s="179">
        <v>639</v>
      </c>
      <c r="B433" s="179">
        <v>58</v>
      </c>
      <c r="C433" s="208">
        <v>3</v>
      </c>
      <c r="D433" s="206">
        <v>0</v>
      </c>
      <c r="E433" s="179" t="s">
        <v>406</v>
      </c>
      <c r="F433" s="180">
        <v>0.2437</v>
      </c>
      <c r="H433" s="192"/>
    </row>
    <row r="434" spans="1:8">
      <c r="A434" s="179">
        <v>640</v>
      </c>
      <c r="B434" s="179">
        <v>58</v>
      </c>
      <c r="C434" s="208">
        <v>3</v>
      </c>
      <c r="D434" s="206">
        <v>0</v>
      </c>
      <c r="E434" s="179" t="s">
        <v>407</v>
      </c>
      <c r="F434" s="180">
        <v>0.24929999999999999</v>
      </c>
      <c r="H434" s="192"/>
    </row>
    <row r="435" spans="1:8">
      <c r="A435" s="179">
        <v>650</v>
      </c>
      <c r="B435" s="179">
        <v>59</v>
      </c>
      <c r="C435" s="208">
        <v>3</v>
      </c>
      <c r="D435" s="206">
        <v>0</v>
      </c>
      <c r="E435" s="179" t="s">
        <v>408</v>
      </c>
      <c r="F435" s="180">
        <v>0.52859999999999996</v>
      </c>
      <c r="H435" s="192"/>
    </row>
    <row r="436" spans="1:8">
      <c r="A436" s="179">
        <v>651</v>
      </c>
      <c r="B436" s="179">
        <v>59</v>
      </c>
      <c r="C436" s="208">
        <v>3</v>
      </c>
      <c r="D436" s="206">
        <v>0</v>
      </c>
      <c r="E436" s="179" t="s">
        <v>409</v>
      </c>
      <c r="F436" s="180">
        <v>0.4128</v>
      </c>
      <c r="H436" s="192"/>
    </row>
    <row r="437" spans="1:8">
      <c r="A437" s="179">
        <v>652</v>
      </c>
      <c r="B437" s="179">
        <v>59</v>
      </c>
      <c r="C437" s="208">
        <v>3</v>
      </c>
      <c r="D437" s="206">
        <v>0</v>
      </c>
      <c r="E437" s="179" t="s">
        <v>410</v>
      </c>
      <c r="F437" s="180">
        <v>0.3649</v>
      </c>
      <c r="H437" s="192"/>
    </row>
    <row r="438" spans="1:8">
      <c r="A438" s="179">
        <v>653</v>
      </c>
      <c r="B438" s="179">
        <v>59</v>
      </c>
      <c r="C438" s="208">
        <v>3</v>
      </c>
      <c r="D438" s="206">
        <v>0</v>
      </c>
      <c r="E438" s="179" t="s">
        <v>1318</v>
      </c>
      <c r="F438" s="180">
        <v>0.29189999999999999</v>
      </c>
      <c r="H438" s="192"/>
    </row>
    <row r="439" spans="1:8">
      <c r="A439" s="179">
        <v>654</v>
      </c>
      <c r="B439" s="179">
        <v>59</v>
      </c>
      <c r="C439" s="208">
        <v>3</v>
      </c>
      <c r="D439" s="206">
        <v>0</v>
      </c>
      <c r="E439" s="179" t="s">
        <v>411</v>
      </c>
      <c r="F439" s="180">
        <v>0.22989999999999999</v>
      </c>
      <c r="H439" s="192"/>
    </row>
    <row r="440" spans="1:8">
      <c r="A440" s="179">
        <v>655</v>
      </c>
      <c r="B440" s="179">
        <v>59</v>
      </c>
      <c r="C440" s="208">
        <v>3</v>
      </c>
      <c r="D440" s="206">
        <v>0</v>
      </c>
      <c r="E440" s="179" t="s">
        <v>1319</v>
      </c>
      <c r="F440" s="180">
        <v>0.20530000000000001</v>
      </c>
      <c r="H440" s="192"/>
    </row>
    <row r="441" spans="1:8">
      <c r="A441" s="179">
        <v>656</v>
      </c>
      <c r="B441" s="179">
        <v>59</v>
      </c>
      <c r="C441" s="208">
        <v>3</v>
      </c>
      <c r="D441" s="206">
        <v>0</v>
      </c>
      <c r="E441" s="179" t="s">
        <v>1320</v>
      </c>
      <c r="F441" s="180">
        <v>0.27150000000000002</v>
      </c>
      <c r="H441" s="192"/>
    </row>
    <row r="442" spans="1:8">
      <c r="A442" s="179">
        <v>657</v>
      </c>
      <c r="B442" s="179">
        <v>59</v>
      </c>
      <c r="C442" s="208">
        <v>3</v>
      </c>
      <c r="D442" s="206">
        <v>0</v>
      </c>
      <c r="E442" s="179" t="s">
        <v>1321</v>
      </c>
      <c r="F442" s="180">
        <v>0.2407</v>
      </c>
      <c r="H442" s="192"/>
    </row>
    <row r="443" spans="1:8">
      <c r="A443" s="179">
        <v>658</v>
      </c>
      <c r="B443" s="179">
        <v>59</v>
      </c>
      <c r="C443" s="208">
        <v>3</v>
      </c>
      <c r="D443" s="206">
        <v>0</v>
      </c>
      <c r="E443" s="179" t="s">
        <v>1322</v>
      </c>
      <c r="F443" s="180">
        <v>0.26690000000000003</v>
      </c>
      <c r="H443" s="192"/>
    </row>
    <row r="444" spans="1:8">
      <c r="A444" s="179">
        <v>659</v>
      </c>
      <c r="B444" s="179">
        <v>59</v>
      </c>
      <c r="C444" s="208">
        <v>3</v>
      </c>
      <c r="D444" s="206">
        <v>0</v>
      </c>
      <c r="E444" s="179" t="s">
        <v>412</v>
      </c>
      <c r="F444" s="180">
        <v>0.253</v>
      </c>
      <c r="H444" s="192"/>
    </row>
    <row r="445" spans="1:8">
      <c r="A445" s="179">
        <v>660</v>
      </c>
      <c r="B445" s="179">
        <v>59</v>
      </c>
      <c r="C445" s="208">
        <v>3</v>
      </c>
      <c r="D445" s="206">
        <v>0</v>
      </c>
      <c r="E445" s="179" t="s">
        <v>413</v>
      </c>
      <c r="F445" s="180">
        <v>0.2535</v>
      </c>
      <c r="H445" s="192"/>
    </row>
    <row r="446" spans="1:8">
      <c r="A446" s="179">
        <v>661</v>
      </c>
      <c r="B446" s="179">
        <v>59</v>
      </c>
      <c r="C446" s="208">
        <v>3</v>
      </c>
      <c r="D446" s="206">
        <v>0</v>
      </c>
      <c r="E446" s="179" t="s">
        <v>414</v>
      </c>
      <c r="F446" s="180">
        <v>0.25900000000000001</v>
      </c>
      <c r="H446" s="192"/>
    </row>
    <row r="447" spans="1:8">
      <c r="A447" s="179">
        <v>662</v>
      </c>
      <c r="B447" s="179">
        <v>59</v>
      </c>
      <c r="C447" s="208">
        <v>3</v>
      </c>
      <c r="D447" s="206">
        <v>0</v>
      </c>
      <c r="E447" s="179" t="s">
        <v>415</v>
      </c>
      <c r="F447" s="180">
        <v>0.18329999999999999</v>
      </c>
      <c r="H447" s="192"/>
    </row>
    <row r="448" spans="1:8">
      <c r="A448" s="179">
        <v>663</v>
      </c>
      <c r="B448" s="179">
        <v>59</v>
      </c>
      <c r="C448" s="208">
        <v>3</v>
      </c>
      <c r="D448" s="206">
        <v>0</v>
      </c>
      <c r="E448" s="179" t="s">
        <v>416</v>
      </c>
      <c r="F448" s="180">
        <v>0.23380000000000001</v>
      </c>
      <c r="H448" s="192"/>
    </row>
    <row r="449" spans="1:8">
      <c r="A449" s="179">
        <v>670</v>
      </c>
      <c r="B449" s="179">
        <v>60</v>
      </c>
      <c r="C449" s="208">
        <v>3</v>
      </c>
      <c r="D449" s="206">
        <v>0</v>
      </c>
      <c r="E449" s="179" t="s">
        <v>417</v>
      </c>
      <c r="F449" s="180">
        <v>0.27860000000000001</v>
      </c>
      <c r="H449" s="192"/>
    </row>
    <row r="450" spans="1:8">
      <c r="A450" s="179">
        <v>671</v>
      </c>
      <c r="B450" s="179">
        <v>60</v>
      </c>
      <c r="C450" s="208">
        <v>3</v>
      </c>
      <c r="D450" s="206">
        <v>0</v>
      </c>
      <c r="E450" s="179" t="s">
        <v>1323</v>
      </c>
      <c r="F450" s="180">
        <v>0.2099</v>
      </c>
      <c r="H450" s="192"/>
    </row>
    <row r="451" spans="1:8">
      <c r="A451" s="179">
        <v>672</v>
      </c>
      <c r="B451" s="179">
        <v>60</v>
      </c>
      <c r="C451" s="208">
        <v>3</v>
      </c>
      <c r="D451" s="206">
        <v>0</v>
      </c>
      <c r="E451" s="179" t="s">
        <v>1324</v>
      </c>
      <c r="F451" s="180">
        <v>0.22800000000000001</v>
      </c>
      <c r="H451" s="192"/>
    </row>
    <row r="452" spans="1:8">
      <c r="A452" s="179">
        <v>673</v>
      </c>
      <c r="B452" s="179">
        <v>60</v>
      </c>
      <c r="C452" s="208">
        <v>3</v>
      </c>
      <c r="D452" s="206">
        <v>0</v>
      </c>
      <c r="E452" s="179" t="s">
        <v>418</v>
      </c>
      <c r="F452" s="180">
        <v>0.23069999999999999</v>
      </c>
      <c r="H452" s="192"/>
    </row>
    <row r="453" spans="1:8">
      <c r="A453" s="179">
        <v>674</v>
      </c>
      <c r="B453" s="179">
        <v>60</v>
      </c>
      <c r="C453" s="208">
        <v>3</v>
      </c>
      <c r="D453" s="206">
        <v>0</v>
      </c>
      <c r="E453" s="179" t="s">
        <v>419</v>
      </c>
      <c r="F453" s="180">
        <v>0.29480000000000001</v>
      </c>
      <c r="H453" s="192"/>
    </row>
    <row r="454" spans="1:8">
      <c r="A454" s="179">
        <v>675</v>
      </c>
      <c r="B454" s="179">
        <v>60</v>
      </c>
      <c r="C454" s="208">
        <v>3</v>
      </c>
      <c r="D454" s="206">
        <v>0</v>
      </c>
      <c r="E454" s="179" t="s">
        <v>1325</v>
      </c>
      <c r="F454" s="180">
        <v>0.18859999999999999</v>
      </c>
      <c r="H454" s="192"/>
    </row>
    <row r="455" spans="1:8">
      <c r="A455" s="179">
        <v>676</v>
      </c>
      <c r="B455" s="179">
        <v>60</v>
      </c>
      <c r="C455" s="208">
        <v>3</v>
      </c>
      <c r="D455" s="206">
        <v>0</v>
      </c>
      <c r="E455" s="179" t="s">
        <v>420</v>
      </c>
      <c r="F455" s="180">
        <v>0.28899999999999998</v>
      </c>
      <c r="H455" s="192"/>
    </row>
    <row r="456" spans="1:8">
      <c r="A456" s="179">
        <v>690</v>
      </c>
      <c r="B456" s="179">
        <v>61</v>
      </c>
      <c r="C456" s="208">
        <v>3</v>
      </c>
      <c r="D456" s="206">
        <v>0</v>
      </c>
      <c r="E456" s="179" t="s">
        <v>1326</v>
      </c>
      <c r="F456" s="180">
        <v>0.2142</v>
      </c>
      <c r="H456" s="192"/>
    </row>
    <row r="457" spans="1:8">
      <c r="A457" s="179">
        <v>691</v>
      </c>
      <c r="B457" s="179">
        <v>61</v>
      </c>
      <c r="C457" s="208">
        <v>3</v>
      </c>
      <c r="D457" s="206">
        <v>0</v>
      </c>
      <c r="E457" s="179" t="s">
        <v>421</v>
      </c>
      <c r="F457" s="180">
        <v>0.1867</v>
      </c>
      <c r="H457" s="192"/>
    </row>
    <row r="458" spans="1:8">
      <c r="A458" s="179">
        <v>692</v>
      </c>
      <c r="B458" s="179">
        <v>61</v>
      </c>
      <c r="C458" s="208">
        <v>3</v>
      </c>
      <c r="D458" s="206">
        <v>0</v>
      </c>
      <c r="E458" s="179" t="s">
        <v>1327</v>
      </c>
      <c r="F458" s="180">
        <v>0.1986</v>
      </c>
      <c r="H458" s="192"/>
    </row>
    <row r="459" spans="1:8">
      <c r="A459" s="179">
        <v>693</v>
      </c>
      <c r="B459" s="179">
        <v>61</v>
      </c>
      <c r="C459" s="208">
        <v>3</v>
      </c>
      <c r="D459" s="206">
        <v>0</v>
      </c>
      <c r="E459" s="179" t="s">
        <v>1328</v>
      </c>
      <c r="F459" s="180">
        <v>0.21179999999999999</v>
      </c>
      <c r="H459" s="192"/>
    </row>
    <row r="460" spans="1:8">
      <c r="A460" s="179">
        <v>694</v>
      </c>
      <c r="B460" s="179">
        <v>61</v>
      </c>
      <c r="C460" s="208">
        <v>3</v>
      </c>
      <c r="D460" s="206">
        <v>0</v>
      </c>
      <c r="E460" s="179" t="s">
        <v>422</v>
      </c>
      <c r="F460" s="180">
        <v>0.3493</v>
      </c>
      <c r="H460" s="192"/>
    </row>
    <row r="461" spans="1:8">
      <c r="A461" s="179">
        <v>695</v>
      </c>
      <c r="B461" s="179">
        <v>61</v>
      </c>
      <c r="C461" s="208">
        <v>3</v>
      </c>
      <c r="D461" s="206">
        <v>0</v>
      </c>
      <c r="E461" s="179" t="s">
        <v>423</v>
      </c>
      <c r="F461" s="180">
        <v>0.19869999999999999</v>
      </c>
      <c r="H461" s="192"/>
    </row>
    <row r="462" spans="1:8">
      <c r="A462" s="179">
        <v>710</v>
      </c>
      <c r="B462" s="179">
        <v>62</v>
      </c>
      <c r="C462" s="208">
        <v>3</v>
      </c>
      <c r="D462" s="206">
        <v>0</v>
      </c>
      <c r="E462" s="179" t="s">
        <v>424</v>
      </c>
      <c r="F462" s="180">
        <v>0.2</v>
      </c>
      <c r="H462" s="192"/>
    </row>
    <row r="463" spans="1:8">
      <c r="A463" s="179">
        <v>711</v>
      </c>
      <c r="B463" s="179">
        <v>62</v>
      </c>
      <c r="C463" s="208">
        <v>3</v>
      </c>
      <c r="D463" s="206">
        <v>0</v>
      </c>
      <c r="E463" s="179" t="s">
        <v>425</v>
      </c>
      <c r="F463" s="180">
        <v>0.2525</v>
      </c>
      <c r="H463" s="192"/>
    </row>
    <row r="464" spans="1:8">
      <c r="A464" s="179">
        <v>712</v>
      </c>
      <c r="B464" s="179">
        <v>62</v>
      </c>
      <c r="C464" s="208">
        <v>3</v>
      </c>
      <c r="D464" s="206">
        <v>0</v>
      </c>
      <c r="E464" s="179" t="s">
        <v>426</v>
      </c>
      <c r="F464" s="180">
        <v>0.20660000000000001</v>
      </c>
      <c r="H464" s="192"/>
    </row>
    <row r="465" spans="1:8">
      <c r="A465" s="179">
        <v>713</v>
      </c>
      <c r="B465" s="179">
        <v>62</v>
      </c>
      <c r="C465" s="208">
        <v>3</v>
      </c>
      <c r="D465" s="206">
        <v>0</v>
      </c>
      <c r="E465" s="179" t="s">
        <v>427</v>
      </c>
      <c r="F465" s="180">
        <v>0.19389999999999999</v>
      </c>
      <c r="H465" s="192"/>
    </row>
    <row r="466" spans="1:8">
      <c r="A466" s="179">
        <v>714</v>
      </c>
      <c r="B466" s="179">
        <v>62</v>
      </c>
      <c r="C466" s="208">
        <v>3</v>
      </c>
      <c r="D466" s="206">
        <v>0</v>
      </c>
      <c r="E466" s="179" t="s">
        <v>428</v>
      </c>
      <c r="F466" s="180">
        <v>0.20330000000000001</v>
      </c>
      <c r="H466" s="192"/>
    </row>
    <row r="467" spans="1:8">
      <c r="A467" s="179">
        <v>720</v>
      </c>
      <c r="B467" s="179">
        <v>63</v>
      </c>
      <c r="C467" s="208">
        <v>3</v>
      </c>
      <c r="D467" s="206">
        <v>0</v>
      </c>
      <c r="E467" s="179" t="s">
        <v>429</v>
      </c>
      <c r="F467" s="180">
        <v>0.2283</v>
      </c>
      <c r="H467" s="192"/>
    </row>
    <row r="468" spans="1:8">
      <c r="A468" s="179">
        <v>721</v>
      </c>
      <c r="B468" s="179">
        <v>63</v>
      </c>
      <c r="C468" s="208">
        <v>3</v>
      </c>
      <c r="D468" s="206">
        <v>0</v>
      </c>
      <c r="E468" s="179" t="s">
        <v>430</v>
      </c>
      <c r="F468" s="180">
        <v>0.24510000000000001</v>
      </c>
      <c r="H468" s="192"/>
    </row>
    <row r="469" spans="1:8">
      <c r="A469" s="179">
        <v>722</v>
      </c>
      <c r="B469" s="179">
        <v>63</v>
      </c>
      <c r="C469" s="208">
        <v>3</v>
      </c>
      <c r="D469" s="206">
        <v>0</v>
      </c>
      <c r="E469" s="179" t="s">
        <v>431</v>
      </c>
      <c r="F469" s="180">
        <v>0.2364</v>
      </c>
      <c r="H469" s="192"/>
    </row>
    <row r="470" spans="1:8">
      <c r="A470" s="179">
        <v>723</v>
      </c>
      <c r="B470" s="179">
        <v>63</v>
      </c>
      <c r="C470" s="208">
        <v>3</v>
      </c>
      <c r="D470" s="206">
        <v>0</v>
      </c>
      <c r="E470" s="179" t="s">
        <v>432</v>
      </c>
      <c r="F470" s="180">
        <v>0.29189999999999999</v>
      </c>
      <c r="H470" s="192"/>
    </row>
    <row r="471" spans="1:8">
      <c r="A471" s="179">
        <v>724</v>
      </c>
      <c r="B471" s="179">
        <v>63</v>
      </c>
      <c r="C471" s="208">
        <v>3</v>
      </c>
      <c r="D471" s="206">
        <v>0</v>
      </c>
      <c r="E471" s="179" t="s">
        <v>433</v>
      </c>
      <c r="F471" s="180">
        <v>0.23860000000000001</v>
      </c>
      <c r="H471" s="192"/>
    </row>
    <row r="472" spans="1:8">
      <c r="A472" s="179">
        <v>725</v>
      </c>
      <c r="B472" s="179">
        <v>63</v>
      </c>
      <c r="C472" s="208">
        <v>3</v>
      </c>
      <c r="D472" s="206">
        <v>0</v>
      </c>
      <c r="E472" s="179" t="s">
        <v>434</v>
      </c>
      <c r="F472" s="180">
        <v>0.31859999999999999</v>
      </c>
      <c r="H472" s="192"/>
    </row>
    <row r="473" spans="1:8">
      <c r="A473" s="179">
        <v>726</v>
      </c>
      <c r="B473" s="179">
        <v>63</v>
      </c>
      <c r="C473" s="208">
        <v>3</v>
      </c>
      <c r="D473" s="206">
        <v>0</v>
      </c>
      <c r="E473" s="179" t="s">
        <v>435</v>
      </c>
      <c r="F473" s="180">
        <v>0.24160000000000001</v>
      </c>
      <c r="H473" s="192"/>
    </row>
    <row r="474" spans="1:8">
      <c r="A474" s="179">
        <v>727</v>
      </c>
      <c r="B474" s="179">
        <v>63</v>
      </c>
      <c r="C474" s="208">
        <v>3</v>
      </c>
      <c r="D474" s="206">
        <v>0</v>
      </c>
      <c r="E474" s="179" t="s">
        <v>436</v>
      </c>
      <c r="F474" s="180">
        <v>0.3095</v>
      </c>
      <c r="H474" s="192"/>
    </row>
    <row r="475" spans="1:8">
      <c r="A475" s="179">
        <v>740</v>
      </c>
      <c r="B475" s="179">
        <v>64</v>
      </c>
      <c r="C475" s="208">
        <v>3</v>
      </c>
      <c r="D475" s="206">
        <v>0</v>
      </c>
      <c r="E475" s="179" t="s">
        <v>437</v>
      </c>
      <c r="F475" s="180">
        <v>0.23350000000000001</v>
      </c>
      <c r="H475" s="192"/>
    </row>
    <row r="476" spans="1:8">
      <c r="A476" s="179">
        <v>741</v>
      </c>
      <c r="B476" s="179">
        <v>64</v>
      </c>
      <c r="C476" s="208">
        <v>3</v>
      </c>
      <c r="D476" s="206">
        <v>0</v>
      </c>
      <c r="E476" s="179" t="s">
        <v>438</v>
      </c>
      <c r="F476" s="180">
        <v>0.21390000000000001</v>
      </c>
      <c r="H476" s="192"/>
    </row>
    <row r="477" spans="1:8">
      <c r="A477" s="179">
        <v>742</v>
      </c>
      <c r="B477" s="179">
        <v>64</v>
      </c>
      <c r="C477" s="208">
        <v>3</v>
      </c>
      <c r="D477" s="206">
        <v>0</v>
      </c>
      <c r="E477" s="179" t="s">
        <v>439</v>
      </c>
      <c r="F477" s="180">
        <v>0.18110000000000001</v>
      </c>
      <c r="H477" s="192"/>
    </row>
    <row r="478" spans="1:8">
      <c r="A478" s="179">
        <v>743</v>
      </c>
      <c r="B478" s="179">
        <v>64</v>
      </c>
      <c r="C478" s="208">
        <v>3</v>
      </c>
      <c r="D478" s="206">
        <v>0</v>
      </c>
      <c r="E478" s="179" t="s">
        <v>440</v>
      </c>
      <c r="F478" s="180">
        <v>0.20569999999999999</v>
      </c>
      <c r="H478" s="192"/>
    </row>
    <row r="479" spans="1:8">
      <c r="A479" s="179">
        <v>744</v>
      </c>
      <c r="B479" s="179">
        <v>64</v>
      </c>
      <c r="C479" s="208">
        <v>3</v>
      </c>
      <c r="D479" s="206">
        <v>0</v>
      </c>
      <c r="E479" s="179" t="s">
        <v>441</v>
      </c>
      <c r="F479" s="180">
        <v>0.23530000000000001</v>
      </c>
      <c r="H479" s="192"/>
    </row>
    <row r="480" spans="1:8">
      <c r="A480" s="179">
        <v>750</v>
      </c>
      <c r="B480" s="179">
        <v>65</v>
      </c>
      <c r="C480" s="208">
        <v>3</v>
      </c>
      <c r="D480" s="206">
        <v>0</v>
      </c>
      <c r="E480" s="179" t="s">
        <v>442</v>
      </c>
      <c r="F480" s="180">
        <v>0.2331</v>
      </c>
      <c r="H480" s="192"/>
    </row>
    <row r="481" spans="1:8">
      <c r="A481" s="179">
        <v>751</v>
      </c>
      <c r="B481" s="179">
        <v>65</v>
      </c>
      <c r="C481" s="208">
        <v>3</v>
      </c>
      <c r="D481" s="206">
        <v>0</v>
      </c>
      <c r="E481" s="179" t="s">
        <v>443</v>
      </c>
      <c r="F481" s="180">
        <v>0.24540000000000001</v>
      </c>
      <c r="H481" s="192"/>
    </row>
    <row r="482" spans="1:8">
      <c r="A482" s="179">
        <v>752</v>
      </c>
      <c r="B482" s="179">
        <v>65</v>
      </c>
      <c r="C482" s="208">
        <v>3</v>
      </c>
      <c r="D482" s="206">
        <v>0</v>
      </c>
      <c r="E482" s="179" t="s">
        <v>444</v>
      </c>
      <c r="F482" s="180">
        <v>0.22559999999999999</v>
      </c>
      <c r="H482" s="192"/>
    </row>
    <row r="483" spans="1:8">
      <c r="A483" s="179">
        <v>753</v>
      </c>
      <c r="B483" s="179">
        <v>65</v>
      </c>
      <c r="C483" s="208">
        <v>3</v>
      </c>
      <c r="D483" s="206">
        <v>0</v>
      </c>
      <c r="E483" s="179" t="s">
        <v>445</v>
      </c>
      <c r="F483" s="180">
        <v>0.25259999999999999</v>
      </c>
      <c r="H483" s="192"/>
    </row>
    <row r="484" spans="1:8">
      <c r="A484" s="179">
        <v>760</v>
      </c>
      <c r="B484" s="179">
        <v>66</v>
      </c>
      <c r="C484" s="208">
        <v>3</v>
      </c>
      <c r="D484" s="206">
        <v>0</v>
      </c>
      <c r="E484" s="179" t="s">
        <v>149</v>
      </c>
      <c r="F484" s="180">
        <v>0.35849999999999999</v>
      </c>
      <c r="H484" s="192"/>
    </row>
    <row r="485" spans="1:8">
      <c r="A485" s="179">
        <v>761</v>
      </c>
      <c r="B485" s="179">
        <v>66</v>
      </c>
      <c r="C485" s="208">
        <v>3</v>
      </c>
      <c r="D485" s="206">
        <v>0</v>
      </c>
      <c r="E485" s="179" t="s">
        <v>446</v>
      </c>
      <c r="F485" s="180">
        <v>0.28360000000000002</v>
      </c>
      <c r="H485" s="192"/>
    </row>
    <row r="486" spans="1:8">
      <c r="A486" s="179">
        <v>762</v>
      </c>
      <c r="B486" s="179">
        <v>66</v>
      </c>
      <c r="C486" s="208">
        <v>3</v>
      </c>
      <c r="D486" s="206">
        <v>0</v>
      </c>
      <c r="E486" s="179" t="s">
        <v>447</v>
      </c>
      <c r="F486" s="180">
        <v>0.43359999999999999</v>
      </c>
      <c r="H486" s="192"/>
    </row>
    <row r="487" spans="1:8">
      <c r="A487" s="179">
        <v>763</v>
      </c>
      <c r="B487" s="179">
        <v>66</v>
      </c>
      <c r="C487" s="208">
        <v>3</v>
      </c>
      <c r="D487" s="206">
        <v>0</v>
      </c>
      <c r="E487" s="179" t="s">
        <v>448</v>
      </c>
      <c r="F487" s="180">
        <v>0.41649999999999998</v>
      </c>
      <c r="H487" s="192"/>
    </row>
    <row r="488" spans="1:8">
      <c r="A488" s="179">
        <v>764</v>
      </c>
      <c r="B488" s="179">
        <v>66</v>
      </c>
      <c r="C488" s="208">
        <v>3</v>
      </c>
      <c r="D488" s="206">
        <v>0</v>
      </c>
      <c r="E488" s="179" t="s">
        <v>449</v>
      </c>
      <c r="F488" s="180">
        <v>0.40500000000000003</v>
      </c>
      <c r="H488" s="192"/>
    </row>
    <row r="489" spans="1:8">
      <c r="A489" s="179">
        <v>765</v>
      </c>
      <c r="B489" s="179">
        <v>66</v>
      </c>
      <c r="C489" s="208">
        <v>3</v>
      </c>
      <c r="D489" s="206">
        <v>0</v>
      </c>
      <c r="E489" s="179" t="s">
        <v>450</v>
      </c>
      <c r="F489" s="180">
        <v>0.31769999999999998</v>
      </c>
      <c r="H489" s="192"/>
    </row>
    <row r="490" spans="1:8">
      <c r="A490" s="179">
        <v>766</v>
      </c>
      <c r="B490" s="179">
        <v>66</v>
      </c>
      <c r="C490" s="208">
        <v>3</v>
      </c>
      <c r="D490" s="206">
        <v>0</v>
      </c>
      <c r="E490" s="179" t="s">
        <v>451</v>
      </c>
      <c r="F490" s="180">
        <v>0.23880000000000001</v>
      </c>
      <c r="H490" s="192"/>
    </row>
    <row r="491" spans="1:8">
      <c r="A491" s="179">
        <v>770</v>
      </c>
      <c r="B491" s="179">
        <v>67</v>
      </c>
      <c r="C491" s="208">
        <v>3</v>
      </c>
      <c r="D491" s="206">
        <v>0</v>
      </c>
      <c r="E491" s="179" t="s">
        <v>452</v>
      </c>
      <c r="F491" s="180">
        <v>0.20799999999999999</v>
      </c>
      <c r="H491" s="192"/>
    </row>
    <row r="492" spans="1:8">
      <c r="A492" s="179">
        <v>771</v>
      </c>
      <c r="B492" s="179">
        <v>67</v>
      </c>
      <c r="C492" s="208">
        <v>3</v>
      </c>
      <c r="D492" s="206">
        <v>0</v>
      </c>
      <c r="E492" s="179" t="s">
        <v>453</v>
      </c>
      <c r="F492" s="180">
        <v>0.21199999999999999</v>
      </c>
      <c r="H492" s="192"/>
    </row>
    <row r="493" spans="1:8">
      <c r="A493" s="179">
        <v>772</v>
      </c>
      <c r="B493" s="179">
        <v>67</v>
      </c>
      <c r="C493" s="208">
        <v>3</v>
      </c>
      <c r="D493" s="206">
        <v>0</v>
      </c>
      <c r="E493" s="179" t="s">
        <v>454</v>
      </c>
      <c r="F493" s="180">
        <v>0.2356</v>
      </c>
      <c r="H493" s="192"/>
    </row>
    <row r="494" spans="1:8">
      <c r="A494" s="179">
        <v>780</v>
      </c>
      <c r="B494" s="179">
        <v>68</v>
      </c>
      <c r="C494" s="208">
        <v>3</v>
      </c>
      <c r="D494" s="206">
        <v>0</v>
      </c>
      <c r="E494" s="179" t="s">
        <v>1329</v>
      </c>
      <c r="F494" s="180">
        <v>0.26269999999999999</v>
      </c>
      <c r="H494" s="192"/>
    </row>
    <row r="495" spans="1:8">
      <c r="A495" s="179">
        <v>781</v>
      </c>
      <c r="B495" s="179">
        <v>68</v>
      </c>
      <c r="C495" s="208">
        <v>3</v>
      </c>
      <c r="D495" s="206">
        <v>0</v>
      </c>
      <c r="E495" s="179" t="s">
        <v>1330</v>
      </c>
      <c r="F495" s="180">
        <v>0.2326</v>
      </c>
      <c r="H495" s="192"/>
    </row>
    <row r="496" spans="1:8">
      <c r="A496" s="179">
        <v>782</v>
      </c>
      <c r="B496" s="179">
        <v>68</v>
      </c>
      <c r="C496" s="208">
        <v>3</v>
      </c>
      <c r="D496" s="206">
        <v>0</v>
      </c>
      <c r="E496" s="179" t="s">
        <v>455</v>
      </c>
      <c r="F496" s="180">
        <v>0.2382</v>
      </c>
      <c r="H496" s="192"/>
    </row>
    <row r="497" spans="1:8">
      <c r="A497" s="179">
        <v>783</v>
      </c>
      <c r="B497" s="179">
        <v>68</v>
      </c>
      <c r="C497" s="208">
        <v>3</v>
      </c>
      <c r="D497" s="206">
        <v>0</v>
      </c>
      <c r="E497" s="179" t="s">
        <v>456</v>
      </c>
      <c r="F497" s="180">
        <v>0.58830000000000005</v>
      </c>
      <c r="H497" s="192"/>
    </row>
    <row r="498" spans="1:8">
      <c r="A498" s="179">
        <v>784</v>
      </c>
      <c r="B498" s="179">
        <v>68</v>
      </c>
      <c r="C498" s="208">
        <v>3</v>
      </c>
      <c r="D498" s="206">
        <v>0</v>
      </c>
      <c r="E498" s="179" t="s">
        <v>457</v>
      </c>
      <c r="F498" s="180">
        <v>0.30170000000000002</v>
      </c>
      <c r="H498" s="192"/>
    </row>
    <row r="499" spans="1:8">
      <c r="A499" s="179">
        <v>785</v>
      </c>
      <c r="B499" s="179">
        <v>68</v>
      </c>
      <c r="C499" s="208">
        <v>3</v>
      </c>
      <c r="D499" s="206">
        <v>0</v>
      </c>
      <c r="E499" s="179" t="s">
        <v>458</v>
      </c>
      <c r="F499" s="180">
        <v>0.247</v>
      </c>
      <c r="H499" s="192"/>
    </row>
    <row r="500" spans="1:8">
      <c r="A500" s="179">
        <v>786</v>
      </c>
      <c r="B500" s="179">
        <v>68</v>
      </c>
      <c r="C500" s="208">
        <v>3</v>
      </c>
      <c r="D500" s="206">
        <v>0</v>
      </c>
      <c r="E500" s="179" t="s">
        <v>459</v>
      </c>
      <c r="F500" s="180">
        <v>0.2374</v>
      </c>
      <c r="H500" s="192"/>
    </row>
    <row r="501" spans="1:8">
      <c r="A501" s="179">
        <v>800</v>
      </c>
      <c r="B501" s="179">
        <v>69</v>
      </c>
      <c r="C501" s="208">
        <v>3</v>
      </c>
      <c r="D501" s="206">
        <v>0</v>
      </c>
      <c r="E501" s="179" t="s">
        <v>460</v>
      </c>
      <c r="F501" s="180">
        <v>0.32779999999999998</v>
      </c>
      <c r="H501" s="192"/>
    </row>
    <row r="502" spans="1:8">
      <c r="A502" s="179">
        <v>801</v>
      </c>
      <c r="B502" s="179">
        <v>69</v>
      </c>
      <c r="C502" s="208">
        <v>3</v>
      </c>
      <c r="D502" s="206">
        <v>0</v>
      </c>
      <c r="E502" s="179" t="s">
        <v>461</v>
      </c>
      <c r="F502" s="180">
        <v>0.27489999999999998</v>
      </c>
      <c r="H502" s="192"/>
    </row>
    <row r="503" spans="1:8">
      <c r="A503" s="179">
        <v>802</v>
      </c>
      <c r="B503" s="179">
        <v>69</v>
      </c>
      <c r="C503" s="208">
        <v>3</v>
      </c>
      <c r="D503" s="206">
        <v>0</v>
      </c>
      <c r="E503" s="179" t="s">
        <v>462</v>
      </c>
      <c r="F503" s="180">
        <v>0.29809999999999998</v>
      </c>
      <c r="H503" s="192"/>
    </row>
    <row r="504" spans="1:8">
      <c r="A504" s="179">
        <v>803</v>
      </c>
      <c r="B504" s="179">
        <v>69</v>
      </c>
      <c r="C504" s="208">
        <v>3</v>
      </c>
      <c r="D504" s="206">
        <v>0</v>
      </c>
      <c r="E504" s="179" t="s">
        <v>463</v>
      </c>
      <c r="F504" s="180">
        <v>0.30199999999999999</v>
      </c>
      <c r="H504" s="192"/>
    </row>
    <row r="505" spans="1:8">
      <c r="A505" s="179">
        <v>804</v>
      </c>
      <c r="B505" s="179">
        <v>69</v>
      </c>
      <c r="C505" s="208">
        <v>3</v>
      </c>
      <c r="D505" s="206">
        <v>0</v>
      </c>
      <c r="E505" s="179" t="s">
        <v>464</v>
      </c>
      <c r="F505" s="180">
        <v>0.26540000000000002</v>
      </c>
      <c r="H505" s="192"/>
    </row>
    <row r="506" spans="1:8">
      <c r="A506" s="179">
        <v>805</v>
      </c>
      <c r="B506" s="179">
        <v>70</v>
      </c>
      <c r="C506" s="208">
        <v>3</v>
      </c>
      <c r="D506" s="206">
        <v>0</v>
      </c>
      <c r="E506" s="179" t="s">
        <v>465</v>
      </c>
      <c r="F506" s="180">
        <v>0.47489999999999999</v>
      </c>
      <c r="H506" s="192"/>
    </row>
    <row r="507" spans="1:8">
      <c r="A507" s="179">
        <v>806</v>
      </c>
      <c r="B507" s="179">
        <v>70</v>
      </c>
      <c r="C507" s="208">
        <v>3</v>
      </c>
      <c r="D507" s="206">
        <v>0</v>
      </c>
      <c r="E507" s="179" t="s">
        <v>1577</v>
      </c>
      <c r="F507" s="180">
        <v>0.26100000000000001</v>
      </c>
      <c r="H507" s="192"/>
    </row>
    <row r="508" spans="1:8">
      <c r="A508" s="179">
        <v>807</v>
      </c>
      <c r="B508" s="179">
        <v>70</v>
      </c>
      <c r="C508" s="208">
        <v>3</v>
      </c>
      <c r="D508" s="206">
        <v>0</v>
      </c>
      <c r="E508" s="179" t="s">
        <v>466</v>
      </c>
      <c r="F508" s="180">
        <v>0.32419999999999999</v>
      </c>
      <c r="H508" s="192"/>
    </row>
    <row r="509" spans="1:8">
      <c r="A509" s="179">
        <v>808</v>
      </c>
      <c r="B509" s="179">
        <v>70</v>
      </c>
      <c r="C509" s="208">
        <v>3</v>
      </c>
      <c r="D509" s="206">
        <v>0</v>
      </c>
      <c r="E509" s="179" t="s">
        <v>467</v>
      </c>
      <c r="F509" s="180">
        <v>0.3281</v>
      </c>
      <c r="H509" s="192"/>
    </row>
    <row r="510" spans="1:8">
      <c r="A510" s="179">
        <v>809</v>
      </c>
      <c r="B510" s="179">
        <v>70</v>
      </c>
      <c r="C510" s="208">
        <v>3</v>
      </c>
      <c r="D510" s="206">
        <v>0</v>
      </c>
      <c r="E510" s="179" t="s">
        <v>468</v>
      </c>
      <c r="F510" s="180">
        <v>0.21329999999999999</v>
      </c>
      <c r="H510" s="192"/>
    </row>
    <row r="511" spans="1:8">
      <c r="A511" s="179">
        <v>810</v>
      </c>
      <c r="B511" s="179">
        <v>70</v>
      </c>
      <c r="C511" s="208">
        <v>3</v>
      </c>
      <c r="D511" s="206">
        <v>0</v>
      </c>
      <c r="E511" s="179" t="s">
        <v>469</v>
      </c>
      <c r="F511" s="180">
        <v>0.1802</v>
      </c>
      <c r="H511" s="192"/>
    </row>
    <row r="512" spans="1:8">
      <c r="A512" s="179">
        <v>820</v>
      </c>
      <c r="B512" s="179">
        <v>71</v>
      </c>
      <c r="C512" s="208">
        <v>3</v>
      </c>
      <c r="D512" s="206">
        <v>0</v>
      </c>
      <c r="E512" s="179" t="s">
        <v>470</v>
      </c>
      <c r="F512" s="180">
        <v>0.24729999999999999</v>
      </c>
      <c r="H512" s="192"/>
    </row>
    <row r="513" spans="1:8">
      <c r="A513" s="179">
        <v>821</v>
      </c>
      <c r="B513" s="179">
        <v>71</v>
      </c>
      <c r="C513" s="208">
        <v>3</v>
      </c>
      <c r="D513" s="206">
        <v>0</v>
      </c>
      <c r="E513" s="179" t="s">
        <v>1331</v>
      </c>
      <c r="F513" s="180">
        <v>0.2235</v>
      </c>
      <c r="H513" s="192"/>
    </row>
    <row r="514" spans="1:8">
      <c r="A514" s="179">
        <v>822</v>
      </c>
      <c r="B514" s="179">
        <v>71</v>
      </c>
      <c r="C514" s="208">
        <v>3</v>
      </c>
      <c r="D514" s="206">
        <v>0</v>
      </c>
      <c r="E514" s="179" t="s">
        <v>1332</v>
      </c>
      <c r="F514" s="180">
        <v>0.27400000000000002</v>
      </c>
      <c r="H514" s="192"/>
    </row>
    <row r="515" spans="1:8">
      <c r="A515" s="179">
        <v>823</v>
      </c>
      <c r="B515" s="179">
        <v>71</v>
      </c>
      <c r="C515" s="208">
        <v>3</v>
      </c>
      <c r="D515" s="206">
        <v>0</v>
      </c>
      <c r="E515" s="179" t="s">
        <v>471</v>
      </c>
      <c r="F515" s="180">
        <v>0.21909999999999999</v>
      </c>
      <c r="H515" s="192"/>
    </row>
    <row r="516" spans="1:8">
      <c r="A516" s="179">
        <v>824</v>
      </c>
      <c r="B516" s="179">
        <v>71</v>
      </c>
      <c r="C516" s="208">
        <v>3</v>
      </c>
      <c r="D516" s="206">
        <v>0</v>
      </c>
      <c r="E516" s="179" t="s">
        <v>1333</v>
      </c>
      <c r="F516" s="180">
        <v>0.19789999999999999</v>
      </c>
      <c r="H516" s="192"/>
    </row>
    <row r="517" spans="1:8">
      <c r="A517" s="179">
        <v>825</v>
      </c>
      <c r="B517" s="179">
        <v>71</v>
      </c>
      <c r="C517" s="208">
        <v>3</v>
      </c>
      <c r="D517" s="206">
        <v>0</v>
      </c>
      <c r="E517" s="179" t="s">
        <v>472</v>
      </c>
      <c r="F517" s="180">
        <v>0.2198</v>
      </c>
      <c r="H517" s="192"/>
    </row>
    <row r="518" spans="1:8">
      <c r="A518" s="179">
        <v>826</v>
      </c>
      <c r="B518" s="179">
        <v>71</v>
      </c>
      <c r="C518" s="208">
        <v>3</v>
      </c>
      <c r="D518" s="206">
        <v>0</v>
      </c>
      <c r="E518" s="179" t="s">
        <v>473</v>
      </c>
      <c r="F518" s="180">
        <v>0.26939999999999997</v>
      </c>
      <c r="H518" s="192"/>
    </row>
    <row r="519" spans="1:8">
      <c r="A519" s="179">
        <v>827</v>
      </c>
      <c r="B519" s="179">
        <v>71</v>
      </c>
      <c r="C519" s="208">
        <v>3</v>
      </c>
      <c r="D519" s="206">
        <v>0</v>
      </c>
      <c r="E519" s="179" t="s">
        <v>474</v>
      </c>
      <c r="F519" s="180">
        <v>0.2344</v>
      </c>
      <c r="H519" s="192"/>
    </row>
    <row r="520" spans="1:8">
      <c r="A520" s="179">
        <v>828</v>
      </c>
      <c r="B520" s="179">
        <v>71</v>
      </c>
      <c r="C520" s="208">
        <v>3</v>
      </c>
      <c r="D520" s="206">
        <v>0</v>
      </c>
      <c r="E520" s="179" t="s">
        <v>475</v>
      </c>
      <c r="F520" s="180">
        <v>0.1908</v>
      </c>
      <c r="H520" s="192"/>
    </row>
    <row r="521" spans="1:8">
      <c r="A521" s="179">
        <v>829</v>
      </c>
      <c r="B521" s="179">
        <v>71</v>
      </c>
      <c r="C521" s="208">
        <v>3</v>
      </c>
      <c r="D521" s="206">
        <v>0</v>
      </c>
      <c r="E521" s="179" t="s">
        <v>1334</v>
      </c>
      <c r="F521" s="180">
        <v>0.2036</v>
      </c>
      <c r="H521" s="192"/>
    </row>
    <row r="522" spans="1:8">
      <c r="A522" s="179">
        <v>830</v>
      </c>
      <c r="B522" s="179">
        <v>71</v>
      </c>
      <c r="C522" s="208">
        <v>3</v>
      </c>
      <c r="D522" s="206">
        <v>0</v>
      </c>
      <c r="E522" s="179" t="s">
        <v>476</v>
      </c>
      <c r="F522" s="180">
        <v>0.29149999999999998</v>
      </c>
      <c r="H522" s="192"/>
    </row>
    <row r="523" spans="1:8">
      <c r="A523" s="179">
        <v>831</v>
      </c>
      <c r="B523" s="179">
        <v>71</v>
      </c>
      <c r="C523" s="208">
        <v>3</v>
      </c>
      <c r="D523" s="206">
        <v>0</v>
      </c>
      <c r="E523" s="179" t="s">
        <v>1335</v>
      </c>
      <c r="F523" s="180">
        <v>0.247</v>
      </c>
      <c r="H523" s="192"/>
    </row>
    <row r="524" spans="1:8">
      <c r="A524" s="179">
        <v>840</v>
      </c>
      <c r="B524" s="179">
        <v>72</v>
      </c>
      <c r="C524" s="208">
        <v>3</v>
      </c>
      <c r="D524" s="206">
        <v>0</v>
      </c>
      <c r="E524" s="179" t="s">
        <v>477</v>
      </c>
      <c r="F524" s="180">
        <v>0.2087</v>
      </c>
      <c r="H524" s="192"/>
    </row>
    <row r="525" spans="1:8">
      <c r="A525" s="179">
        <v>841</v>
      </c>
      <c r="B525" s="179">
        <v>72</v>
      </c>
      <c r="C525" s="208">
        <v>3</v>
      </c>
      <c r="D525" s="206">
        <v>0</v>
      </c>
      <c r="E525" s="179" t="s">
        <v>478</v>
      </c>
      <c r="F525" s="180">
        <v>0.41799999999999998</v>
      </c>
      <c r="H525" s="192"/>
    </row>
    <row r="526" spans="1:8">
      <c r="A526" s="179">
        <v>842</v>
      </c>
      <c r="B526" s="179">
        <v>72</v>
      </c>
      <c r="C526" s="208">
        <v>3</v>
      </c>
      <c r="D526" s="206">
        <v>0</v>
      </c>
      <c r="E526" s="179" t="s">
        <v>479</v>
      </c>
      <c r="F526" s="180">
        <v>0.38929999999999998</v>
      </c>
      <c r="H526" s="192"/>
    </row>
    <row r="527" spans="1:8">
      <c r="A527" s="179">
        <v>843</v>
      </c>
      <c r="B527" s="179">
        <v>72</v>
      </c>
      <c r="C527" s="208">
        <v>3</v>
      </c>
      <c r="D527" s="206">
        <v>0</v>
      </c>
      <c r="E527" s="179" t="s">
        <v>480</v>
      </c>
      <c r="F527" s="180">
        <v>0.36699999999999999</v>
      </c>
      <c r="H527" s="192"/>
    </row>
    <row r="528" spans="1:8">
      <c r="A528" s="179">
        <v>850</v>
      </c>
      <c r="B528" s="179">
        <v>73</v>
      </c>
      <c r="C528" s="208">
        <v>3</v>
      </c>
      <c r="D528" s="206">
        <v>0</v>
      </c>
      <c r="E528" s="179" t="s">
        <v>481</v>
      </c>
      <c r="F528" s="180">
        <v>0.32469999999999999</v>
      </c>
      <c r="H528" s="192"/>
    </row>
    <row r="529" spans="1:8">
      <c r="A529" s="179">
        <v>851</v>
      </c>
      <c r="B529" s="179">
        <v>73</v>
      </c>
      <c r="C529" s="208">
        <v>3</v>
      </c>
      <c r="D529" s="206">
        <v>0</v>
      </c>
      <c r="E529" s="179" t="s">
        <v>482</v>
      </c>
      <c r="F529" s="180">
        <v>0.38769999999999999</v>
      </c>
      <c r="H529" s="192"/>
    </row>
    <row r="530" spans="1:8">
      <c r="A530" s="179">
        <v>852</v>
      </c>
      <c r="B530" s="179">
        <v>73</v>
      </c>
      <c r="C530" s="208">
        <v>3</v>
      </c>
      <c r="D530" s="206">
        <v>0</v>
      </c>
      <c r="E530" s="179" t="s">
        <v>483</v>
      </c>
      <c r="F530" s="180">
        <v>0.27589999999999998</v>
      </c>
      <c r="H530" s="192"/>
    </row>
    <row r="531" spans="1:8">
      <c r="A531" s="179">
        <v>853</v>
      </c>
      <c r="B531" s="179">
        <v>73</v>
      </c>
      <c r="C531" s="208">
        <v>3</v>
      </c>
      <c r="D531" s="206">
        <v>0</v>
      </c>
      <c r="E531" s="179" t="s">
        <v>484</v>
      </c>
      <c r="F531" s="180">
        <v>0.27579999999999999</v>
      </c>
      <c r="H531" s="192"/>
    </row>
    <row r="532" spans="1:8">
      <c r="A532" s="179">
        <v>854</v>
      </c>
      <c r="B532" s="179">
        <v>73</v>
      </c>
      <c r="C532" s="208">
        <v>3</v>
      </c>
      <c r="D532" s="206">
        <v>0</v>
      </c>
      <c r="E532" s="179" t="s">
        <v>485</v>
      </c>
      <c r="F532" s="180">
        <v>0.2792</v>
      </c>
      <c r="H532" s="192"/>
    </row>
    <row r="533" spans="1:8">
      <c r="A533" s="179">
        <v>860</v>
      </c>
      <c r="B533" s="179">
        <v>74</v>
      </c>
      <c r="C533" s="208">
        <v>3</v>
      </c>
      <c r="D533" s="206">
        <v>0</v>
      </c>
      <c r="E533" s="179" t="s">
        <v>486</v>
      </c>
      <c r="F533" s="180">
        <v>0.33200000000000002</v>
      </c>
      <c r="H533" s="192"/>
    </row>
    <row r="534" spans="1:8">
      <c r="A534" s="179">
        <v>861</v>
      </c>
      <c r="B534" s="179">
        <v>74</v>
      </c>
      <c r="C534" s="208">
        <v>3</v>
      </c>
      <c r="D534" s="206">
        <v>0</v>
      </c>
      <c r="E534" s="179" t="s">
        <v>487</v>
      </c>
      <c r="F534" s="180">
        <v>0.29909999999999998</v>
      </c>
      <c r="H534" s="192"/>
    </row>
    <row r="535" spans="1:8">
      <c r="A535" s="179">
        <v>870</v>
      </c>
      <c r="B535" s="179">
        <v>75</v>
      </c>
      <c r="C535" s="208">
        <v>3</v>
      </c>
      <c r="D535" s="206">
        <v>0</v>
      </c>
      <c r="E535" s="179" t="s">
        <v>488</v>
      </c>
      <c r="F535" s="180">
        <v>0.15709999999999999</v>
      </c>
      <c r="H535" s="192"/>
    </row>
    <row r="536" spans="1:8">
      <c r="A536" s="179">
        <v>871</v>
      </c>
      <c r="B536" s="179">
        <v>75</v>
      </c>
      <c r="C536" s="208">
        <v>3</v>
      </c>
      <c r="D536" s="206">
        <v>0</v>
      </c>
      <c r="E536" s="179" t="s">
        <v>489</v>
      </c>
      <c r="F536" s="180">
        <v>0.2271</v>
      </c>
      <c r="H536" s="192"/>
    </row>
    <row r="537" spans="1:8">
      <c r="A537" s="179">
        <v>872</v>
      </c>
      <c r="B537" s="179">
        <v>75</v>
      </c>
      <c r="C537" s="208">
        <v>3</v>
      </c>
      <c r="D537" s="206">
        <v>0</v>
      </c>
      <c r="E537" s="179" t="s">
        <v>490</v>
      </c>
      <c r="F537" s="180">
        <v>0.1787</v>
      </c>
      <c r="H537" s="192"/>
    </row>
    <row r="538" spans="1:8">
      <c r="A538" s="179">
        <v>873</v>
      </c>
      <c r="B538" s="179">
        <v>75</v>
      </c>
      <c r="C538" s="208">
        <v>3</v>
      </c>
      <c r="D538" s="206">
        <v>0</v>
      </c>
      <c r="E538" s="179" t="s">
        <v>491</v>
      </c>
      <c r="F538" s="180">
        <v>0.18090000000000001</v>
      </c>
      <c r="H538" s="192"/>
    </row>
    <row r="539" spans="1:8">
      <c r="A539" s="179">
        <v>874</v>
      </c>
      <c r="B539" s="179">
        <v>75</v>
      </c>
      <c r="C539" s="208">
        <v>3</v>
      </c>
      <c r="D539" s="206">
        <v>0</v>
      </c>
      <c r="E539" s="179" t="s">
        <v>492</v>
      </c>
      <c r="F539" s="180">
        <v>0.1973</v>
      </c>
      <c r="H539" s="192"/>
    </row>
    <row r="540" spans="1:8">
      <c r="A540" s="179">
        <v>875</v>
      </c>
      <c r="B540" s="179">
        <v>75</v>
      </c>
      <c r="C540" s="208">
        <v>3</v>
      </c>
      <c r="D540" s="206">
        <v>0</v>
      </c>
      <c r="E540" s="179" t="s">
        <v>493</v>
      </c>
      <c r="F540" s="180">
        <v>0.24199999999999999</v>
      </c>
      <c r="H540" s="192"/>
    </row>
    <row r="541" spans="1:8">
      <c r="A541" s="179">
        <v>876</v>
      </c>
      <c r="B541" s="179">
        <v>77</v>
      </c>
      <c r="C541" s="208">
        <v>3</v>
      </c>
      <c r="D541" s="206">
        <v>0</v>
      </c>
      <c r="E541" s="179" t="s">
        <v>1336</v>
      </c>
      <c r="F541" s="180">
        <v>0.24629999999999999</v>
      </c>
      <c r="H541" s="192"/>
    </row>
    <row r="542" spans="1:8">
      <c r="A542" s="179">
        <v>877</v>
      </c>
      <c r="B542" s="179">
        <v>77</v>
      </c>
      <c r="C542" s="208">
        <v>3</v>
      </c>
      <c r="D542" s="206">
        <v>0</v>
      </c>
      <c r="E542" s="179" t="s">
        <v>1337</v>
      </c>
      <c r="F542" s="180">
        <v>0.1968</v>
      </c>
      <c r="H542" s="192"/>
    </row>
    <row r="543" spans="1:8">
      <c r="A543" s="179">
        <v>878</v>
      </c>
      <c r="B543" s="179">
        <v>77</v>
      </c>
      <c r="C543" s="208">
        <v>3</v>
      </c>
      <c r="D543" s="206">
        <v>0</v>
      </c>
      <c r="E543" s="179" t="s">
        <v>1480</v>
      </c>
      <c r="F543" s="180">
        <v>0.2059</v>
      </c>
      <c r="H543" s="192"/>
    </row>
    <row r="544" spans="1:8">
      <c r="A544" s="179">
        <v>879</v>
      </c>
      <c r="B544" s="179">
        <v>77</v>
      </c>
      <c r="C544" s="208">
        <v>3</v>
      </c>
      <c r="D544" s="206">
        <v>0</v>
      </c>
      <c r="E544" s="179" t="s">
        <v>1481</v>
      </c>
      <c r="F544" s="180">
        <v>0.2283</v>
      </c>
      <c r="H544" s="192"/>
    </row>
    <row r="545" spans="1:8">
      <c r="A545" s="179">
        <v>880</v>
      </c>
      <c r="B545" s="179">
        <v>76</v>
      </c>
      <c r="C545" s="208">
        <v>3</v>
      </c>
      <c r="D545" s="206">
        <v>0</v>
      </c>
      <c r="E545" s="179" t="s">
        <v>494</v>
      </c>
      <c r="F545" s="180">
        <v>0.2525</v>
      </c>
      <c r="H545" s="192"/>
    </row>
    <row r="546" spans="1:8">
      <c r="A546" s="179">
        <v>881</v>
      </c>
      <c r="B546" s="179">
        <v>76</v>
      </c>
      <c r="C546" s="208">
        <v>3</v>
      </c>
      <c r="D546" s="206">
        <v>0</v>
      </c>
      <c r="E546" s="179" t="s">
        <v>495</v>
      </c>
      <c r="F546" s="180">
        <v>0.27860000000000001</v>
      </c>
      <c r="H546" s="192"/>
    </row>
    <row r="547" spans="1:8">
      <c r="A547" s="179">
        <v>882</v>
      </c>
      <c r="B547" s="179">
        <v>77</v>
      </c>
      <c r="C547" s="208">
        <v>3</v>
      </c>
      <c r="D547" s="206">
        <v>0</v>
      </c>
      <c r="E547" s="179" t="s">
        <v>1338</v>
      </c>
      <c r="F547" s="180">
        <v>0.30759999999999998</v>
      </c>
      <c r="H547" s="192"/>
    </row>
    <row r="548" spans="1:8">
      <c r="A548" s="179">
        <v>993</v>
      </c>
      <c r="B548" s="179">
        <v>99</v>
      </c>
      <c r="C548" s="208">
        <v>8</v>
      </c>
      <c r="D548" s="206">
        <v>0</v>
      </c>
      <c r="E548" s="179" t="s">
        <v>496</v>
      </c>
      <c r="F548" s="180">
        <v>0</v>
      </c>
      <c r="H548" s="192"/>
    </row>
    <row r="549" spans="1:8">
      <c r="A549" s="179">
        <v>994</v>
      </c>
      <c r="B549" s="179">
        <v>99</v>
      </c>
      <c r="C549" s="208">
        <v>8</v>
      </c>
      <c r="D549" s="206">
        <v>0</v>
      </c>
      <c r="E549" s="179" t="s">
        <v>497</v>
      </c>
      <c r="F549" s="180">
        <v>0</v>
      </c>
      <c r="H549" s="192"/>
    </row>
    <row r="550" spans="1:8">
      <c r="A550" s="179">
        <v>999</v>
      </c>
      <c r="B550" s="179">
        <v>99</v>
      </c>
      <c r="C550" s="208">
        <v>8</v>
      </c>
      <c r="D550" s="206">
        <v>0</v>
      </c>
      <c r="E550" s="179" t="s">
        <v>498</v>
      </c>
      <c r="F550" s="180">
        <v>0</v>
      </c>
      <c r="H550" s="192"/>
    </row>
    <row r="551" spans="1:8">
      <c r="A551" s="179">
        <v>1001</v>
      </c>
      <c r="B551" s="179">
        <v>23</v>
      </c>
      <c r="C551" s="208">
        <v>7</v>
      </c>
      <c r="D551" s="206">
        <v>1</v>
      </c>
      <c r="E551" s="179" t="s">
        <v>1339</v>
      </c>
      <c r="F551" s="180">
        <v>0</v>
      </c>
      <c r="H551" s="192"/>
    </row>
    <row r="552" spans="1:8">
      <c r="A552" s="179">
        <v>1002</v>
      </c>
      <c r="B552" s="179">
        <v>23</v>
      </c>
      <c r="C552" s="208">
        <v>7</v>
      </c>
      <c r="D552" s="206">
        <v>1</v>
      </c>
      <c r="E552" s="179" t="s">
        <v>1340</v>
      </c>
      <c r="F552" s="180">
        <v>0</v>
      </c>
      <c r="H552" s="192"/>
    </row>
    <row r="553" spans="1:8">
      <c r="A553" s="179">
        <v>1003</v>
      </c>
      <c r="B553" s="179">
        <v>23</v>
      </c>
      <c r="C553" s="208">
        <v>7</v>
      </c>
      <c r="D553" s="206">
        <v>1</v>
      </c>
      <c r="E553" s="179" t="s">
        <v>1341</v>
      </c>
      <c r="F553" s="180">
        <v>0</v>
      </c>
      <c r="H553" s="192"/>
    </row>
    <row r="554" spans="1:8">
      <c r="A554" s="179">
        <v>1004</v>
      </c>
      <c r="B554" s="179">
        <v>23</v>
      </c>
      <c r="C554" s="208">
        <v>7</v>
      </c>
      <c r="D554" s="206">
        <v>0</v>
      </c>
      <c r="E554" s="179" t="s">
        <v>499</v>
      </c>
      <c r="F554" s="180">
        <v>0</v>
      </c>
      <c r="H554" s="192"/>
    </row>
    <row r="555" spans="1:8">
      <c r="A555" s="179">
        <v>1005</v>
      </c>
      <c r="B555" s="179">
        <v>23</v>
      </c>
      <c r="C555" s="208">
        <v>7</v>
      </c>
      <c r="D555" s="206">
        <v>0</v>
      </c>
      <c r="E555" s="179" t="s">
        <v>500</v>
      </c>
      <c r="F555" s="180">
        <v>0</v>
      </c>
      <c r="H555" s="192"/>
    </row>
    <row r="556" spans="1:8">
      <c r="A556" s="179">
        <v>1006</v>
      </c>
      <c r="B556" s="179">
        <v>23</v>
      </c>
      <c r="C556" s="208">
        <v>7</v>
      </c>
      <c r="D556" s="206">
        <v>0</v>
      </c>
      <c r="E556" s="179" t="s">
        <v>501</v>
      </c>
      <c r="F556" s="180">
        <v>0</v>
      </c>
      <c r="H556" s="192"/>
    </row>
    <row r="557" spans="1:8">
      <c r="A557" s="179">
        <v>1007</v>
      </c>
      <c r="B557" s="179">
        <v>23</v>
      </c>
      <c r="C557" s="208">
        <v>7</v>
      </c>
      <c r="D557" s="206">
        <v>0</v>
      </c>
      <c r="E557" s="179" t="s">
        <v>502</v>
      </c>
      <c r="F557" s="180">
        <v>0</v>
      </c>
      <c r="H557" s="192"/>
    </row>
    <row r="558" spans="1:8">
      <c r="A558" s="179">
        <v>1008</v>
      </c>
      <c r="B558" s="179">
        <v>23</v>
      </c>
      <c r="C558" s="208">
        <v>7</v>
      </c>
      <c r="D558" s="206">
        <v>0</v>
      </c>
      <c r="E558" s="179" t="s">
        <v>503</v>
      </c>
      <c r="F558" s="180">
        <v>0</v>
      </c>
      <c r="H558" s="192"/>
    </row>
    <row r="559" spans="1:8">
      <c r="A559" s="179">
        <v>1009</v>
      </c>
      <c r="B559" s="179">
        <v>23</v>
      </c>
      <c r="C559" s="208">
        <v>7</v>
      </c>
      <c r="D559" s="206">
        <v>0</v>
      </c>
      <c r="E559" s="179" t="s">
        <v>504</v>
      </c>
      <c r="F559" s="180">
        <v>0</v>
      </c>
      <c r="H559" s="192"/>
    </row>
    <row r="560" spans="1:8">
      <c r="A560" s="179">
        <v>1010</v>
      </c>
      <c r="B560" s="179">
        <v>23</v>
      </c>
      <c r="C560" s="208">
        <v>7</v>
      </c>
      <c r="D560" s="206">
        <v>0</v>
      </c>
      <c r="E560" s="179" t="s">
        <v>505</v>
      </c>
      <c r="F560" s="180">
        <v>0</v>
      </c>
      <c r="H560" s="192"/>
    </row>
    <row r="561" spans="1:8">
      <c r="A561" s="179">
        <v>1011</v>
      </c>
      <c r="B561" s="179">
        <v>23</v>
      </c>
      <c r="C561" s="208">
        <v>7</v>
      </c>
      <c r="D561" s="206">
        <v>0</v>
      </c>
      <c r="E561" s="179" t="s">
        <v>506</v>
      </c>
      <c r="F561" s="180">
        <v>0</v>
      </c>
      <c r="H561" s="192"/>
    </row>
    <row r="562" spans="1:8">
      <c r="A562" s="179">
        <v>1012</v>
      </c>
      <c r="B562" s="179">
        <v>23</v>
      </c>
      <c r="C562" s="208">
        <v>7</v>
      </c>
      <c r="D562" s="206">
        <v>0</v>
      </c>
      <c r="E562" s="179" t="s">
        <v>507</v>
      </c>
      <c r="F562" s="180">
        <v>0</v>
      </c>
      <c r="H562" s="192"/>
    </row>
    <row r="563" spans="1:8">
      <c r="A563" s="179">
        <v>1013</v>
      </c>
      <c r="B563" s="179">
        <v>23</v>
      </c>
      <c r="C563" s="208">
        <v>7</v>
      </c>
      <c r="D563" s="206">
        <v>0</v>
      </c>
      <c r="E563" s="179" t="s">
        <v>508</v>
      </c>
      <c r="F563" s="180">
        <v>0</v>
      </c>
      <c r="H563" s="192"/>
    </row>
    <row r="564" spans="1:8">
      <c r="A564" s="179">
        <v>1014</v>
      </c>
      <c r="B564" s="179">
        <v>23</v>
      </c>
      <c r="C564" s="208">
        <v>7</v>
      </c>
      <c r="D564" s="206">
        <v>0</v>
      </c>
      <c r="E564" s="179" t="s">
        <v>509</v>
      </c>
      <c r="F564" s="180">
        <v>0</v>
      </c>
      <c r="H564" s="192"/>
    </row>
    <row r="565" spans="1:8">
      <c r="A565" s="179">
        <v>1015</v>
      </c>
      <c r="B565" s="179">
        <v>23</v>
      </c>
      <c r="C565" s="208">
        <v>7</v>
      </c>
      <c r="D565" s="206">
        <v>0</v>
      </c>
      <c r="E565" s="179" t="s">
        <v>510</v>
      </c>
      <c r="F565" s="180">
        <v>0</v>
      </c>
      <c r="H565" s="192"/>
    </row>
    <row r="566" spans="1:8">
      <c r="A566" s="179">
        <v>1016</v>
      </c>
      <c r="B566" s="179">
        <v>23</v>
      </c>
      <c r="C566" s="208">
        <v>7</v>
      </c>
      <c r="D566" s="206">
        <v>0</v>
      </c>
      <c r="E566" s="179" t="s">
        <v>511</v>
      </c>
      <c r="F566" s="180">
        <v>0</v>
      </c>
      <c r="H566" s="192"/>
    </row>
    <row r="567" spans="1:8">
      <c r="A567" s="179">
        <v>1017</v>
      </c>
      <c r="B567" s="179">
        <v>23</v>
      </c>
      <c r="C567" s="208">
        <v>7</v>
      </c>
      <c r="D567" s="206">
        <v>0</v>
      </c>
      <c r="E567" s="179" t="s">
        <v>512</v>
      </c>
      <c r="F567" s="180">
        <v>0</v>
      </c>
      <c r="H567" s="192"/>
    </row>
    <row r="568" spans="1:8">
      <c r="A568" s="179">
        <v>1018</v>
      </c>
      <c r="B568" s="179">
        <v>23</v>
      </c>
      <c r="C568" s="208">
        <v>7</v>
      </c>
      <c r="D568" s="206">
        <v>0</v>
      </c>
      <c r="E568" s="179" t="s">
        <v>513</v>
      </c>
      <c r="F568" s="180">
        <v>0</v>
      </c>
      <c r="H568" s="192"/>
    </row>
    <row r="569" spans="1:8">
      <c r="A569" s="179">
        <v>1019</v>
      </c>
      <c r="B569" s="179">
        <v>23</v>
      </c>
      <c r="C569" s="208">
        <v>7</v>
      </c>
      <c r="D569" s="206">
        <v>0</v>
      </c>
      <c r="E569" s="179" t="s">
        <v>514</v>
      </c>
      <c r="F569" s="180">
        <v>0</v>
      </c>
      <c r="H569" s="192"/>
    </row>
    <row r="570" spans="1:8">
      <c r="A570" s="179">
        <v>1020</v>
      </c>
      <c r="B570" s="179">
        <v>23</v>
      </c>
      <c r="C570" s="208">
        <v>7</v>
      </c>
      <c r="D570" s="206">
        <v>0</v>
      </c>
      <c r="E570" s="179" t="s">
        <v>515</v>
      </c>
      <c r="F570" s="180">
        <v>0</v>
      </c>
      <c r="H570" s="192"/>
    </row>
    <row r="571" spans="1:8">
      <c r="A571" s="28">
        <v>1030</v>
      </c>
      <c r="B571" s="28">
        <v>23</v>
      </c>
      <c r="C571" s="209">
        <v>4</v>
      </c>
      <c r="D571" s="206">
        <v>1</v>
      </c>
      <c r="E571" s="28" t="s">
        <v>1578</v>
      </c>
      <c r="F571" s="180">
        <v>0</v>
      </c>
      <c r="H571" s="192"/>
    </row>
    <row r="572" spans="1:8">
      <c r="A572" s="28">
        <v>1090</v>
      </c>
      <c r="B572" s="28">
        <v>24</v>
      </c>
      <c r="C572" s="209">
        <v>6</v>
      </c>
      <c r="D572" s="206">
        <v>0</v>
      </c>
      <c r="E572" s="28" t="s">
        <v>1482</v>
      </c>
      <c r="F572" s="180">
        <v>0</v>
      </c>
      <c r="H572" s="192"/>
    </row>
  </sheetData>
  <sheetProtection algorithmName="SHA-512" hashValue="rQJZtSuET60hhKsnzi+u1yEQwc3jZNCp1YNdYOyi4Y85akrDCmVha512TR0uMAr+RaYKAtOaLOmeVd5+Fp+gaA==" saltValue="BKLG+I8cHHZa42y5sDikfw==" spinCount="100000" sheet="1" objects="1" scenarios="1" sort="0" autoFilter="0" pivotTables="0"/>
  <autoFilter ref="A1:H572" xr:uid="{00000000-0009-0000-0000-000005000000}"/>
  <pageMargins left="0.7" right="0.7" top="0.75" bottom="0.75" header="0.3" footer="0.3"/>
  <pageSetup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B17"/>
  <sheetViews>
    <sheetView workbookViewId="0">
      <selection activeCell="A8" sqref="A8"/>
    </sheetView>
  </sheetViews>
  <sheetFormatPr defaultColWidth="9.140625" defaultRowHeight="12.75"/>
  <cols>
    <col min="1" max="1" width="46.5703125" style="12" bestFit="1" customWidth="1"/>
    <col min="2" max="16384" width="9.140625" style="12"/>
  </cols>
  <sheetData>
    <row r="1" spans="1:2">
      <c r="A1" s="12" t="s">
        <v>951</v>
      </c>
    </row>
    <row r="2" spans="1:2">
      <c r="A2" s="12" t="s">
        <v>1241</v>
      </c>
      <c r="B2" s="12" t="s">
        <v>526</v>
      </c>
    </row>
    <row r="3" spans="1:2">
      <c r="A3" s="12" t="s">
        <v>1242</v>
      </c>
      <c r="B3" s="12" t="s">
        <v>526</v>
      </c>
    </row>
    <row r="4" spans="1:2">
      <c r="A4" s="12" t="s">
        <v>1243</v>
      </c>
      <c r="B4" s="12" t="s">
        <v>526</v>
      </c>
    </row>
    <row r="5" spans="1:2">
      <c r="A5" s="12" t="s">
        <v>1251</v>
      </c>
      <c r="B5" s="12" t="s">
        <v>526</v>
      </c>
    </row>
    <row r="6" spans="1:2">
      <c r="A6" s="12" t="s">
        <v>1244</v>
      </c>
      <c r="B6" s="12" t="s">
        <v>526</v>
      </c>
    </row>
    <row r="7" spans="1:2">
      <c r="A7" s="12" t="s">
        <v>1245</v>
      </c>
      <c r="B7" s="12" t="s">
        <v>526</v>
      </c>
    </row>
    <row r="8" spans="1:2">
      <c r="A8" s="12" t="s">
        <v>1246</v>
      </c>
      <c r="B8" s="12" t="s">
        <v>526</v>
      </c>
    </row>
    <row r="9" spans="1:2">
      <c r="A9" s="12" t="s">
        <v>1248</v>
      </c>
      <c r="B9" s="12" t="s">
        <v>526</v>
      </c>
    </row>
    <row r="10" spans="1:2">
      <c r="A10" s="12" t="s">
        <v>1249</v>
      </c>
      <c r="B10" s="12" t="s">
        <v>526</v>
      </c>
    </row>
    <row r="11" spans="1:2">
      <c r="A11" s="12" t="s">
        <v>1250</v>
      </c>
      <c r="B11" s="12" t="s">
        <v>526</v>
      </c>
    </row>
    <row r="12" spans="1:2">
      <c r="A12" s="12" t="s">
        <v>1240</v>
      </c>
      <c r="B12" s="12" t="s">
        <v>526</v>
      </c>
    </row>
    <row r="13" spans="1:2">
      <c r="A13" s="12" t="s">
        <v>1190</v>
      </c>
      <c r="B13" s="12" t="s">
        <v>782</v>
      </c>
    </row>
    <row r="14" spans="1:2">
      <c r="A14" s="12" t="s">
        <v>1188</v>
      </c>
      <c r="B14" s="12" t="s">
        <v>782</v>
      </c>
    </row>
    <row r="15" spans="1:2">
      <c r="A15" s="12" t="s">
        <v>1189</v>
      </c>
      <c r="B15" s="12" t="s">
        <v>9</v>
      </c>
    </row>
    <row r="16" spans="1:2">
      <c r="A16" s="12" t="s">
        <v>1252</v>
      </c>
      <c r="B16" s="12" t="s">
        <v>9</v>
      </c>
    </row>
    <row r="17" spans="1:2">
      <c r="A17" s="12" t="s">
        <v>1187</v>
      </c>
      <c r="B17" s="12" t="s">
        <v>9</v>
      </c>
    </row>
  </sheetData>
  <sheetProtection algorithmName="SHA-512" hashValue="powSfsqmN+w3aT+7wIoWpjLvad7Bb3D18rBFY90s/XhlTHawHIEYo1fu2JsZswk/voIGTgXvQzc289jHeo3V0w==" saltValue="lB+kDNcWh+s9IBmE3gP/p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F50"/>
  <sheetViews>
    <sheetView workbookViewId="0">
      <pane xSplit="1" ySplit="6" topLeftCell="B19" activePane="bottomRight" state="frozen"/>
      <selection pane="topRight" activeCell="B1" sqref="B1"/>
      <selection pane="bottomLeft" activeCell="A7" sqref="A7"/>
      <selection pane="bottomRight" activeCell="E30" sqref="E30"/>
    </sheetView>
  </sheetViews>
  <sheetFormatPr defaultColWidth="9.140625" defaultRowHeight="12.75"/>
  <cols>
    <col min="1" max="1" width="9.140625" style="12"/>
    <col min="2" max="3" width="17.42578125" style="12" customWidth="1"/>
    <col min="4" max="4" width="9.140625" style="12"/>
    <col min="5" max="5" width="13.28515625" style="12" customWidth="1"/>
    <col min="6" max="6" width="17.42578125" style="12" customWidth="1"/>
    <col min="7" max="16384" width="9.140625" style="12"/>
  </cols>
  <sheetData>
    <row r="1" spans="1:6">
      <c r="A1" s="20" t="s">
        <v>1461</v>
      </c>
    </row>
    <row r="2" spans="1:6">
      <c r="A2" s="20" t="s">
        <v>1462</v>
      </c>
    </row>
    <row r="3" spans="1:6">
      <c r="A3" s="20"/>
    </row>
    <row r="4" spans="1:6">
      <c r="A4" s="21"/>
    </row>
    <row r="6" spans="1:6" ht="38.25">
      <c r="A6" s="22" t="s">
        <v>40</v>
      </c>
      <c r="B6" s="23" t="s">
        <v>1463</v>
      </c>
      <c r="C6" s="23" t="s">
        <v>1464</v>
      </c>
      <c r="E6" s="24" t="s">
        <v>977</v>
      </c>
      <c r="F6" s="23" t="s">
        <v>1464</v>
      </c>
    </row>
    <row r="7" spans="1:6">
      <c r="A7" s="25">
        <v>430</v>
      </c>
      <c r="B7" s="26" t="s">
        <v>948</v>
      </c>
      <c r="C7" s="26" t="s">
        <v>949</v>
      </c>
      <c r="E7" s="12">
        <v>274</v>
      </c>
      <c r="F7" s="26" t="s">
        <v>948</v>
      </c>
    </row>
    <row r="8" spans="1:6">
      <c r="A8" s="25">
        <v>431</v>
      </c>
      <c r="B8" s="26" t="s">
        <v>948</v>
      </c>
      <c r="C8" s="26" t="s">
        <v>949</v>
      </c>
      <c r="E8" s="12">
        <v>275</v>
      </c>
      <c r="F8" s="26" t="s">
        <v>948</v>
      </c>
    </row>
    <row r="9" spans="1:6">
      <c r="A9" s="25">
        <v>432</v>
      </c>
      <c r="B9" s="26" t="s">
        <v>948</v>
      </c>
      <c r="C9" s="26" t="s">
        <v>949</v>
      </c>
      <c r="E9" s="12">
        <v>276</v>
      </c>
      <c r="F9" s="26" t="s">
        <v>948</v>
      </c>
    </row>
    <row r="10" spans="1:6">
      <c r="A10" s="25">
        <v>433</v>
      </c>
      <c r="B10" s="26" t="s">
        <v>948</v>
      </c>
      <c r="C10" s="26" t="s">
        <v>949</v>
      </c>
      <c r="E10" s="12">
        <v>278</v>
      </c>
      <c r="F10" s="26" t="s">
        <v>948</v>
      </c>
    </row>
    <row r="11" spans="1:6">
      <c r="A11" s="25">
        <v>434</v>
      </c>
      <c r="B11" s="26" t="s">
        <v>948</v>
      </c>
      <c r="C11" s="26" t="s">
        <v>949</v>
      </c>
      <c r="F11" s="26"/>
    </row>
    <row r="12" spans="1:6">
      <c r="A12" s="25">
        <v>435</v>
      </c>
      <c r="B12" s="26" t="s">
        <v>948</v>
      </c>
      <c r="C12" s="26" t="s">
        <v>949</v>
      </c>
      <c r="F12" s="26"/>
    </row>
    <row r="13" spans="1:6">
      <c r="A13" s="25">
        <v>436</v>
      </c>
      <c r="B13" s="26" t="s">
        <v>948</v>
      </c>
      <c r="C13" s="26" t="s">
        <v>949</v>
      </c>
      <c r="F13" s="26"/>
    </row>
    <row r="14" spans="1:6">
      <c r="A14" s="25">
        <v>437</v>
      </c>
      <c r="B14" s="26" t="s">
        <v>948</v>
      </c>
      <c r="C14" s="26" t="s">
        <v>949</v>
      </c>
      <c r="F14" s="26"/>
    </row>
    <row r="15" spans="1:6">
      <c r="A15" s="25">
        <v>438</v>
      </c>
      <c r="B15" s="26" t="s">
        <v>948</v>
      </c>
      <c r="C15" s="26" t="s">
        <v>949</v>
      </c>
      <c r="F15" s="26"/>
    </row>
    <row r="16" spans="1:6">
      <c r="A16" s="25">
        <v>439</v>
      </c>
      <c r="B16" s="26" t="s">
        <v>948</v>
      </c>
      <c r="C16" s="26" t="s">
        <v>949</v>
      </c>
      <c r="F16" s="26"/>
    </row>
    <row r="17" spans="1:6">
      <c r="A17" s="25">
        <v>440</v>
      </c>
      <c r="B17" s="26" t="s">
        <v>948</v>
      </c>
      <c r="C17" s="26" t="s">
        <v>949</v>
      </c>
      <c r="F17" s="26"/>
    </row>
    <row r="18" spans="1:6">
      <c r="A18" s="25">
        <v>441</v>
      </c>
      <c r="B18" s="26" t="s">
        <v>948</v>
      </c>
      <c r="C18" s="26" t="s">
        <v>949</v>
      </c>
      <c r="F18" s="26"/>
    </row>
    <row r="19" spans="1:6">
      <c r="A19" s="25">
        <v>443</v>
      </c>
      <c r="B19" s="26" t="s">
        <v>948</v>
      </c>
      <c r="C19" s="26" t="s">
        <v>949</v>
      </c>
      <c r="F19" s="26"/>
    </row>
    <row r="20" spans="1:6">
      <c r="A20" s="25">
        <v>444</v>
      </c>
      <c r="B20" s="26" t="s">
        <v>948</v>
      </c>
      <c r="C20" s="26" t="s">
        <v>949</v>
      </c>
      <c r="F20" s="26"/>
    </row>
    <row r="21" spans="1:6">
      <c r="A21" s="25">
        <v>460</v>
      </c>
      <c r="B21" s="26" t="s">
        <v>948</v>
      </c>
      <c r="C21" s="26" t="s">
        <v>949</v>
      </c>
      <c r="F21" s="26"/>
    </row>
    <row r="22" spans="1:6">
      <c r="A22" s="25">
        <v>461</v>
      </c>
      <c r="B22" s="26" t="s">
        <v>948</v>
      </c>
      <c r="C22" s="26" t="s">
        <v>949</v>
      </c>
      <c r="F22" s="26"/>
    </row>
    <row r="23" spans="1:6">
      <c r="A23" s="25">
        <v>462</v>
      </c>
      <c r="B23" s="26" t="s">
        <v>948</v>
      </c>
      <c r="C23" s="26" t="s">
        <v>949</v>
      </c>
      <c r="F23" s="26"/>
    </row>
    <row r="24" spans="1:6">
      <c r="A24" s="25">
        <v>463</v>
      </c>
      <c r="B24" s="26" t="s">
        <v>948</v>
      </c>
      <c r="C24" s="26" t="s">
        <v>949</v>
      </c>
      <c r="F24" s="26"/>
    </row>
    <row r="25" spans="1:6">
      <c r="A25" s="25">
        <v>464</v>
      </c>
      <c r="B25" s="26" t="s">
        <v>948</v>
      </c>
      <c r="C25" s="26" t="s">
        <v>949</v>
      </c>
      <c r="F25" s="26"/>
    </row>
    <row r="26" spans="1:6">
      <c r="A26" s="25">
        <v>465</v>
      </c>
      <c r="B26" s="26" t="s">
        <v>948</v>
      </c>
      <c r="C26" s="26" t="s">
        <v>949</v>
      </c>
      <c r="F26" s="26"/>
    </row>
    <row r="27" spans="1:6">
      <c r="A27" s="25">
        <v>495</v>
      </c>
      <c r="B27" s="26" t="s">
        <v>948</v>
      </c>
      <c r="C27" s="26" t="s">
        <v>949</v>
      </c>
      <c r="F27" s="26"/>
    </row>
    <row r="28" spans="1:6">
      <c r="A28" s="25">
        <v>496</v>
      </c>
      <c r="B28" s="26" t="s">
        <v>948</v>
      </c>
      <c r="C28" s="26" t="s">
        <v>949</v>
      </c>
      <c r="F28" s="26"/>
    </row>
    <row r="29" spans="1:6">
      <c r="A29" s="25">
        <v>1090</v>
      </c>
      <c r="B29" s="26" t="s">
        <v>948</v>
      </c>
      <c r="C29" s="26" t="s">
        <v>949</v>
      </c>
      <c r="F29" s="26"/>
    </row>
    <row r="30" spans="1:6">
      <c r="A30" s="25">
        <v>490</v>
      </c>
      <c r="B30" s="26" t="s">
        <v>949</v>
      </c>
      <c r="C30" s="26" t="s">
        <v>948</v>
      </c>
      <c r="F30" s="26"/>
    </row>
    <row r="31" spans="1:6">
      <c r="A31" s="25">
        <v>1001</v>
      </c>
      <c r="B31" s="26" t="s">
        <v>949</v>
      </c>
      <c r="C31" s="26" t="s">
        <v>948</v>
      </c>
      <c r="F31" s="26"/>
    </row>
    <row r="32" spans="1:6">
      <c r="A32" s="25">
        <v>1002</v>
      </c>
      <c r="B32" s="26" t="s">
        <v>949</v>
      </c>
      <c r="C32" s="26" t="s">
        <v>948</v>
      </c>
      <c r="F32" s="26"/>
    </row>
    <row r="33" spans="1:6">
      <c r="A33" s="25">
        <v>1003</v>
      </c>
      <c r="B33" s="26" t="s">
        <v>949</v>
      </c>
      <c r="C33" s="26" t="s">
        <v>948</v>
      </c>
      <c r="F33" s="26"/>
    </row>
    <row r="34" spans="1:6">
      <c r="A34" s="25">
        <v>1004</v>
      </c>
      <c r="B34" s="26" t="s">
        <v>949</v>
      </c>
      <c r="C34" s="26" t="s">
        <v>948</v>
      </c>
      <c r="F34" s="26"/>
    </row>
    <row r="35" spans="1:6">
      <c r="A35" s="25">
        <v>1005</v>
      </c>
      <c r="B35" s="26" t="s">
        <v>949</v>
      </c>
      <c r="C35" s="26" t="s">
        <v>948</v>
      </c>
      <c r="F35" s="26"/>
    </row>
    <row r="36" spans="1:6">
      <c r="A36" s="25">
        <v>1006</v>
      </c>
      <c r="B36" s="26" t="s">
        <v>949</v>
      </c>
      <c r="C36" s="26" t="s">
        <v>948</v>
      </c>
      <c r="F36" s="26"/>
    </row>
    <row r="37" spans="1:6">
      <c r="A37" s="25">
        <v>1007</v>
      </c>
      <c r="B37" s="26" t="s">
        <v>949</v>
      </c>
      <c r="C37" s="26" t="s">
        <v>948</v>
      </c>
      <c r="F37" s="26"/>
    </row>
    <row r="38" spans="1:6">
      <c r="A38" s="25">
        <v>1008</v>
      </c>
      <c r="B38" s="26" t="s">
        <v>949</v>
      </c>
      <c r="C38" s="26" t="s">
        <v>948</v>
      </c>
      <c r="F38" s="26"/>
    </row>
    <row r="39" spans="1:6">
      <c r="A39" s="25">
        <v>1009</v>
      </c>
      <c r="B39" s="26" t="s">
        <v>949</v>
      </c>
      <c r="C39" s="26" t="s">
        <v>948</v>
      </c>
      <c r="F39" s="26"/>
    </row>
    <row r="40" spans="1:6">
      <c r="A40" s="25">
        <v>1010</v>
      </c>
      <c r="B40" s="26" t="s">
        <v>949</v>
      </c>
      <c r="C40" s="26" t="s">
        <v>948</v>
      </c>
      <c r="F40" s="26"/>
    </row>
    <row r="41" spans="1:6">
      <c r="A41" s="25">
        <v>1011</v>
      </c>
      <c r="B41" s="26" t="s">
        <v>949</v>
      </c>
      <c r="C41" s="26" t="s">
        <v>948</v>
      </c>
      <c r="F41" s="26"/>
    </row>
    <row r="42" spans="1:6">
      <c r="A42" s="25">
        <v>1012</v>
      </c>
      <c r="B42" s="26" t="s">
        <v>949</v>
      </c>
      <c r="C42" s="26" t="s">
        <v>948</v>
      </c>
      <c r="F42" s="26"/>
    </row>
    <row r="43" spans="1:6">
      <c r="A43" s="25">
        <v>1013</v>
      </c>
      <c r="B43" s="26" t="s">
        <v>949</v>
      </c>
      <c r="C43" s="26" t="s">
        <v>948</v>
      </c>
      <c r="F43" s="26"/>
    </row>
    <row r="44" spans="1:6">
      <c r="A44" s="25">
        <v>1014</v>
      </c>
      <c r="B44" s="26" t="s">
        <v>949</v>
      </c>
      <c r="C44" s="26" t="s">
        <v>948</v>
      </c>
      <c r="F44" s="26"/>
    </row>
    <row r="45" spans="1:6">
      <c r="A45" s="25">
        <v>1015</v>
      </c>
      <c r="B45" s="26" t="s">
        <v>949</v>
      </c>
      <c r="C45" s="26" t="s">
        <v>948</v>
      </c>
      <c r="F45" s="26"/>
    </row>
    <row r="46" spans="1:6">
      <c r="A46" s="25">
        <v>1016</v>
      </c>
      <c r="B46" s="26" t="s">
        <v>949</v>
      </c>
      <c r="C46" s="26" t="s">
        <v>948</v>
      </c>
      <c r="F46" s="26"/>
    </row>
    <row r="47" spans="1:6">
      <c r="A47" s="25">
        <v>1017</v>
      </c>
      <c r="B47" s="26" t="s">
        <v>949</v>
      </c>
      <c r="C47" s="26" t="s">
        <v>948</v>
      </c>
      <c r="F47" s="26"/>
    </row>
    <row r="48" spans="1:6">
      <c r="A48" s="25">
        <v>1018</v>
      </c>
      <c r="B48" s="26" t="s">
        <v>949</v>
      </c>
      <c r="C48" s="26" t="s">
        <v>948</v>
      </c>
      <c r="F48" s="26"/>
    </row>
    <row r="49" spans="1:6">
      <c r="A49" s="25">
        <v>1019</v>
      </c>
      <c r="B49" s="26" t="s">
        <v>949</v>
      </c>
      <c r="C49" s="26" t="s">
        <v>948</v>
      </c>
      <c r="F49" s="26"/>
    </row>
    <row r="50" spans="1:6">
      <c r="A50" s="25">
        <v>1020</v>
      </c>
      <c r="B50" s="26" t="s">
        <v>949</v>
      </c>
      <c r="C50" s="26" t="s">
        <v>948</v>
      </c>
      <c r="F50" s="26"/>
    </row>
  </sheetData>
  <sheetProtection algorithmName="SHA-512" hashValue="bFKmhJpipoqm2WRV20/9PT3XUGcJTmZ6tTNZuLkm9F0vVy6fhmWiSJb9hpIwSYNcnT9BzcVYgM7+0lbMj3kVsQ==" saltValue="lJlTxdmdW8+D4w+Twxw6xA==" spinCount="100000" sheet="1" objects="1" scenarios="1"/>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EZ412"/>
  <sheetViews>
    <sheetView workbookViewId="0">
      <pane ySplit="2" topLeftCell="A312" activePane="bottomLeft" state="frozen"/>
      <selection activeCell="C2" sqref="C2"/>
      <selection pane="bottomLeft" activeCell="G321" sqref="G321"/>
    </sheetView>
  </sheetViews>
  <sheetFormatPr defaultColWidth="8.85546875" defaultRowHeight="16.5"/>
  <cols>
    <col min="1" max="1" width="8.85546875" style="183"/>
    <col min="2" max="2" width="72.85546875" style="183" bestFit="1" customWidth="1"/>
    <col min="3" max="16384" width="8.85546875" style="4"/>
  </cols>
  <sheetData>
    <row r="1" spans="1:156" ht="30.6" customHeight="1">
      <c r="A1" s="331" t="s">
        <v>983</v>
      </c>
      <c r="B1" s="332"/>
    </row>
    <row r="2" spans="1:156" ht="30.6" customHeight="1">
      <c r="A2" s="331" t="s">
        <v>984</v>
      </c>
      <c r="B2" s="331"/>
    </row>
    <row r="3" spans="1:156">
      <c r="A3" s="182">
        <v>1</v>
      </c>
      <c r="B3" s="183" t="s">
        <v>985</v>
      </c>
    </row>
    <row r="4" spans="1:156">
      <c r="A4" s="183">
        <v>10</v>
      </c>
      <c r="B4" s="183" t="s">
        <v>986</v>
      </c>
    </row>
    <row r="5" spans="1:156">
      <c r="A5" s="183">
        <v>20</v>
      </c>
      <c r="B5" s="183" t="s">
        <v>986</v>
      </c>
      <c r="ES5" s="4">
        <v>2106</v>
      </c>
      <c r="ET5" s="4">
        <v>2109</v>
      </c>
      <c r="EU5" s="4">
        <v>3101</v>
      </c>
      <c r="EV5" s="4">
        <v>3102</v>
      </c>
      <c r="EW5" s="4">
        <v>3103</v>
      </c>
      <c r="EX5" s="4">
        <v>3104</v>
      </c>
      <c r="EY5" s="4">
        <v>3105</v>
      </c>
      <c r="EZ5" s="4">
        <v>3109</v>
      </c>
    </row>
    <row r="6" spans="1:156">
      <c r="A6" s="183">
        <v>21</v>
      </c>
      <c r="B6" s="183" t="s">
        <v>986</v>
      </c>
    </row>
    <row r="7" spans="1:156">
      <c r="A7" s="183">
        <v>22</v>
      </c>
      <c r="B7" s="183" t="s">
        <v>987</v>
      </c>
      <c r="H7" s="5"/>
    </row>
    <row r="8" spans="1:156">
      <c r="A8" s="183">
        <v>23</v>
      </c>
      <c r="B8" s="183" t="s">
        <v>987</v>
      </c>
    </row>
    <row r="9" spans="1:156">
      <c r="A9" s="183">
        <v>24</v>
      </c>
      <c r="B9" s="183" t="s">
        <v>987</v>
      </c>
    </row>
    <row r="10" spans="1:156">
      <c r="A10" s="183">
        <v>25</v>
      </c>
      <c r="B10" s="183" t="s">
        <v>986</v>
      </c>
    </row>
    <row r="11" spans="1:156">
      <c r="A11" s="183">
        <v>26</v>
      </c>
      <c r="B11" s="183" t="s">
        <v>986</v>
      </c>
    </row>
    <row r="12" spans="1:156">
      <c r="A12" s="183">
        <v>27</v>
      </c>
      <c r="B12" s="183" t="s">
        <v>986</v>
      </c>
    </row>
    <row r="13" spans="1:156">
      <c r="A13" s="183">
        <v>28</v>
      </c>
      <c r="B13" s="183" t="s">
        <v>986</v>
      </c>
    </row>
    <row r="14" spans="1:156">
      <c r="A14" s="183">
        <v>29</v>
      </c>
      <c r="B14" s="183" t="s">
        <v>986</v>
      </c>
    </row>
    <row r="15" spans="1:156">
      <c r="A15" s="183">
        <v>30</v>
      </c>
      <c r="B15" s="183" t="s">
        <v>988</v>
      </c>
    </row>
    <row r="16" spans="1:156">
      <c r="A16" s="183">
        <v>31</v>
      </c>
      <c r="B16" s="183" t="s">
        <v>986</v>
      </c>
    </row>
    <row r="17" spans="1:2">
      <c r="A17" s="183">
        <v>32</v>
      </c>
      <c r="B17" s="183" t="s">
        <v>986</v>
      </c>
    </row>
    <row r="18" spans="1:2">
      <c r="A18" s="183">
        <v>33</v>
      </c>
      <c r="B18" s="183" t="s">
        <v>986</v>
      </c>
    </row>
    <row r="19" spans="1:2">
      <c r="A19" s="183">
        <v>34</v>
      </c>
      <c r="B19" s="183" t="s">
        <v>986</v>
      </c>
    </row>
    <row r="20" spans="1:2">
      <c r="A20" s="183">
        <v>35</v>
      </c>
      <c r="B20" s="183" t="s">
        <v>986</v>
      </c>
    </row>
    <row r="21" spans="1:2">
      <c r="A21" s="183">
        <v>36</v>
      </c>
      <c r="B21" s="183" t="s">
        <v>986</v>
      </c>
    </row>
    <row r="22" spans="1:2">
      <c r="A22" s="183">
        <v>37</v>
      </c>
      <c r="B22" s="183" t="s">
        <v>986</v>
      </c>
    </row>
    <row r="23" spans="1:2">
      <c r="A23" s="183">
        <v>38</v>
      </c>
      <c r="B23" s="183" t="s">
        <v>986</v>
      </c>
    </row>
    <row r="24" spans="1:2">
      <c r="A24" s="183">
        <v>39</v>
      </c>
      <c r="B24" s="183" t="s">
        <v>986</v>
      </c>
    </row>
    <row r="25" spans="1:2">
      <c r="A25" s="183">
        <v>40</v>
      </c>
      <c r="B25" s="183" t="s">
        <v>986</v>
      </c>
    </row>
    <row r="26" spans="1:2">
      <c r="A26" s="183">
        <v>41</v>
      </c>
      <c r="B26" s="183" t="s">
        <v>986</v>
      </c>
    </row>
    <row r="27" spans="1:2">
      <c r="A27" s="183">
        <v>42</v>
      </c>
      <c r="B27" s="183" t="s">
        <v>986</v>
      </c>
    </row>
    <row r="28" spans="1:2">
      <c r="A28" s="183">
        <v>43</v>
      </c>
      <c r="B28" s="183" t="s">
        <v>986</v>
      </c>
    </row>
    <row r="29" spans="1:2">
      <c r="A29" s="183">
        <v>44</v>
      </c>
      <c r="B29" s="183" t="s">
        <v>986</v>
      </c>
    </row>
    <row r="30" spans="1:2">
      <c r="A30" s="183">
        <v>45</v>
      </c>
      <c r="B30" s="183" t="s">
        <v>986</v>
      </c>
    </row>
    <row r="31" spans="1:2">
      <c r="A31" s="183">
        <v>46</v>
      </c>
      <c r="B31" s="183" t="s">
        <v>986</v>
      </c>
    </row>
    <row r="32" spans="1:2">
      <c r="A32" s="183">
        <v>47</v>
      </c>
      <c r="B32" s="183" t="s">
        <v>986</v>
      </c>
    </row>
    <row r="33" spans="1:2">
      <c r="A33" s="183">
        <v>48</v>
      </c>
      <c r="B33" s="183" t="s">
        <v>986</v>
      </c>
    </row>
    <row r="34" spans="1:2">
      <c r="A34" s="183">
        <v>49</v>
      </c>
      <c r="B34" s="183" t="s">
        <v>986</v>
      </c>
    </row>
    <row r="35" spans="1:2">
      <c r="A35" s="183">
        <v>50</v>
      </c>
      <c r="B35" s="183" t="s">
        <v>986</v>
      </c>
    </row>
    <row r="36" spans="1:2">
      <c r="A36" s="183">
        <v>51</v>
      </c>
      <c r="B36" s="183" t="s">
        <v>986</v>
      </c>
    </row>
    <row r="37" spans="1:2">
      <c r="A37" s="183">
        <v>52</v>
      </c>
      <c r="B37" s="183" t="s">
        <v>986</v>
      </c>
    </row>
    <row r="38" spans="1:2">
      <c r="A38" s="183">
        <v>53</v>
      </c>
      <c r="B38" s="183" t="s">
        <v>986</v>
      </c>
    </row>
    <row r="39" spans="1:2">
      <c r="A39" s="183">
        <v>54</v>
      </c>
      <c r="B39" s="183" t="s">
        <v>986</v>
      </c>
    </row>
    <row r="40" spans="1:2">
      <c r="A40" s="183">
        <v>55</v>
      </c>
      <c r="B40" s="183" t="s">
        <v>986</v>
      </c>
    </row>
    <row r="41" spans="1:2">
      <c r="A41" s="183">
        <v>56</v>
      </c>
      <c r="B41" s="183" t="s">
        <v>986</v>
      </c>
    </row>
    <row r="42" spans="1:2">
      <c r="A42" s="183">
        <v>57</v>
      </c>
      <c r="B42" s="183" t="s">
        <v>986</v>
      </c>
    </row>
    <row r="43" spans="1:2">
      <c r="A43" s="183">
        <v>58</v>
      </c>
      <c r="B43" s="183" t="s">
        <v>986</v>
      </c>
    </row>
    <row r="44" spans="1:2">
      <c r="A44" s="183">
        <v>59</v>
      </c>
      <c r="B44" s="183" t="s">
        <v>986</v>
      </c>
    </row>
    <row r="45" spans="1:2">
      <c r="A45" s="183">
        <v>60</v>
      </c>
      <c r="B45" s="183" t="s">
        <v>986</v>
      </c>
    </row>
    <row r="46" spans="1:2">
      <c r="A46" s="183">
        <v>61</v>
      </c>
      <c r="B46" s="183" t="s">
        <v>986</v>
      </c>
    </row>
    <row r="47" spans="1:2">
      <c r="A47" s="183">
        <v>62</v>
      </c>
      <c r="B47" s="183" t="s">
        <v>986</v>
      </c>
    </row>
    <row r="48" spans="1:2">
      <c r="A48" s="183">
        <v>63</v>
      </c>
      <c r="B48" s="183" t="s">
        <v>986</v>
      </c>
    </row>
    <row r="49" spans="1:2">
      <c r="A49" s="183">
        <v>64</v>
      </c>
      <c r="B49" s="183" t="s">
        <v>986</v>
      </c>
    </row>
    <row r="50" spans="1:2">
      <c r="A50" s="183">
        <v>65</v>
      </c>
      <c r="B50" s="183" t="s">
        <v>986</v>
      </c>
    </row>
    <row r="51" spans="1:2">
      <c r="A51" s="183">
        <v>66</v>
      </c>
      <c r="B51" s="183" t="s">
        <v>988</v>
      </c>
    </row>
    <row r="52" spans="1:2">
      <c r="A52" s="183">
        <v>67</v>
      </c>
      <c r="B52" s="183" t="s">
        <v>986</v>
      </c>
    </row>
    <row r="53" spans="1:2">
      <c r="A53" s="183">
        <v>68</v>
      </c>
      <c r="B53" s="183" t="s">
        <v>986</v>
      </c>
    </row>
    <row r="54" spans="1:2">
      <c r="A54" s="183">
        <v>69</v>
      </c>
      <c r="B54" s="183" t="s">
        <v>986</v>
      </c>
    </row>
    <row r="55" spans="1:2">
      <c r="A55" s="183">
        <v>70</v>
      </c>
      <c r="B55" s="183" t="s">
        <v>989</v>
      </c>
    </row>
    <row r="56" spans="1:2">
      <c r="A56" s="183">
        <v>71</v>
      </c>
      <c r="B56" s="183" t="s">
        <v>989</v>
      </c>
    </row>
    <row r="57" spans="1:2">
      <c r="A57" s="183">
        <v>72</v>
      </c>
      <c r="B57" s="183" t="s">
        <v>989</v>
      </c>
    </row>
    <row r="58" spans="1:2">
      <c r="A58" s="183">
        <v>73</v>
      </c>
      <c r="B58" s="183" t="s">
        <v>989</v>
      </c>
    </row>
    <row r="59" spans="1:2">
      <c r="A59" s="183">
        <v>74</v>
      </c>
      <c r="B59" s="183" t="s">
        <v>989</v>
      </c>
    </row>
    <row r="60" spans="1:2">
      <c r="A60" s="183">
        <v>75</v>
      </c>
      <c r="B60" s="183" t="s">
        <v>989</v>
      </c>
    </row>
    <row r="61" spans="1:2">
      <c r="A61" s="183">
        <v>76</v>
      </c>
      <c r="B61" s="183" t="s">
        <v>989</v>
      </c>
    </row>
    <row r="62" spans="1:2">
      <c r="A62" s="183">
        <v>77</v>
      </c>
      <c r="B62" s="183" t="s">
        <v>989</v>
      </c>
    </row>
    <row r="63" spans="1:2">
      <c r="A63" s="183">
        <v>78</v>
      </c>
      <c r="B63" s="183" t="s">
        <v>989</v>
      </c>
    </row>
    <row r="64" spans="1:2">
      <c r="A64" s="183">
        <v>79</v>
      </c>
      <c r="B64" s="183" t="s">
        <v>989</v>
      </c>
    </row>
    <row r="65" spans="1:2">
      <c r="A65" s="183">
        <v>80</v>
      </c>
      <c r="B65" s="183" t="e">
        <v>#N/A</v>
      </c>
    </row>
    <row r="66" spans="1:2">
      <c r="A66" s="183">
        <v>81</v>
      </c>
      <c r="B66" s="183" t="e">
        <v>#N/A</v>
      </c>
    </row>
    <row r="67" spans="1:2">
      <c r="A67" s="183">
        <v>82</v>
      </c>
      <c r="B67" s="183" t="e">
        <v>#N/A</v>
      </c>
    </row>
    <row r="68" spans="1:2">
      <c r="A68" s="183">
        <v>83</v>
      </c>
      <c r="B68" s="183" t="e">
        <v>#N/A</v>
      </c>
    </row>
    <row r="69" spans="1:2">
      <c r="A69" s="183">
        <v>84</v>
      </c>
      <c r="B69" s="183" t="e">
        <v>#N/A</v>
      </c>
    </row>
    <row r="70" spans="1:2">
      <c r="A70" s="183">
        <v>85</v>
      </c>
      <c r="B70" s="183" t="e">
        <v>#N/A</v>
      </c>
    </row>
    <row r="71" spans="1:2">
      <c r="A71" s="183">
        <v>86</v>
      </c>
      <c r="B71" s="183" t="e">
        <v>#N/A</v>
      </c>
    </row>
    <row r="72" spans="1:2">
      <c r="A72" s="183">
        <v>87</v>
      </c>
      <c r="B72" s="183" t="e">
        <v>#N/A</v>
      </c>
    </row>
    <row r="73" spans="1:2">
      <c r="A73" s="183">
        <v>88</v>
      </c>
      <c r="B73" s="183" t="e">
        <v>#N/A</v>
      </c>
    </row>
    <row r="74" spans="1:2">
      <c r="A74" s="183">
        <v>89</v>
      </c>
      <c r="B74" s="183" t="e">
        <v>#N/A</v>
      </c>
    </row>
    <row r="75" spans="1:2">
      <c r="A75" s="183">
        <v>90</v>
      </c>
      <c r="B75" s="183" t="e">
        <v>#N/A</v>
      </c>
    </row>
    <row r="76" spans="1:2">
      <c r="A76" s="183">
        <v>91</v>
      </c>
      <c r="B76" s="183" t="e">
        <v>#N/A</v>
      </c>
    </row>
    <row r="77" spans="1:2">
      <c r="A77" s="183">
        <v>92</v>
      </c>
      <c r="B77" s="183" t="e">
        <v>#N/A</v>
      </c>
    </row>
    <row r="78" spans="1:2">
      <c r="A78" s="183">
        <v>93</v>
      </c>
      <c r="B78" s="183" t="e">
        <v>#N/A</v>
      </c>
    </row>
    <row r="79" spans="1:2">
      <c r="A79" s="183">
        <v>94</v>
      </c>
      <c r="B79" s="183" t="e">
        <v>#N/A</v>
      </c>
    </row>
    <row r="80" spans="1:2">
      <c r="A80" s="183">
        <v>95</v>
      </c>
      <c r="B80" s="183" t="e">
        <v>#N/A</v>
      </c>
    </row>
    <row r="81" spans="1:2">
      <c r="A81" s="183">
        <v>96</v>
      </c>
      <c r="B81" s="183" t="e">
        <v>#N/A</v>
      </c>
    </row>
    <row r="82" spans="1:2">
      <c r="A82" s="183">
        <v>97</v>
      </c>
      <c r="B82" s="183" t="e">
        <v>#N/A</v>
      </c>
    </row>
    <row r="83" spans="1:2">
      <c r="A83" s="183">
        <v>98</v>
      </c>
      <c r="B83" s="183" t="e">
        <v>#N/A</v>
      </c>
    </row>
    <row r="84" spans="1:2">
      <c r="A84" s="183">
        <v>99</v>
      </c>
      <c r="B84" s="183" t="e">
        <v>#N/A</v>
      </c>
    </row>
    <row r="85" spans="1:2">
      <c r="A85" s="183">
        <v>100</v>
      </c>
      <c r="B85" s="183" t="s">
        <v>990</v>
      </c>
    </row>
    <row r="86" spans="1:2">
      <c r="A86" s="183">
        <v>101</v>
      </c>
      <c r="B86" s="183" t="s">
        <v>990</v>
      </c>
    </row>
    <row r="87" spans="1:2">
      <c r="A87" s="183">
        <v>102</v>
      </c>
      <c r="B87" s="183" t="e">
        <v>#N/A</v>
      </c>
    </row>
    <row r="88" spans="1:2">
      <c r="A88" s="183">
        <v>103</v>
      </c>
      <c r="B88" s="183" t="e">
        <v>#N/A</v>
      </c>
    </row>
    <row r="89" spans="1:2">
      <c r="A89" s="183">
        <v>104</v>
      </c>
      <c r="B89" s="183" t="e">
        <v>#N/A</v>
      </c>
    </row>
    <row r="90" spans="1:2">
      <c r="A90" s="183">
        <v>105</v>
      </c>
      <c r="B90" s="183" t="e">
        <v>#N/A</v>
      </c>
    </row>
    <row r="91" spans="1:2">
      <c r="A91" s="183">
        <v>106</v>
      </c>
      <c r="B91" s="183" t="e">
        <v>#N/A</v>
      </c>
    </row>
    <row r="92" spans="1:2">
      <c r="A92" s="183">
        <v>107</v>
      </c>
      <c r="B92" s="183" t="e">
        <v>#N/A</v>
      </c>
    </row>
    <row r="93" spans="1:2">
      <c r="A93" s="183">
        <v>108</v>
      </c>
      <c r="B93" s="183" t="e">
        <v>#N/A</v>
      </c>
    </row>
    <row r="94" spans="1:2">
      <c r="A94" s="183">
        <v>109</v>
      </c>
      <c r="B94" s="183" t="e">
        <v>#N/A</v>
      </c>
    </row>
    <row r="95" spans="1:2">
      <c r="A95" s="183">
        <v>110</v>
      </c>
      <c r="B95" s="183" t="s">
        <v>991</v>
      </c>
    </row>
    <row r="96" spans="1:2">
      <c r="A96" s="183">
        <v>111</v>
      </c>
      <c r="B96" s="183" t="s">
        <v>992</v>
      </c>
    </row>
    <row r="97" spans="1:2">
      <c r="A97" s="183">
        <v>112</v>
      </c>
      <c r="B97" s="183" t="s">
        <v>993</v>
      </c>
    </row>
    <row r="98" spans="1:2">
      <c r="A98" s="183">
        <v>113</v>
      </c>
      <c r="B98" s="183" t="s">
        <v>994</v>
      </c>
    </row>
    <row r="99" spans="1:2">
      <c r="A99" s="183">
        <v>114</v>
      </c>
      <c r="B99" s="183" t="s">
        <v>995</v>
      </c>
    </row>
    <row r="100" spans="1:2">
      <c r="A100" s="183">
        <v>115</v>
      </c>
      <c r="B100" s="183" t="s">
        <v>996</v>
      </c>
    </row>
    <row r="101" spans="1:2">
      <c r="A101" s="183">
        <v>116</v>
      </c>
      <c r="B101" s="183" t="s">
        <v>997</v>
      </c>
    </row>
    <row r="102" spans="1:2">
      <c r="A102" s="183">
        <v>117</v>
      </c>
      <c r="B102" s="183" t="s">
        <v>998</v>
      </c>
    </row>
    <row r="103" spans="1:2">
      <c r="A103" s="183">
        <v>118</v>
      </c>
      <c r="B103" s="183" t="s">
        <v>9</v>
      </c>
    </row>
    <row r="104" spans="1:2">
      <c r="A104" s="183">
        <v>119</v>
      </c>
      <c r="B104" s="183" t="s">
        <v>999</v>
      </c>
    </row>
    <row r="105" spans="1:2">
      <c r="A105" s="183">
        <v>120</v>
      </c>
      <c r="B105" s="183" t="s">
        <v>1000</v>
      </c>
    </row>
    <row r="106" spans="1:2">
      <c r="A106" s="183">
        <v>121</v>
      </c>
      <c r="B106" s="183" t="s">
        <v>992</v>
      </c>
    </row>
    <row r="107" spans="1:2">
      <c r="A107" s="183">
        <v>122</v>
      </c>
      <c r="B107" s="183" t="s">
        <v>993</v>
      </c>
    </row>
    <row r="108" spans="1:2">
      <c r="A108" s="183">
        <v>123</v>
      </c>
      <c r="B108" s="183" t="s">
        <v>994</v>
      </c>
    </row>
    <row r="109" spans="1:2">
      <c r="A109" s="183">
        <v>124</v>
      </c>
      <c r="B109" s="183" t="s">
        <v>995</v>
      </c>
    </row>
    <row r="110" spans="1:2">
      <c r="A110" s="183">
        <v>125</v>
      </c>
      <c r="B110" s="183" t="s">
        <v>996</v>
      </c>
    </row>
    <row r="111" spans="1:2">
      <c r="A111" s="183">
        <v>126</v>
      </c>
      <c r="B111" s="183" t="s">
        <v>997</v>
      </c>
    </row>
    <row r="112" spans="1:2">
      <c r="A112" s="183">
        <v>127</v>
      </c>
      <c r="B112" s="183" t="s">
        <v>1001</v>
      </c>
    </row>
    <row r="113" spans="1:2">
      <c r="A113" s="183">
        <v>128</v>
      </c>
      <c r="B113" s="183" t="s">
        <v>9</v>
      </c>
    </row>
    <row r="114" spans="1:2">
      <c r="A114" s="183">
        <v>129</v>
      </c>
      <c r="B114" s="183" t="s">
        <v>999</v>
      </c>
    </row>
    <row r="115" spans="1:2">
      <c r="A115" s="183">
        <v>130</v>
      </c>
      <c r="B115" s="183" t="s">
        <v>1002</v>
      </c>
    </row>
    <row r="116" spans="1:2">
      <c r="A116" s="183">
        <v>131</v>
      </c>
      <c r="B116" s="183" t="s">
        <v>992</v>
      </c>
    </row>
    <row r="117" spans="1:2">
      <c r="A117" s="183">
        <v>132</v>
      </c>
      <c r="B117" s="183" t="s">
        <v>993</v>
      </c>
    </row>
    <row r="118" spans="1:2">
      <c r="A118" s="183">
        <v>133</v>
      </c>
      <c r="B118" s="183" t="s">
        <v>994</v>
      </c>
    </row>
    <row r="119" spans="1:2">
      <c r="A119" s="183">
        <v>134</v>
      </c>
      <c r="B119" s="183" t="s">
        <v>995</v>
      </c>
    </row>
    <row r="120" spans="1:2">
      <c r="A120" s="183">
        <v>135</v>
      </c>
      <c r="B120" s="183" t="s">
        <v>996</v>
      </c>
    </row>
    <row r="121" spans="1:2">
      <c r="A121" s="183">
        <v>136</v>
      </c>
      <c r="B121" s="183" t="s">
        <v>997</v>
      </c>
    </row>
    <row r="122" spans="1:2">
      <c r="A122" s="183">
        <v>137</v>
      </c>
      <c r="B122" s="183" t="s">
        <v>998</v>
      </c>
    </row>
    <row r="123" spans="1:2">
      <c r="A123" s="183">
        <v>138</v>
      </c>
      <c r="B123" s="183" t="s">
        <v>9</v>
      </c>
    </row>
    <row r="124" spans="1:2">
      <c r="A124" s="183">
        <v>139</v>
      </c>
      <c r="B124" s="183" t="s">
        <v>999</v>
      </c>
    </row>
    <row r="125" spans="1:2">
      <c r="A125" s="183">
        <v>140</v>
      </c>
      <c r="B125" s="183" t="s">
        <v>1003</v>
      </c>
    </row>
    <row r="126" spans="1:2">
      <c r="A126" s="183">
        <v>141</v>
      </c>
      <c r="B126" s="183" t="s">
        <v>992</v>
      </c>
    </row>
    <row r="127" spans="1:2">
      <c r="A127" s="183">
        <v>142</v>
      </c>
      <c r="B127" s="183" t="s">
        <v>993</v>
      </c>
    </row>
    <row r="128" spans="1:2">
      <c r="A128" s="183">
        <v>143</v>
      </c>
      <c r="B128" s="183" t="s">
        <v>994</v>
      </c>
    </row>
    <row r="129" spans="1:2">
      <c r="A129" s="183">
        <v>144</v>
      </c>
      <c r="B129" s="183" t="s">
        <v>995</v>
      </c>
    </row>
    <row r="130" spans="1:2">
      <c r="A130" s="183">
        <v>145</v>
      </c>
      <c r="B130" s="183" t="s">
        <v>996</v>
      </c>
    </row>
    <row r="131" spans="1:2">
      <c r="A131" s="183">
        <v>146</v>
      </c>
      <c r="B131" s="183" t="s">
        <v>997</v>
      </c>
    </row>
    <row r="132" spans="1:2">
      <c r="A132" s="183">
        <v>147</v>
      </c>
      <c r="B132" s="183" t="s">
        <v>998</v>
      </c>
    </row>
    <row r="133" spans="1:2">
      <c r="A133" s="183">
        <v>148</v>
      </c>
      <c r="B133" s="183" t="s">
        <v>9</v>
      </c>
    </row>
    <row r="134" spans="1:2">
      <c r="A134" s="183">
        <v>149</v>
      </c>
      <c r="B134" s="183" t="s">
        <v>999</v>
      </c>
    </row>
    <row r="135" spans="1:2">
      <c r="A135" s="183">
        <v>150</v>
      </c>
      <c r="B135" s="183" t="s">
        <v>1004</v>
      </c>
    </row>
    <row r="136" spans="1:2">
      <c r="A136" s="183">
        <v>151</v>
      </c>
      <c r="B136" s="183" t="s">
        <v>992</v>
      </c>
    </row>
    <row r="137" spans="1:2">
      <c r="A137" s="183">
        <v>152</v>
      </c>
      <c r="B137" s="183" t="s">
        <v>993</v>
      </c>
    </row>
    <row r="138" spans="1:2">
      <c r="A138" s="183">
        <v>153</v>
      </c>
      <c r="B138" s="183" t="s">
        <v>994</v>
      </c>
    </row>
    <row r="139" spans="1:2">
      <c r="A139" s="183">
        <v>154</v>
      </c>
      <c r="B139" s="183" t="s">
        <v>995</v>
      </c>
    </row>
    <row r="140" spans="1:2">
      <c r="A140" s="183">
        <v>155</v>
      </c>
      <c r="B140" s="183" t="s">
        <v>996</v>
      </c>
    </row>
    <row r="141" spans="1:2">
      <c r="A141" s="183">
        <v>156</v>
      </c>
      <c r="B141" s="183" t="s">
        <v>997</v>
      </c>
    </row>
    <row r="142" spans="1:2">
      <c r="A142" s="183">
        <v>157</v>
      </c>
      <c r="B142" s="183" t="s">
        <v>998</v>
      </c>
    </row>
    <row r="143" spans="1:2">
      <c r="A143" s="183">
        <v>158</v>
      </c>
      <c r="B143" s="183" t="s">
        <v>9</v>
      </c>
    </row>
    <row r="144" spans="1:2">
      <c r="A144" s="183">
        <v>159</v>
      </c>
      <c r="B144" s="183" t="s">
        <v>999</v>
      </c>
    </row>
    <row r="145" spans="1:2">
      <c r="A145" s="183">
        <v>160</v>
      </c>
      <c r="B145" s="183" t="s">
        <v>1005</v>
      </c>
    </row>
    <row r="146" spans="1:2">
      <c r="A146" s="183">
        <v>161</v>
      </c>
      <c r="B146" s="183" t="e">
        <v>#N/A</v>
      </c>
    </row>
    <row r="147" spans="1:2">
      <c r="A147" s="183">
        <v>162</v>
      </c>
      <c r="B147" s="183" t="e">
        <v>#N/A</v>
      </c>
    </row>
    <row r="148" spans="1:2">
      <c r="A148" s="183">
        <v>163</v>
      </c>
      <c r="B148" s="183" t="e">
        <v>#N/A</v>
      </c>
    </row>
    <row r="149" spans="1:2">
      <c r="A149" s="183">
        <v>164</v>
      </c>
      <c r="B149" s="183" t="s">
        <v>1006</v>
      </c>
    </row>
    <row r="150" spans="1:2">
      <c r="A150" s="183">
        <v>165</v>
      </c>
      <c r="B150" s="183" t="e">
        <v>#N/A</v>
      </c>
    </row>
    <row r="151" spans="1:2">
      <c r="A151" s="183">
        <v>166</v>
      </c>
      <c r="B151" s="183" t="e">
        <v>#N/A</v>
      </c>
    </row>
    <row r="152" spans="1:2">
      <c r="A152" s="183">
        <v>167</v>
      </c>
      <c r="B152" s="183" t="s">
        <v>1007</v>
      </c>
    </row>
    <row r="153" spans="1:2">
      <c r="A153" s="183">
        <v>168</v>
      </c>
      <c r="B153" s="183" t="s">
        <v>1008</v>
      </c>
    </row>
    <row r="154" spans="1:2">
      <c r="A154" s="183">
        <v>169</v>
      </c>
      <c r="B154" s="183" t="s">
        <v>999</v>
      </c>
    </row>
    <row r="155" spans="1:2">
      <c r="A155" s="183">
        <v>170</v>
      </c>
      <c r="B155" s="183" t="s">
        <v>1009</v>
      </c>
    </row>
    <row r="156" spans="1:2">
      <c r="A156" s="183">
        <v>171</v>
      </c>
      <c r="B156" s="183" t="s">
        <v>1010</v>
      </c>
    </row>
    <row r="157" spans="1:2">
      <c r="A157" s="183">
        <v>172</v>
      </c>
      <c r="B157" s="183" t="s">
        <v>1011</v>
      </c>
    </row>
    <row r="158" spans="1:2">
      <c r="A158" s="183">
        <v>173</v>
      </c>
      <c r="B158" s="183" t="s">
        <v>1012</v>
      </c>
    </row>
    <row r="159" spans="1:2">
      <c r="A159" s="183">
        <v>174</v>
      </c>
      <c r="B159" s="183" t="s">
        <v>1013</v>
      </c>
    </row>
    <row r="160" spans="1:2">
      <c r="A160" s="183">
        <v>175</v>
      </c>
      <c r="B160" s="183" t="e">
        <v>#N/A</v>
      </c>
    </row>
    <row r="161" spans="1:2">
      <c r="A161" s="183">
        <v>176</v>
      </c>
      <c r="B161" s="183" t="e">
        <v>#N/A</v>
      </c>
    </row>
    <row r="162" spans="1:2">
      <c r="A162" s="183">
        <v>177</v>
      </c>
      <c r="B162" s="183" t="e">
        <v>#N/A</v>
      </c>
    </row>
    <row r="163" spans="1:2">
      <c r="A163" s="183">
        <v>178</v>
      </c>
      <c r="B163" s="183" t="e">
        <v>#N/A</v>
      </c>
    </row>
    <row r="164" spans="1:2">
      <c r="A164" s="183">
        <v>179</v>
      </c>
      <c r="B164" s="183" t="s">
        <v>1014</v>
      </c>
    </row>
    <row r="165" spans="1:2">
      <c r="A165" s="183">
        <v>180</v>
      </c>
      <c r="B165" s="183" t="s">
        <v>1015</v>
      </c>
    </row>
    <row r="166" spans="1:2">
      <c r="A166" s="183">
        <v>181</v>
      </c>
      <c r="B166" s="183" t="s">
        <v>1016</v>
      </c>
    </row>
    <row r="167" spans="1:2">
      <c r="A167" s="183">
        <v>182</v>
      </c>
      <c r="B167" s="183" t="s">
        <v>1017</v>
      </c>
    </row>
    <row r="168" spans="1:2">
      <c r="A168" s="183">
        <v>183</v>
      </c>
      <c r="B168" s="183" t="s">
        <v>1018</v>
      </c>
    </row>
    <row r="169" spans="1:2">
      <c r="A169" s="183">
        <v>184</v>
      </c>
      <c r="B169" s="183" t="s">
        <v>1019</v>
      </c>
    </row>
    <row r="170" spans="1:2">
      <c r="A170" s="183">
        <v>185</v>
      </c>
      <c r="B170" s="183" t="s">
        <v>1020</v>
      </c>
    </row>
    <row r="171" spans="1:2">
      <c r="A171" s="183">
        <v>186</v>
      </c>
      <c r="B171" s="183" t="e">
        <v>#N/A</v>
      </c>
    </row>
    <row r="172" spans="1:2">
      <c r="A172" s="183">
        <v>187</v>
      </c>
      <c r="B172" s="183" t="e">
        <v>#N/A</v>
      </c>
    </row>
    <row r="173" spans="1:2">
      <c r="A173" s="183">
        <v>188</v>
      </c>
      <c r="B173" s="183" t="e">
        <v>#N/A</v>
      </c>
    </row>
    <row r="174" spans="1:2">
      <c r="A174" s="183">
        <v>189</v>
      </c>
      <c r="B174" s="183" t="s">
        <v>1021</v>
      </c>
    </row>
    <row r="175" spans="1:2">
      <c r="A175" s="183">
        <v>190</v>
      </c>
      <c r="B175" s="183" t="s">
        <v>1022</v>
      </c>
    </row>
    <row r="176" spans="1:2">
      <c r="A176" s="183">
        <v>191</v>
      </c>
      <c r="B176" s="183" t="s">
        <v>1023</v>
      </c>
    </row>
    <row r="177" spans="1:2">
      <c r="A177" s="183">
        <v>192</v>
      </c>
      <c r="B177" s="183" t="s">
        <v>1024</v>
      </c>
    </row>
    <row r="178" spans="1:2">
      <c r="A178" s="183">
        <v>193</v>
      </c>
      <c r="B178" s="183" t="s">
        <v>1025</v>
      </c>
    </row>
    <row r="179" spans="1:2">
      <c r="A179" s="183">
        <v>194</v>
      </c>
      <c r="B179" s="183" t="s">
        <v>1026</v>
      </c>
    </row>
    <row r="180" spans="1:2">
      <c r="A180" s="183">
        <v>195</v>
      </c>
      <c r="B180" s="183" t="e">
        <v>#N/A</v>
      </c>
    </row>
    <row r="181" spans="1:2">
      <c r="A181" s="183">
        <v>196</v>
      </c>
      <c r="B181" s="183" t="e">
        <v>#N/A</v>
      </c>
    </row>
    <row r="182" spans="1:2">
      <c r="A182" s="183">
        <v>197</v>
      </c>
      <c r="B182" s="183" t="e">
        <v>#N/A</v>
      </c>
    </row>
    <row r="183" spans="1:2">
      <c r="A183" s="183">
        <v>198</v>
      </c>
      <c r="B183" s="183" t="e">
        <v>#N/A</v>
      </c>
    </row>
    <row r="184" spans="1:2">
      <c r="A184" s="183">
        <v>199</v>
      </c>
      <c r="B184" s="183" t="s">
        <v>1027</v>
      </c>
    </row>
    <row r="185" spans="1:2">
      <c r="A185" s="183">
        <v>200</v>
      </c>
      <c r="B185" s="183" t="s">
        <v>1028</v>
      </c>
    </row>
    <row r="186" spans="1:2">
      <c r="A186" s="183">
        <v>201</v>
      </c>
      <c r="B186" s="183" t="s">
        <v>1029</v>
      </c>
    </row>
    <row r="187" spans="1:2">
      <c r="A187" s="183">
        <v>202</v>
      </c>
      <c r="B187" s="183" t="s">
        <v>1030</v>
      </c>
    </row>
    <row r="188" spans="1:2">
      <c r="A188" s="183">
        <v>203</v>
      </c>
      <c r="B188" s="183" t="s">
        <v>994</v>
      </c>
    </row>
    <row r="189" spans="1:2">
      <c r="A189" s="183">
        <v>204</v>
      </c>
      <c r="B189" s="183" t="s">
        <v>995</v>
      </c>
    </row>
    <row r="190" spans="1:2">
      <c r="A190" s="183">
        <v>205</v>
      </c>
      <c r="B190" s="183" t="e">
        <v>#N/A</v>
      </c>
    </row>
    <row r="191" spans="1:2">
      <c r="A191" s="183">
        <v>206</v>
      </c>
      <c r="B191" s="183" t="s">
        <v>1031</v>
      </c>
    </row>
    <row r="192" spans="1:2">
      <c r="A192" s="183">
        <v>207</v>
      </c>
      <c r="B192" s="183" t="s">
        <v>1032</v>
      </c>
    </row>
    <row r="193" spans="1:2">
      <c r="A193" s="183">
        <v>208</v>
      </c>
      <c r="B193" s="183" t="s">
        <v>1033</v>
      </c>
    </row>
    <row r="194" spans="1:2">
      <c r="A194" s="183">
        <v>209</v>
      </c>
      <c r="B194" s="183" t="s">
        <v>1034</v>
      </c>
    </row>
    <row r="195" spans="1:2">
      <c r="A195" s="183">
        <v>210</v>
      </c>
      <c r="B195" s="183" t="s">
        <v>1035</v>
      </c>
    </row>
    <row r="196" spans="1:2">
      <c r="A196" s="183">
        <v>211</v>
      </c>
      <c r="B196" s="183" t="s">
        <v>1036</v>
      </c>
    </row>
    <row r="197" spans="1:2">
      <c r="A197" s="183">
        <v>212</v>
      </c>
      <c r="B197" s="183" t="s">
        <v>1037</v>
      </c>
    </row>
    <row r="198" spans="1:2">
      <c r="A198" s="183">
        <v>213</v>
      </c>
      <c r="B198" s="183" t="s">
        <v>1038</v>
      </c>
    </row>
    <row r="199" spans="1:2">
      <c r="A199" s="183">
        <v>214</v>
      </c>
      <c r="B199" s="183" t="s">
        <v>1039</v>
      </c>
    </row>
    <row r="200" spans="1:2">
      <c r="A200" s="183">
        <v>215</v>
      </c>
      <c r="B200" s="183" t="e">
        <v>#N/A</v>
      </c>
    </row>
    <row r="201" spans="1:2">
      <c r="A201" s="183">
        <v>216</v>
      </c>
      <c r="B201" s="183" t="e">
        <v>#N/A</v>
      </c>
    </row>
    <row r="202" spans="1:2">
      <c r="A202" s="183">
        <v>217</v>
      </c>
      <c r="B202" s="183" t="e">
        <v>#N/A</v>
      </c>
    </row>
    <row r="203" spans="1:2">
      <c r="A203" s="183">
        <v>218</v>
      </c>
      <c r="B203" s="183" t="e">
        <v>#N/A</v>
      </c>
    </row>
    <row r="204" spans="1:2">
      <c r="A204" s="183">
        <v>219</v>
      </c>
      <c r="B204" s="183" t="s">
        <v>1040</v>
      </c>
    </row>
    <row r="205" spans="1:2">
      <c r="A205" s="183">
        <v>220</v>
      </c>
      <c r="B205" s="183" t="s">
        <v>1041</v>
      </c>
    </row>
    <row r="206" spans="1:2">
      <c r="A206" s="183">
        <v>221</v>
      </c>
      <c r="B206" s="183" t="s">
        <v>1042</v>
      </c>
    </row>
    <row r="207" spans="1:2">
      <c r="A207" s="183">
        <v>222</v>
      </c>
      <c r="B207" s="183" t="s">
        <v>1043</v>
      </c>
    </row>
    <row r="208" spans="1:2">
      <c r="A208" s="183">
        <v>223</v>
      </c>
      <c r="B208" s="183" t="s">
        <v>1044</v>
      </c>
    </row>
    <row r="209" spans="1:2">
      <c r="A209" s="183">
        <v>224</v>
      </c>
      <c r="B209" s="183" t="s">
        <v>1045</v>
      </c>
    </row>
    <row r="210" spans="1:2">
      <c r="A210" s="183">
        <v>225</v>
      </c>
      <c r="B210" s="183" t="e">
        <v>#N/A</v>
      </c>
    </row>
    <row r="211" spans="1:2">
      <c r="A211" s="183">
        <v>226</v>
      </c>
      <c r="B211" s="183" t="e">
        <v>#N/A</v>
      </c>
    </row>
    <row r="212" spans="1:2">
      <c r="A212" s="183">
        <v>227</v>
      </c>
      <c r="B212" s="183" t="e">
        <v>#N/A</v>
      </c>
    </row>
    <row r="213" spans="1:2">
      <c r="A213" s="183">
        <v>228</v>
      </c>
      <c r="B213" s="183" t="e">
        <v>#N/A</v>
      </c>
    </row>
    <row r="214" spans="1:2">
      <c r="A214" s="183">
        <v>229</v>
      </c>
      <c r="B214" s="183" t="s">
        <v>1046</v>
      </c>
    </row>
    <row r="215" spans="1:2">
      <c r="A215" s="183">
        <v>230</v>
      </c>
      <c r="B215" s="183" t="s">
        <v>1047</v>
      </c>
    </row>
    <row r="216" spans="1:2">
      <c r="A216" s="183">
        <v>231</v>
      </c>
      <c r="B216" s="183" t="s">
        <v>1009</v>
      </c>
    </row>
    <row r="217" spans="1:2">
      <c r="A217" s="183">
        <v>232</v>
      </c>
      <c r="B217" s="183" t="s">
        <v>993</v>
      </c>
    </row>
    <row r="218" spans="1:2">
      <c r="A218" s="183">
        <v>233</v>
      </c>
      <c r="B218" s="183" t="s">
        <v>1048</v>
      </c>
    </row>
    <row r="219" spans="1:2">
      <c r="A219" s="183">
        <v>234</v>
      </c>
      <c r="B219" s="183" t="s">
        <v>1049</v>
      </c>
    </row>
    <row r="220" spans="1:2">
      <c r="A220" s="183">
        <v>235</v>
      </c>
      <c r="B220" s="183" t="s">
        <v>996</v>
      </c>
    </row>
    <row r="221" spans="1:2">
      <c r="A221" s="183">
        <v>236</v>
      </c>
      <c r="B221" s="183" t="e">
        <v>#N/A</v>
      </c>
    </row>
    <row r="222" spans="1:2">
      <c r="A222" s="183">
        <v>237</v>
      </c>
      <c r="B222" s="183" t="e">
        <v>#N/A</v>
      </c>
    </row>
    <row r="223" spans="1:2">
      <c r="A223" s="183">
        <v>238</v>
      </c>
      <c r="B223" s="183" t="e">
        <v>#N/A</v>
      </c>
    </row>
    <row r="224" spans="1:2">
      <c r="A224" s="183">
        <v>239</v>
      </c>
      <c r="B224" s="183" t="s">
        <v>1050</v>
      </c>
    </row>
    <row r="225" spans="1:2">
      <c r="A225" s="183">
        <v>256</v>
      </c>
      <c r="B225" s="183" t="s">
        <v>1051</v>
      </c>
    </row>
    <row r="226" spans="1:2">
      <c r="A226" s="183">
        <v>262</v>
      </c>
      <c r="B226" s="183" t="s">
        <v>1052</v>
      </c>
    </row>
    <row r="227" spans="1:2">
      <c r="A227" s="183">
        <v>263</v>
      </c>
      <c r="B227" s="183" t="s">
        <v>1053</v>
      </c>
    </row>
    <row r="228" spans="1:2">
      <c r="A228" s="183">
        <v>264</v>
      </c>
      <c r="B228" s="183" t="s">
        <v>1054</v>
      </c>
    </row>
    <row r="229" spans="1:2">
      <c r="A229" s="183">
        <v>294</v>
      </c>
      <c r="B229" s="183" t="s">
        <v>1055</v>
      </c>
    </row>
    <row r="230" spans="1:2">
      <c r="A230" s="183">
        <v>303</v>
      </c>
      <c r="B230" s="183" t="s">
        <v>1056</v>
      </c>
    </row>
    <row r="231" spans="1:2">
      <c r="A231" s="183">
        <v>374</v>
      </c>
      <c r="B231" s="183" t="s">
        <v>1057</v>
      </c>
    </row>
    <row r="232" spans="1:2">
      <c r="A232" s="183">
        <v>380</v>
      </c>
      <c r="B232" s="183" t="s">
        <v>1058</v>
      </c>
    </row>
    <row r="233" spans="1:2">
      <c r="A233" s="183">
        <v>381</v>
      </c>
      <c r="B233" s="183" t="s">
        <v>1059</v>
      </c>
    </row>
    <row r="234" spans="1:2">
      <c r="A234" s="183">
        <v>382</v>
      </c>
      <c r="B234" s="183" t="s">
        <v>1060</v>
      </c>
    </row>
    <row r="235" spans="1:2">
      <c r="A235" s="183">
        <v>383</v>
      </c>
      <c r="B235" s="183" t="s">
        <v>1061</v>
      </c>
    </row>
    <row r="236" spans="1:2">
      <c r="A236" s="183">
        <v>384</v>
      </c>
      <c r="B236" s="183" t="s">
        <v>1062</v>
      </c>
    </row>
    <row r="237" spans="1:2">
      <c r="A237" s="183">
        <v>385</v>
      </c>
      <c r="B237" s="183" t="s">
        <v>1063</v>
      </c>
    </row>
    <row r="238" spans="1:2">
      <c r="A238" s="183">
        <v>386</v>
      </c>
      <c r="B238" s="183" t="s">
        <v>1064</v>
      </c>
    </row>
    <row r="239" spans="1:2">
      <c r="A239" s="183">
        <v>387</v>
      </c>
      <c r="B239" s="183" t="s">
        <v>1065</v>
      </c>
    </row>
    <row r="240" spans="1:2">
      <c r="A240" s="183">
        <v>389</v>
      </c>
      <c r="B240" s="183" t="s">
        <v>1066</v>
      </c>
    </row>
    <row r="241" spans="1:2">
      <c r="A241" s="183">
        <v>500</v>
      </c>
      <c r="B241" s="183" t="s">
        <v>1067</v>
      </c>
    </row>
    <row r="242" spans="1:2">
      <c r="A242" s="183">
        <v>509</v>
      </c>
      <c r="B242" s="183" t="s">
        <v>1068</v>
      </c>
    </row>
    <row r="243" spans="1:2">
      <c r="A243" s="183">
        <v>512</v>
      </c>
      <c r="B243" s="183" t="s">
        <v>1069</v>
      </c>
    </row>
    <row r="244" spans="1:2">
      <c r="A244" s="183">
        <v>520</v>
      </c>
      <c r="B244" s="183" t="s">
        <v>1070</v>
      </c>
    </row>
    <row r="245" spans="1:2">
      <c r="A245" s="183">
        <v>521</v>
      </c>
      <c r="B245" s="183" t="s">
        <v>1071</v>
      </c>
    </row>
    <row r="246" spans="1:2">
      <c r="A246" s="183">
        <v>522</v>
      </c>
      <c r="B246" s="183" t="s">
        <v>1072</v>
      </c>
    </row>
    <row r="247" spans="1:2">
      <c r="A247" s="183">
        <v>523</v>
      </c>
      <c r="B247" s="183" t="s">
        <v>1073</v>
      </c>
    </row>
    <row r="248" spans="1:2">
      <c r="A248" s="183">
        <v>524</v>
      </c>
      <c r="B248" s="183" t="e">
        <v>#N/A</v>
      </c>
    </row>
    <row r="249" spans="1:2">
      <c r="A249" s="183">
        <v>525</v>
      </c>
      <c r="B249" s="183" t="e">
        <v>#N/A</v>
      </c>
    </row>
    <row r="250" spans="1:2">
      <c r="A250" s="183">
        <v>526</v>
      </c>
      <c r="B250" s="183" t="s">
        <v>1074</v>
      </c>
    </row>
    <row r="251" spans="1:2">
      <c r="A251" s="183">
        <v>527</v>
      </c>
      <c r="B251" s="183" t="e">
        <v>#N/A</v>
      </c>
    </row>
    <row r="252" spans="1:2">
      <c r="A252" s="183">
        <v>528</v>
      </c>
      <c r="B252" s="183" t="e">
        <v>#N/A</v>
      </c>
    </row>
    <row r="253" spans="1:2">
      <c r="A253" s="183">
        <v>529</v>
      </c>
      <c r="B253" s="183" t="s">
        <v>1075</v>
      </c>
    </row>
    <row r="254" spans="1:2">
      <c r="A254" s="183">
        <v>540</v>
      </c>
      <c r="B254" s="183" t="s">
        <v>1076</v>
      </c>
    </row>
    <row r="255" spans="1:2">
      <c r="A255" s="183">
        <v>541</v>
      </c>
      <c r="B255" s="183" t="s">
        <v>1077</v>
      </c>
    </row>
    <row r="256" spans="1:2">
      <c r="A256" s="183">
        <v>542</v>
      </c>
      <c r="B256" s="183" t="s">
        <v>1078</v>
      </c>
    </row>
    <row r="257" spans="1:2">
      <c r="A257" s="183">
        <v>543</v>
      </c>
      <c r="B257" s="183" t="s">
        <v>1079</v>
      </c>
    </row>
    <row r="258" spans="1:2">
      <c r="A258" s="183">
        <v>544</v>
      </c>
      <c r="B258" s="183" t="s">
        <v>1080</v>
      </c>
    </row>
    <row r="259" spans="1:2">
      <c r="A259" s="183">
        <v>545</v>
      </c>
      <c r="B259" s="183" t="s">
        <v>1081</v>
      </c>
    </row>
    <row r="260" spans="1:2">
      <c r="A260" s="183">
        <v>546</v>
      </c>
      <c r="B260" s="183" t="s">
        <v>1082</v>
      </c>
    </row>
    <row r="261" spans="1:2">
      <c r="A261" s="183">
        <v>572</v>
      </c>
      <c r="B261" s="183" t="s">
        <v>1083</v>
      </c>
    </row>
    <row r="262" spans="1:2">
      <c r="A262" s="183">
        <v>579</v>
      </c>
      <c r="B262" s="183" t="s">
        <v>1084</v>
      </c>
    </row>
    <row r="263" spans="1:2">
      <c r="A263" s="183">
        <v>580</v>
      </c>
      <c r="B263" s="183" t="s">
        <v>1085</v>
      </c>
    </row>
    <row r="264" spans="1:2">
      <c r="A264" s="183">
        <v>581</v>
      </c>
      <c r="B264" s="183" t="s">
        <v>1086</v>
      </c>
    </row>
    <row r="265" spans="1:2">
      <c r="A265" s="183">
        <v>582</v>
      </c>
      <c r="B265" s="183" t="s">
        <v>1083</v>
      </c>
    </row>
    <row r="266" spans="1:2">
      <c r="A266" s="183">
        <v>583</v>
      </c>
      <c r="B266" s="183" t="s">
        <v>1087</v>
      </c>
    </row>
    <row r="267" spans="1:2">
      <c r="A267" s="183">
        <v>589</v>
      </c>
      <c r="B267" s="183" t="s">
        <v>1088</v>
      </c>
    </row>
    <row r="268" spans="1:2">
      <c r="A268" s="183">
        <v>590</v>
      </c>
      <c r="B268" s="183" t="s">
        <v>1089</v>
      </c>
    </row>
    <row r="269" spans="1:2">
      <c r="A269" s="183">
        <v>600</v>
      </c>
      <c r="B269" s="183" t="s">
        <v>1090</v>
      </c>
    </row>
    <row r="270" spans="1:2">
      <c r="A270" s="183">
        <v>601</v>
      </c>
      <c r="B270" s="183" t="s">
        <v>1091</v>
      </c>
    </row>
    <row r="271" spans="1:2">
      <c r="A271" s="183">
        <v>602</v>
      </c>
      <c r="B271" s="183" t="s">
        <v>1092</v>
      </c>
    </row>
    <row r="272" spans="1:2">
      <c r="A272" s="183">
        <v>603</v>
      </c>
      <c r="B272" s="183" t="s">
        <v>1093</v>
      </c>
    </row>
    <row r="273" spans="1:2">
      <c r="A273" s="183">
        <v>604</v>
      </c>
      <c r="B273" s="183" t="s">
        <v>1094</v>
      </c>
    </row>
    <row r="274" spans="1:2">
      <c r="A274" s="183">
        <v>624</v>
      </c>
      <c r="B274" s="183" t="s">
        <v>1095</v>
      </c>
    </row>
    <row r="275" spans="1:2">
      <c r="A275" s="183">
        <v>631</v>
      </c>
      <c r="B275" s="183" t="s">
        <v>1096</v>
      </c>
    </row>
    <row r="276" spans="1:2">
      <c r="A276" s="183">
        <v>632</v>
      </c>
      <c r="B276" s="183" t="s">
        <v>1097</v>
      </c>
    </row>
    <row r="277" spans="1:2">
      <c r="A277" s="183">
        <v>633</v>
      </c>
      <c r="B277" s="183" t="s">
        <v>1098</v>
      </c>
    </row>
    <row r="278" spans="1:2">
      <c r="A278" s="183">
        <v>637</v>
      </c>
      <c r="B278" s="183" t="s">
        <v>1099</v>
      </c>
    </row>
    <row r="279" spans="1:2">
      <c r="A279" s="183">
        <v>640</v>
      </c>
      <c r="B279" s="183" t="s">
        <v>1100</v>
      </c>
    </row>
    <row r="280" spans="1:2">
      <c r="A280" s="183">
        <v>641</v>
      </c>
      <c r="B280" s="183" t="s">
        <v>1101</v>
      </c>
    </row>
    <row r="281" spans="1:2">
      <c r="A281" s="183">
        <v>642</v>
      </c>
      <c r="B281" s="183" t="s">
        <v>1102</v>
      </c>
    </row>
    <row r="282" spans="1:2">
      <c r="A282" s="183">
        <v>643</v>
      </c>
      <c r="B282" s="183" t="s">
        <v>1103</v>
      </c>
    </row>
    <row r="283" spans="1:2">
      <c r="A283" s="183">
        <v>644</v>
      </c>
      <c r="B283" s="183" t="s">
        <v>1104</v>
      </c>
    </row>
    <row r="284" spans="1:2">
      <c r="A284" s="183">
        <v>645</v>
      </c>
      <c r="B284" s="183" t="s">
        <v>1105</v>
      </c>
    </row>
    <row r="285" spans="1:2">
      <c r="A285" s="183">
        <v>646</v>
      </c>
      <c r="B285" s="183" t="s">
        <v>1106</v>
      </c>
    </row>
    <row r="286" spans="1:2">
      <c r="A286" s="183">
        <v>647</v>
      </c>
      <c r="B286" s="183" t="s">
        <v>1107</v>
      </c>
    </row>
    <row r="287" spans="1:2">
      <c r="A287" s="183">
        <v>648</v>
      </c>
      <c r="B287" s="183" t="s">
        <v>1108</v>
      </c>
    </row>
    <row r="288" spans="1:2">
      <c r="A288" s="183">
        <v>649</v>
      </c>
      <c r="B288" s="183" t="s">
        <v>1109</v>
      </c>
    </row>
    <row r="289" spans="1:2">
      <c r="A289" s="183">
        <v>650</v>
      </c>
      <c r="B289" s="183" t="s">
        <v>1110</v>
      </c>
    </row>
    <row r="290" spans="1:2">
      <c r="A290" s="183">
        <v>651</v>
      </c>
      <c r="B290" s="183" t="s">
        <v>1111</v>
      </c>
    </row>
    <row r="291" spans="1:2">
      <c r="A291" s="183">
        <v>652</v>
      </c>
      <c r="B291" s="183" t="s">
        <v>1112</v>
      </c>
    </row>
    <row r="292" spans="1:2">
      <c r="A292" s="183">
        <v>653</v>
      </c>
      <c r="B292" s="183" t="s">
        <v>1016</v>
      </c>
    </row>
    <row r="293" spans="1:2">
      <c r="A293" s="183">
        <v>654</v>
      </c>
      <c r="B293" s="183" t="s">
        <v>1016</v>
      </c>
    </row>
    <row r="294" spans="1:2">
      <c r="A294" s="183">
        <v>655</v>
      </c>
      <c r="B294" s="183" t="s">
        <v>1113</v>
      </c>
    </row>
    <row r="295" spans="1:2">
      <c r="A295" s="183">
        <v>656</v>
      </c>
      <c r="B295" s="183" t="s">
        <v>1114</v>
      </c>
    </row>
    <row r="296" spans="1:2">
      <c r="A296" s="183">
        <v>657</v>
      </c>
      <c r="B296" s="183" t="s">
        <v>1115</v>
      </c>
    </row>
    <row r="297" spans="1:2">
      <c r="A297" s="183">
        <v>658</v>
      </c>
      <c r="B297" s="183" t="s">
        <v>1116</v>
      </c>
    </row>
    <row r="298" spans="1:2">
      <c r="A298" s="183">
        <v>659</v>
      </c>
      <c r="B298" s="183" t="s">
        <v>1117</v>
      </c>
    </row>
    <row r="299" spans="1:2">
      <c r="A299" s="183">
        <v>660</v>
      </c>
      <c r="B299" s="183" t="s">
        <v>1118</v>
      </c>
    </row>
    <row r="300" spans="1:2">
      <c r="A300" s="183">
        <v>661</v>
      </c>
      <c r="B300" s="183" t="s">
        <v>1119</v>
      </c>
    </row>
    <row r="301" spans="1:2">
      <c r="A301" s="183">
        <v>662</v>
      </c>
      <c r="B301" s="183" t="s">
        <v>1120</v>
      </c>
    </row>
    <row r="302" spans="1:2">
      <c r="A302" s="183">
        <v>663</v>
      </c>
      <c r="B302" s="183" t="e">
        <v>#N/A</v>
      </c>
    </row>
    <row r="303" spans="1:2">
      <c r="A303" s="183">
        <v>664</v>
      </c>
      <c r="B303" s="183" t="e">
        <v>#N/A</v>
      </c>
    </row>
    <row r="304" spans="1:2">
      <c r="A304" s="183">
        <v>665</v>
      </c>
      <c r="B304" s="183" t="e">
        <v>#N/A</v>
      </c>
    </row>
    <row r="305" spans="1:2">
      <c r="A305" s="183">
        <v>666</v>
      </c>
      <c r="B305" s="183" t="e">
        <v>#N/A</v>
      </c>
    </row>
    <row r="306" spans="1:2">
      <c r="A306" s="183">
        <v>667</v>
      </c>
      <c r="B306" s="183" t="e">
        <v>#N/A</v>
      </c>
    </row>
    <row r="307" spans="1:2">
      <c r="A307" s="183">
        <v>668</v>
      </c>
      <c r="B307" s="183" t="e">
        <v>#N/A</v>
      </c>
    </row>
    <row r="308" spans="1:2">
      <c r="A308" s="183">
        <v>669</v>
      </c>
      <c r="B308" s="183" t="e">
        <v>#N/A</v>
      </c>
    </row>
    <row r="309" spans="1:2">
      <c r="A309" s="183">
        <v>670</v>
      </c>
      <c r="B309" s="183" t="s">
        <v>1121</v>
      </c>
    </row>
    <row r="310" spans="1:2">
      <c r="A310" s="183">
        <v>671</v>
      </c>
      <c r="B310" s="183" t="s">
        <v>1122</v>
      </c>
    </row>
    <row r="311" spans="1:2">
      <c r="A311" s="183">
        <v>672</v>
      </c>
      <c r="B311" s="183" t="s">
        <v>1123</v>
      </c>
    </row>
    <row r="312" spans="1:2">
      <c r="A312" s="183">
        <v>673</v>
      </c>
      <c r="B312" s="183" t="e">
        <v>#N/A</v>
      </c>
    </row>
    <row r="313" spans="1:2">
      <c r="A313" s="183">
        <v>674</v>
      </c>
      <c r="B313" s="183" t="e">
        <v>#N/A</v>
      </c>
    </row>
    <row r="314" spans="1:2">
      <c r="A314" s="183">
        <v>675</v>
      </c>
      <c r="B314" s="183" t="e">
        <v>#N/A</v>
      </c>
    </row>
    <row r="315" spans="1:2">
      <c r="A315" s="183">
        <v>676</v>
      </c>
      <c r="B315" s="183" t="e">
        <v>#N/A</v>
      </c>
    </row>
    <row r="316" spans="1:2">
      <c r="A316" s="183">
        <v>677</v>
      </c>
      <c r="B316" s="183" t="e">
        <v>#N/A</v>
      </c>
    </row>
    <row r="317" spans="1:2">
      <c r="A317" s="183">
        <v>678</v>
      </c>
      <c r="B317" s="183" t="e">
        <v>#N/A</v>
      </c>
    </row>
    <row r="318" spans="1:2">
      <c r="A318" s="183">
        <v>679</v>
      </c>
      <c r="B318" s="183" t="s">
        <v>1124</v>
      </c>
    </row>
    <row r="319" spans="1:2">
      <c r="A319" s="183">
        <v>770</v>
      </c>
      <c r="B319" s="183" t="s">
        <v>1125</v>
      </c>
    </row>
    <row r="320" spans="1:2">
      <c r="A320" s="183">
        <v>771</v>
      </c>
      <c r="B320" s="183" t="s">
        <v>1126</v>
      </c>
    </row>
    <row r="321" spans="1:2">
      <c r="A321" s="183">
        <v>822</v>
      </c>
      <c r="B321" s="183" t="s">
        <v>1127</v>
      </c>
    </row>
    <row r="322" spans="1:2">
      <c r="A322" s="183">
        <v>823</v>
      </c>
      <c r="B322" s="183" t="s">
        <v>1128</v>
      </c>
    </row>
    <row r="323" spans="1:2">
      <c r="A323" s="183">
        <v>824</v>
      </c>
      <c r="B323" s="183" t="s">
        <v>1129</v>
      </c>
    </row>
    <row r="324" spans="1:2">
      <c r="A324" s="183">
        <v>825</v>
      </c>
      <c r="B324" s="183" t="s">
        <v>1130</v>
      </c>
    </row>
    <row r="325" spans="1:2">
      <c r="A325" s="183">
        <v>832</v>
      </c>
      <c r="B325" s="183" t="s">
        <v>1131</v>
      </c>
    </row>
    <row r="326" spans="1:2">
      <c r="A326" s="183">
        <v>833</v>
      </c>
      <c r="B326" s="183" t="s">
        <v>1132</v>
      </c>
    </row>
    <row r="327" spans="1:2">
      <c r="A327" s="183">
        <v>834</v>
      </c>
      <c r="B327" s="183" t="s">
        <v>1133</v>
      </c>
    </row>
    <row r="328" spans="1:2">
      <c r="A328" s="183">
        <v>835</v>
      </c>
      <c r="B328" s="183" t="s">
        <v>1134</v>
      </c>
    </row>
    <row r="329" spans="1:2">
      <c r="A329" s="183">
        <v>842</v>
      </c>
      <c r="B329" s="183" t="s">
        <v>1131</v>
      </c>
    </row>
    <row r="330" spans="1:2">
      <c r="A330" s="183">
        <v>843</v>
      </c>
      <c r="B330" s="183" t="s">
        <v>1132</v>
      </c>
    </row>
    <row r="331" spans="1:2">
      <c r="A331" s="183">
        <v>844</v>
      </c>
      <c r="B331" s="183" t="s">
        <v>1135</v>
      </c>
    </row>
    <row r="332" spans="1:2">
      <c r="A332" s="183">
        <v>845</v>
      </c>
      <c r="B332" s="183" t="s">
        <v>1134</v>
      </c>
    </row>
    <row r="333" spans="1:2">
      <c r="A333" s="183">
        <v>852</v>
      </c>
      <c r="B333" s="183" t="s">
        <v>1131</v>
      </c>
    </row>
    <row r="334" spans="1:2">
      <c r="A334" s="183">
        <v>853</v>
      </c>
      <c r="B334" s="183" t="s">
        <v>1132</v>
      </c>
    </row>
    <row r="335" spans="1:2">
      <c r="A335" s="183">
        <v>854</v>
      </c>
      <c r="B335" s="183" t="s">
        <v>1133</v>
      </c>
    </row>
    <row r="336" spans="1:2">
      <c r="A336" s="183">
        <v>855</v>
      </c>
      <c r="B336" s="183" t="s">
        <v>1134</v>
      </c>
    </row>
    <row r="337" spans="1:2">
      <c r="A337" s="183">
        <v>859</v>
      </c>
      <c r="B337" s="183" t="s">
        <v>1136</v>
      </c>
    </row>
    <row r="338" spans="1:2">
      <c r="A338" s="183">
        <v>882</v>
      </c>
      <c r="B338" s="183" t="s">
        <v>1137</v>
      </c>
    </row>
    <row r="339" spans="1:2">
      <c r="A339" s="183">
        <v>931</v>
      </c>
      <c r="B339" s="183" t="s">
        <v>1138</v>
      </c>
    </row>
    <row r="340" spans="1:2">
      <c r="A340" s="183">
        <v>932</v>
      </c>
      <c r="B340" s="183" t="s">
        <v>1138</v>
      </c>
    </row>
    <row r="341" spans="1:2">
      <c r="A341" s="183">
        <v>941</v>
      </c>
      <c r="B341" s="183" t="s">
        <v>1139</v>
      </c>
    </row>
    <row r="342" spans="1:2">
      <c r="A342" s="183">
        <v>942</v>
      </c>
      <c r="B342" s="183" t="s">
        <v>1140</v>
      </c>
    </row>
    <row r="343" spans="1:2">
      <c r="A343" s="183">
        <v>943</v>
      </c>
      <c r="B343" s="183" t="s">
        <v>1141</v>
      </c>
    </row>
    <row r="344" spans="1:2">
      <c r="A344" s="183">
        <v>946</v>
      </c>
      <c r="B344" s="183" t="s">
        <v>1142</v>
      </c>
    </row>
    <row r="345" spans="1:2">
      <c r="A345" s="183">
        <v>947</v>
      </c>
      <c r="B345" s="183" t="s">
        <v>1143</v>
      </c>
    </row>
    <row r="346" spans="1:2">
      <c r="A346" s="183">
        <v>949</v>
      </c>
      <c r="B346" s="183" t="s">
        <v>1144</v>
      </c>
    </row>
    <row r="347" spans="1:2">
      <c r="A347" s="183">
        <v>950</v>
      </c>
      <c r="B347" s="183" t="s">
        <v>1138</v>
      </c>
    </row>
    <row r="348" spans="1:2">
      <c r="A348" s="183">
        <v>951</v>
      </c>
      <c r="B348" s="183" t="s">
        <v>1145</v>
      </c>
    </row>
    <row r="349" spans="1:2">
      <c r="A349" s="183">
        <v>952</v>
      </c>
      <c r="B349" s="183" t="s">
        <v>1146</v>
      </c>
    </row>
    <row r="350" spans="1:2">
      <c r="A350" s="183">
        <v>953</v>
      </c>
      <c r="B350" s="183" t="s">
        <v>1138</v>
      </c>
    </row>
    <row r="351" spans="1:2">
      <c r="A351" s="183">
        <v>954</v>
      </c>
      <c r="B351" s="183" t="s">
        <v>1138</v>
      </c>
    </row>
    <row r="352" spans="1:2">
      <c r="A352" s="183">
        <v>955</v>
      </c>
      <c r="B352" s="183" t="s">
        <v>1138</v>
      </c>
    </row>
    <row r="353" spans="1:2">
      <c r="A353" s="183">
        <v>956</v>
      </c>
      <c r="B353" s="183" t="s">
        <v>1138</v>
      </c>
    </row>
    <row r="354" spans="1:2">
      <c r="A354" s="183">
        <v>957</v>
      </c>
      <c r="B354" s="183" t="s">
        <v>1138</v>
      </c>
    </row>
    <row r="355" spans="1:2">
      <c r="A355" s="183">
        <v>958</v>
      </c>
      <c r="B355" s="183" t="s">
        <v>1138</v>
      </c>
    </row>
    <row r="356" spans="1:2">
      <c r="A356" s="183">
        <v>959</v>
      </c>
      <c r="B356" s="183" t="s">
        <v>1147</v>
      </c>
    </row>
    <row r="357" spans="1:2">
      <c r="A357" s="183">
        <v>960</v>
      </c>
      <c r="B357" s="183" t="s">
        <v>1148</v>
      </c>
    </row>
    <row r="358" spans="1:2">
      <c r="A358" s="183">
        <v>961</v>
      </c>
      <c r="B358" s="183" t="s">
        <v>995</v>
      </c>
    </row>
    <row r="359" spans="1:2">
      <c r="A359" s="183">
        <v>962</v>
      </c>
      <c r="B359" s="183" t="s">
        <v>1149</v>
      </c>
    </row>
    <row r="360" spans="1:2">
      <c r="A360" s="183">
        <v>963</v>
      </c>
      <c r="B360" s="183" t="s">
        <v>1150</v>
      </c>
    </row>
    <row r="361" spans="1:2">
      <c r="A361" s="183">
        <v>964</v>
      </c>
      <c r="B361" s="183" t="s">
        <v>1151</v>
      </c>
    </row>
    <row r="362" spans="1:2">
      <c r="A362" s="183">
        <v>965</v>
      </c>
      <c r="B362" s="183" t="e">
        <v>#N/A</v>
      </c>
    </row>
    <row r="363" spans="1:2">
      <c r="A363" s="183">
        <v>966</v>
      </c>
      <c r="B363" s="183" t="e">
        <v>#N/A</v>
      </c>
    </row>
    <row r="364" spans="1:2">
      <c r="A364" s="183">
        <v>967</v>
      </c>
      <c r="B364" s="183" t="e">
        <v>#N/A</v>
      </c>
    </row>
    <row r="365" spans="1:2">
      <c r="A365" s="183">
        <v>968</v>
      </c>
      <c r="B365" s="183" t="e">
        <v>#N/A</v>
      </c>
    </row>
    <row r="366" spans="1:2">
      <c r="A366" s="183">
        <v>969</v>
      </c>
      <c r="B366" s="183" t="s">
        <v>1152</v>
      </c>
    </row>
    <row r="367" spans="1:2">
      <c r="A367" s="183">
        <v>970</v>
      </c>
      <c r="B367" s="183" t="e">
        <v>#N/A</v>
      </c>
    </row>
    <row r="368" spans="1:2">
      <c r="A368" s="183">
        <v>971</v>
      </c>
      <c r="B368" s="183" t="s">
        <v>1153</v>
      </c>
    </row>
    <row r="369" spans="1:2">
      <c r="A369" s="183">
        <v>972</v>
      </c>
      <c r="B369" s="183" t="s">
        <v>1154</v>
      </c>
    </row>
    <row r="370" spans="1:2">
      <c r="A370" s="183">
        <v>973</v>
      </c>
      <c r="B370" s="183" t="s">
        <v>1155</v>
      </c>
    </row>
    <row r="371" spans="1:2">
      <c r="A371" s="183">
        <v>974</v>
      </c>
      <c r="B371" s="183" t="s">
        <v>1156</v>
      </c>
    </row>
    <row r="372" spans="1:2">
      <c r="A372" s="183">
        <v>975</v>
      </c>
      <c r="B372" s="183" t="s">
        <v>1157</v>
      </c>
    </row>
    <row r="373" spans="1:2">
      <c r="A373" s="183">
        <v>976</v>
      </c>
      <c r="B373" s="183" t="s">
        <v>1158</v>
      </c>
    </row>
    <row r="374" spans="1:2">
      <c r="A374" s="183">
        <v>977</v>
      </c>
      <c r="B374" s="183" t="s">
        <v>1159</v>
      </c>
    </row>
    <row r="375" spans="1:2">
      <c r="A375" s="183">
        <v>978</v>
      </c>
      <c r="B375" s="183" t="s">
        <v>1160</v>
      </c>
    </row>
    <row r="376" spans="1:2">
      <c r="A376" s="183">
        <v>979</v>
      </c>
      <c r="B376" s="183" t="s">
        <v>1161</v>
      </c>
    </row>
    <row r="377" spans="1:2">
      <c r="A377" s="183">
        <v>980</v>
      </c>
      <c r="B377" s="183" t="e">
        <v>#N/A</v>
      </c>
    </row>
    <row r="378" spans="1:2">
      <c r="A378" s="183">
        <v>981</v>
      </c>
      <c r="B378" s="183" t="s">
        <v>1162</v>
      </c>
    </row>
    <row r="379" spans="1:2">
      <c r="A379" s="183">
        <v>982</v>
      </c>
      <c r="B379" s="183" t="s">
        <v>1163</v>
      </c>
    </row>
    <row r="380" spans="1:2">
      <c r="A380" s="183">
        <v>983</v>
      </c>
      <c r="B380" s="183" t="s">
        <v>1164</v>
      </c>
    </row>
    <row r="381" spans="1:2">
      <c r="A381" s="183">
        <v>984</v>
      </c>
      <c r="B381" s="183" t="s">
        <v>1165</v>
      </c>
    </row>
    <row r="382" spans="1:2">
      <c r="A382" s="183">
        <v>985</v>
      </c>
      <c r="B382" s="183" t="s">
        <v>1166</v>
      </c>
    </row>
    <row r="383" spans="1:2">
      <c r="A383" s="183">
        <v>986</v>
      </c>
      <c r="B383" s="183" t="s">
        <v>1167</v>
      </c>
    </row>
    <row r="384" spans="1:2">
      <c r="A384" s="183">
        <v>987</v>
      </c>
      <c r="B384" s="183" t="s">
        <v>1168</v>
      </c>
    </row>
    <row r="385" spans="1:2">
      <c r="A385" s="183">
        <v>988</v>
      </c>
      <c r="B385" s="183" t="s">
        <v>1169</v>
      </c>
    </row>
    <row r="386" spans="1:2">
      <c r="A386" s="183">
        <v>989</v>
      </c>
      <c r="B386" s="183" t="s">
        <v>1170</v>
      </c>
    </row>
    <row r="387" spans="1:2">
      <c r="A387" s="183">
        <v>990</v>
      </c>
      <c r="B387" s="183" t="s">
        <v>1171</v>
      </c>
    </row>
    <row r="388" spans="1:2">
      <c r="A388" s="183">
        <v>991</v>
      </c>
      <c r="B388" s="183" t="s">
        <v>1172</v>
      </c>
    </row>
    <row r="389" spans="1:2">
      <c r="A389" s="183">
        <v>992</v>
      </c>
      <c r="B389" s="183" t="s">
        <v>1173</v>
      </c>
    </row>
    <row r="390" spans="1:2">
      <c r="A390" s="183">
        <v>993</v>
      </c>
      <c r="B390" s="183" t="s">
        <v>1174</v>
      </c>
    </row>
    <row r="391" spans="1:2">
      <c r="A391" s="183">
        <v>994</v>
      </c>
      <c r="B391" s="183" t="s">
        <v>1175</v>
      </c>
    </row>
    <row r="392" spans="1:2">
      <c r="A392" s="183">
        <v>995</v>
      </c>
      <c r="B392" s="183" t="s">
        <v>1176</v>
      </c>
    </row>
    <row r="393" spans="1:2">
      <c r="A393" s="183">
        <v>996</v>
      </c>
      <c r="B393" s="183" t="s">
        <v>1177</v>
      </c>
    </row>
    <row r="394" spans="1:2">
      <c r="A394" s="183">
        <v>997</v>
      </c>
      <c r="B394" s="183" t="s">
        <v>1178</v>
      </c>
    </row>
    <row r="395" spans="1:2">
      <c r="A395" s="183">
        <v>998</v>
      </c>
      <c r="B395" s="183" t="s">
        <v>1179</v>
      </c>
    </row>
    <row r="396" spans="1:2">
      <c r="A396" s="183">
        <v>999</v>
      </c>
      <c r="B396" s="183" t="s">
        <v>1180</v>
      </c>
    </row>
    <row r="397" spans="1:2">
      <c r="A397" s="183">
        <v>1000</v>
      </c>
      <c r="B397" s="183" t="s">
        <v>1181</v>
      </c>
    </row>
    <row r="398" spans="1:2">
      <c r="A398" s="183">
        <v>1001</v>
      </c>
      <c r="B398" s="183" t="s">
        <v>1182</v>
      </c>
    </row>
    <row r="399" spans="1:2">
      <c r="A399" s="183">
        <v>1002</v>
      </c>
      <c r="B399" s="183" t="s">
        <v>1183</v>
      </c>
    </row>
    <row r="400" spans="1:2">
      <c r="A400" s="183">
        <v>1003</v>
      </c>
      <c r="B400" s="183" t="s">
        <v>1184</v>
      </c>
    </row>
    <row r="401" spans="1:2">
      <c r="A401" s="183">
        <v>1004</v>
      </c>
      <c r="B401" s="183" t="s">
        <v>1185</v>
      </c>
    </row>
    <row r="402" spans="1:2">
      <c r="A402" s="183">
        <v>1005</v>
      </c>
      <c r="B402" s="183" t="s">
        <v>1186</v>
      </c>
    </row>
    <row r="403" spans="1:2">
      <c r="A403" s="183">
        <v>1006</v>
      </c>
      <c r="B403" s="183" t="e">
        <v>#N/A</v>
      </c>
    </row>
    <row r="404" spans="1:2">
      <c r="A404" s="183">
        <v>1007</v>
      </c>
      <c r="B404" s="183" t="e">
        <v>#N/A</v>
      </c>
    </row>
    <row r="405" spans="1:2">
      <c r="A405" s="183">
        <v>1008</v>
      </c>
      <c r="B405" s="183" t="e">
        <v>#N/A</v>
      </c>
    </row>
    <row r="406" spans="1:2">
      <c r="A406" s="183">
        <v>1009</v>
      </c>
      <c r="B406" s="183" t="e">
        <v>#N/A</v>
      </c>
    </row>
    <row r="407" spans="1:2">
      <c r="A407" s="183">
        <v>2100</v>
      </c>
      <c r="B407" s="183" t="e">
        <v>#N/A</v>
      </c>
    </row>
    <row r="408" spans="1:2">
      <c r="A408" s="183">
        <v>2101</v>
      </c>
      <c r="B408" s="183" t="e">
        <v>#N/A</v>
      </c>
    </row>
    <row r="409" spans="1:2">
      <c r="A409" s="183">
        <v>2102</v>
      </c>
      <c r="B409" s="183" t="e">
        <v>#N/A</v>
      </c>
    </row>
    <row r="410" spans="1:2">
      <c r="A410" s="183">
        <v>2103</v>
      </c>
      <c r="B410" s="183" t="e">
        <v>#N/A</v>
      </c>
    </row>
    <row r="411" spans="1:2">
      <c r="A411" s="183">
        <v>2104</v>
      </c>
      <c r="B411" s="183" t="e">
        <v>#N/A</v>
      </c>
    </row>
    <row r="412" spans="1:2">
      <c r="A412" s="183">
        <v>2105</v>
      </c>
      <c r="B412" s="183" t="e">
        <v>#N/A</v>
      </c>
    </row>
  </sheetData>
  <sheetProtection algorithmName="SHA-512" hashValue="oQrPRqt93xhBniW8vI2iEfuwdjtN4ftCX+XJwQOBtOCYknNRs4afVsatEj+mrL8MO1qNeysuG773qY6T4sKIKg==" saltValue="M67aY0lI28aYbt76/IRJMQ==" spinCount="100000" sheet="1" objects="1" scenarios="1"/>
  <mergeCells count="2">
    <mergeCell ref="A1:B1"/>
    <mergeCell ref="A2:B2"/>
  </mergeCells>
  <hyperlinks>
    <hyperlink ref="A2" r:id="rId1" display="IL Billing Rules"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9E7B2-4488-45C3-9CD9-8A074A478251}"/>
</file>

<file path=customXml/itemProps2.xml><?xml version="1.0" encoding="utf-8"?>
<ds:datastoreItem xmlns:ds="http://schemas.openxmlformats.org/officeDocument/2006/customXml" ds:itemID="{DCF80BD0-1DE5-4682-B0A9-695150F5F22E}"/>
</file>

<file path=customXml/itemProps3.xml><?xml version="1.0" encoding="utf-8"?>
<ds:datastoreItem xmlns:ds="http://schemas.openxmlformats.org/officeDocument/2006/customXml" ds:itemID="{98553727-CF88-4510-AC4F-EA1F4BB5A6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Structure</vt:lpstr>
      <vt:lpstr>Calculator Instructions</vt:lpstr>
      <vt:lpstr>EAPG Interactive Calculator </vt:lpstr>
      <vt:lpstr>MMIS_Rate Table Exhibit</vt:lpstr>
      <vt:lpstr>EAPG Weight Table</vt:lpstr>
      <vt:lpstr>Taxonomy Codes</vt:lpstr>
      <vt:lpstr>High-Cost Drug &amp; Device</vt:lpstr>
      <vt:lpstr>Non-Covered Rev Codes</vt:lpstr>
      <vt:lpstr>'EAPG Interactive Calculator '!Cov_chg</vt:lpstr>
      <vt:lpstr>'Calculator Instructions'!Print_Area</vt:lpstr>
      <vt:lpstr>Cover!Print_Area</vt:lpstr>
      <vt:lpstr>'EAPG Interactive Calculator '!Print_Area</vt:lpstr>
      <vt:lpstr>Structure!Print_Area</vt:lpstr>
      <vt:lpstr>'Calculator Instructions'!Print_Titles</vt:lpstr>
      <vt:lpstr>'EAPG Interactive Calculator '!Print_Titles</vt:lpstr>
      <vt:lpstr>'EAPG Weight Table'!Print_Titles</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 EAPG Calculator Effective 2020 07 01 EXTERNAL Bild 2020 08 27</dc:title>
  <dc:creator>11001561</dc:creator>
  <cp:keywords>CA DRG Calculator</cp:keywords>
  <cp:lastModifiedBy>Dye, Duane</cp:lastModifiedBy>
  <cp:lastPrinted>2020-08-27T20:34:56Z</cp:lastPrinted>
  <dcterms:created xsi:type="dcterms:W3CDTF">2008-08-08T02:49:05Z</dcterms:created>
  <dcterms:modified xsi:type="dcterms:W3CDTF">2021-03-22T22:49:28Z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CA DRG Calculator|b2b9c3ca-6145-4523-894e-9b0caf4d0455</vt:lpwstr>
  </property>
  <property fmtid="{D5CDD505-2E9C-101B-9397-08002B2CF9AE}" pid="4" name="TaxKeyword">
    <vt:lpwstr>27;#CA DRG Calculator|b2b9c3ca-6145-4523-894e-9b0caf4d0455</vt:lpwstr>
  </property>
  <property fmtid="{D5CDD505-2E9C-101B-9397-08002B2CF9AE}" pid="5" name="TaxCatchAll">
    <vt:lpwstr>27;#CA DRG Calculator</vt:lpwstr>
  </property>
</Properties>
</file>