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autoCompressPictures="0"/>
  <mc:AlternateContent xmlns:mc="http://schemas.openxmlformats.org/markup-compatibility/2006">
    <mc:Choice Requires="x15">
      <x15ac:absPath xmlns:x15ac="http://schemas.microsoft.com/office/spreadsheetml/2010/11/ac" url="X:\LTC\@GEMT\2023 GEMT CY 2024 rates\Forms and Instructions-Rate year 2024\"/>
    </mc:Choice>
  </mc:AlternateContent>
  <xr:revisionPtr revIDLastSave="0" documentId="13_ncr:1_{43AC57A1-080D-4764-B61E-3B054C19DF52}" xr6:coauthVersionLast="47" xr6:coauthVersionMax="47" xr10:uidLastSave="{00000000-0000-0000-0000-000000000000}"/>
  <bookViews>
    <workbookView xWindow="-120" yWindow="-120" windowWidth="29040" windowHeight="15840" tabRatio="863" xr2:uid="{00000000-000D-0000-FFFF-FFFF00000000}"/>
  </bookViews>
  <sheets>
    <sheet name="General Information" sheetId="1" r:id="rId1"/>
    <sheet name="Provider Questionnaire" sheetId="12" r:id="rId2"/>
    <sheet name="Sch 1 - Total Expense" sheetId="2" r:id="rId3"/>
    <sheet name="Sch 2 - MTS Expense" sheetId="3" r:id="rId4"/>
    <sheet name="Sch 3 - NON-MTS Expense" sheetId="4" r:id="rId5"/>
    <sheet name="Sch 4 - CRSB" sheetId="5" r:id="rId6"/>
    <sheet name="Sch 5 - A&amp;G" sheetId="6" r:id="rId7"/>
    <sheet name="Sch 6 - Reclassifications" sheetId="7" r:id="rId8"/>
    <sheet name="Sch 7 - Adjustments" sheetId="8" r:id="rId9"/>
    <sheet name="Sch 8 - Revenues" sheetId="9" r:id="rId10"/>
    <sheet name="Sch 9 - Final Settlement" sheetId="10" r:id="rId11"/>
    <sheet name="Sch 10 - Notes" sheetId="11" r:id="rId12"/>
    <sheet name="Sheet1" sheetId="13" r:id="rId13"/>
  </sheets>
  <definedNames>
    <definedName name="_xlnm.Print_Area" localSheetId="0">'General Information'!$A$1:$H$57</definedName>
    <definedName name="_xlnm.Print_Area" localSheetId="1">'Provider Questionnaire'!$A$4:$D$52</definedName>
    <definedName name="_xlnm.Print_Area" localSheetId="2">'Sch 1 - Total Expense'!$A$1:$H$81</definedName>
    <definedName name="_xlnm.Print_Area" localSheetId="11">'Sch 10 - Notes'!$A$1:$I$49</definedName>
    <definedName name="_xlnm.Print_Area" localSheetId="3">'Sch 2 - MTS Expense'!$A$1:$I$81</definedName>
    <definedName name="_xlnm.Print_Area" localSheetId="4">'Sch 3 - NON-MTS Expense'!$A$1:$I$82</definedName>
    <definedName name="_xlnm.Print_Area" localSheetId="5">'Sch 4 - CRSB'!$A$1:$J$63</definedName>
    <definedName name="_xlnm.Print_Area" localSheetId="6">'Sch 5 - A&amp;G'!$A$1:$J$57</definedName>
    <definedName name="_xlnm.Print_Area" localSheetId="7">'Sch 6 - Reclassifications'!$A$1:$L$69</definedName>
    <definedName name="_xlnm.Print_Area" localSheetId="8">'Sch 7 - Adjustments'!$A$1:$I$39</definedName>
    <definedName name="_xlnm.Print_Area" localSheetId="9">'Sch 8 - Revenues'!$A$1:$J$61</definedName>
    <definedName name="_xlnm.Print_Area" localSheetId="10">'Sch 9 - Final Settlement'!$A$1:$H$29</definedName>
    <definedName name="_xlnm.Print_Titles" localSheetId="1">'Provider Questionnaire'!$2:$3</definedName>
    <definedName name="Z_B132CD03_A5D7_4D81_A86A_BF3963EBDAE2_.wvu.Cols" localSheetId="10" hidden="1">'Sch 9 - Final Settlement'!$K:$K</definedName>
  </definedNames>
  <calcPr calcId="191029"/>
  <customWorkbookViews>
    <customWorkbookView name="Kinsey Caldwell - Personal View" guid="{B132CD03-A5D7-4D81-A86A-BF3963EBDAE2}" mergeInterval="0" personalView="1" maximized="1" xWindow="1" yWindow="1" windowWidth="1600" windowHeight="670" tabRatio="8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21" i="9" l="1"/>
  <c r="H21" i="9"/>
  <c r="G21" i="9"/>
  <c r="F21" i="9"/>
  <c r="E81" i="4"/>
  <c r="E79" i="4"/>
  <c r="G10" i="10" l="1"/>
  <c r="G18" i="6" l="1"/>
  <c r="B77" i="2"/>
  <c r="B77" i="4" s="1"/>
  <c r="B78" i="2"/>
  <c r="B39" i="2"/>
  <c r="B51" i="5" s="1"/>
  <c r="B40" i="2"/>
  <c r="B52" i="5" s="1"/>
  <c r="B41" i="2"/>
  <c r="B41" i="4" s="1"/>
  <c r="B38" i="2"/>
  <c r="B28" i="2"/>
  <c r="B28" i="4" s="1"/>
  <c r="B29" i="2"/>
  <c r="B41" i="5"/>
  <c r="B30" i="2"/>
  <c r="B27" i="2"/>
  <c r="B27" i="4" s="1"/>
  <c r="B19" i="2"/>
  <c r="G8" i="10"/>
  <c r="F10" i="6"/>
  <c r="G10" i="6"/>
  <c r="G48" i="3"/>
  <c r="H48" i="3"/>
  <c r="G49" i="3"/>
  <c r="H49" i="3"/>
  <c r="G50" i="3"/>
  <c r="H50" i="3"/>
  <c r="G51" i="3"/>
  <c r="H51" i="3"/>
  <c r="G52" i="3"/>
  <c r="H52" i="3"/>
  <c r="G53" i="3"/>
  <c r="H53" i="3"/>
  <c r="G54" i="3"/>
  <c r="H54" i="3"/>
  <c r="I54" i="3" s="1"/>
  <c r="F54" i="2" s="1"/>
  <c r="G55" i="3"/>
  <c r="H55" i="3"/>
  <c r="G56" i="3"/>
  <c r="H56" i="3"/>
  <c r="G57" i="3"/>
  <c r="H57" i="3"/>
  <c r="G58" i="3"/>
  <c r="H58" i="3"/>
  <c r="I58" i="3" s="1"/>
  <c r="F58" i="2" s="1"/>
  <c r="G59" i="3"/>
  <c r="H59" i="3"/>
  <c r="G60" i="3"/>
  <c r="H60" i="3"/>
  <c r="G61" i="3"/>
  <c r="H61" i="3"/>
  <c r="G62" i="3"/>
  <c r="H62" i="3"/>
  <c r="G63" i="3"/>
  <c r="H63" i="3"/>
  <c r="G64" i="3"/>
  <c r="H64" i="3"/>
  <c r="G65" i="3"/>
  <c r="H65" i="3"/>
  <c r="G66" i="3"/>
  <c r="H66" i="3"/>
  <c r="I66" i="3" s="1"/>
  <c r="F66" i="2" s="1"/>
  <c r="G67" i="3"/>
  <c r="H67" i="3"/>
  <c r="G68" i="3"/>
  <c r="H68" i="3"/>
  <c r="G69" i="3"/>
  <c r="H69" i="3"/>
  <c r="G70" i="3"/>
  <c r="H70" i="3"/>
  <c r="G71" i="3"/>
  <c r="H71" i="3"/>
  <c r="I71" i="3" s="1"/>
  <c r="F71" i="2" s="1"/>
  <c r="G72" i="3"/>
  <c r="H72" i="3"/>
  <c r="G73" i="3"/>
  <c r="H73" i="3"/>
  <c r="G74" i="3"/>
  <c r="H74" i="3"/>
  <c r="G75" i="3"/>
  <c r="H75" i="3"/>
  <c r="I75" i="3" s="1"/>
  <c r="F75" i="2" s="1"/>
  <c r="G76" i="3"/>
  <c r="H76" i="3"/>
  <c r="G77" i="3"/>
  <c r="H77" i="3"/>
  <c r="G78" i="3"/>
  <c r="H78" i="3"/>
  <c r="F35" i="5"/>
  <c r="G35" i="5"/>
  <c r="H35" i="5" s="1"/>
  <c r="E60" i="5"/>
  <c r="G23" i="3"/>
  <c r="H23" i="3"/>
  <c r="F36" i="5"/>
  <c r="G36" i="5"/>
  <c r="G24" i="3"/>
  <c r="H24" i="3"/>
  <c r="F37" i="5"/>
  <c r="G37" i="5"/>
  <c r="G25" i="3"/>
  <c r="H25" i="3"/>
  <c r="F38" i="5"/>
  <c r="G38" i="5"/>
  <c r="G26" i="3"/>
  <c r="H26" i="3"/>
  <c r="F39" i="5"/>
  <c r="G39" i="5"/>
  <c r="G27" i="3"/>
  <c r="H27" i="3"/>
  <c r="F40" i="5"/>
  <c r="G40" i="5"/>
  <c r="G28" i="3"/>
  <c r="H28" i="3"/>
  <c r="F41" i="5"/>
  <c r="G41" i="5"/>
  <c r="G29" i="3"/>
  <c r="H29" i="3"/>
  <c r="F42" i="5"/>
  <c r="G42" i="5"/>
  <c r="G30" i="3"/>
  <c r="H30" i="3"/>
  <c r="F46" i="5"/>
  <c r="G46" i="5"/>
  <c r="G34" i="3"/>
  <c r="H34" i="3"/>
  <c r="F47" i="5"/>
  <c r="G47" i="5"/>
  <c r="G35" i="3"/>
  <c r="H35" i="3"/>
  <c r="F48" i="5"/>
  <c r="G48" i="5"/>
  <c r="G36" i="3"/>
  <c r="H36" i="3"/>
  <c r="F49" i="5"/>
  <c r="G49" i="5"/>
  <c r="G37" i="3"/>
  <c r="H37" i="3"/>
  <c r="F50" i="5"/>
  <c r="G50" i="5"/>
  <c r="G38" i="3"/>
  <c r="H38" i="3"/>
  <c r="F51" i="5"/>
  <c r="G51" i="5"/>
  <c r="G39" i="3"/>
  <c r="H39" i="3"/>
  <c r="F52" i="5"/>
  <c r="G52" i="5"/>
  <c r="G40" i="3"/>
  <c r="H40" i="3"/>
  <c r="F53" i="5"/>
  <c r="G53" i="5"/>
  <c r="H53" i="5" s="1"/>
  <c r="G41" i="3"/>
  <c r="H41" i="3"/>
  <c r="F10" i="5"/>
  <c r="G10" i="5"/>
  <c r="E25" i="5"/>
  <c r="I8" i="5" s="1"/>
  <c r="G10" i="3"/>
  <c r="H10" i="3"/>
  <c r="F11" i="5"/>
  <c r="G11" i="5"/>
  <c r="G11" i="3"/>
  <c r="H11" i="3"/>
  <c r="F12" i="5"/>
  <c r="G12" i="5"/>
  <c r="G12" i="3"/>
  <c r="H12" i="3"/>
  <c r="F13" i="5"/>
  <c r="G13" i="5"/>
  <c r="G13" i="3"/>
  <c r="H13" i="3"/>
  <c r="F14" i="5"/>
  <c r="G14" i="5"/>
  <c r="G14" i="3"/>
  <c r="H14" i="3"/>
  <c r="F15" i="5"/>
  <c r="G15" i="5"/>
  <c r="G15" i="3"/>
  <c r="H15" i="3"/>
  <c r="F16" i="5"/>
  <c r="G16" i="5"/>
  <c r="G16" i="3"/>
  <c r="H16" i="3"/>
  <c r="F17" i="5"/>
  <c r="G17" i="5"/>
  <c r="G17" i="3"/>
  <c r="H17" i="3"/>
  <c r="F18" i="5"/>
  <c r="G18" i="5"/>
  <c r="G18" i="3"/>
  <c r="H18" i="3"/>
  <c r="F19" i="5"/>
  <c r="G19" i="5"/>
  <c r="G19" i="3"/>
  <c r="H19" i="3"/>
  <c r="G48" i="4"/>
  <c r="H48" i="4"/>
  <c r="G49" i="4"/>
  <c r="H49" i="4"/>
  <c r="I49" i="4" s="1"/>
  <c r="G49" i="2" s="1"/>
  <c r="G50" i="4"/>
  <c r="H50" i="4"/>
  <c r="I50" i="4" s="1"/>
  <c r="G50" i="2" s="1"/>
  <c r="G51" i="4"/>
  <c r="H51" i="4"/>
  <c r="I51" i="4" s="1"/>
  <c r="G51" i="2" s="1"/>
  <c r="G52" i="4"/>
  <c r="H52" i="4"/>
  <c r="I52" i="4" s="1"/>
  <c r="G52" i="2" s="1"/>
  <c r="G53" i="4"/>
  <c r="H53" i="4"/>
  <c r="I53" i="4" s="1"/>
  <c r="G53" i="2" s="1"/>
  <c r="G54" i="4"/>
  <c r="H54" i="4"/>
  <c r="I54" i="4" s="1"/>
  <c r="G54" i="2" s="1"/>
  <c r="G55" i="4"/>
  <c r="H55" i="4"/>
  <c r="I55" i="4" s="1"/>
  <c r="G55" i="2" s="1"/>
  <c r="G56" i="4"/>
  <c r="H56" i="4"/>
  <c r="I56" i="4" s="1"/>
  <c r="G56" i="2" s="1"/>
  <c r="G57" i="4"/>
  <c r="H57" i="4"/>
  <c r="G58" i="4"/>
  <c r="H58" i="4"/>
  <c r="I58" i="4" s="1"/>
  <c r="G58" i="2" s="1"/>
  <c r="G59" i="4"/>
  <c r="H59" i="4"/>
  <c r="I59" i="4" s="1"/>
  <c r="G59" i="2" s="1"/>
  <c r="G60" i="4"/>
  <c r="H60" i="4"/>
  <c r="I60" i="4" s="1"/>
  <c r="G60" i="2" s="1"/>
  <c r="G61" i="4"/>
  <c r="H61" i="4"/>
  <c r="I61" i="4" s="1"/>
  <c r="G61" i="2" s="1"/>
  <c r="G62" i="4"/>
  <c r="H62" i="4"/>
  <c r="I62" i="4" s="1"/>
  <c r="G62" i="2" s="1"/>
  <c r="G63" i="4"/>
  <c r="H63" i="4"/>
  <c r="I63" i="4" s="1"/>
  <c r="G63" i="2" s="1"/>
  <c r="G64" i="4"/>
  <c r="H64" i="4"/>
  <c r="I64" i="4" s="1"/>
  <c r="G64" i="2" s="1"/>
  <c r="G65" i="4"/>
  <c r="H65" i="4"/>
  <c r="G66" i="4"/>
  <c r="H66" i="4"/>
  <c r="I66" i="4" s="1"/>
  <c r="G66" i="2" s="1"/>
  <c r="G67" i="4"/>
  <c r="H67" i="4"/>
  <c r="I67" i="4" s="1"/>
  <c r="G67" i="2" s="1"/>
  <c r="G68" i="4"/>
  <c r="H68" i="4"/>
  <c r="I68" i="4" s="1"/>
  <c r="G68" i="2" s="1"/>
  <c r="G69" i="4"/>
  <c r="H69" i="4"/>
  <c r="I69" i="4" s="1"/>
  <c r="G69" i="2" s="1"/>
  <c r="G70" i="4"/>
  <c r="H70" i="4"/>
  <c r="I70" i="4" s="1"/>
  <c r="G70" i="2" s="1"/>
  <c r="G71" i="4"/>
  <c r="H71" i="4"/>
  <c r="I71" i="4" s="1"/>
  <c r="G71" i="2" s="1"/>
  <c r="G72" i="4"/>
  <c r="H72" i="4"/>
  <c r="I72" i="4" s="1"/>
  <c r="G72" i="2" s="1"/>
  <c r="G73" i="4"/>
  <c r="H73" i="4"/>
  <c r="I73" i="4" s="1"/>
  <c r="G73" i="2" s="1"/>
  <c r="G74" i="4"/>
  <c r="H74" i="4"/>
  <c r="I74" i="4" s="1"/>
  <c r="G74" i="2" s="1"/>
  <c r="G75" i="4"/>
  <c r="H75" i="4"/>
  <c r="I75" i="4" s="1"/>
  <c r="G75" i="2" s="1"/>
  <c r="G76" i="4"/>
  <c r="H76" i="4"/>
  <c r="I76" i="4" s="1"/>
  <c r="G76" i="2" s="1"/>
  <c r="G77" i="4"/>
  <c r="H77" i="4"/>
  <c r="I77" i="4" s="1"/>
  <c r="G77" i="2" s="1"/>
  <c r="G78" i="4"/>
  <c r="H78" i="4"/>
  <c r="I78" i="4" s="1"/>
  <c r="G78" i="2" s="1"/>
  <c r="E61" i="5"/>
  <c r="J33" i="5" s="1"/>
  <c r="G23" i="4"/>
  <c r="H23" i="4"/>
  <c r="G24" i="4"/>
  <c r="H24" i="4"/>
  <c r="G25" i="4"/>
  <c r="H25" i="4"/>
  <c r="G26" i="4"/>
  <c r="H26" i="4"/>
  <c r="H31" i="4" s="1"/>
  <c r="G27" i="4"/>
  <c r="H27" i="4"/>
  <c r="G28" i="4"/>
  <c r="H28" i="4"/>
  <c r="G29" i="4"/>
  <c r="H29" i="4"/>
  <c r="G30" i="4"/>
  <c r="H30" i="4"/>
  <c r="G34" i="4"/>
  <c r="H34" i="4"/>
  <c r="G35" i="4"/>
  <c r="H35" i="4"/>
  <c r="G36" i="4"/>
  <c r="H36" i="4"/>
  <c r="G37" i="4"/>
  <c r="H37" i="4"/>
  <c r="G38" i="4"/>
  <c r="H38" i="4"/>
  <c r="G39" i="4"/>
  <c r="H39" i="4"/>
  <c r="G40" i="4"/>
  <c r="H40" i="4"/>
  <c r="G41" i="4"/>
  <c r="H41" i="4"/>
  <c r="E26" i="5"/>
  <c r="E27" i="5" s="1"/>
  <c r="G10" i="4"/>
  <c r="H10" i="4"/>
  <c r="G11" i="4"/>
  <c r="H11" i="4"/>
  <c r="G12" i="4"/>
  <c r="H12" i="4"/>
  <c r="G13" i="4"/>
  <c r="H13" i="4"/>
  <c r="G14" i="4"/>
  <c r="H14" i="4"/>
  <c r="G15" i="4"/>
  <c r="H15" i="4"/>
  <c r="G16" i="4"/>
  <c r="H16" i="4"/>
  <c r="G17" i="4"/>
  <c r="H17" i="4"/>
  <c r="G18" i="4"/>
  <c r="H18" i="4"/>
  <c r="G19" i="4"/>
  <c r="H19" i="4"/>
  <c r="F11" i="6"/>
  <c r="G11" i="6"/>
  <c r="F12" i="6"/>
  <c r="G12" i="6"/>
  <c r="F13" i="6"/>
  <c r="G13" i="6"/>
  <c r="F14" i="6"/>
  <c r="G14" i="6"/>
  <c r="F15" i="6"/>
  <c r="G15" i="6"/>
  <c r="F16" i="6"/>
  <c r="G16" i="6"/>
  <c r="F17" i="6"/>
  <c r="G17" i="6"/>
  <c r="F18" i="6"/>
  <c r="H18" i="6" s="1"/>
  <c r="H56" i="2" s="1"/>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D21" i="10"/>
  <c r="E21" i="10"/>
  <c r="F21" i="10"/>
  <c r="F17" i="9"/>
  <c r="H3" i="8"/>
  <c r="H3" i="11"/>
  <c r="G3" i="10"/>
  <c r="I3" i="9"/>
  <c r="J3" i="7"/>
  <c r="I3" i="6"/>
  <c r="I3" i="5"/>
  <c r="H3" i="4"/>
  <c r="H3" i="3"/>
  <c r="G3" i="2"/>
  <c r="M31" i="10"/>
  <c r="I17" i="9"/>
  <c r="C4" i="10"/>
  <c r="C3" i="10"/>
  <c r="D4" i="11"/>
  <c r="D3" i="11"/>
  <c r="H60" i="9"/>
  <c r="I60" i="9"/>
  <c r="J48" i="9"/>
  <c r="J49" i="9"/>
  <c r="J50" i="9"/>
  <c r="J51" i="9"/>
  <c r="J52" i="9"/>
  <c r="J53" i="9"/>
  <c r="J54" i="9"/>
  <c r="J55" i="9"/>
  <c r="J56" i="9"/>
  <c r="J57" i="9"/>
  <c r="J58" i="9"/>
  <c r="J59" i="9"/>
  <c r="J33" i="9"/>
  <c r="J34" i="9"/>
  <c r="J35" i="9"/>
  <c r="J36" i="9"/>
  <c r="J37" i="9"/>
  <c r="J38" i="9"/>
  <c r="J39" i="9"/>
  <c r="J40" i="9"/>
  <c r="J41" i="9"/>
  <c r="J42" i="9"/>
  <c r="J43" i="9"/>
  <c r="J44" i="9"/>
  <c r="J45" i="9"/>
  <c r="J46" i="9"/>
  <c r="J47" i="9"/>
  <c r="J32" i="9"/>
  <c r="J22" i="9"/>
  <c r="J23" i="9"/>
  <c r="J24" i="9"/>
  <c r="J25" i="9"/>
  <c r="J26" i="9"/>
  <c r="J27" i="9"/>
  <c r="I28" i="9"/>
  <c r="H28" i="9"/>
  <c r="G28" i="9"/>
  <c r="F28" i="9"/>
  <c r="H17" i="9"/>
  <c r="G17" i="9"/>
  <c r="J16" i="9"/>
  <c r="J13" i="9"/>
  <c r="J14" i="9"/>
  <c r="J15" i="9"/>
  <c r="J12" i="9"/>
  <c r="J11" i="9"/>
  <c r="C4" i="9"/>
  <c r="C3" i="9"/>
  <c r="E39" i="8"/>
  <c r="C4" i="8"/>
  <c r="C3" i="8"/>
  <c r="L69" i="7"/>
  <c r="H69" i="7"/>
  <c r="C4" i="7"/>
  <c r="C3" i="7"/>
  <c r="B19" i="4"/>
  <c r="B30" i="4"/>
  <c r="B39" i="4"/>
  <c r="B38" i="4"/>
  <c r="B78" i="4"/>
  <c r="B50" i="5"/>
  <c r="B42" i="5"/>
  <c r="B19" i="5"/>
  <c r="B40" i="6"/>
  <c r="E41" i="6"/>
  <c r="C4" i="6"/>
  <c r="C3" i="6"/>
  <c r="D62" i="5"/>
  <c r="D27" i="5"/>
  <c r="E43" i="5"/>
  <c r="E54" i="5"/>
  <c r="E20" i="5"/>
  <c r="D11" i="5"/>
  <c r="D12" i="5"/>
  <c r="D13" i="5"/>
  <c r="D14" i="5"/>
  <c r="D15" i="5"/>
  <c r="D16" i="5"/>
  <c r="D17" i="5"/>
  <c r="D18" i="5"/>
  <c r="D19" i="5"/>
  <c r="D10" i="5"/>
  <c r="C4" i="5"/>
  <c r="C3" i="5"/>
  <c r="E31" i="4"/>
  <c r="E42" i="4"/>
  <c r="E43" i="4" s="1"/>
  <c r="E45" i="4" s="1"/>
  <c r="E20" i="4"/>
  <c r="F79" i="4"/>
  <c r="C4" i="4"/>
  <c r="C3" i="4"/>
  <c r="E79" i="3"/>
  <c r="E31" i="3"/>
  <c r="E42" i="3"/>
  <c r="E20" i="3"/>
  <c r="C4" i="3"/>
  <c r="C3" i="3"/>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48" i="2"/>
  <c r="D35" i="2"/>
  <c r="D36" i="2"/>
  <c r="D37" i="2"/>
  <c r="D38" i="2"/>
  <c r="D39" i="2"/>
  <c r="D40" i="2"/>
  <c r="D41" i="2"/>
  <c r="D34" i="2"/>
  <c r="D24" i="2"/>
  <c r="D25" i="2"/>
  <c r="D26" i="2"/>
  <c r="D27" i="2"/>
  <c r="D28" i="2"/>
  <c r="D29" i="2"/>
  <c r="D30" i="2"/>
  <c r="D23" i="2"/>
  <c r="D11" i="2"/>
  <c r="D12" i="2"/>
  <c r="D13" i="2"/>
  <c r="D14" i="2"/>
  <c r="D15" i="2"/>
  <c r="D16" i="2"/>
  <c r="D17" i="2"/>
  <c r="D18" i="2"/>
  <c r="D19" i="2"/>
  <c r="D10" i="2"/>
  <c r="C4" i="2"/>
  <c r="C3" i="2"/>
  <c r="B18" i="2"/>
  <c r="B76" i="2"/>
  <c r="H41" i="5"/>
  <c r="J41" i="5" s="1"/>
  <c r="F29" i="4" s="1"/>
  <c r="H39" i="5"/>
  <c r="J39" i="5" s="1"/>
  <c r="F27" i="4" s="1"/>
  <c r="I27" i="4" s="1"/>
  <c r="G27" i="2" s="1"/>
  <c r="I65" i="3"/>
  <c r="F65" i="2" s="1"/>
  <c r="H10" i="5"/>
  <c r="I10" i="5" s="1"/>
  <c r="F10" i="3" s="1"/>
  <c r="I10" i="3" s="1"/>
  <c r="F10" i="2" s="1"/>
  <c r="H36" i="5"/>
  <c r="J36" i="5" s="1"/>
  <c r="F24" i="4" s="1"/>
  <c r="G20" i="3"/>
  <c r="G79" i="3"/>
  <c r="I53" i="3"/>
  <c r="F53" i="2" s="1"/>
  <c r="I50" i="3"/>
  <c r="F50" i="2" s="1"/>
  <c r="G20" i="4"/>
  <c r="J53" i="5"/>
  <c r="F41" i="4" s="1"/>
  <c r="B40" i="4"/>
  <c r="B29" i="4"/>
  <c r="J17" i="9"/>
  <c r="J8" i="5"/>
  <c r="I57" i="4"/>
  <c r="G57" i="2" s="1"/>
  <c r="I65" i="4"/>
  <c r="G65" i="2" s="1"/>
  <c r="G42" i="4"/>
  <c r="G31" i="4"/>
  <c r="G43" i="4" s="1"/>
  <c r="G79" i="4"/>
  <c r="G45" i="4"/>
  <c r="H79" i="3" l="1"/>
  <c r="I29" i="4"/>
  <c r="G29" i="2" s="1"/>
  <c r="H17" i="5"/>
  <c r="J17" i="5" s="1"/>
  <c r="F17" i="4" s="1"/>
  <c r="I17" i="4" s="1"/>
  <c r="G17" i="2" s="1"/>
  <c r="H13" i="5"/>
  <c r="H42" i="4"/>
  <c r="H43" i="4" s="1"/>
  <c r="H20" i="4"/>
  <c r="I41" i="4"/>
  <c r="G41" i="2" s="1"/>
  <c r="H14" i="5"/>
  <c r="J14" i="5" s="1"/>
  <c r="F14" i="4" s="1"/>
  <c r="I14" i="4" s="1"/>
  <c r="G14" i="2" s="1"/>
  <c r="H12" i="5"/>
  <c r="I12" i="5" s="1"/>
  <c r="F12" i="3" s="1"/>
  <c r="H50" i="5"/>
  <c r="J50" i="5" s="1"/>
  <c r="F38" i="4" s="1"/>
  <c r="I38" i="4" s="1"/>
  <c r="G38" i="2" s="1"/>
  <c r="H11" i="5"/>
  <c r="I11" i="5" s="1"/>
  <c r="F11" i="3" s="1"/>
  <c r="I11" i="3" s="1"/>
  <c r="F11" i="2" s="1"/>
  <c r="H47" i="5"/>
  <c r="J47" i="5" s="1"/>
  <c r="H40" i="5"/>
  <c r="J40" i="5" s="1"/>
  <c r="F28" i="4" s="1"/>
  <c r="I28" i="4" s="1"/>
  <c r="G28" i="2" s="1"/>
  <c r="H38" i="5"/>
  <c r="J38" i="5" s="1"/>
  <c r="F26" i="4" s="1"/>
  <c r="I26" i="4" s="1"/>
  <c r="G26" i="2" s="1"/>
  <c r="H79" i="4"/>
  <c r="G54" i="5"/>
  <c r="H24" i="6"/>
  <c r="H62" i="2" s="1"/>
  <c r="H19" i="6"/>
  <c r="H57" i="2" s="1"/>
  <c r="H22" i="10"/>
  <c r="I24" i="4"/>
  <c r="G24" i="2" s="1"/>
  <c r="E43" i="3"/>
  <c r="E55" i="5"/>
  <c r="H40" i="6"/>
  <c r="H39" i="6"/>
  <c r="H77" i="2" s="1"/>
  <c r="H19" i="5"/>
  <c r="I19" i="5" s="1"/>
  <c r="F19" i="3" s="1"/>
  <c r="I19" i="3" s="1"/>
  <c r="F19" i="2" s="1"/>
  <c r="H18" i="5"/>
  <c r="J18" i="5" s="1"/>
  <c r="F18" i="4" s="1"/>
  <c r="I18" i="4" s="1"/>
  <c r="G18" i="2" s="1"/>
  <c r="H52" i="5"/>
  <c r="J52" i="5" s="1"/>
  <c r="F40" i="4" s="1"/>
  <c r="I40" i="4" s="1"/>
  <c r="G40" i="2" s="1"/>
  <c r="H51" i="5"/>
  <c r="J51" i="5" s="1"/>
  <c r="F39" i="4" s="1"/>
  <c r="I39" i="4" s="1"/>
  <c r="G39" i="2" s="1"/>
  <c r="H42" i="3"/>
  <c r="H37" i="5"/>
  <c r="J37" i="5" s="1"/>
  <c r="F25" i="4" s="1"/>
  <c r="I25" i="4" s="1"/>
  <c r="G25" i="2" s="1"/>
  <c r="G43" i="5"/>
  <c r="H31" i="3"/>
  <c r="F43" i="5"/>
  <c r="I78" i="3"/>
  <c r="F78" i="2" s="1"/>
  <c r="I77" i="3"/>
  <c r="F77" i="2" s="1"/>
  <c r="I76" i="3"/>
  <c r="F76" i="2" s="1"/>
  <c r="I74" i="3"/>
  <c r="F74" i="2" s="1"/>
  <c r="I73" i="3"/>
  <c r="F73" i="2" s="1"/>
  <c r="I72" i="3"/>
  <c r="F72" i="2" s="1"/>
  <c r="I70" i="3"/>
  <c r="F70" i="2" s="1"/>
  <c r="I69" i="3"/>
  <c r="F69" i="2" s="1"/>
  <c r="I68" i="3"/>
  <c r="F68" i="2" s="1"/>
  <c r="I67" i="3"/>
  <c r="F67" i="2" s="1"/>
  <c r="I64" i="3"/>
  <c r="F64" i="2" s="1"/>
  <c r="I63" i="3"/>
  <c r="F63" i="2" s="1"/>
  <c r="I62" i="3"/>
  <c r="F62" i="2" s="1"/>
  <c r="I61" i="3"/>
  <c r="F61" i="2" s="1"/>
  <c r="I60" i="3"/>
  <c r="F60" i="2" s="1"/>
  <c r="I59" i="3"/>
  <c r="F59" i="2" s="1"/>
  <c r="I57" i="3"/>
  <c r="F57" i="2" s="1"/>
  <c r="I56" i="3"/>
  <c r="F56" i="2" s="1"/>
  <c r="E56" i="2" s="1"/>
  <c r="I55" i="3"/>
  <c r="F55" i="2" s="1"/>
  <c r="I52" i="3"/>
  <c r="F52" i="2" s="1"/>
  <c r="I51" i="3"/>
  <c r="F51" i="2" s="1"/>
  <c r="I49" i="3"/>
  <c r="F49" i="2" s="1"/>
  <c r="I48" i="3"/>
  <c r="F48" i="2" s="1"/>
  <c r="H32" i="6"/>
  <c r="H70" i="2" s="1"/>
  <c r="H27" i="6"/>
  <c r="H65" i="2" s="1"/>
  <c r="E65" i="2" s="1"/>
  <c r="H25" i="6"/>
  <c r="H63" i="2" s="1"/>
  <c r="H23" i="6"/>
  <c r="H61" i="2" s="1"/>
  <c r="H22" i="6"/>
  <c r="H60" i="2" s="1"/>
  <c r="H21" i="6"/>
  <c r="H59" i="2" s="1"/>
  <c r="H20" i="6"/>
  <c r="H58" i="2" s="1"/>
  <c r="E58" i="2" s="1"/>
  <c r="H17" i="6"/>
  <c r="H55" i="2" s="1"/>
  <c r="H16" i="6"/>
  <c r="H54" i="2" s="1"/>
  <c r="E54" i="2" s="1"/>
  <c r="H15" i="6"/>
  <c r="H53" i="2" s="1"/>
  <c r="E53" i="2" s="1"/>
  <c r="H14" i="6"/>
  <c r="H52" i="2" s="1"/>
  <c r="H13" i="6"/>
  <c r="H51" i="2" s="1"/>
  <c r="H12" i="6"/>
  <c r="H50" i="2" s="1"/>
  <c r="E50" i="2" s="1"/>
  <c r="H11" i="6"/>
  <c r="H49" i="2" s="1"/>
  <c r="G41" i="6"/>
  <c r="H10" i="6"/>
  <c r="H48" i="2" s="1"/>
  <c r="H38" i="6"/>
  <c r="H76" i="2" s="1"/>
  <c r="H37" i="6"/>
  <c r="H75" i="2" s="1"/>
  <c r="E75" i="2" s="1"/>
  <c r="H35" i="6"/>
  <c r="H73" i="2" s="1"/>
  <c r="H33" i="6"/>
  <c r="H71" i="2" s="1"/>
  <c r="E71" i="2" s="1"/>
  <c r="H31" i="6"/>
  <c r="H69" i="2" s="1"/>
  <c r="H30" i="6"/>
  <c r="H68" i="2" s="1"/>
  <c r="H29" i="6"/>
  <c r="H67" i="2" s="1"/>
  <c r="B18" i="5"/>
  <c r="B18" i="4"/>
  <c r="E45" i="3"/>
  <c r="E81" i="3" s="1"/>
  <c r="J28" i="9"/>
  <c r="J61" i="9" s="1"/>
  <c r="H20" i="3"/>
  <c r="I33" i="5"/>
  <c r="I39" i="5" s="1"/>
  <c r="F27" i="3" s="1"/>
  <c r="I27" i="3" s="1"/>
  <c r="F27" i="2" s="1"/>
  <c r="E27" i="2" s="1"/>
  <c r="E62" i="5"/>
  <c r="F41" i="6"/>
  <c r="J10" i="5"/>
  <c r="F10" i="4" s="1"/>
  <c r="J35" i="5"/>
  <c r="F23" i="4" s="1"/>
  <c r="B76" i="4"/>
  <c r="B38" i="6"/>
  <c r="B39" i="6"/>
  <c r="B39" i="5"/>
  <c r="B40" i="5"/>
  <c r="B53" i="5"/>
  <c r="J60" i="9"/>
  <c r="H28" i="6"/>
  <c r="H66" i="2" s="1"/>
  <c r="E66" i="2" s="1"/>
  <c r="H15" i="5"/>
  <c r="I12" i="3"/>
  <c r="F12" i="2" s="1"/>
  <c r="F20" i="5"/>
  <c r="G20" i="5"/>
  <c r="H48" i="5"/>
  <c r="J48" i="5" s="1"/>
  <c r="F36" i="4" s="1"/>
  <c r="I36" i="4" s="1"/>
  <c r="G36" i="2" s="1"/>
  <c r="G42" i="3"/>
  <c r="H46" i="5"/>
  <c r="F54" i="5"/>
  <c r="F55" i="5" s="1"/>
  <c r="G31" i="3"/>
  <c r="G43" i="3" s="1"/>
  <c r="G45" i="3" s="1"/>
  <c r="G81" i="3" s="1"/>
  <c r="H36" i="6"/>
  <c r="H74" i="2" s="1"/>
  <c r="H34" i="6"/>
  <c r="H72" i="2" s="1"/>
  <c r="H26" i="6"/>
  <c r="H64" i="2" s="1"/>
  <c r="I48" i="4"/>
  <c r="H16" i="5"/>
  <c r="H49" i="5"/>
  <c r="H42" i="5"/>
  <c r="H78" i="2"/>
  <c r="G81" i="4"/>
  <c r="E49" i="2" l="1"/>
  <c r="I17" i="5"/>
  <c r="F17" i="3" s="1"/>
  <c r="I17" i="3" s="1"/>
  <c r="F17" i="2" s="1"/>
  <c r="E17" i="2" s="1"/>
  <c r="E70" i="2"/>
  <c r="I47" i="5"/>
  <c r="F35" i="3" s="1"/>
  <c r="I14" i="5"/>
  <c r="F14" i="3" s="1"/>
  <c r="H45" i="4"/>
  <c r="H81" i="4" s="1"/>
  <c r="I13" i="5"/>
  <c r="F13" i="3" s="1"/>
  <c r="I13" i="3" s="1"/>
  <c r="F13" i="2" s="1"/>
  <c r="J13" i="5"/>
  <c r="F13" i="4" s="1"/>
  <c r="I13" i="4" s="1"/>
  <c r="G13" i="2" s="1"/>
  <c r="E68" i="2"/>
  <c r="I18" i="5"/>
  <c r="F18" i="3" s="1"/>
  <c r="I18" i="3" s="1"/>
  <c r="F18" i="2" s="1"/>
  <c r="E18" i="2" s="1"/>
  <c r="E72" i="2"/>
  <c r="E78" i="2"/>
  <c r="E61" i="2"/>
  <c r="E55" i="2"/>
  <c r="H43" i="3"/>
  <c r="E62" i="2"/>
  <c r="E64" i="2"/>
  <c r="J11" i="5"/>
  <c r="F11" i="4" s="1"/>
  <c r="I11" i="4" s="1"/>
  <c r="G11" i="2" s="1"/>
  <c r="E11" i="2" s="1"/>
  <c r="I38" i="5"/>
  <c r="F26" i="3" s="1"/>
  <c r="I26" i="3" s="1"/>
  <c r="F26" i="2" s="1"/>
  <c r="E26" i="2" s="1"/>
  <c r="E69" i="2"/>
  <c r="E52" i="2"/>
  <c r="E63" i="2"/>
  <c r="E77" i="2"/>
  <c r="I52" i="5"/>
  <c r="F40" i="3" s="1"/>
  <c r="I40" i="3" s="1"/>
  <c r="F40" i="2" s="1"/>
  <c r="E40" i="2" s="1"/>
  <c r="E74" i="2"/>
  <c r="E67" i="2"/>
  <c r="J12" i="5"/>
  <c r="F12" i="4" s="1"/>
  <c r="I12" i="4" s="1"/>
  <c r="G12" i="2" s="1"/>
  <c r="E12" i="2" s="1"/>
  <c r="J19" i="5"/>
  <c r="F19" i="4" s="1"/>
  <c r="I19" i="4" s="1"/>
  <c r="G19" i="2" s="1"/>
  <c r="E19" i="2" s="1"/>
  <c r="E57" i="2"/>
  <c r="I79" i="3"/>
  <c r="I48" i="5"/>
  <c r="F36" i="3" s="1"/>
  <c r="I36" i="3" s="1"/>
  <c r="F36" i="2" s="1"/>
  <c r="E36" i="2" s="1"/>
  <c r="E73" i="2"/>
  <c r="G55" i="5"/>
  <c r="E59" i="2"/>
  <c r="E76" i="2"/>
  <c r="E51" i="2"/>
  <c r="I35" i="5"/>
  <c r="F23" i="3" s="1"/>
  <c r="I50" i="5"/>
  <c r="F38" i="3" s="1"/>
  <c r="I38" i="3" s="1"/>
  <c r="F38" i="2" s="1"/>
  <c r="E38" i="2" s="1"/>
  <c r="H41" i="6"/>
  <c r="I42" i="5"/>
  <c r="F30" i="3" s="1"/>
  <c r="I30" i="3" s="1"/>
  <c r="F30" i="2" s="1"/>
  <c r="J42" i="5"/>
  <c r="H43" i="5"/>
  <c r="I79" i="4"/>
  <c r="G48" i="2"/>
  <c r="G79" i="2" s="1"/>
  <c r="H45" i="3"/>
  <c r="H81" i="3" s="1"/>
  <c r="I49" i="5"/>
  <c r="F37" i="3" s="1"/>
  <c r="I37" i="3" s="1"/>
  <c r="F37" i="2" s="1"/>
  <c r="J49" i="5"/>
  <c r="F37" i="4" s="1"/>
  <c r="I37" i="4" s="1"/>
  <c r="G37" i="2" s="1"/>
  <c r="I16" i="5"/>
  <c r="F16" i="3" s="1"/>
  <c r="I16" i="3" s="1"/>
  <c r="F16" i="2" s="1"/>
  <c r="J16" i="5"/>
  <c r="F16" i="4" s="1"/>
  <c r="I16" i="4" s="1"/>
  <c r="G16" i="2" s="1"/>
  <c r="J46" i="5"/>
  <c r="F34" i="4" s="1"/>
  <c r="I34" i="4" s="1"/>
  <c r="G34" i="2" s="1"/>
  <c r="H54" i="5"/>
  <c r="I46" i="5"/>
  <c r="F34" i="3" s="1"/>
  <c r="I34" i="3" s="1"/>
  <c r="F34" i="2" s="1"/>
  <c r="J15" i="5"/>
  <c r="I15" i="5"/>
  <c r="F15" i="3" s="1"/>
  <c r="I15" i="3" s="1"/>
  <c r="F15" i="2" s="1"/>
  <c r="H20" i="5"/>
  <c r="I10" i="4"/>
  <c r="G10" i="2" s="1"/>
  <c r="E10" i="2" s="1"/>
  <c r="I53" i="5"/>
  <c r="F41" i="3" s="1"/>
  <c r="I41" i="3" s="1"/>
  <c r="F41" i="2" s="1"/>
  <c r="E41" i="2" s="1"/>
  <c r="I40" i="5"/>
  <c r="F28" i="3" s="1"/>
  <c r="I28" i="3" s="1"/>
  <c r="F28" i="2" s="1"/>
  <c r="E28" i="2" s="1"/>
  <c r="I37" i="5"/>
  <c r="F25" i="3" s="1"/>
  <c r="I25" i="3" s="1"/>
  <c r="F25" i="2" s="1"/>
  <c r="E25" i="2" s="1"/>
  <c r="I51" i="5"/>
  <c r="F39" i="3" s="1"/>
  <c r="I39" i="3" s="1"/>
  <c r="F39" i="2" s="1"/>
  <c r="E39" i="2" s="1"/>
  <c r="I41" i="5"/>
  <c r="F29" i="3" s="1"/>
  <c r="I29" i="3" s="1"/>
  <c r="F29" i="2" s="1"/>
  <c r="E29" i="2" s="1"/>
  <c r="I36" i="5"/>
  <c r="F24" i="3" s="1"/>
  <c r="I24" i="3" s="1"/>
  <c r="F24" i="2" s="1"/>
  <c r="E24" i="2" s="1"/>
  <c r="F79" i="2"/>
  <c r="F35" i="4"/>
  <c r="E60" i="2"/>
  <c r="H79" i="2"/>
  <c r="H81" i="2" s="1"/>
  <c r="I23" i="4"/>
  <c r="E13" i="2" l="1"/>
  <c r="E34" i="2"/>
  <c r="E48" i="2"/>
  <c r="E79" i="2" s="1"/>
  <c r="I23" i="3"/>
  <c r="F31" i="3"/>
  <c r="F30" i="4"/>
  <c r="J43" i="5"/>
  <c r="I54" i="5"/>
  <c r="I55" i="5" s="1"/>
  <c r="I20" i="5"/>
  <c r="J54" i="5"/>
  <c r="F15" i="4"/>
  <c r="J20" i="5"/>
  <c r="E16" i="2"/>
  <c r="E37" i="2"/>
  <c r="I43" i="5"/>
  <c r="H55" i="5"/>
  <c r="G23" i="2"/>
  <c r="I35" i="3"/>
  <c r="F42" i="3"/>
  <c r="I14" i="3"/>
  <c r="F20" i="3"/>
  <c r="F42" i="4"/>
  <c r="I35" i="4"/>
  <c r="F43" i="3" l="1"/>
  <c r="F45" i="3" s="1"/>
  <c r="F81" i="3" s="1"/>
  <c r="J55" i="5"/>
  <c r="I30" i="4"/>
  <c r="F31" i="4"/>
  <c r="F43" i="4" s="1"/>
  <c r="F23" i="2"/>
  <c r="F31" i="2" s="1"/>
  <c r="I31" i="3"/>
  <c r="I15" i="4"/>
  <c r="F20" i="4"/>
  <c r="F14" i="2"/>
  <c r="I20" i="3"/>
  <c r="G35" i="2"/>
  <c r="G42" i="2" s="1"/>
  <c r="I42" i="4"/>
  <c r="F35" i="2"/>
  <c r="I42" i="3"/>
  <c r="F45" i="4" l="1"/>
  <c r="F81" i="4" s="1"/>
  <c r="I43" i="3"/>
  <c r="I45" i="3" s="1"/>
  <c r="I81" i="3" s="1"/>
  <c r="G15" i="2"/>
  <c r="I20" i="4"/>
  <c r="G30" i="2"/>
  <c r="I31" i="4"/>
  <c r="I43" i="4" s="1"/>
  <c r="E23" i="2"/>
  <c r="E35" i="2"/>
  <c r="E42" i="2" s="1"/>
  <c r="F42" i="2"/>
  <c r="F43" i="2" s="1"/>
  <c r="E14" i="2"/>
  <c r="F20" i="2"/>
  <c r="I45" i="4" l="1"/>
  <c r="I81" i="4" s="1"/>
  <c r="F55" i="6" s="1"/>
  <c r="G55" i="6" s="1"/>
  <c r="J8" i="6" s="1"/>
  <c r="J33" i="6" s="1"/>
  <c r="E54" i="1"/>
  <c r="H7" i="10"/>
  <c r="F54" i="6"/>
  <c r="G54" i="6" s="1"/>
  <c r="J27" i="6"/>
  <c r="J26" i="6"/>
  <c r="J29" i="6"/>
  <c r="J13" i="6"/>
  <c r="E30" i="2"/>
  <c r="E31" i="2" s="1"/>
  <c r="E43" i="2" s="1"/>
  <c r="G31" i="2"/>
  <c r="G43" i="2" s="1"/>
  <c r="E15" i="2"/>
  <c r="E20" i="2" s="1"/>
  <c r="G20" i="2"/>
  <c r="F45" i="2"/>
  <c r="F81" i="2" s="1"/>
  <c r="J21" i="6" l="1"/>
  <c r="J30" i="6"/>
  <c r="E45" i="2"/>
  <c r="E81" i="2" s="1"/>
  <c r="E53" i="1" s="1"/>
  <c r="E55" i="1" s="1"/>
  <c r="J14" i="6"/>
  <c r="J10" i="6"/>
  <c r="J40" i="6"/>
  <c r="J12" i="6"/>
  <c r="J28" i="6"/>
  <c r="J32" i="6"/>
  <c r="J17" i="6"/>
  <c r="J39" i="6"/>
  <c r="J16" i="6"/>
  <c r="J15" i="6"/>
  <c r="J34" i="6"/>
  <c r="J22" i="6"/>
  <c r="J35" i="6"/>
  <c r="J31" i="6"/>
  <c r="J18" i="6"/>
  <c r="J19" i="6"/>
  <c r="J38" i="6"/>
  <c r="J24" i="6"/>
  <c r="J20" i="6"/>
  <c r="J25" i="6"/>
  <c r="J36" i="6"/>
  <c r="J37" i="6"/>
  <c r="J23" i="6"/>
  <c r="J11" i="6"/>
  <c r="F56" i="6"/>
  <c r="G45" i="2"/>
  <c r="G81" i="2" s="1"/>
  <c r="I8" i="6"/>
  <c r="G56" i="6"/>
  <c r="J41" i="6" l="1"/>
  <c r="I19" i="6"/>
  <c r="I28" i="6"/>
  <c r="I14" i="6"/>
  <c r="I32" i="6"/>
  <c r="I18" i="6"/>
  <c r="I13" i="6"/>
  <c r="I23" i="6"/>
  <c r="I31" i="6"/>
  <c r="I39" i="6"/>
  <c r="I16" i="6"/>
  <c r="I36" i="6"/>
  <c r="I17" i="6"/>
  <c r="I37" i="6"/>
  <c r="I30" i="6"/>
  <c r="I15" i="6"/>
  <c r="I24" i="6"/>
  <c r="I40" i="6"/>
  <c r="I33" i="6"/>
  <c r="I22" i="6"/>
  <c r="I34" i="6"/>
  <c r="I25" i="6"/>
  <c r="I27" i="6"/>
  <c r="I35" i="6"/>
  <c r="I11" i="6"/>
  <c r="I12" i="6"/>
  <c r="I29" i="6"/>
  <c r="I38" i="6"/>
  <c r="I20" i="6"/>
  <c r="I21" i="6"/>
  <c r="I26" i="6"/>
  <c r="I10" i="6"/>
  <c r="I41" i="6" l="1"/>
  <c r="G11" i="10" s="1"/>
  <c r="H12" i="10" s="1"/>
  <c r="H13" i="10" s="1"/>
  <c r="H24" i="10" s="1"/>
</calcChain>
</file>

<file path=xl/sharedStrings.xml><?xml version="1.0" encoding="utf-8"?>
<sst xmlns="http://schemas.openxmlformats.org/spreadsheetml/2006/main" count="863" uniqueCount="382">
  <si>
    <t>4. Doing Business As (DBA):</t>
  </si>
  <si>
    <t>1. Name of Fire Department / Agency:</t>
  </si>
  <si>
    <t>5. Facility Business Phone:</t>
  </si>
  <si>
    <t>6. Fire District/Agency Street Address:</t>
  </si>
  <si>
    <t>7. City:</t>
  </si>
  <si>
    <t>8. Zip Code:</t>
  </si>
  <si>
    <t xml:space="preserve"> </t>
  </si>
  <si>
    <t>9. Mailing Address - Street or P.O. Box  (if different):</t>
  </si>
  <si>
    <t>10. City:</t>
  </si>
  <si>
    <t>11. Zip Code:</t>
  </si>
  <si>
    <t>12. Name of Person Signing and Certifying Report:</t>
  </si>
  <si>
    <t>13. Report Contact Person:</t>
  </si>
  <si>
    <t/>
  </si>
  <si>
    <t>15. Mailing Address - Street or P. O. Box:</t>
  </si>
  <si>
    <t>16. City:</t>
  </si>
  <si>
    <t>17. State:</t>
  </si>
  <si>
    <t>18. Zip Code:</t>
  </si>
  <si>
    <t>19. Previous Name of Fire District/Agency if Changed Since Previous Report:</t>
  </si>
  <si>
    <t>20. Date of Change:</t>
  </si>
  <si>
    <t xml:space="preserve">24. Are billing services paid on a Flat Rate or a Percentage: </t>
  </si>
  <si>
    <t>25. Reporting Period Began:</t>
  </si>
  <si>
    <t>26. Reporting Period Ended:</t>
  </si>
  <si>
    <t xml:space="preserve">I, </t>
  </si>
  <si>
    <t>The expenditures claimed have not previously been, nor will be, claimed at any other time to receive Federal Funds under Medicaid or any other program.</t>
  </si>
  <si>
    <t>The provider acknowledges that the information is to be used for claiming Federal funds and understands that misrepresentation of information constitutes a violation of Federal and State law.</t>
  </si>
  <si>
    <t>Date of Signature</t>
  </si>
  <si>
    <t>Name of Fire District/Agency</t>
  </si>
  <si>
    <t xml:space="preserve">E-mail the signed PDF electronic version of the completed </t>
  </si>
  <si>
    <t>By:</t>
  </si>
  <si>
    <t>(Signature)</t>
  </si>
  <si>
    <t>Title:</t>
  </si>
  <si>
    <t>Address:</t>
  </si>
  <si>
    <t>NOTICE</t>
  </si>
  <si>
    <t>CHECK FIGURE</t>
  </si>
  <si>
    <t>Total Reported Expenses (Before Allocation of Expenses - From Sch 1)</t>
  </si>
  <si>
    <t>Total Reported Expenses (After Allocation of Expenses - From  Sch 2 thru 5)</t>
  </si>
  <si>
    <t>Variance</t>
  </si>
  <si>
    <t>Material variances may result in a rejection of this Cost Report submission.</t>
  </si>
  <si>
    <t>SCHEDULE 1 - TOTAL EXPENSE</t>
  </si>
  <si>
    <t>Fire Department / Agency Name</t>
  </si>
  <si>
    <t>Fiscal Year Ended:</t>
  </si>
  <si>
    <t>National Provider Identification:</t>
  </si>
  <si>
    <t>Line No.</t>
  </si>
  <si>
    <t>Cost Center</t>
  </si>
  <si>
    <t>Account Number</t>
  </si>
  <si>
    <t>Total Expense</t>
  </si>
  <si>
    <t>MTS Expense</t>
  </si>
  <si>
    <t>NON-MTS Expense</t>
  </si>
  <si>
    <t>Administration &amp; General</t>
  </si>
  <si>
    <t>Col 2 + Col 3</t>
  </si>
  <si>
    <t>Fr Sch 2, Col 5</t>
  </si>
  <si>
    <t>Fr Sch 3, Col 5</t>
  </si>
  <si>
    <t>Fr Sch 5, Col 1</t>
  </si>
  <si>
    <t>Capital Related</t>
  </si>
  <si>
    <t>Depreciation - Buildings and Improvements</t>
  </si>
  <si>
    <t>Depreciation - Leasehold Improvements</t>
  </si>
  <si>
    <t>Depreciation - Equipment</t>
  </si>
  <si>
    <t>Depreciation and Amortization - Other</t>
  </si>
  <si>
    <t>Leases and Rentals</t>
  </si>
  <si>
    <t>Property Taxes</t>
  </si>
  <si>
    <t>Property Insurance</t>
  </si>
  <si>
    <t>Interest - Property, Plant, and Equipment</t>
  </si>
  <si>
    <t>Total Capital Related (Lines 1.00 thru 10.00)</t>
  </si>
  <si>
    <t>Salaries</t>
  </si>
  <si>
    <t>Administrative Chief</t>
  </si>
  <si>
    <t>Chief</t>
  </si>
  <si>
    <t>Non-MTS Salaries</t>
  </si>
  <si>
    <t>MTS Salaries</t>
  </si>
  <si>
    <t>Subtotal Salaries (Lines 11.00 thru 18.00)</t>
  </si>
  <si>
    <t>Fringe Benefits</t>
  </si>
  <si>
    <t>Subtotal Fringe Benefits (Lines 19.00 thru 26.00)</t>
  </si>
  <si>
    <t>Total Salaries &amp; Fringe Benefits</t>
  </si>
  <si>
    <t>Total Capital Related, Salaries, and Fringe Benefits</t>
  </si>
  <si>
    <t>Administrative and General</t>
  </si>
  <si>
    <t>Administrative</t>
  </si>
  <si>
    <t>Legal</t>
  </si>
  <si>
    <t>Accounting</t>
  </si>
  <si>
    <t xml:space="preserve">Advertising </t>
  </si>
  <si>
    <t>Consulting Expenses</t>
  </si>
  <si>
    <t>Contracted Labor</t>
  </si>
  <si>
    <t>Interest - Other</t>
  </si>
  <si>
    <t>Training</t>
  </si>
  <si>
    <t>General Insurance</t>
  </si>
  <si>
    <t>Supplies</t>
  </si>
  <si>
    <t>Bad Debt</t>
  </si>
  <si>
    <t>Plant Operations and Maintenance</t>
  </si>
  <si>
    <t>Housekeeping</t>
  </si>
  <si>
    <t>Utilities</t>
  </si>
  <si>
    <t>Medical Supplies</t>
  </si>
  <si>
    <t>Minor Medical Equipment</t>
  </si>
  <si>
    <t>Minor Equipment</t>
  </si>
  <si>
    <t>Fines and Penalties</t>
  </si>
  <si>
    <t>Fleet Maintenance</t>
  </si>
  <si>
    <t xml:space="preserve">Communications </t>
  </si>
  <si>
    <t xml:space="preserve">Recruit Academy </t>
  </si>
  <si>
    <t xml:space="preserve">Dispatch Service </t>
  </si>
  <si>
    <t xml:space="preserve">Logistics </t>
  </si>
  <si>
    <t>Postage</t>
  </si>
  <si>
    <t>Dues and Subscriptions</t>
  </si>
  <si>
    <t>Other - Capital Related Costs</t>
  </si>
  <si>
    <t xml:space="preserve">Contracted Services - MTS  </t>
  </si>
  <si>
    <t>Contracted Services - MTS Billing</t>
  </si>
  <si>
    <t>Total Administrative &amp; General</t>
  </si>
  <si>
    <t xml:space="preserve">        Total Fire District / Agency</t>
  </si>
  <si>
    <t>SCHEDULE 2 - MEDICAL TRANSPORTATION SERVICES (MTS) EXPENSE</t>
  </si>
  <si>
    <t>Fire Department / Agency Name:</t>
  </si>
  <si>
    <t>Allocated Direct Service Cost</t>
  </si>
  <si>
    <t>Total Adjustments</t>
  </si>
  <si>
    <t>Total MTS Expense</t>
  </si>
  <si>
    <t>Fr Sch 4, Col 5</t>
  </si>
  <si>
    <t>Fr Sch 6, 
Cols 4 &amp; 7</t>
  </si>
  <si>
    <t>Fr Sch 7, Col 1</t>
  </si>
  <si>
    <t>To Sch 1, Col 2</t>
  </si>
  <si>
    <t>SCHEDULE 3 - NON-MTS EXPENSE</t>
  </si>
  <si>
    <t>Allocated Direct Service Costs</t>
  </si>
  <si>
    <t>Total NON-MTS Expense</t>
  </si>
  <si>
    <t>Fr Sch 4, Col 6</t>
  </si>
  <si>
    <t>To Sch 1, Col 3</t>
  </si>
  <si>
    <t>SCHEDULE 4 - ALLOCATION OF CAPITAL RELATED AND SALARIES &amp; BENEFITS (CRSB) EXPENSE</t>
  </si>
  <si>
    <t>Expense to be Apportioned</t>
  </si>
  <si>
    <t>Total Adjustments (B)</t>
  </si>
  <si>
    <t>Net Expense to be Apportioned</t>
  </si>
  <si>
    <t>MTS Allocation</t>
  </si>
  <si>
    <t>NON-MTS Allocation</t>
  </si>
  <si>
    <t>Capital Related Allocation Statistics for Direct Service Cost Allocation</t>
  </si>
  <si>
    <t>Description</t>
  </si>
  <si>
    <t>Square Ft</t>
  </si>
  <si>
    <t>Factor</t>
  </si>
  <si>
    <t>MTS Square Footage</t>
  </si>
  <si>
    <t>Non-MTS Square Footage</t>
  </si>
  <si>
    <t>Total Square Feet to be Apportioned</t>
  </si>
  <si>
    <t>Salaries/Benefits Allocation Statistics for Direct Service Cost Allocation</t>
  </si>
  <si>
    <t>Total Hrs</t>
  </si>
  <si>
    <t>Hours Logged for MTS Duty</t>
  </si>
  <si>
    <t>Hours Logged for NON-MTS Duty</t>
  </si>
  <si>
    <t>Total Hours to be Apportioned</t>
  </si>
  <si>
    <t>SCHEDULE 5 - ALLOCATION OF ADMINISTRATION &amp; GENERAL</t>
  </si>
  <si>
    <t>** See Note Below</t>
  </si>
  <si>
    <t>**</t>
  </si>
  <si>
    <t>Selection of Allocation Statistic:</t>
  </si>
  <si>
    <t>Any variation of the allocation statistic must be approved prior to implementation and documentation MUST be readily available for review.</t>
  </si>
  <si>
    <t>Allocation Statistics for Administration and General Expense</t>
  </si>
  <si>
    <t>Accumulated Cost of MTS Services (from Sch 2, Col  5)</t>
  </si>
  <si>
    <t>Accumulated Cost of NON-MTS Services (from Sch 3, Col  5)</t>
  </si>
  <si>
    <t>Total Accumulated Cost of MTS and NON-MTS Services</t>
  </si>
  <si>
    <t>SCHEDULE 6 - RECLASSIFICATION OF EXPENSES</t>
  </si>
  <si>
    <t>Fire Department / Agency:</t>
  </si>
  <si>
    <t>EXPLANATION OF ENTRY</t>
  </si>
  <si>
    <t>INCREASE</t>
  </si>
  <si>
    <t>DECREASE</t>
  </si>
  <si>
    <t>Code</t>
  </si>
  <si>
    <t>Line Number</t>
  </si>
  <si>
    <t>Schedule</t>
  </si>
  <si>
    <t>Amount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</si>
  <si>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</si>
  <si>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</si>
  <si>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</si>
  <si>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</si>
  <si>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</si>
  <si>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</si>
  <si>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</si>
  <si>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</si>
  <si>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</si>
  <si>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</si>
  <si>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</si>
  <si>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</si>
  <si>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</si>
  <si>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</si>
  <si>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</si>
  <si>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</si>
  <si>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</si>
  <si>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</si>
  <si>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</si>
  <si>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</si>
  <si>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</si>
  <si>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</si>
  <si>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</si>
  <si>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</si>
  <si>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</si>
  <si>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</si>
  <si>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</si>
  <si>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</si>
  <si>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</si>
  <si>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</si>
  <si>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</si>
  <si>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</si>
  <si>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</si>
  <si>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</si>
  <si>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</si>
  <si>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</si>
  <si>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</si>
  <si>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</si>
  <si>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</si>
  <si>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</si>
  <si>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</si>
  <si>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</si>
  <si>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</si>
  <si>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</si>
  <si>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</si>
  <si>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</si>
  <si>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</si>
  <si>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</si>
  <si>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</si>
  <si>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</si>
  <si>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</si>
  <si>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</si>
  <si>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</si>
  <si>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</si>
  <si>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</si>
  <si>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</si>
  <si>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</si>
  <si>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</si>
  <si>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</si>
  <si>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</si>
  <si>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Total Reclassifications (Col. 4 &amp; 7 must equal)</t>
  </si>
  <si>
    <t>Column 1: Use sequential lettering system to identify individual reclassifications; i.e. A. B. C…</t>
  </si>
  <si>
    <t>SCHEDULE 7 - ADJUSTMENTS TO EXPENSES</t>
  </si>
  <si>
    <t>Basis for Adjustment (A or B)</t>
  </si>
  <si>
    <t>Amount Increase / (Decrease)</t>
  </si>
  <si>
    <t>C/R Line No.</t>
  </si>
  <si>
    <t>Total</t>
  </si>
  <si>
    <t>Basis for Adjustment</t>
  </si>
  <si>
    <t>A = Cost (if cost, including applicable overhead, can be determined)</t>
  </si>
  <si>
    <t>B = Amount received (if cost cannot be determined)</t>
  </si>
  <si>
    <t>SCHEDULE 8 - REVENUE / FUNDING SOURCES</t>
  </si>
  <si>
    <t>A</t>
  </si>
  <si>
    <t>Qtr 1</t>
  </si>
  <si>
    <t>Qtr 2</t>
  </si>
  <si>
    <t>Qtr 3</t>
  </si>
  <si>
    <t>Qtr 4</t>
  </si>
  <si>
    <t>July 1 through September 30</t>
  </si>
  <si>
    <t>October 1 through December 31</t>
  </si>
  <si>
    <t>January 1 through March 31</t>
  </si>
  <si>
    <t>April 1 through June 30</t>
  </si>
  <si>
    <t xml:space="preserve">Total </t>
  </si>
  <si>
    <t>B</t>
  </si>
  <si>
    <t>C</t>
  </si>
  <si>
    <t>OTHER REVENUE / FUNDING SOURCES</t>
  </si>
  <si>
    <t xml:space="preserve">MTS </t>
  </si>
  <si>
    <t xml:space="preserve">NON-MTS </t>
  </si>
  <si>
    <t>Total Other Revenue</t>
  </si>
  <si>
    <t>GRAND TOTAL [a+b+c]</t>
  </si>
  <si>
    <r>
      <t xml:space="preserve"> </t>
    </r>
    <r>
      <rPr>
        <sz val="8"/>
        <rFont val="Arial"/>
        <family val="2"/>
      </rPr>
      <t xml:space="preserve">        </t>
    </r>
    <r>
      <rPr>
        <sz val="10"/>
        <rFont val="Arial"/>
        <family val="2"/>
      </rPr>
      <t xml:space="preserve"> Lines 13 through 40 - Enter other Revenues received and list the funding sources not identified on lines 1 through 12.</t>
    </r>
  </si>
  <si>
    <t>.</t>
  </si>
  <si>
    <t>SCHEDULE 10 - NOTES</t>
  </si>
  <si>
    <t>ABC Fire District</t>
  </si>
  <si>
    <t>Please identify all contracting arrangements noted on Schedules 1, 2, and 3.</t>
  </si>
  <si>
    <t>Sch</t>
  </si>
  <si>
    <t>Line</t>
  </si>
  <si>
    <t>Contract Arrangements</t>
  </si>
  <si>
    <t>Please identify the statistical basis for allocation on Schedules 4 and 5.</t>
  </si>
  <si>
    <t>Allocation Basis</t>
  </si>
  <si>
    <t>If any schedules were left blank, please explain why.</t>
  </si>
  <si>
    <t>Explanation</t>
  </si>
  <si>
    <t>[a]</t>
  </si>
  <si>
    <t>[b]</t>
  </si>
  <si>
    <t>[c]</t>
  </si>
  <si>
    <t>SCHEDULE 9 - FINAL SETTLEMENT CALCULATION</t>
  </si>
  <si>
    <t>Cost of MTS Services (from Sch 2)</t>
  </si>
  <si>
    <t>If no, please enter the total cost to be used for calculating the Indirect Cost</t>
  </si>
  <si>
    <t>Indirect Cost Factor Percentage (please see notes below)</t>
  </si>
  <si>
    <t>Administration &amp; General to be included</t>
  </si>
  <si>
    <t>Grand Total of MTS Expense (Sum lines 1 thru 4)</t>
  </si>
  <si>
    <t>Number of MTS Transports</t>
  </si>
  <si>
    <t>Managed Care</t>
  </si>
  <si>
    <t>Fee for Service</t>
  </si>
  <si>
    <t>Average Cost per MTS Transports (Line 7/Line 8)</t>
  </si>
  <si>
    <t>(A)</t>
  </si>
  <si>
    <t>(B)</t>
  </si>
  <si>
    <t>In most cases, when an Indirect Cost Factor is being applied, there should be no Administration &amp; General cost allocated.</t>
  </si>
  <si>
    <t>Yes</t>
  </si>
  <si>
    <t>No</t>
  </si>
  <si>
    <t xml:space="preserve"> EMERGENCY MEDICAL TRANSPORTATION</t>
  </si>
  <si>
    <t xml:space="preserve">21. Does your organization use another entity to provide EMT services?  </t>
  </si>
  <si>
    <t>22. Date Range of EMT Service Agreement:</t>
  </si>
  <si>
    <t xml:space="preserve">23. Does your organization use another entity to provide billing for EMT services? </t>
  </si>
  <si>
    <t>Average Cost per EMT Service</t>
  </si>
  <si>
    <t>Other- (Specify)</t>
  </si>
  <si>
    <t xml:space="preserve">INTEGRATED DISCLOSURE AND MEDICAID COST REPORT </t>
  </si>
  <si>
    <t>2. Medicaid #:</t>
  </si>
  <si>
    <t>MEDICAID FEE FOR SERVICE (FFS) REVENUE FROM TRANSPORTS</t>
  </si>
  <si>
    <t>Medicaid Fee for Service</t>
  </si>
  <si>
    <t>Medicaid Fee for Service Other - (Specify) *</t>
  </si>
  <si>
    <t>Total Medicaid FFS Revenue from Transports (To Sch 9, Line 13)</t>
  </si>
  <si>
    <t>OTHER MEDICAID REVENUE FROM TRANSPORTS</t>
  </si>
  <si>
    <t>Medicaid Managed Care</t>
  </si>
  <si>
    <t>Medicaid Managed Care Other - (Specify) **</t>
  </si>
  <si>
    <t>Total Other Revenue from Medicaid Managed Care Transports</t>
  </si>
  <si>
    <t>Note:  *  Line 1 through 6 - Enter payments for FFS transports received from Medicaid. (i.e. Share of Cost, Other Heath Care, Deductibles, etc.)</t>
  </si>
  <si>
    <r>
      <t xml:space="preserve">    **</t>
    </r>
    <r>
      <rPr>
        <sz val="8"/>
        <rFont val="Arial"/>
        <family val="2"/>
      </rPr>
      <t xml:space="preserve">  </t>
    </r>
    <r>
      <rPr>
        <sz val="10"/>
        <rFont val="Arial"/>
        <family val="2"/>
      </rPr>
      <t>Lines 7 through 12 - Enter Medicaid Managed Care revenue from transports Medicaid Managed Care, Medicaid Managed Care other, Other Heath Care, Deductibles, etc.</t>
    </r>
  </si>
  <si>
    <t>If an Indirect Cost Factor is being applied on W/S 9, the Administration &amp; General cost allocation will not be applied.</t>
  </si>
  <si>
    <t>Total Reclassifications</t>
  </si>
  <si>
    <t>Total Reclassifications
(A)</t>
  </si>
  <si>
    <t>Accumulated Expense</t>
  </si>
  <si>
    <t>General Ledger Account Number</t>
  </si>
  <si>
    <t>YES</t>
  </si>
  <si>
    <t>NO</t>
  </si>
  <si>
    <t>N/A</t>
  </si>
  <si>
    <r>
      <t>A.</t>
    </r>
    <r>
      <rPr>
        <sz val="7"/>
        <color rgb="FF231F20"/>
        <rFont val="Times New Roman"/>
        <family val="1"/>
      </rPr>
      <t xml:space="preserve">          </t>
    </r>
    <r>
      <rPr>
        <u/>
        <sz val="12"/>
        <color rgb="FF231F20"/>
        <rFont val="Times New Roman"/>
        <family val="1"/>
      </rPr>
      <t>Provider Organization and Operation</t>
    </r>
  </si>
  <si>
    <r>
      <t>1.</t>
    </r>
    <r>
      <rPr>
        <sz val="7"/>
        <color rgb="FF231F20"/>
        <rFont val="Times New Roman"/>
        <family val="1"/>
      </rPr>
      <t xml:space="preserve">      </t>
    </r>
    <r>
      <rPr>
        <sz val="12"/>
        <color theme="1"/>
        <rFont val="Times New Roman"/>
        <family val="1"/>
      </rPr>
      <t>Describe the type of organization providing the service (include if nonprofit, public, private, etc.):</t>
    </r>
  </si>
  <si>
    <r>
      <t>2.</t>
    </r>
    <r>
      <rPr>
        <sz val="7"/>
        <color rgb="FF231F20"/>
        <rFont val="Times New Roman"/>
        <family val="1"/>
      </rPr>
      <t xml:space="preserve">      </t>
    </r>
    <r>
      <rPr>
        <sz val="12"/>
        <color theme="1"/>
        <rFont val="Times New Roman"/>
        <family val="1"/>
      </rPr>
      <t>Were any of the emergency transportation services subcontracted to another entity?</t>
    </r>
  </si>
  <si>
    <t>If yes, describe the type of organization (include if nonprofit, public, private, etc.):</t>
  </si>
  <si>
    <r>
      <t>3.</t>
    </r>
    <r>
      <rPr>
        <sz val="7"/>
        <color rgb="FF231F20"/>
        <rFont val="Times New Roman"/>
        <family val="1"/>
      </rPr>
      <t xml:space="preserve">      </t>
    </r>
    <r>
      <rPr>
        <sz val="12"/>
        <color rgb="FF231F20"/>
        <rFont val="Times New Roman"/>
        <family val="1"/>
      </rPr>
      <t>The provider has:</t>
    </r>
  </si>
  <si>
    <r>
      <t>a.</t>
    </r>
    <r>
      <rPr>
        <sz val="7"/>
        <color rgb="FF231F20"/>
        <rFont val="Times New Roman"/>
        <family val="1"/>
      </rPr>
      <t xml:space="preserve">             </t>
    </r>
    <r>
      <rPr>
        <sz val="12"/>
        <color rgb="FF231F20"/>
        <rFont val="Times New Roman"/>
        <family val="1"/>
      </rPr>
      <t>Changed ownership.</t>
    </r>
  </si>
  <si>
    <t>If "yes", submit name and address of new owner, date of change, copy of sales agreement, or any similar agreement affecting change of ownership.</t>
  </si>
  <si>
    <r>
      <t>b.</t>
    </r>
    <r>
      <rPr>
        <sz val="7"/>
        <color rgb="FF231F20"/>
        <rFont val="Times New Roman"/>
        <family val="1"/>
      </rPr>
      <t xml:space="preserve">            </t>
    </r>
    <r>
      <rPr>
        <sz val="12"/>
        <color rgb="FF231F20"/>
        <rFont val="Times New Roman"/>
        <family val="1"/>
      </rPr>
      <t>Terminated participation.</t>
    </r>
  </si>
  <si>
    <t>If "yes", list date of termination, and reason (Voluntary/Involuntary).</t>
  </si>
  <si>
    <r>
      <t>4.</t>
    </r>
    <r>
      <rPr>
        <sz val="7"/>
        <color rgb="FF231F20"/>
        <rFont val="Times New Roman"/>
        <family val="1"/>
      </rPr>
      <t xml:space="preserve">      </t>
    </r>
    <r>
      <rPr>
        <i/>
        <sz val="12"/>
        <color rgb="FFED2024"/>
        <rFont val="Times New Roman"/>
        <family val="1"/>
      </rPr>
      <t>The provider is involved in business transactions, including management contracts and services under arrangements, with individuals or entities (e.g., chain home offices, drug or medical supply companies, etc.) that are related to the provider or its officers, medical staff, management personnel, or members of the board of directors through ownership, control, or family and other similar relationships.</t>
    </r>
  </si>
  <si>
    <t>If "yes" attach a list of the individuals, the organizations involved, and description of the transactions.</t>
  </si>
  <si>
    <r>
      <t>B.</t>
    </r>
    <r>
      <rPr>
        <sz val="7"/>
        <color rgb="FF231F20"/>
        <rFont val="Times New Roman"/>
        <family val="1"/>
      </rPr>
      <t xml:space="preserve">           </t>
    </r>
    <r>
      <rPr>
        <u/>
        <sz val="12"/>
        <color rgb="FF231F20"/>
        <rFont val="Times New Roman"/>
        <family val="1"/>
      </rPr>
      <t>Financial Data and Reports</t>
    </r>
  </si>
  <si>
    <r>
      <t>1.</t>
    </r>
    <r>
      <rPr>
        <sz val="7"/>
        <color rgb="FF231F20"/>
        <rFont val="Times New Roman"/>
        <family val="1"/>
      </rPr>
      <t xml:space="preserve">      </t>
    </r>
    <r>
      <rPr>
        <sz val="12"/>
        <color rgb="FF231F20"/>
        <rFont val="Times New Roman"/>
        <family val="1"/>
      </rPr>
      <t>During this cost reporting period, the financial statements are prepared by Certified Public Accountants or Public Accountants (submit complete copy or indicate available date) and are:</t>
    </r>
  </si>
  <si>
    <r>
      <t>a.</t>
    </r>
    <r>
      <rPr>
        <sz val="7"/>
        <color rgb="FF231F20"/>
        <rFont val="Times New Roman"/>
        <family val="1"/>
      </rPr>
      <t xml:space="preserve">             </t>
    </r>
    <r>
      <rPr>
        <sz val="12"/>
        <color rgb="FF231F20"/>
        <rFont val="Times New Roman"/>
        <family val="1"/>
      </rPr>
      <t xml:space="preserve">Audited; </t>
    </r>
  </si>
  <si>
    <r>
      <t>b.</t>
    </r>
    <r>
      <rPr>
        <sz val="7"/>
        <color rgb="FF231F20"/>
        <rFont val="Times New Roman"/>
        <family val="1"/>
      </rPr>
      <t xml:space="preserve">            </t>
    </r>
    <r>
      <rPr>
        <sz val="12"/>
        <color rgb="FF231F20"/>
        <rFont val="Times New Roman"/>
        <family val="1"/>
      </rPr>
      <t>Compiled; and</t>
    </r>
  </si>
  <si>
    <r>
      <t>c.</t>
    </r>
    <r>
      <rPr>
        <sz val="7"/>
        <color rgb="FF231F20"/>
        <rFont val="Times New Roman"/>
        <family val="1"/>
      </rPr>
      <t xml:space="preserve">             </t>
    </r>
    <r>
      <rPr>
        <sz val="12"/>
        <color rgb="FF231F20"/>
        <rFont val="Times New Roman"/>
        <family val="1"/>
      </rPr>
      <t>Reviewed.</t>
    </r>
  </si>
  <si>
    <r>
      <t xml:space="preserve">NOTE: Where there is no affirmative response to the above </t>
    </r>
    <r>
      <rPr>
        <sz val="12"/>
        <color rgb="FF231F20"/>
        <rFont val="Times New Roman"/>
        <family val="1"/>
      </rPr>
      <t xml:space="preserve">described financial statements, attach a copy of the financial statements prepared </t>
    </r>
    <r>
      <rPr>
        <i/>
        <sz val="12"/>
        <color rgb="FFED2024"/>
        <rFont val="Times New Roman"/>
        <family val="1"/>
      </rPr>
      <t xml:space="preserve">by you </t>
    </r>
    <r>
      <rPr>
        <sz val="12"/>
        <color rgb="FF231F20"/>
        <rFont val="Times New Roman"/>
        <family val="1"/>
      </rPr>
      <t>and a description of the changes in accounting policies and practices if not mentioned in those statements.</t>
    </r>
  </si>
  <si>
    <t>2. Cost report total expenses and total revenues differ from those on the filed financial statement.</t>
  </si>
  <si>
    <t>If "yes", submit reconciliation.</t>
  </si>
  <si>
    <r>
      <t>C.</t>
    </r>
    <r>
      <rPr>
        <sz val="7"/>
        <color rgb="FF231F20"/>
        <rFont val="Times New Roman"/>
        <family val="1"/>
      </rPr>
      <t xml:space="preserve">           </t>
    </r>
    <r>
      <rPr>
        <u/>
        <sz val="12"/>
        <color rgb="FF231F20"/>
        <rFont val="Times New Roman"/>
        <family val="1"/>
      </rPr>
      <t>Emergency Transport Data</t>
    </r>
  </si>
  <si>
    <t>Provider records only were used to complete the cost report?</t>
  </si>
  <si>
    <r>
      <t xml:space="preserve">If yes, attach detailed documentation of the system used to support the data reported on the cost report. </t>
    </r>
    <r>
      <rPr>
        <u/>
        <sz val="12"/>
        <color rgb="FF231F20"/>
        <rFont val="Times New Roman"/>
        <family val="1"/>
      </rPr>
      <t>If the detail</t>
    </r>
    <r>
      <rPr>
        <sz val="12"/>
        <color rgb="FF231F20"/>
        <rFont val="Times New Roman"/>
        <family val="1"/>
      </rPr>
      <t xml:space="preserve"> </t>
    </r>
    <r>
      <rPr>
        <u/>
        <sz val="12"/>
        <color rgb="FF231F20"/>
        <rFont val="Times New Roman"/>
        <family val="1"/>
      </rPr>
      <t>documentation was previously supplied, submit only necessary</t>
    </r>
    <r>
      <rPr>
        <sz val="12"/>
        <color rgb="FF231F20"/>
        <rFont val="Times New Roman"/>
        <family val="1"/>
      </rPr>
      <t xml:space="preserve"> </t>
    </r>
    <r>
      <rPr>
        <u/>
        <sz val="12"/>
        <color rgb="FF231F20"/>
        <rFont val="Times New Roman"/>
        <family val="1"/>
      </rPr>
      <t>updated documentation.</t>
    </r>
  </si>
  <si>
    <t xml:space="preserve">If yes, upon request, provide the Medicaid recipient details of the emergency transports (such as driver manifest, call operator logs, etc.). </t>
  </si>
  <si>
    <t>REMINDER THAT THE AMOUNTS FROM SCH 6 , COLUMNS 4 AND 7 MUST BE MANUALLY TRANSFERRED TO THIS COLUMN</t>
  </si>
  <si>
    <t>REMINDER THAT THE AMOUNTS FROM SCH 7 , COLUMN 1 MUST BE MANUALLY TRANSFERRED TO THIS COLUMN</t>
  </si>
  <si>
    <t>Column 4 and Column 7: Transfer amounts to applicable Worksheets 2, 3, or 4 Column 6 or Worksheet 5, Column 2 on the line numbers as appropriate.</t>
  </si>
  <si>
    <t>Transfer to Applicable Worksheets (2, 3 &amp; 4), and applicable Column line number as appropriate.</t>
  </si>
  <si>
    <t>Cost Center and Line Number</t>
  </si>
  <si>
    <t>From expense classifications on Worksheet 1 to which the amount is to be added or from which amount is to be deducted.</t>
  </si>
  <si>
    <t>GENERAL INFORMATION</t>
  </si>
  <si>
    <t>To be Executed by Officer or Administrator of the Fire Department / Agency</t>
  </si>
  <si>
    <t>, state as follows:</t>
  </si>
  <si>
    <t>For the purpose of this document, “provider” is a Publicly Owned or Operated Emergency Medical Transportation Services provider.</t>
  </si>
  <si>
    <t>The provider acknowledges that all funds expended are subject to review and audit by the Department of Healthcare and Family Services.</t>
  </si>
  <si>
    <t>The provider acknowledges and understands that the Department of Healthcare and Family Services must deny payments for any claim submitted if it is determined that the report is not adequately supported for purposes of Federal Financial Participation.</t>
  </si>
  <si>
    <t>I  certify that I am the responsible person of the subject Fire Department / Agency and am duly authorized to sign this document and that, to the best of my knowledge and information, each statement and amount in the accompanying schedules are true and correct.</t>
  </si>
  <si>
    <r>
      <t>1.</t>
    </r>
    <r>
      <rPr>
        <sz val="7"/>
        <color rgb="FF231F20"/>
        <rFont val="Times New Roman"/>
        <family val="1"/>
      </rPr>
      <t xml:space="preserve">      </t>
    </r>
    <r>
      <rPr>
        <sz val="12"/>
        <color rgb="FF231F20"/>
        <rFont val="Times New Roman"/>
        <family val="1"/>
      </rPr>
      <t>Provider used a specific system to report claimed Medicaid emergency transports?</t>
    </r>
  </si>
  <si>
    <r>
      <t>Administration &amp; General Allocation from Sch 5</t>
    </r>
    <r>
      <rPr>
        <sz val="11"/>
        <color rgb="FFFF0000"/>
        <rFont val="Calibri"/>
        <family val="2"/>
        <scheme val="minor"/>
      </rPr>
      <t xml:space="preserve"> (A)</t>
    </r>
  </si>
  <si>
    <t xml:space="preserve">Indirect Cost Factor Based on MTS Services? (please use drop-down box to select Yes or No) </t>
  </si>
  <si>
    <t>Please be advised that submission of cost reports for items or services which were not provided; are not reimbursable under the Medicaid program or claimed in violation of an agreement with the State, may subject you (or your organization) to civil money penalty assessments .</t>
  </si>
  <si>
    <t>HFS.GEMT@illinois.gov</t>
  </si>
  <si>
    <t>IL Medicaid</t>
  </si>
  <si>
    <t>TOTAL Transports</t>
  </si>
  <si>
    <t>All Other</t>
  </si>
  <si>
    <t xml:space="preserve"> Payers</t>
  </si>
  <si>
    <t>3. National Provider ID (NPI):</t>
  </si>
  <si>
    <t>14. Phone Number and Extension:</t>
  </si>
  <si>
    <t>cost report and the completed cost report Excel file to:</t>
  </si>
  <si>
    <r>
      <t xml:space="preserve">Public funds for services provided have been expended as necessary for Federal Financial Participation (FFP), pursuant to the requirements of Section 1903(w) of the Social Security Act and 42 C.F.R. § 433.50 </t>
    </r>
    <r>
      <rPr>
        <i/>
        <sz val="11"/>
        <color indexed="8"/>
        <rFont val="Arial"/>
        <family val="2"/>
      </rPr>
      <t>et seq.</t>
    </r>
    <r>
      <rPr>
        <sz val="11"/>
        <color theme="1"/>
        <rFont val="Arial"/>
        <family val="2"/>
      </rPr>
      <t xml:space="preserve"> for allowable costs.</t>
    </r>
  </si>
  <si>
    <t>Total 
Adjustments</t>
  </si>
  <si>
    <r>
      <t>a.</t>
    </r>
    <r>
      <rPr>
        <sz val="7"/>
        <color rgb="FF231F20"/>
        <rFont val="Times New Roman"/>
        <family val="1"/>
      </rPr>
      <t xml:space="preserve">             </t>
    </r>
    <r>
      <rPr>
        <sz val="12"/>
        <color rgb="FF231F20"/>
        <rFont val="Times New Roman"/>
        <family val="1"/>
      </rPr>
      <t xml:space="preserve">Non-Profit </t>
    </r>
  </si>
  <si>
    <r>
      <t>b.</t>
    </r>
    <r>
      <rPr>
        <sz val="7"/>
        <color rgb="FF231F20"/>
        <rFont val="Times New Roman"/>
        <family val="1"/>
      </rPr>
      <t xml:space="preserve">            </t>
    </r>
    <r>
      <rPr>
        <sz val="12"/>
        <color rgb="FF231F20"/>
        <rFont val="Times New Roman"/>
        <family val="1"/>
      </rPr>
      <t>Public</t>
    </r>
  </si>
  <si>
    <r>
      <t>c.</t>
    </r>
    <r>
      <rPr>
        <sz val="7"/>
        <color rgb="FF231F20"/>
        <rFont val="Times New Roman"/>
        <family val="1"/>
      </rPr>
      <t xml:space="preserve">             </t>
    </r>
    <r>
      <rPr>
        <sz val="12"/>
        <color rgb="FF231F20"/>
        <rFont val="Times New Roman"/>
        <family val="1"/>
      </rPr>
      <t>Private</t>
    </r>
  </si>
  <si>
    <t xml:space="preserve">                            </t>
  </si>
  <si>
    <r>
      <t>d.</t>
    </r>
    <r>
      <rPr>
        <sz val="7"/>
        <color rgb="FF231F20"/>
        <rFont val="Times New Roman"/>
        <family val="1"/>
      </rPr>
      <t xml:space="preserve">             </t>
    </r>
    <r>
      <rPr>
        <sz val="12"/>
        <color rgb="FF231F20"/>
        <rFont val="Times New Roman"/>
        <family val="1"/>
      </rPr>
      <t>Other, please specify:</t>
    </r>
  </si>
  <si>
    <t>PROVIDER COST REPORT REIMBURSMENT</t>
  </si>
  <si>
    <t xml:space="preserve"> QUESTIONNAIRE</t>
  </si>
  <si>
    <t>PLEASE NOTE:</t>
  </si>
  <si>
    <t>1)  A copy of the completed GEMT Excel file for the current year.</t>
  </si>
  <si>
    <t>2)  A signed copy of the completed GEMT in PDF format for the current year.</t>
  </si>
  <si>
    <t>Two completed cost report files must be submitted each year.</t>
  </si>
  <si>
    <t>Column 1</t>
  </si>
  <si>
    <t>Column 2</t>
  </si>
  <si>
    <t xml:space="preserve">  -If necessary, Please adjust the Quarter periods in #8, Column 2, to your specific cost reporting period</t>
  </si>
  <si>
    <t>If column 5 is over $10,000, please detail the</t>
  </si>
  <si>
    <t>total amount included on Schedule 5, Line 52 below.</t>
  </si>
  <si>
    <t>Type</t>
  </si>
  <si>
    <t>of Cost</t>
  </si>
  <si>
    <t>Amount of Cost</t>
  </si>
  <si>
    <t>for Each Type</t>
  </si>
  <si>
    <t>PLEASE COMPLETE if applicable</t>
  </si>
  <si>
    <t>Line 52  Other - Capital Related Costs</t>
  </si>
  <si>
    <t>This Section below is not included in the print range</t>
  </si>
  <si>
    <t>total amount included on Schedule 2, Line 52 below.</t>
  </si>
  <si>
    <t>NOTE - If necessary, Please adjust the Quarter periods in Row 9, Columns 2 thru 5, to your specific cost reporting period</t>
  </si>
  <si>
    <t>July 1 thru September 30</t>
  </si>
  <si>
    <t>October 1 thru December 31</t>
  </si>
  <si>
    <t>January 1 thru March 31</t>
  </si>
  <si>
    <t>April 1 thru June 30</t>
  </si>
  <si>
    <t>Bad Debt Expense is not allowable and should be adjusted out.</t>
  </si>
  <si>
    <t>Fines and Penaties Expense is not allowable and should be adjusted out.</t>
  </si>
  <si>
    <t>Use Schedule 7 to make adjustments, if necessary</t>
  </si>
  <si>
    <t>If column 1 is over $10,000, please detail the</t>
  </si>
  <si>
    <t>If you are allocating expenses from Schedule 5, do not change any of the information for questions 2, 3 and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</si>
</sst>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 numFmtId="165" formatCode="00000"/>
    <numFmt numFmtId="166" formatCode="0_);\(0\)"/>
    <numFmt numFmtId="167" formatCode="_(&quot;$&quot;* #,##0_);_(&quot;$&quot;* \(#,##0\);_(&quot;$&quot;* &quot;-&quot;??_);_(@_)"/>
    <numFmt numFmtId="168" formatCode="[$-409]mmmm\ d\,\ yyyy;@"/>
    <numFmt numFmtId="169" formatCode="&quot;$&quot;#,##0.00"/>
  </numFmts>
  <fonts count="75">
    <font>
      <sz val="11"/>
      <color theme="1"/>
      <name val="Calibri"/>
      <family val="2"/>
      <scheme val="minor"/>
    </font>
    <font>
      <sz val="11"/>
      <color rgb="FFFF0000"/>
      <name val="Calibri"/>
      <family val="2"/>
      <scheme val="minor"/>
    </font>
    <font>
      <b/>
      <sz val="11"/>
      <color theme="1"/>
      <name val="Calibri"/>
      <family val="2"/>
      <scheme val="minor"/>
    </font>
    <font>
      <sz val="12"/>
      <color theme="1"/>
      <name val="Arial"/>
      <family val="2"/>
    </font>
    <font>
      <sz val="12"/>
      <color indexed="8"/>
      <name val="Arial"/>
      <family val="2"/>
    </font>
    <font>
      <sz val="10"/>
      <name val="Arial"/>
      <family val="2"/>
    </font>
    <font>
      <b/>
      <sz val="10"/>
      <name val="Arial"/>
      <family val="2"/>
    </font>
    <font>
      <sz val="8"/>
      <name val="Arial"/>
      <family val="2"/>
    </font>
    <font>
      <b/>
      <sz val="8"/>
      <name val="Arial"/>
      <family val="2"/>
    </font>
    <font>
      <sz val="10"/>
      <name val="MS Sans Serif"/>
      <family val="2"/>
    </font>
    <font>
      <sz val="8"/>
      <color indexed="8"/>
      <name val="Arial"/>
      <family val="2"/>
    </font>
    <font>
      <sz val="10"/>
      <color indexed="8"/>
      <name val="Arial"/>
      <family val="2"/>
    </font>
    <font>
      <b/>
      <sz val="9"/>
      <name val="Arial"/>
      <family val="2"/>
    </font>
    <font>
      <b/>
      <i/>
      <sz val="8"/>
      <name val="Arial"/>
      <family val="2"/>
    </font>
    <font>
      <b/>
      <i/>
      <u val="doubleAccounting"/>
      <sz val="8"/>
      <name val="Arial"/>
      <family val="2"/>
    </font>
    <font>
      <u val="singleAccounting"/>
      <sz val="10"/>
      <name val="Arial"/>
      <family val="2"/>
    </font>
    <font>
      <b/>
      <sz val="12"/>
      <name val="Arial"/>
      <family val="2"/>
    </font>
    <font>
      <sz val="9"/>
      <name val="Arial"/>
      <family val="2"/>
    </font>
    <font>
      <b/>
      <i/>
      <sz val="10"/>
      <name val="Arial"/>
      <family val="2"/>
    </font>
    <font>
      <i/>
      <sz val="10"/>
      <name val="Arial"/>
      <family val="2"/>
    </font>
    <font>
      <sz val="12"/>
      <name val="Arial"/>
      <family val="2"/>
    </font>
    <font>
      <u val="singleAccounting"/>
      <sz val="12"/>
      <name val="Arial"/>
      <family val="2"/>
    </font>
    <font>
      <b/>
      <i/>
      <sz val="12"/>
      <name val="Arial"/>
      <family val="2"/>
    </font>
    <font>
      <b/>
      <u val="doubleAccounting"/>
      <sz val="12"/>
      <name val="Arial"/>
      <family val="2"/>
    </font>
    <font>
      <b/>
      <u val="singleAccounting"/>
      <sz val="12"/>
      <name val="Arial"/>
      <family val="2"/>
    </font>
    <font>
      <i/>
      <sz val="12"/>
      <name val="Arial"/>
      <family val="2"/>
    </font>
    <font>
      <b/>
      <i/>
      <u val="doubleAccounting"/>
      <sz val="12"/>
      <name val="Arial"/>
      <family val="2"/>
    </font>
    <font>
      <u val="doubleAccounting"/>
      <sz val="10"/>
      <name val="Arial"/>
      <family val="2"/>
    </font>
    <font>
      <u val="doubleAccounting"/>
      <sz val="12"/>
      <name val="Arial"/>
      <family val="2"/>
    </font>
    <font>
      <b/>
      <sz val="10"/>
      <color indexed="8"/>
      <name val="Arial"/>
      <family val="2"/>
    </font>
    <font>
      <u val="singleAccounting"/>
      <sz val="10"/>
      <color indexed="8"/>
      <name val="Arial"/>
      <family val="2"/>
    </font>
    <font>
      <u val="doubleAccounting"/>
      <sz val="10"/>
      <color indexed="8"/>
      <name val="Arial"/>
      <family val="2"/>
    </font>
    <font>
      <u val="singleAccounting"/>
      <sz val="12"/>
      <color indexed="8"/>
      <name val="Arial"/>
      <family val="2"/>
    </font>
    <font>
      <u val="doubleAccounting"/>
      <sz val="12"/>
      <color indexed="8"/>
      <name val="Arial"/>
      <family val="2"/>
    </font>
    <font>
      <sz val="12"/>
      <color theme="0"/>
      <name val="Arial"/>
      <family val="2"/>
    </font>
    <font>
      <u/>
      <sz val="12"/>
      <color theme="10"/>
      <name val="Arial"/>
      <family val="2"/>
    </font>
    <font>
      <b/>
      <sz val="12"/>
      <color theme="1"/>
      <name val="Arial"/>
      <family val="2"/>
    </font>
    <font>
      <sz val="12"/>
      <color rgb="FFFF0000"/>
      <name val="Arial"/>
      <family val="2"/>
    </font>
    <font>
      <b/>
      <sz val="8"/>
      <color rgb="FF0070C0"/>
      <name val="Arial"/>
      <family val="2"/>
    </font>
    <font>
      <b/>
      <sz val="10"/>
      <color rgb="FFFF0000"/>
      <name val="Arial"/>
      <family val="2"/>
    </font>
    <font>
      <sz val="8"/>
      <name val="Calibri"/>
      <family val="2"/>
      <scheme val="minor"/>
    </font>
    <font>
      <b/>
      <sz val="10"/>
      <color theme="1"/>
      <name val="Arial"/>
      <family val="2"/>
      <charset val="136"/>
    </font>
    <font>
      <sz val="10"/>
      <color theme="1"/>
      <name val="Arial"/>
      <family val="2"/>
      <charset val="136"/>
    </font>
    <font>
      <b/>
      <sz val="10"/>
      <color rgb="FF0070C0"/>
      <name val="Arial"/>
      <family val="2"/>
    </font>
    <font>
      <b/>
      <sz val="8"/>
      <color theme="1"/>
      <name val="Arial"/>
      <family val="2"/>
    </font>
    <font>
      <u val="singleAccounting"/>
      <sz val="12"/>
      <color theme="1"/>
      <name val="Arial"/>
      <family val="2"/>
    </font>
    <font>
      <sz val="10.5"/>
      <color theme="1"/>
      <name val="Arial"/>
      <family val="2"/>
    </font>
    <font>
      <b/>
      <sz val="12"/>
      <color rgb="FFFF0000"/>
      <name val="Arial"/>
      <family val="2"/>
    </font>
    <font>
      <b/>
      <sz val="11"/>
      <color rgb="FFFF0000"/>
      <name val="Arial"/>
      <family val="2"/>
    </font>
    <font>
      <sz val="10"/>
      <name val="Arial"/>
      <family val="2"/>
    </font>
    <font>
      <b/>
      <sz val="10"/>
      <name val="Arial"/>
      <family val="2"/>
    </font>
    <font>
      <u/>
      <sz val="12"/>
      <name val="Arial"/>
      <family val="2"/>
    </font>
    <font>
      <sz val="11"/>
      <color theme="1"/>
      <name val="Calibri"/>
      <family val="2"/>
      <scheme val="minor"/>
    </font>
    <font>
      <u val="singleAccounting"/>
      <sz val="11"/>
      <name val="Calibri"/>
      <family val="2"/>
      <scheme val="minor"/>
    </font>
    <font>
      <sz val="11"/>
      <name val="Calibri"/>
      <family val="2"/>
      <scheme val="minor"/>
    </font>
    <font>
      <u/>
      <sz val="11"/>
      <color theme="11"/>
      <name val="Calibri"/>
      <family val="2"/>
      <scheme val="minor"/>
    </font>
    <font>
      <sz val="11"/>
      <color theme="0"/>
      <name val="Calibri"/>
      <family val="2"/>
      <scheme val="minor"/>
    </font>
    <font>
      <sz val="12"/>
      <color rgb="FF231F20"/>
      <name val="Times New Roman"/>
      <family val="1"/>
    </font>
    <font>
      <sz val="12"/>
      <color theme="1"/>
      <name val="Times New Roman"/>
      <family val="1"/>
    </font>
    <font>
      <sz val="9.5"/>
      <color theme="1"/>
      <name val="Times New Roman"/>
      <family val="1"/>
    </font>
    <font>
      <sz val="7"/>
      <color rgb="FF231F20"/>
      <name val="Times New Roman"/>
      <family val="1"/>
    </font>
    <font>
      <u/>
      <sz val="12"/>
      <color rgb="FF231F20"/>
      <name val="Times New Roman"/>
      <family val="1"/>
    </font>
    <font>
      <sz val="17"/>
      <color theme="1"/>
      <name val="Times New Roman"/>
      <family val="1"/>
    </font>
    <font>
      <i/>
      <sz val="12"/>
      <color rgb="FFED2024"/>
      <name val="Times New Roman"/>
      <family val="1"/>
    </font>
    <font>
      <sz val="10"/>
      <color theme="1"/>
      <name val="Times New Roman"/>
      <family val="1"/>
    </font>
    <font>
      <sz val="12"/>
      <color rgb="FFED2024"/>
      <name val="Times New Roman"/>
      <family val="1"/>
    </font>
    <font>
      <sz val="11"/>
      <color theme="1"/>
      <name val="Times New Roman"/>
      <family val="1"/>
    </font>
    <font>
      <sz val="11"/>
      <color rgb="FFFF0000"/>
      <name val="Arial"/>
      <family val="2"/>
    </font>
    <font>
      <strike/>
      <sz val="12"/>
      <name val="Arial"/>
      <family val="2"/>
    </font>
    <font>
      <sz val="11"/>
      <color theme="1"/>
      <name val="Arial"/>
      <family val="2"/>
    </font>
    <font>
      <i/>
      <sz val="11"/>
      <color indexed="8"/>
      <name val="Arial"/>
      <family val="2"/>
    </font>
    <font>
      <sz val="11"/>
      <name val="Arial"/>
      <family val="2"/>
    </font>
    <font>
      <u/>
      <sz val="12"/>
      <color theme="1"/>
      <name val="Times New Roman"/>
      <family val="1"/>
    </font>
    <font>
      <sz val="14"/>
      <color theme="1"/>
      <name val="Calibri"/>
      <family val="2"/>
      <scheme val="minor"/>
    </font>
    <font>
      <b/>
      <i/>
      <sz val="11"/>
      <color rgb="FFFF0000"/>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FF66"/>
        <bgColor indexed="64"/>
      </patternFill>
    </fill>
    <fill>
      <patternFill patternType="solid">
        <fgColor rgb="FFFBD1AF"/>
        <bgColor indexed="64"/>
      </patternFill>
    </fill>
  </fills>
  <borders count="127">
    <border>
      <left/>
      <right/>
      <top/>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top style="medium">
        <color auto="1"/>
      </top>
      <bottom/>
      <diagonal/>
    </border>
    <border>
      <left style="thin">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style="hair">
        <color auto="1"/>
      </top>
      <bottom style="thin">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medium">
        <color auto="1"/>
      </left>
      <right style="hair">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style="hair">
        <color auto="1"/>
      </right>
      <top/>
      <bottom/>
      <diagonal/>
    </border>
    <border>
      <left style="hair">
        <color auto="1"/>
      </left>
      <right style="medium">
        <color auto="1"/>
      </right>
      <top/>
      <bottom/>
      <diagonal/>
    </border>
    <border>
      <left style="hair">
        <color auto="1"/>
      </left>
      <right style="medium">
        <color auto="1"/>
      </right>
      <top/>
      <bottom style="double">
        <color auto="1"/>
      </bottom>
      <diagonal/>
    </border>
    <border>
      <left/>
      <right style="hair">
        <color auto="1"/>
      </right>
      <top style="hair">
        <color auto="1"/>
      </top>
      <bottom style="hair">
        <color auto="1"/>
      </bottom>
      <diagonal/>
    </border>
    <border>
      <left style="hair">
        <color auto="1"/>
      </left>
      <right/>
      <top style="medium">
        <color auto="1"/>
      </top>
      <bottom/>
      <diagonal/>
    </border>
    <border>
      <left style="hair">
        <color auto="1"/>
      </left>
      <right/>
      <top/>
      <bottom/>
      <diagonal/>
    </border>
    <border>
      <left style="hair">
        <color auto="1"/>
      </left>
      <right style="hair">
        <color auto="1"/>
      </right>
      <top style="thin">
        <color auto="1"/>
      </top>
      <bottom style="double">
        <color auto="1"/>
      </bottom>
      <diagonal/>
    </border>
    <border>
      <left style="hair">
        <color auto="1"/>
      </left>
      <right/>
      <top/>
      <bottom style="double">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right/>
      <top style="thin">
        <color auto="1"/>
      </top>
      <bottom/>
      <diagonal/>
    </border>
    <border>
      <left style="hair">
        <color auto="1"/>
      </left>
      <right style="thin">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double">
        <color auto="1"/>
      </bottom>
      <diagonal/>
    </border>
    <border>
      <left style="hair">
        <color auto="1"/>
      </left>
      <right/>
      <top style="thin">
        <color auto="1"/>
      </top>
      <bottom style="double">
        <color auto="1"/>
      </bottom>
      <diagonal/>
    </border>
    <border>
      <left style="thin">
        <color auto="1"/>
      </left>
      <right style="thin">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thin">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medium">
        <color auto="1"/>
      </right>
      <top style="double">
        <color auto="1"/>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hair">
        <color auto="1"/>
      </left>
      <right style="thin">
        <color auto="1"/>
      </right>
      <top style="thin">
        <color auto="1"/>
      </top>
      <bottom/>
      <diagonal/>
    </border>
    <border>
      <left/>
      <right style="hair">
        <color auto="1"/>
      </right>
      <top/>
      <bottom style="hair">
        <color auto="1"/>
      </bottom>
      <diagonal/>
    </border>
    <border>
      <left style="thin">
        <color auto="1"/>
      </left>
      <right style="hair">
        <color auto="1"/>
      </right>
      <top style="hair">
        <color auto="1"/>
      </top>
      <bottom style="double">
        <color auto="1"/>
      </bottom>
      <diagonal/>
    </border>
    <border>
      <left/>
      <right style="hair">
        <color auto="1"/>
      </right>
      <top style="hair">
        <color auto="1"/>
      </top>
      <bottom style="double">
        <color auto="1"/>
      </bottom>
      <diagonal/>
    </border>
    <border>
      <left/>
      <right/>
      <top/>
      <bottom style="hair">
        <color auto="1"/>
      </bottom>
      <diagonal/>
    </border>
    <border>
      <left/>
      <right/>
      <top style="hair">
        <color auto="1"/>
      </top>
      <bottom style="hair">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hair">
        <color auto="1"/>
      </right>
      <top/>
      <bottom/>
      <diagonal/>
    </border>
    <border>
      <left style="thin">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top/>
      <bottom style="double">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double">
        <color auto="1"/>
      </bottom>
      <diagonal/>
    </border>
    <border>
      <left style="medium">
        <color auto="1"/>
      </left>
      <right style="hair">
        <color auto="1"/>
      </right>
      <top style="medium">
        <color auto="1"/>
      </top>
      <bottom/>
      <diagonal/>
    </border>
    <border>
      <left style="medium">
        <color auto="1"/>
      </left>
      <right style="hair">
        <color auto="1"/>
      </right>
      <top/>
      <bottom/>
      <diagonal/>
    </border>
    <border>
      <left style="medium">
        <color auto="1"/>
      </left>
      <right style="hair">
        <color auto="1"/>
      </right>
      <top/>
      <bottom style="double">
        <color auto="1"/>
      </bottom>
      <diagonal/>
    </border>
    <border>
      <left/>
      <right style="hair">
        <color auto="1"/>
      </right>
      <top style="medium">
        <color auto="1"/>
      </top>
      <bottom/>
      <diagonal/>
    </border>
    <border>
      <left/>
      <right style="hair">
        <color auto="1"/>
      </right>
      <top/>
      <bottom style="double">
        <color auto="1"/>
      </bottom>
      <diagonal/>
    </border>
    <border>
      <left style="hair">
        <color auto="1"/>
      </left>
      <right/>
      <top style="double">
        <color auto="1"/>
      </top>
      <bottom style="hair">
        <color auto="1"/>
      </bottom>
      <diagonal/>
    </border>
    <border>
      <left/>
      <right style="hair">
        <color auto="1"/>
      </right>
      <top style="double">
        <color auto="1"/>
      </top>
      <bottom style="hair">
        <color auto="1"/>
      </bottom>
      <diagonal/>
    </border>
    <border>
      <left/>
      <right style="thin">
        <color auto="1"/>
      </right>
      <top style="thin">
        <color auto="1"/>
      </top>
      <bottom style="thin">
        <color auto="1"/>
      </bottom>
      <diagonal/>
    </border>
    <border>
      <left style="thin">
        <color auto="1"/>
      </left>
      <right/>
      <top style="double">
        <color auto="1"/>
      </top>
      <bottom/>
      <diagonal/>
    </border>
    <border>
      <left/>
      <right/>
      <top style="double">
        <color auto="1"/>
      </top>
      <bottom/>
      <diagonal/>
    </border>
    <border>
      <left/>
      <right style="hair">
        <color auto="1"/>
      </right>
      <top style="double">
        <color auto="1"/>
      </top>
      <bottom/>
      <diagonal/>
    </border>
    <border>
      <left style="thin">
        <color auto="1"/>
      </left>
      <right style="hair">
        <color auto="1"/>
      </right>
      <top/>
      <bottom/>
      <diagonal/>
    </border>
    <border>
      <left style="thin">
        <color auto="1"/>
      </left>
      <right style="hair">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hair">
        <color auto="1"/>
      </left>
      <right/>
      <top style="hair">
        <color auto="1"/>
      </top>
      <bottom style="double">
        <color auto="1"/>
      </bottom>
      <diagonal/>
    </border>
    <border>
      <left/>
      <right/>
      <top style="hair">
        <color auto="1"/>
      </top>
      <bottom style="double">
        <color auto="1"/>
      </bottom>
      <diagonal/>
    </border>
    <border>
      <left/>
      <right/>
      <top style="double">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style="double">
        <color auto="1"/>
      </bottom>
      <diagonal/>
    </border>
    <border>
      <left/>
      <right style="thin">
        <color auto="1"/>
      </right>
      <top style="hair">
        <color auto="1"/>
      </top>
      <bottom style="thin">
        <color auto="1"/>
      </bottom>
      <diagonal/>
    </border>
    <border>
      <left/>
      <right style="thin">
        <color auto="1"/>
      </right>
      <top style="thin">
        <color auto="1"/>
      </top>
      <bottom style="double">
        <color auto="1"/>
      </bottom>
      <diagonal/>
    </border>
    <border>
      <left style="thin">
        <color auto="1"/>
      </left>
      <right/>
      <top style="double">
        <color auto="1"/>
      </top>
      <bottom style="hair">
        <color auto="1"/>
      </bottom>
      <diagonal/>
    </border>
    <border>
      <left/>
      <right style="thin">
        <color auto="1"/>
      </right>
      <top style="double">
        <color auto="1"/>
      </top>
      <bottom style="hair">
        <color auto="1"/>
      </bottom>
      <diagonal/>
    </border>
    <border>
      <left style="hair">
        <color auto="1"/>
      </left>
      <right style="hair">
        <color auto="1"/>
      </right>
      <top style="double">
        <color auto="1"/>
      </top>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medium">
        <color rgb="FF231F20"/>
      </right>
      <top style="medium">
        <color rgb="FF231F20"/>
      </top>
      <bottom style="medium">
        <color rgb="FF231F20"/>
      </bottom>
      <diagonal/>
    </border>
    <border>
      <left style="medium">
        <color rgb="FF231F20"/>
      </left>
      <right style="medium">
        <color rgb="FF231F20"/>
      </right>
      <top/>
      <bottom style="medium">
        <color rgb="FF231F20"/>
      </bottom>
      <diagonal/>
    </border>
    <border>
      <left/>
      <right style="medium">
        <color rgb="FF231F20"/>
      </right>
      <top/>
      <bottom style="medium">
        <color rgb="FF231F20"/>
      </bottom>
      <diagonal/>
    </border>
    <border>
      <left style="medium">
        <color rgb="FF231F20"/>
      </left>
      <right style="medium">
        <color rgb="FF231F20"/>
      </right>
      <top/>
      <bottom/>
      <diagonal/>
    </border>
    <border>
      <left style="medium">
        <color rgb="FF231F20"/>
      </left>
      <right style="medium">
        <color rgb="FF231F20"/>
      </right>
      <top style="medium">
        <color rgb="FF231F20"/>
      </top>
      <bottom/>
      <diagonal/>
    </border>
    <border>
      <left/>
      <right/>
      <top style="medium">
        <color rgb="FF231F2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rgb="FFC00000"/>
      </bottom>
      <diagonal/>
    </border>
    <border>
      <left style="medium">
        <color auto="1"/>
      </left>
      <right/>
      <top/>
      <bottom/>
      <diagonal/>
    </border>
  </borders>
  <cellStyleXfs count="79">
    <xf numFmtId="0" fontId="0"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35" fillId="0" borderId="0" applyNumberFormat="0" applyFill="0" applyBorder="0" applyAlignment="0" applyProtection="0"/>
    <xf numFmtId="0" fontId="5" fillId="0" borderId="0" applyProtection="0"/>
    <xf numFmtId="0" fontId="5" fillId="0" borderId="0"/>
    <xf numFmtId="0" fontId="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4" fontId="4" fillId="0" borderId="0" applyFont="0" applyFill="0" applyBorder="0" applyAlignment="0" applyProtection="0"/>
    <xf numFmtId="44" fontId="5" fillId="0" borderId="0" applyFont="0" applyFill="0" applyBorder="0" applyAlignment="0" applyProtection="0"/>
    <xf numFmtId="0" fontId="5" fillId="0" borderId="0" applyProtection="0"/>
    <xf numFmtId="0" fontId="3" fillId="0" borderId="0"/>
    <xf numFmtId="0" fontId="34" fillId="0" borderId="0" applyNumberFormat="0" applyBorder="0" applyAlignment="0" applyProtection="0"/>
    <xf numFmtId="0" fontId="34" fillId="0" borderId="0" applyNumberFormat="0" applyBorder="0" applyAlignment="0" applyProtection="0"/>
    <xf numFmtId="44" fontId="5" fillId="0" borderId="0" applyFont="0" applyFill="0" applyBorder="0" applyAlignment="0" applyProtection="0"/>
    <xf numFmtId="0" fontId="5" fillId="0" borderId="0" applyProtection="0"/>
    <xf numFmtId="0" fontId="3" fillId="0" borderId="0"/>
    <xf numFmtId="0" fontId="34" fillId="0" borderId="0" applyNumberFormat="0" applyBorder="0" applyAlignment="0" applyProtection="0"/>
    <xf numFmtId="0" fontId="34" fillId="0" borderId="0" applyNumberFormat="0" applyBorder="0" applyAlignment="0" applyProtection="0"/>
    <xf numFmtId="44" fontId="5" fillId="0" borderId="0" applyFont="0" applyFill="0" applyBorder="0" applyAlignment="0" applyProtection="0"/>
    <xf numFmtId="0" fontId="5" fillId="0" borderId="0" applyProtection="0"/>
    <xf numFmtId="9" fontId="52"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cellStyleXfs>
  <cellXfs count="902">
    <xf numFmtId="0" fontId="0" fillId="0" borderId="0" xfId="0"/>
    <xf numFmtId="168" fontId="16" fillId="6" borderId="51" xfId="7" applyNumberFormat="1" applyFont="1" applyFill="1" applyBorder="1" applyAlignment="1">
      <alignment horizontal="center" vertical="center"/>
    </xf>
    <xf numFmtId="0" fontId="20" fillId="0" borderId="49" xfId="7" applyFont="1" applyFill="1" applyBorder="1" applyAlignment="1">
      <alignment vertical="center"/>
    </xf>
    <xf numFmtId="0" fontId="16" fillId="6" borderId="20" xfId="7" applyFont="1" applyFill="1" applyBorder="1" applyAlignment="1">
      <alignment horizontal="center" vertical="center"/>
    </xf>
    <xf numFmtId="0" fontId="5" fillId="0" borderId="70" xfId="7" applyFont="1" applyFill="1" applyBorder="1" applyAlignment="1" applyProtection="1">
      <alignment vertical="center"/>
    </xf>
    <xf numFmtId="0" fontId="5" fillId="0" borderId="62" xfId="7" applyFont="1" applyFill="1" applyBorder="1" applyAlignment="1" applyProtection="1">
      <alignment vertical="center"/>
    </xf>
    <xf numFmtId="42" fontId="26" fillId="0" borderId="55" xfId="13" applyNumberFormat="1" applyFont="1" applyBorder="1" applyAlignment="1">
      <alignment vertical="center" shrinkToFit="1"/>
    </xf>
    <xf numFmtId="42" fontId="26" fillId="0" borderId="56" xfId="13" applyNumberFormat="1" applyFont="1" applyBorder="1" applyAlignment="1">
      <alignment vertical="center" shrinkToFit="1"/>
    </xf>
    <xf numFmtId="42" fontId="26" fillId="0" borderId="55" xfId="20" applyNumberFormat="1" applyFont="1" applyBorder="1" applyAlignment="1">
      <alignment vertical="center" shrinkToFit="1"/>
    </xf>
    <xf numFmtId="42" fontId="26" fillId="0" borderId="56" xfId="20" applyNumberFormat="1" applyFont="1" applyBorder="1" applyAlignment="1">
      <alignment vertical="center" shrinkToFit="1"/>
    </xf>
    <xf numFmtId="41" fontId="20" fillId="0" borderId="16" xfId="20" applyNumberFormat="1" applyFont="1" applyBorder="1" applyAlignment="1">
      <alignment vertical="center" shrinkToFit="1"/>
    </xf>
    <xf numFmtId="42" fontId="26" fillId="0" borderId="55" xfId="27" applyNumberFormat="1" applyFont="1" applyBorder="1" applyAlignment="1">
      <alignment vertical="center" shrinkToFit="1"/>
    </xf>
    <xf numFmtId="42" fontId="26" fillId="0" borderId="56" xfId="27" applyNumberFormat="1" applyFont="1" applyBorder="1" applyAlignment="1">
      <alignment vertical="center" shrinkToFit="1"/>
    </xf>
    <xf numFmtId="41" fontId="20" fillId="0" borderId="16" xfId="27" applyNumberFormat="1" applyFont="1" applyBorder="1" applyAlignment="1">
      <alignment vertical="center" shrinkToFit="1"/>
    </xf>
    <xf numFmtId="0" fontId="50" fillId="5" borderId="29" xfId="9" applyFont="1" applyFill="1" applyBorder="1" applyAlignment="1">
      <alignment horizontal="center"/>
    </xf>
    <xf numFmtId="0" fontId="50" fillId="5" borderId="5" xfId="9" applyFont="1" applyFill="1" applyBorder="1" applyAlignment="1">
      <alignment horizontal="center"/>
    </xf>
    <xf numFmtId="42" fontId="26" fillId="0" borderId="55" xfId="34" applyNumberFormat="1" applyFont="1" applyBorder="1" applyAlignment="1">
      <alignment vertical="center" shrinkToFit="1"/>
    </xf>
    <xf numFmtId="42" fontId="26" fillId="0" borderId="56" xfId="34" applyNumberFormat="1" applyFont="1" applyBorder="1" applyAlignment="1">
      <alignment vertical="center" shrinkToFit="1"/>
    </xf>
    <xf numFmtId="41" fontId="20" fillId="3" borderId="23" xfId="9" applyNumberFormat="1" applyFont="1" applyFill="1" applyBorder="1" applyAlignment="1" applyProtection="1">
      <alignment shrinkToFit="1"/>
    </xf>
    <xf numFmtId="41" fontId="21" fillId="6" borderId="23" xfId="9" applyNumberFormat="1" applyFont="1" applyFill="1" applyBorder="1" applyAlignment="1" applyProtection="1">
      <alignment shrinkToFit="1"/>
    </xf>
    <xf numFmtId="42" fontId="26" fillId="0" borderId="31" xfId="34" applyNumberFormat="1" applyFont="1" applyBorder="1" applyAlignment="1">
      <alignment vertical="center" shrinkToFit="1"/>
    </xf>
    <xf numFmtId="41" fontId="20" fillId="0" borderId="10" xfId="9" applyNumberFormat="1" applyFont="1" applyBorder="1" applyAlignment="1">
      <alignment vertical="center"/>
    </xf>
    <xf numFmtId="41" fontId="20" fillId="0" borderId="16" xfId="9" applyNumberFormat="1" applyFont="1" applyBorder="1" applyAlignment="1">
      <alignment vertical="center"/>
    </xf>
    <xf numFmtId="166" fontId="20" fillId="0" borderId="1" xfId="9" applyNumberFormat="1" applyFont="1" applyFill="1" applyBorder="1" applyAlignment="1">
      <alignment horizontal="center" vertical="center"/>
    </xf>
    <xf numFmtId="41" fontId="20" fillId="0" borderId="18" xfId="9" applyNumberFormat="1" applyFont="1" applyBorder="1" applyAlignment="1">
      <alignment vertical="center"/>
    </xf>
    <xf numFmtId="42" fontId="26" fillId="0" borderId="55" xfId="41" applyNumberFormat="1" applyFont="1" applyBorder="1" applyAlignment="1">
      <alignment vertical="center" shrinkToFit="1"/>
    </xf>
    <xf numFmtId="42" fontId="26" fillId="0" borderId="56" xfId="41" applyNumberFormat="1" applyFont="1" applyBorder="1" applyAlignment="1">
      <alignment vertical="center" shrinkToFit="1"/>
    </xf>
    <xf numFmtId="42" fontId="26" fillId="0" borderId="31" xfId="41" applyNumberFormat="1" applyFont="1" applyBorder="1" applyAlignment="1">
      <alignment vertical="center" shrinkToFit="1"/>
    </xf>
    <xf numFmtId="0" fontId="7" fillId="0" borderId="0" xfId="9" applyFont="1" applyAlignment="1" applyProtection="1">
      <alignment vertical="center"/>
    </xf>
    <xf numFmtId="0" fontId="11" fillId="5" borderId="39" xfId="38" applyFont="1" applyFill="1" applyBorder="1" applyAlignment="1" applyProtection="1">
      <alignment horizontal="center" shrinkToFit="1"/>
    </xf>
    <xf numFmtId="42" fontId="11" fillId="0" borderId="23" xfId="38" applyNumberFormat="1" applyFont="1" applyBorder="1" applyAlignment="1" applyProtection="1">
      <alignment shrinkToFit="1"/>
    </xf>
    <xf numFmtId="42" fontId="30" fillId="0" borderId="23" xfId="38" applyNumberFormat="1" applyFont="1" applyBorder="1" applyAlignment="1" applyProtection="1">
      <alignment shrinkToFit="1"/>
    </xf>
    <xf numFmtId="42" fontId="31" fillId="0" borderId="23" xfId="38" applyNumberFormat="1" applyFont="1" applyBorder="1" applyAlignment="1" applyProtection="1">
      <alignment shrinkToFit="1"/>
    </xf>
    <xf numFmtId="0" fontId="11" fillId="0" borderId="58" xfId="38" applyFont="1" applyBorder="1" applyProtection="1"/>
    <xf numFmtId="0" fontId="10" fillId="0" borderId="50" xfId="38" applyFont="1" applyBorder="1" applyProtection="1"/>
    <xf numFmtId="0" fontId="29" fillId="5" borderId="64" xfId="38" applyFont="1" applyFill="1" applyBorder="1" applyAlignment="1" applyProtection="1">
      <alignment horizontal="center" wrapText="1"/>
    </xf>
    <xf numFmtId="10" fontId="11" fillId="0" borderId="57" xfId="38" applyNumberFormat="1" applyFont="1" applyBorder="1" applyProtection="1"/>
    <xf numFmtId="10" fontId="30" fillId="0" borderId="57" xfId="38" applyNumberFormat="1" applyFont="1" applyBorder="1" applyProtection="1"/>
    <xf numFmtId="10" fontId="31" fillId="0" borderId="57" xfId="38" applyNumberFormat="1" applyFont="1" applyBorder="1" applyProtection="1"/>
    <xf numFmtId="0" fontId="11" fillId="0" borderId="59" xfId="38" applyFont="1" applyBorder="1" applyProtection="1"/>
    <xf numFmtId="41" fontId="20" fillId="6" borderId="10" xfId="9" applyNumberFormat="1" applyFont="1" applyFill="1" applyBorder="1" applyAlignment="1" applyProtection="1">
      <alignment vertical="center" shrinkToFit="1"/>
    </xf>
    <xf numFmtId="0" fontId="50" fillId="5" borderId="7" xfId="9" applyFont="1" applyFill="1" applyBorder="1" applyAlignment="1">
      <alignment horizontal="center" vertical="center"/>
    </xf>
    <xf numFmtId="37" fontId="50" fillId="5" borderId="7" xfId="9" applyNumberFormat="1" applyFont="1" applyFill="1" applyBorder="1" applyAlignment="1">
      <alignment horizontal="center" vertical="center"/>
    </xf>
    <xf numFmtId="37" fontId="50" fillId="5" borderId="8" xfId="9" applyNumberFormat="1" applyFont="1" applyFill="1" applyBorder="1" applyAlignment="1">
      <alignment horizontal="center" vertical="center"/>
    </xf>
    <xf numFmtId="0" fontId="50" fillId="5" borderId="9" xfId="9" applyFont="1" applyFill="1" applyBorder="1" applyAlignment="1">
      <alignment horizontal="center" vertical="center" wrapText="1"/>
    </xf>
    <xf numFmtId="41" fontId="50" fillId="5" borderId="10" xfId="9" applyNumberFormat="1" applyFont="1" applyFill="1" applyBorder="1" applyAlignment="1">
      <alignment horizontal="center" vertical="center" wrapText="1"/>
    </xf>
    <xf numFmtId="0" fontId="50" fillId="5" borderId="11" xfId="9" applyFont="1" applyFill="1" applyBorder="1" applyAlignment="1">
      <alignment horizontal="center" vertical="center" wrapText="1"/>
    </xf>
    <xf numFmtId="43" fontId="49" fillId="0" borderId="14" xfId="9" applyNumberFormat="1" applyFont="1" applyBorder="1" applyAlignment="1">
      <alignment vertical="center"/>
    </xf>
    <xf numFmtId="41" fontId="50" fillId="5" borderId="18" xfId="9" applyNumberFormat="1" applyFont="1" applyFill="1" applyBorder="1" applyAlignment="1">
      <alignment horizontal="center" vertical="center" wrapText="1"/>
    </xf>
    <xf numFmtId="0" fontId="50" fillId="5" borderId="21" xfId="9" applyFont="1" applyFill="1" applyBorder="1" applyAlignment="1">
      <alignment horizontal="center" vertical="center"/>
    </xf>
    <xf numFmtId="37" fontId="50" fillId="5" borderId="21" xfId="9" applyNumberFormat="1" applyFont="1" applyFill="1" applyBorder="1" applyAlignment="1">
      <alignment horizontal="center" vertical="center"/>
    </xf>
    <xf numFmtId="37" fontId="50" fillId="5" borderId="22" xfId="9" applyNumberFormat="1" applyFont="1" applyFill="1" applyBorder="1" applyAlignment="1">
      <alignment horizontal="center" vertical="center"/>
    </xf>
    <xf numFmtId="41" fontId="50" fillId="5" borderId="23" xfId="9" applyNumberFormat="1" applyFont="1" applyFill="1" applyBorder="1" applyAlignment="1">
      <alignment horizontal="center" vertical="center" wrapText="1"/>
    </xf>
    <xf numFmtId="41" fontId="50" fillId="5" borderId="24" xfId="9" applyNumberFormat="1" applyFont="1" applyFill="1" applyBorder="1" applyAlignment="1">
      <alignment horizontal="center" vertical="center" wrapText="1"/>
    </xf>
    <xf numFmtId="41" fontId="50" fillId="5" borderId="23" xfId="9" applyNumberFormat="1" applyFont="1" applyFill="1" applyBorder="1" applyAlignment="1">
      <alignment horizontal="center" wrapText="1"/>
    </xf>
    <xf numFmtId="37" fontId="50" fillId="5" borderId="27" xfId="9" applyNumberFormat="1" applyFont="1" applyFill="1" applyBorder="1" applyAlignment="1">
      <alignment horizontal="center" vertical="center"/>
    </xf>
    <xf numFmtId="0" fontId="50" fillId="5" borderId="23" xfId="9" applyFont="1" applyFill="1" applyBorder="1" applyAlignment="1">
      <alignment horizontal="center" vertical="center" wrapText="1"/>
    </xf>
    <xf numFmtId="41" fontId="50" fillId="5" borderId="28" xfId="9" applyNumberFormat="1" applyFont="1" applyFill="1" applyBorder="1" applyAlignment="1">
      <alignment horizontal="center" vertical="center" wrapText="1"/>
    </xf>
    <xf numFmtId="0" fontId="50" fillId="5" borderId="29" xfId="9" applyFont="1" applyFill="1" applyBorder="1" applyAlignment="1">
      <alignment horizontal="center"/>
    </xf>
    <xf numFmtId="0" fontId="50" fillId="5" borderId="10" xfId="45" applyFont="1" applyFill="1" applyBorder="1" applyAlignment="1">
      <alignment horizontal="center" vertical="center" wrapText="1"/>
    </xf>
    <xf numFmtId="2" fontId="50" fillId="5" borderId="10" xfId="45" applyNumberFormat="1" applyFont="1" applyFill="1" applyBorder="1" applyAlignment="1">
      <alignment horizontal="center" vertical="center" wrapText="1"/>
    </xf>
    <xf numFmtId="0" fontId="50" fillId="5" borderId="34" xfId="45" applyFont="1" applyFill="1" applyBorder="1" applyAlignment="1">
      <alignment horizontal="center" vertical="center" wrapText="1"/>
    </xf>
    <xf numFmtId="0" fontId="20" fillId="6" borderId="10" xfId="45" applyFont="1" applyFill="1" applyBorder="1" applyAlignment="1" applyProtection="1">
      <alignment horizontal="center" vertical="center"/>
      <protection locked="0"/>
    </xf>
    <xf numFmtId="2" fontId="20" fillId="6" borderId="10" xfId="45" applyNumberFormat="1" applyFont="1" applyFill="1" applyBorder="1" applyAlignment="1" applyProtection="1">
      <alignment horizontal="center" vertical="center"/>
      <protection locked="0"/>
    </xf>
    <xf numFmtId="0" fontId="20" fillId="6" borderId="10" xfId="45" applyFont="1" applyFill="1" applyBorder="1" applyAlignment="1" applyProtection="1">
      <alignment horizontal="left" vertical="center" wrapText="1"/>
      <protection locked="0"/>
    </xf>
    <xf numFmtId="0" fontId="20" fillId="6" borderId="10" xfId="45" applyFont="1" applyFill="1" applyBorder="1" applyAlignment="1" applyProtection="1">
      <alignment vertical="center" wrapText="1"/>
      <protection locked="0"/>
    </xf>
    <xf numFmtId="0" fontId="4" fillId="6" borderId="10" xfId="45" applyFont="1" applyFill="1" applyBorder="1" applyAlignment="1" applyProtection="1">
      <alignment horizontal="center" vertical="center"/>
      <protection locked="0"/>
    </xf>
    <xf numFmtId="2" fontId="4" fillId="6" borderId="10" xfId="45" applyNumberFormat="1" applyFont="1" applyFill="1" applyBorder="1" applyAlignment="1" applyProtection="1">
      <alignment horizontal="center" vertical="center"/>
      <protection locked="0"/>
    </xf>
    <xf numFmtId="0" fontId="4" fillId="6" borderId="10" xfId="45" applyFont="1" applyFill="1" applyBorder="1" applyAlignment="1" applyProtection="1">
      <alignment horizontal="left" vertical="center" wrapText="1"/>
      <protection locked="0"/>
    </xf>
    <xf numFmtId="49" fontId="4" fillId="0" borderId="6" xfId="45" applyNumberFormat="1" applyFont="1" applyBorder="1" applyAlignment="1">
      <alignment horizontal="center" vertical="center" wrapText="1"/>
    </xf>
    <xf numFmtId="0" fontId="16" fillId="0" borderId="35" xfId="45" applyFont="1" applyFill="1" applyBorder="1" applyAlignment="1">
      <alignment horizontal="left" vertical="center"/>
    </xf>
    <xf numFmtId="0" fontId="16" fillId="0" borderId="36" xfId="45" applyFont="1" applyFill="1" applyBorder="1" applyAlignment="1">
      <alignment horizontal="left" vertical="center"/>
    </xf>
    <xf numFmtId="0" fontId="16" fillId="0" borderId="37" xfId="45" applyFont="1" applyFill="1" applyBorder="1" applyAlignment="1">
      <alignment horizontal="left" vertical="center"/>
    </xf>
    <xf numFmtId="0" fontId="4" fillId="0" borderId="38" xfId="45" applyFont="1" applyFill="1" applyBorder="1" applyAlignment="1">
      <alignment horizontal="left" vertical="center"/>
    </xf>
    <xf numFmtId="2" fontId="4" fillId="0" borderId="38" xfId="45" applyNumberFormat="1" applyFont="1" applyFill="1" applyBorder="1" applyAlignment="1">
      <alignment vertical="center" wrapText="1"/>
    </xf>
    <xf numFmtId="0" fontId="4" fillId="0" borderId="38" xfId="45" applyFont="1" applyFill="1" applyBorder="1" applyAlignment="1">
      <alignment vertical="center" wrapText="1"/>
    </xf>
    <xf numFmtId="0" fontId="50" fillId="5" borderId="39" xfId="45" applyFont="1" applyFill="1" applyBorder="1" applyAlignment="1">
      <alignment vertical="center" wrapText="1"/>
    </xf>
    <xf numFmtId="0" fontId="50" fillId="5" borderId="1" xfId="45" applyFont="1" applyFill="1" applyBorder="1" applyAlignment="1">
      <alignment horizontal="center" vertical="center" wrapText="1"/>
    </xf>
    <xf numFmtId="0" fontId="20" fillId="6" borderId="1" xfId="45" applyFont="1" applyFill="1" applyBorder="1" applyAlignment="1" applyProtection="1">
      <alignment horizontal="center" vertical="center"/>
      <protection locked="0"/>
    </xf>
    <xf numFmtId="0" fontId="20" fillId="6" borderId="1" xfId="45" applyFont="1" applyFill="1" applyBorder="1" applyAlignment="1" applyProtection="1">
      <alignment horizontal="left" vertical="center" wrapText="1"/>
      <protection locked="0"/>
    </xf>
    <xf numFmtId="2" fontId="20" fillId="6" borderId="1" xfId="45" applyNumberFormat="1" applyFont="1" applyFill="1" applyBorder="1" applyAlignment="1" applyProtection="1">
      <alignment horizontal="center" vertical="center"/>
      <protection locked="0"/>
    </xf>
    <xf numFmtId="42" fontId="20" fillId="6" borderId="1" xfId="49" applyNumberFormat="1" applyFont="1" applyFill="1" applyBorder="1" applyAlignment="1" applyProtection="1">
      <alignment vertical="center" shrinkToFit="1"/>
      <protection locked="0"/>
    </xf>
    <xf numFmtId="41" fontId="4" fillId="6" borderId="10" xfId="49" applyNumberFormat="1" applyFont="1" applyFill="1" applyBorder="1" applyAlignment="1" applyProtection="1">
      <alignment vertical="center" shrinkToFit="1"/>
      <protection locked="0"/>
    </xf>
    <xf numFmtId="41" fontId="32" fillId="6" borderId="10" xfId="49" applyNumberFormat="1" applyFont="1" applyFill="1" applyBorder="1" applyAlignment="1" applyProtection="1">
      <alignment vertical="center" shrinkToFit="1"/>
      <protection locked="0"/>
    </xf>
    <xf numFmtId="42" fontId="20" fillId="6" borderId="52" xfId="49" applyNumberFormat="1" applyFont="1" applyFill="1" applyBorder="1" applyAlignment="1" applyProtection="1">
      <alignment vertical="center" shrinkToFit="1"/>
      <protection locked="0"/>
    </xf>
    <xf numFmtId="41" fontId="4" fillId="6" borderId="34" xfId="49" applyNumberFormat="1" applyFont="1" applyFill="1" applyBorder="1" applyAlignment="1" applyProtection="1">
      <alignment vertical="center" shrinkToFit="1"/>
      <protection locked="0"/>
    </xf>
    <xf numFmtId="41" fontId="32" fillId="6" borderId="34" xfId="49" applyNumberFormat="1" applyFont="1" applyFill="1" applyBorder="1" applyAlignment="1" applyProtection="1">
      <alignment vertical="center" shrinkToFit="1"/>
      <protection locked="0"/>
    </xf>
    <xf numFmtId="49" fontId="4" fillId="0" borderId="42" xfId="45" applyNumberFormat="1" applyFont="1" applyBorder="1" applyAlignment="1">
      <alignment horizontal="center" vertical="center"/>
    </xf>
    <xf numFmtId="49" fontId="4" fillId="0" borderId="53" xfId="45" applyNumberFormat="1" applyFont="1" applyBorder="1" applyAlignment="1">
      <alignment horizontal="center" vertical="center"/>
    </xf>
    <xf numFmtId="42" fontId="26" fillId="0" borderId="10" xfId="9" applyNumberFormat="1" applyFont="1" applyBorder="1" applyAlignment="1" applyProtection="1">
      <alignment vertical="center" shrinkToFit="1"/>
      <protection locked="0"/>
    </xf>
    <xf numFmtId="0" fontId="20" fillId="6" borderId="18" xfId="45" applyFont="1" applyFill="1" applyBorder="1" applyAlignment="1" applyProtection="1">
      <alignment horizontal="left" vertical="center" wrapText="1" shrinkToFit="1"/>
      <protection locked="0"/>
    </xf>
    <xf numFmtId="0" fontId="20" fillId="6" borderId="26" xfId="45" applyFont="1" applyFill="1" applyBorder="1" applyAlignment="1" applyProtection="1">
      <alignment horizontal="left" vertical="center" wrapText="1" shrinkToFit="1"/>
      <protection locked="0"/>
    </xf>
    <xf numFmtId="0" fontId="20" fillId="6" borderId="54" xfId="45" applyFont="1" applyFill="1" applyBorder="1" applyAlignment="1" applyProtection="1">
      <alignment horizontal="left" vertical="center" wrapText="1" shrinkToFit="1"/>
      <protection locked="0"/>
    </xf>
    <xf numFmtId="0" fontId="20" fillId="6" borderId="65" xfId="45" applyFont="1" applyFill="1" applyBorder="1" applyAlignment="1" applyProtection="1">
      <alignment horizontal="left" vertical="center" wrapText="1" shrinkToFit="1"/>
      <protection locked="0"/>
    </xf>
    <xf numFmtId="0" fontId="20" fillId="6" borderId="18" xfId="45" applyFont="1" applyFill="1" applyBorder="1" applyAlignment="1" applyProtection="1">
      <alignment horizontal="center" vertical="center" wrapText="1" shrinkToFit="1"/>
      <protection locked="0"/>
    </xf>
    <xf numFmtId="0" fontId="20" fillId="6" borderId="26" xfId="45" applyFont="1" applyFill="1" applyBorder="1" applyAlignment="1" applyProtection="1">
      <alignment horizontal="center" vertical="center" wrapText="1" shrinkToFit="1"/>
      <protection locked="0"/>
    </xf>
    <xf numFmtId="0" fontId="4" fillId="6" borderId="10" xfId="53" applyFont="1" applyFill="1" applyBorder="1" applyAlignment="1" applyProtection="1">
      <alignment horizontal="center" vertical="center"/>
      <protection locked="0"/>
    </xf>
    <xf numFmtId="0" fontId="4" fillId="6" borderId="1" xfId="53" applyFont="1" applyFill="1" applyBorder="1" applyAlignment="1" applyProtection="1">
      <alignment horizontal="center" vertical="center"/>
      <protection locked="0"/>
    </xf>
    <xf numFmtId="0" fontId="4" fillId="6" borderId="1" xfId="53" applyFont="1" applyFill="1" applyBorder="1" applyAlignment="1" applyProtection="1">
      <alignment horizontal="center" vertical="center" wrapText="1" shrinkToFit="1"/>
      <protection locked="0"/>
    </xf>
    <xf numFmtId="43" fontId="4" fillId="6" borderId="52" xfId="53" applyNumberFormat="1" applyFont="1" applyFill="1" applyBorder="1" applyAlignment="1" applyProtection="1">
      <alignment horizontal="center" vertical="center"/>
      <protection locked="0"/>
    </xf>
    <xf numFmtId="0" fontId="4" fillId="6" borderId="10" xfId="53" applyFont="1" applyFill="1" applyBorder="1" applyAlignment="1" applyProtection="1">
      <alignment horizontal="center" vertical="center" wrapText="1" shrinkToFit="1"/>
      <protection locked="0"/>
    </xf>
    <xf numFmtId="43" fontId="4" fillId="6" borderId="34" xfId="53" applyNumberFormat="1" applyFont="1" applyFill="1" applyBorder="1" applyAlignment="1" applyProtection="1">
      <alignment horizontal="center" vertical="center"/>
      <protection locked="0"/>
    </xf>
    <xf numFmtId="41" fontId="32" fillId="6" borderId="10" xfId="56" applyNumberFormat="1" applyFont="1" applyFill="1" applyBorder="1" applyAlignment="1" applyProtection="1">
      <alignment vertical="center" shrinkToFit="1"/>
      <protection locked="0"/>
    </xf>
    <xf numFmtId="41" fontId="4" fillId="6" borderId="10" xfId="56" applyNumberFormat="1" applyFont="1" applyFill="1" applyBorder="1" applyAlignment="1" applyProtection="1">
      <alignment horizontal="right" vertical="center" shrinkToFit="1"/>
      <protection locked="0"/>
    </xf>
    <xf numFmtId="42" fontId="20" fillId="6" borderId="10" xfId="9" applyNumberFormat="1" applyFont="1" applyFill="1" applyBorder="1" applyAlignment="1" applyProtection="1">
      <alignment vertical="center" shrinkToFit="1"/>
      <protection locked="0"/>
    </xf>
    <xf numFmtId="0" fontId="6" fillId="5" borderId="30" xfId="53" applyFont="1" applyFill="1" applyBorder="1" applyAlignment="1" applyProtection="1">
      <alignment horizontal="center" vertical="center" wrapText="1"/>
    </xf>
    <xf numFmtId="0" fontId="6" fillId="5" borderId="12" xfId="53" applyFont="1" applyFill="1" applyBorder="1" applyAlignment="1" applyProtection="1">
      <alignment horizontal="center" vertical="center"/>
    </xf>
    <xf numFmtId="0" fontId="6" fillId="5" borderId="43" xfId="53" applyFont="1" applyFill="1" applyBorder="1" applyAlignment="1" applyProtection="1">
      <alignment horizontal="center" vertical="center" wrapText="1"/>
    </xf>
    <xf numFmtId="49" fontId="4" fillId="0" borderId="53" xfId="53" applyNumberFormat="1" applyFont="1" applyBorder="1" applyAlignment="1" applyProtection="1">
      <alignment horizontal="center" vertical="center"/>
    </xf>
    <xf numFmtId="49" fontId="4" fillId="0" borderId="42" xfId="53" applyNumberFormat="1" applyFont="1" applyBorder="1" applyAlignment="1" applyProtection="1">
      <alignment horizontal="center" vertical="center"/>
    </xf>
    <xf numFmtId="49" fontId="20" fillId="0" borderId="42" xfId="53" applyNumberFormat="1" applyFont="1" applyBorder="1" applyAlignment="1" applyProtection="1">
      <alignment horizontal="center" vertical="center"/>
    </xf>
    <xf numFmtId="49" fontId="4" fillId="0" borderId="6" xfId="53" applyNumberFormat="1" applyFont="1" applyBorder="1" applyAlignment="1" applyProtection="1">
      <alignment horizontal="center" vertical="center"/>
    </xf>
    <xf numFmtId="0" fontId="4" fillId="2" borderId="38" xfId="53" applyFont="1" applyFill="1" applyBorder="1" applyAlignment="1" applyProtection="1">
      <alignment horizontal="center" vertical="center"/>
    </xf>
    <xf numFmtId="0" fontId="4" fillId="7" borderId="61" xfId="53" applyFont="1" applyFill="1" applyBorder="1" applyAlignment="1" applyProtection="1">
      <alignment horizontal="center" vertical="center"/>
    </xf>
    <xf numFmtId="0" fontId="4" fillId="6" borderId="18" xfId="53" applyFont="1" applyFill="1" applyBorder="1" applyAlignment="1" applyProtection="1">
      <alignment horizontal="left" vertical="center" wrapText="1" shrinkToFit="1"/>
      <protection locked="0"/>
    </xf>
    <xf numFmtId="0" fontId="4" fillId="6" borderId="26" xfId="53" applyFont="1" applyFill="1" applyBorder="1" applyAlignment="1" applyProtection="1">
      <alignment horizontal="left" vertical="center" wrapText="1" shrinkToFit="1"/>
      <protection locked="0"/>
    </xf>
    <xf numFmtId="0" fontId="20" fillId="6" borderId="18" xfId="53" applyFont="1" applyFill="1" applyBorder="1" applyAlignment="1" applyProtection="1">
      <alignment horizontal="left" vertical="center" wrapText="1"/>
      <protection locked="0"/>
    </xf>
    <xf numFmtId="0" fontId="20" fillId="6" borderId="26" xfId="53" applyFont="1" applyFill="1" applyBorder="1" applyAlignment="1" applyProtection="1">
      <alignment horizontal="left" vertical="center" wrapText="1"/>
      <protection locked="0"/>
    </xf>
    <xf numFmtId="0" fontId="5" fillId="5" borderId="40" xfId="8" applyFont="1" applyFill="1" applyBorder="1" applyAlignment="1" applyProtection="1">
      <alignment horizontal="center" vertical="center" shrinkToFit="1"/>
    </xf>
    <xf numFmtId="0" fontId="5" fillId="5" borderId="41" xfId="8" applyFont="1" applyFill="1" applyBorder="1" applyAlignment="1" applyProtection="1">
      <alignment horizontal="center" vertical="center" shrinkToFit="1"/>
    </xf>
    <xf numFmtId="49" fontId="20" fillId="0" borderId="42" xfId="8" applyNumberFormat="1" applyFont="1" applyBorder="1" applyAlignment="1">
      <alignment horizontal="right" vertical="center"/>
    </xf>
    <xf numFmtId="42" fontId="3" fillId="6" borderId="1" xfId="62" applyNumberFormat="1" applyFont="1" applyFill="1" applyBorder="1" applyAlignment="1" applyProtection="1">
      <alignment horizontal="right" vertical="center" shrinkToFit="1"/>
      <protection locked="0"/>
    </xf>
    <xf numFmtId="42" fontId="20" fillId="0" borderId="52" xfId="8" applyNumberFormat="1" applyFont="1" applyFill="1" applyBorder="1" applyAlignment="1">
      <alignment vertical="center" shrinkToFit="1"/>
    </xf>
    <xf numFmtId="41" fontId="3" fillId="6" borderId="10" xfId="62" applyNumberFormat="1" applyFont="1" applyFill="1" applyBorder="1" applyAlignment="1" applyProtection="1">
      <alignment horizontal="right" vertical="center" shrinkToFit="1"/>
      <protection locked="0"/>
    </xf>
    <xf numFmtId="41" fontId="20" fillId="0" borderId="52" xfId="8" applyNumberFormat="1" applyFont="1" applyFill="1" applyBorder="1" applyAlignment="1">
      <alignment vertical="center" shrinkToFit="1"/>
    </xf>
    <xf numFmtId="41" fontId="20" fillId="6" borderId="10" xfId="8" applyNumberFormat="1" applyFont="1" applyFill="1" applyBorder="1" applyAlignment="1" applyProtection="1">
      <alignment horizontal="left" vertical="center" shrinkToFit="1"/>
      <protection locked="0"/>
    </xf>
    <xf numFmtId="41" fontId="20" fillId="6" borderId="10" xfId="8" applyNumberFormat="1" applyFont="1" applyFill="1" applyBorder="1" applyAlignment="1" applyProtection="1">
      <alignment horizontal="center" vertical="center" shrinkToFit="1"/>
      <protection locked="0"/>
    </xf>
    <xf numFmtId="41" fontId="21" fillId="6" borderId="10" xfId="8" applyNumberFormat="1" applyFont="1" applyFill="1" applyBorder="1" applyAlignment="1" applyProtection="1">
      <alignment horizontal="left" vertical="center" shrinkToFit="1"/>
      <protection locked="0"/>
    </xf>
    <xf numFmtId="42" fontId="3" fillId="0" borderId="1" xfId="62" applyNumberFormat="1" applyFont="1" applyFill="1" applyBorder="1" applyAlignment="1" applyProtection="1">
      <alignment horizontal="right" vertical="center" shrinkToFit="1"/>
      <protection locked="0"/>
    </xf>
    <xf numFmtId="41" fontId="20" fillId="6" borderId="65" xfId="8" applyNumberFormat="1" applyFont="1" applyFill="1" applyBorder="1" applyAlignment="1" applyProtection="1">
      <alignment horizontal="left" vertical="center"/>
      <protection locked="0"/>
    </xf>
    <xf numFmtId="42" fontId="20" fillId="6" borderId="1" xfId="8" applyNumberFormat="1" applyFont="1" applyFill="1" applyBorder="1" applyAlignment="1" applyProtection="1">
      <alignment horizontal="left" vertical="center" shrinkToFit="1"/>
      <protection locked="0"/>
    </xf>
    <xf numFmtId="0" fontId="8" fillId="5" borderId="66" xfId="8" applyFont="1" applyFill="1" applyBorder="1" applyAlignment="1" applyProtection="1">
      <alignment horizontal="center" vertical="center"/>
    </xf>
    <xf numFmtId="0" fontId="6" fillId="5" borderId="67" xfId="8" applyFont="1" applyFill="1" applyBorder="1" applyAlignment="1" applyProtection="1">
      <alignment horizontal="center" vertical="center" wrapText="1"/>
    </xf>
    <xf numFmtId="0" fontId="6" fillId="5" borderId="12" xfId="8" applyFont="1" applyFill="1" applyBorder="1" applyAlignment="1" applyProtection="1">
      <alignment horizontal="center" vertical="center" wrapText="1"/>
    </xf>
    <xf numFmtId="0" fontId="6" fillId="5" borderId="43" xfId="8" applyFont="1" applyFill="1" applyBorder="1" applyAlignment="1" applyProtection="1">
      <alignment horizontal="center" vertical="center" wrapText="1"/>
    </xf>
    <xf numFmtId="49" fontId="20" fillId="0" borderId="53" xfId="8" applyNumberFormat="1" applyFont="1" applyBorder="1" applyAlignment="1" applyProtection="1">
      <alignment horizontal="right" vertical="center"/>
    </xf>
    <xf numFmtId="42" fontId="20" fillId="0" borderId="1" xfId="8" applyNumberFormat="1" applyFont="1" applyFill="1" applyBorder="1" applyAlignment="1" applyProtection="1">
      <alignment horizontal="left" vertical="center" shrinkToFit="1"/>
    </xf>
    <xf numFmtId="42" fontId="20" fillId="0" borderId="52" xfId="8" applyNumberFormat="1" applyFont="1" applyFill="1" applyBorder="1" applyAlignment="1" applyProtection="1">
      <alignment vertical="center" shrinkToFit="1"/>
    </xf>
    <xf numFmtId="0" fontId="20" fillId="0" borderId="68" xfId="8" applyFont="1" applyFill="1" applyBorder="1" applyAlignment="1" applyProtection="1">
      <alignment horizontal="left" vertical="center"/>
    </xf>
    <xf numFmtId="0" fontId="20" fillId="0" borderId="65" xfId="8" applyFont="1" applyFill="1" applyBorder="1" applyAlignment="1" applyProtection="1">
      <alignment horizontal="left" vertical="center"/>
    </xf>
    <xf numFmtId="0" fontId="20" fillId="0" borderId="54" xfId="8" applyFont="1" applyFill="1" applyBorder="1" applyAlignment="1" applyProtection="1">
      <alignment horizontal="left" vertical="center" indent="1"/>
    </xf>
    <xf numFmtId="49" fontId="20" fillId="0" borderId="42" xfId="8" applyNumberFormat="1" applyFont="1" applyFill="1" applyBorder="1" applyAlignment="1" applyProtection="1">
      <alignment horizontal="right" vertical="center"/>
    </xf>
    <xf numFmtId="0" fontId="20" fillId="0" borderId="69" xfId="8" applyFont="1" applyFill="1" applyBorder="1" applyAlignment="1" applyProtection="1">
      <alignment horizontal="left" vertical="center"/>
    </xf>
    <xf numFmtId="0" fontId="20" fillId="0" borderId="26" xfId="8" applyFont="1" applyFill="1" applyBorder="1" applyAlignment="1" applyProtection="1">
      <alignment horizontal="left" vertical="center"/>
    </xf>
    <xf numFmtId="42" fontId="20" fillId="0" borderId="29" xfId="8" applyNumberFormat="1" applyFont="1" applyFill="1" applyBorder="1" applyAlignment="1" applyProtection="1">
      <alignment horizontal="left" vertical="center"/>
    </xf>
    <xf numFmtId="41" fontId="20" fillId="0" borderId="10" xfId="8" applyNumberFormat="1" applyFont="1" applyFill="1" applyBorder="1" applyAlignment="1" applyProtection="1">
      <alignment horizontal="left" vertical="center" shrinkToFit="1"/>
    </xf>
    <xf numFmtId="41" fontId="3" fillId="0" borderId="10" xfId="62" applyNumberFormat="1" applyFont="1" applyFill="1" applyBorder="1" applyAlignment="1" applyProtection="1">
      <alignment horizontal="right" vertical="center" shrinkToFit="1"/>
    </xf>
    <xf numFmtId="41" fontId="20" fillId="0" borderId="52" xfId="8" applyNumberFormat="1" applyFont="1" applyFill="1" applyBorder="1" applyAlignment="1" applyProtection="1">
      <alignment vertical="center" shrinkToFit="1"/>
    </xf>
    <xf numFmtId="0" fontId="5" fillId="5" borderId="40" xfId="8" applyFont="1" applyFill="1" applyBorder="1" applyAlignment="1" applyProtection="1">
      <alignment horizontal="center" vertical="center"/>
    </xf>
    <xf numFmtId="41" fontId="20" fillId="6" borderId="10" xfId="8" applyNumberFormat="1" applyFont="1" applyFill="1" applyBorder="1" applyAlignment="1" applyProtection="1">
      <alignment vertical="center" shrinkToFit="1"/>
      <protection locked="0"/>
    </xf>
    <xf numFmtId="49" fontId="20" fillId="0" borderId="6" xfId="8" applyNumberFormat="1" applyFont="1" applyBorder="1" applyAlignment="1" applyProtection="1">
      <alignment horizontal="right" vertical="center"/>
    </xf>
    <xf numFmtId="42" fontId="23" fillId="0" borderId="38" xfId="8" applyNumberFormat="1" applyFont="1" applyBorder="1" applyAlignment="1" applyProtection="1">
      <alignment horizontal="center" vertical="center" shrinkToFit="1"/>
    </xf>
    <xf numFmtId="42" fontId="23" fillId="0" borderId="61" xfId="8" applyNumberFormat="1" applyFont="1" applyBorder="1" applyAlignment="1" applyProtection="1">
      <alignment vertical="center" shrinkToFit="1"/>
    </xf>
    <xf numFmtId="41" fontId="20" fillId="6" borderId="72" xfId="8" applyNumberFormat="1" applyFont="1" applyFill="1" applyBorder="1" applyAlignment="1" applyProtection="1">
      <alignment horizontal="left" vertical="center"/>
      <protection locked="0"/>
    </xf>
    <xf numFmtId="0" fontId="7" fillId="5" borderId="53" xfId="8" applyFont="1" applyFill="1" applyBorder="1" applyAlignment="1" applyProtection="1">
      <alignment horizontal="left" vertical="center"/>
    </xf>
    <xf numFmtId="0" fontId="6" fillId="5" borderId="65" xfId="8" applyFont="1" applyFill="1" applyBorder="1" applyAlignment="1" applyProtection="1">
      <alignment horizontal="center" vertical="center"/>
    </xf>
    <xf numFmtId="0" fontId="6" fillId="5" borderId="1" xfId="8" applyFont="1" applyFill="1" applyBorder="1" applyAlignment="1" applyProtection="1">
      <alignment horizontal="center" vertical="center"/>
    </xf>
    <xf numFmtId="0" fontId="6" fillId="5" borderId="1" xfId="8" applyFont="1" applyFill="1" applyBorder="1" applyAlignment="1" applyProtection="1">
      <alignment horizontal="center" vertical="center" shrinkToFit="1"/>
    </xf>
    <xf numFmtId="0" fontId="5" fillId="5" borderId="52" xfId="8" applyFont="1" applyFill="1" applyBorder="1" applyAlignment="1" applyProtection="1">
      <alignment horizontal="center" vertical="center" shrinkToFit="1"/>
    </xf>
    <xf numFmtId="49" fontId="20" fillId="0" borderId="73" xfId="8" applyNumberFormat="1" applyFont="1" applyBorder="1" applyAlignment="1" applyProtection="1">
      <alignment horizontal="right" vertical="center"/>
    </xf>
    <xf numFmtId="0" fontId="20" fillId="0" borderId="74" xfId="8" applyFont="1" applyFill="1" applyBorder="1" applyAlignment="1" applyProtection="1">
      <alignment horizontal="left" vertical="center"/>
    </xf>
    <xf numFmtId="0" fontId="20" fillId="0" borderId="19" xfId="8" applyFont="1" applyFill="1" applyBorder="1" applyAlignment="1" applyProtection="1">
      <alignment horizontal="left" vertical="center"/>
    </xf>
    <xf numFmtId="0" fontId="20" fillId="0" borderId="75" xfId="8" applyFont="1" applyFill="1" applyBorder="1" applyAlignment="1" applyProtection="1">
      <alignment horizontal="left" vertical="center"/>
    </xf>
    <xf numFmtId="42" fontId="20" fillId="0" borderId="58" xfId="8" applyNumberFormat="1" applyFont="1" applyFill="1" applyBorder="1" applyAlignment="1" applyProtection="1">
      <alignment horizontal="left" vertical="center" shrinkToFit="1"/>
    </xf>
    <xf numFmtId="42" fontId="3" fillId="0" borderId="58" xfId="62" applyNumberFormat="1" applyFont="1" applyFill="1" applyBorder="1" applyAlignment="1" applyProtection="1">
      <alignment horizontal="right" vertical="center" shrinkToFit="1"/>
    </xf>
    <xf numFmtId="42" fontId="20" fillId="0" borderId="59" xfId="8" applyNumberFormat="1" applyFont="1" applyFill="1" applyBorder="1" applyAlignment="1" applyProtection="1">
      <alignment vertical="center" shrinkToFit="1"/>
    </xf>
    <xf numFmtId="42" fontId="45" fillId="0" borderId="78" xfId="59" applyNumberFormat="1" applyFont="1" applyFill="1" applyBorder="1" applyAlignment="1" applyProtection="1">
      <alignment vertical="center" shrinkToFit="1"/>
    </xf>
    <xf numFmtId="0" fontId="16" fillId="5" borderId="53" xfId="8" applyFont="1" applyFill="1" applyBorder="1" applyAlignment="1" applyProtection="1">
      <alignment horizontal="center" vertical="center"/>
    </xf>
    <xf numFmtId="0" fontId="16" fillId="5" borderId="79" xfId="8" applyFont="1" applyFill="1" applyBorder="1" applyAlignment="1" applyProtection="1">
      <alignment horizontal="center" vertical="center"/>
    </xf>
    <xf numFmtId="42" fontId="20" fillId="0" borderId="5" xfId="8" applyNumberFormat="1" applyFont="1" applyFill="1" applyBorder="1" applyAlignment="1" applyProtection="1">
      <alignment horizontal="left" vertical="center"/>
    </xf>
    <xf numFmtId="42" fontId="45" fillId="0" borderId="10" xfId="59" applyNumberFormat="1" applyFont="1" applyFill="1" applyBorder="1" applyAlignment="1" applyProtection="1">
      <alignment vertical="center" shrinkToFit="1"/>
    </xf>
    <xf numFmtId="41" fontId="7" fillId="0" borderId="1" xfId="9" applyNumberFormat="1" applyFont="1" applyBorder="1" applyAlignment="1">
      <alignment vertical="center"/>
    </xf>
    <xf numFmtId="41" fontId="7" fillId="0" borderId="2" xfId="9" applyNumberFormat="1" applyFont="1" applyBorder="1" applyAlignment="1">
      <alignment vertical="center"/>
    </xf>
    <xf numFmtId="41" fontId="41" fillId="5" borderId="4" xfId="64" applyNumberFormat="1" applyFont="1" applyFill="1" applyBorder="1" applyAlignment="1">
      <alignment horizontal="center" vertical="center"/>
    </xf>
    <xf numFmtId="10" fontId="41" fillId="5" borderId="5" xfId="64" applyNumberFormat="1" applyFont="1" applyFill="1" applyBorder="1" applyAlignment="1">
      <alignment horizontal="center" vertical="center"/>
    </xf>
    <xf numFmtId="41" fontId="3" fillId="6" borderId="6" xfId="64" applyNumberFormat="1" applyFont="1" applyFill="1" applyBorder="1" applyAlignment="1">
      <alignment vertical="center"/>
    </xf>
    <xf numFmtId="41" fontId="43" fillId="5" borderId="12" xfId="9" applyNumberFormat="1" applyFont="1" applyFill="1" applyBorder="1" applyAlignment="1">
      <alignment horizontal="center" vertical="center" wrapText="1"/>
    </xf>
    <xf numFmtId="41" fontId="43" fillId="5" borderId="13" xfId="9" applyNumberFormat="1" applyFont="1" applyFill="1" applyBorder="1" applyAlignment="1">
      <alignment horizontal="center" vertical="center" wrapText="1"/>
    </xf>
    <xf numFmtId="0" fontId="20" fillId="0" borderId="15" xfId="9" applyFont="1" applyBorder="1" applyAlignment="1">
      <alignment horizontal="centerContinuous" vertical="center"/>
    </xf>
    <xf numFmtId="0" fontId="20" fillId="0" borderId="1" xfId="9" applyFont="1" applyFill="1" applyBorder="1" applyAlignment="1">
      <alignment horizontal="centerContinuous" vertical="center"/>
    </xf>
    <xf numFmtId="41" fontId="20" fillId="0" borderId="1" xfId="9" applyNumberFormat="1" applyFont="1" applyBorder="1" applyAlignment="1">
      <alignment vertical="center"/>
    </xf>
    <xf numFmtId="41" fontId="20" fillId="0" borderId="2" xfId="9" applyNumberFormat="1" applyFont="1" applyBorder="1" applyAlignment="1">
      <alignment vertical="center"/>
    </xf>
    <xf numFmtId="43" fontId="20" fillId="0" borderId="14" xfId="9" applyNumberFormat="1" applyFont="1" applyBorder="1" applyAlignment="1">
      <alignment vertical="center"/>
    </xf>
    <xf numFmtId="43" fontId="20" fillId="0" borderId="17" xfId="9" applyNumberFormat="1" applyFont="1" applyBorder="1" applyAlignment="1">
      <alignment vertical="center"/>
    </xf>
    <xf numFmtId="43" fontId="20" fillId="0" borderId="14" xfId="9" applyNumberFormat="1" applyFont="1" applyBorder="1" applyAlignment="1">
      <alignment horizontal="center" vertical="center"/>
    </xf>
    <xf numFmtId="43" fontId="20" fillId="0" borderId="17" xfId="9" applyNumberFormat="1" applyFont="1" applyBorder="1" applyAlignment="1">
      <alignment horizontal="center" vertical="center"/>
    </xf>
    <xf numFmtId="41" fontId="39" fillId="5" borderId="11" xfId="9" applyNumberFormat="1" applyFont="1" applyFill="1" applyBorder="1" applyAlignment="1">
      <alignment horizontal="center" vertical="center" wrapText="1"/>
    </xf>
    <xf numFmtId="41" fontId="43" fillId="5" borderId="11" xfId="9" applyNumberFormat="1" applyFont="1" applyFill="1" applyBorder="1" applyAlignment="1">
      <alignment horizontal="center" vertical="center" wrapText="1"/>
    </xf>
    <xf numFmtId="41" fontId="43" fillId="5" borderId="25" xfId="9" applyNumberFormat="1" applyFont="1" applyFill="1" applyBorder="1" applyAlignment="1">
      <alignment horizontal="center" vertical="center" wrapText="1"/>
    </xf>
    <xf numFmtId="0" fontId="7" fillId="0" borderId="1" xfId="9" applyFont="1" applyFill="1" applyBorder="1" applyAlignment="1">
      <alignment horizontal="center" vertical="center"/>
    </xf>
    <xf numFmtId="0" fontId="20" fillId="0" borderId="15" xfId="9" applyFont="1" applyBorder="1" applyAlignment="1">
      <alignment horizontal="center" vertical="center"/>
    </xf>
    <xf numFmtId="0" fontId="16" fillId="0" borderId="18" xfId="9" applyFont="1" applyBorder="1" applyAlignment="1">
      <alignment vertical="center"/>
    </xf>
    <xf numFmtId="0" fontId="16" fillId="0" borderId="26" xfId="9" applyFont="1" applyBorder="1" applyAlignment="1">
      <alignment vertical="center"/>
    </xf>
    <xf numFmtId="10" fontId="43" fillId="5" borderId="11" xfId="9" applyNumberFormat="1" applyFont="1" applyFill="1" applyBorder="1" applyAlignment="1">
      <alignment horizontal="center" vertical="center" wrapText="1"/>
    </xf>
    <xf numFmtId="10" fontId="43" fillId="5" borderId="25" xfId="9" applyNumberFormat="1" applyFont="1" applyFill="1" applyBorder="1" applyAlignment="1">
      <alignment horizontal="center" vertical="center" wrapText="1"/>
    </xf>
    <xf numFmtId="10" fontId="43" fillId="5" borderId="30" xfId="9" applyNumberFormat="1" applyFont="1" applyFill="1" applyBorder="1" applyAlignment="1">
      <alignment horizontal="center" vertical="center" wrapText="1"/>
    </xf>
    <xf numFmtId="0" fontId="16" fillId="0" borderId="31" xfId="9" applyFont="1" applyBorder="1" applyAlignment="1">
      <alignment horizontal="center" vertical="center"/>
    </xf>
    <xf numFmtId="0" fontId="16" fillId="0" borderId="32" xfId="9" applyFont="1" applyBorder="1" applyAlignment="1">
      <alignment horizontal="center" vertical="center"/>
    </xf>
    <xf numFmtId="43" fontId="20" fillId="0" borderId="15" xfId="9" applyNumberFormat="1" applyFont="1" applyBorder="1" applyAlignment="1">
      <alignment vertical="center"/>
    </xf>
    <xf numFmtId="41" fontId="3" fillId="6" borderId="35" xfId="64" applyNumberFormat="1" applyFont="1" applyFill="1" applyBorder="1" applyAlignment="1">
      <alignment vertical="center"/>
    </xf>
    <xf numFmtId="41" fontId="41" fillId="5" borderId="44" xfId="64" applyNumberFormat="1" applyFont="1" applyFill="1" applyBorder="1" applyAlignment="1">
      <alignment horizontal="center" vertical="center"/>
    </xf>
    <xf numFmtId="41" fontId="3" fillId="6" borderId="53" xfId="64" applyNumberFormat="1" applyFont="1" applyFill="1" applyBorder="1" applyAlignment="1">
      <alignment vertical="center"/>
    </xf>
    <xf numFmtId="41" fontId="3" fillId="6" borderId="54" xfId="64" applyNumberFormat="1" applyFont="1" applyFill="1" applyBorder="1" applyAlignment="1">
      <alignment vertical="center"/>
    </xf>
    <xf numFmtId="41" fontId="3" fillId="6" borderId="42" xfId="64" quotePrefix="1" applyNumberFormat="1" applyFont="1" applyFill="1" applyBorder="1" applyAlignment="1">
      <alignment horizontal="center" vertical="center"/>
    </xf>
    <xf numFmtId="41" fontId="3" fillId="6" borderId="18" xfId="64" quotePrefix="1" applyNumberFormat="1" applyFont="1" applyFill="1" applyBorder="1" applyAlignment="1">
      <alignment horizontal="center" vertical="center"/>
    </xf>
    <xf numFmtId="41" fontId="3" fillId="6" borderId="18" xfId="64" applyNumberFormat="1" applyFont="1" applyFill="1" applyBorder="1" applyAlignment="1">
      <alignment horizontal="center" vertical="center"/>
    </xf>
    <xf numFmtId="41" fontId="3" fillId="6" borderId="18" xfId="64" applyNumberFormat="1" applyFont="1" applyFill="1" applyBorder="1" applyAlignment="1">
      <alignment vertical="center"/>
    </xf>
    <xf numFmtId="41" fontId="3" fillId="6" borderId="42" xfId="64" applyNumberFormat="1" applyFont="1" applyFill="1" applyBorder="1" applyAlignment="1">
      <alignment vertical="center"/>
    </xf>
    <xf numFmtId="166" fontId="20" fillId="0" borderId="10" xfId="9" applyNumberFormat="1" applyFont="1" applyFill="1" applyBorder="1" applyAlignment="1">
      <alignment horizontal="center" vertical="center" shrinkToFit="1"/>
    </xf>
    <xf numFmtId="42" fontId="20" fillId="0" borderId="10" xfId="9" applyNumberFormat="1" applyFont="1" applyBorder="1" applyAlignment="1">
      <alignment vertical="center" shrinkToFit="1"/>
    </xf>
    <xf numFmtId="42" fontId="20" fillId="7" borderId="16" xfId="9" applyNumberFormat="1" applyFont="1" applyFill="1" applyBorder="1" applyAlignment="1">
      <alignment vertical="center" shrinkToFit="1"/>
    </xf>
    <xf numFmtId="41" fontId="20" fillId="0" borderId="10" xfId="9" applyNumberFormat="1" applyFont="1" applyBorder="1" applyAlignment="1">
      <alignment vertical="center" shrinkToFit="1"/>
    </xf>
    <xf numFmtId="41" fontId="20" fillId="7" borderId="16" xfId="9" applyNumberFormat="1" applyFont="1" applyFill="1" applyBorder="1" applyAlignment="1">
      <alignment vertical="center" shrinkToFit="1"/>
    </xf>
    <xf numFmtId="41" fontId="21" fillId="0" borderId="10" xfId="9" applyNumberFormat="1" applyFont="1" applyBorder="1" applyAlignment="1">
      <alignment vertical="center" shrinkToFit="1"/>
    </xf>
    <xf numFmtId="41" fontId="21" fillId="7" borderId="16" xfId="9" applyNumberFormat="1" applyFont="1" applyFill="1" applyBorder="1" applyAlignment="1">
      <alignment vertical="center" shrinkToFit="1"/>
    </xf>
    <xf numFmtId="42" fontId="23" fillId="0" borderId="10" xfId="9" applyNumberFormat="1" applyFont="1" applyBorder="1" applyAlignment="1">
      <alignment vertical="center" shrinkToFit="1"/>
    </xf>
    <xf numFmtId="42" fontId="23" fillId="7" borderId="16" xfId="9" applyNumberFormat="1" applyFont="1" applyFill="1" applyBorder="1" applyAlignment="1">
      <alignment vertical="center" shrinkToFit="1"/>
    </xf>
    <xf numFmtId="42" fontId="24" fillId="0" borderId="10" xfId="9" applyNumberFormat="1" applyFont="1" applyBorder="1" applyAlignment="1">
      <alignment vertical="center" shrinkToFit="1"/>
    </xf>
    <xf numFmtId="42" fontId="24" fillId="7" borderId="16" xfId="9" applyNumberFormat="1" applyFont="1" applyFill="1" applyBorder="1" applyAlignment="1">
      <alignment vertical="center" shrinkToFit="1"/>
    </xf>
    <xf numFmtId="41" fontId="16" fillId="0" borderId="10" xfId="9" applyNumberFormat="1" applyFont="1" applyBorder="1" applyAlignment="1">
      <alignment vertical="center" shrinkToFit="1"/>
    </xf>
    <xf numFmtId="41" fontId="16" fillId="7" borderId="16" xfId="9" applyNumberFormat="1" applyFont="1" applyFill="1" applyBorder="1" applyAlignment="1">
      <alignment vertical="center" shrinkToFit="1"/>
    </xf>
    <xf numFmtId="42" fontId="21" fillId="7" borderId="16" xfId="9" applyNumberFormat="1" applyFont="1" applyFill="1" applyBorder="1" applyAlignment="1">
      <alignment vertical="center" shrinkToFit="1"/>
    </xf>
    <xf numFmtId="166" fontId="16" fillId="0" borderId="10" xfId="9" applyNumberFormat="1" applyFont="1" applyFill="1" applyBorder="1" applyAlignment="1">
      <alignment horizontal="center" vertical="center" shrinkToFit="1"/>
    </xf>
    <xf numFmtId="166" fontId="25" fillId="0" borderId="10" xfId="9" applyNumberFormat="1" applyFont="1" applyFill="1" applyBorder="1" applyAlignment="1">
      <alignment horizontal="center" vertical="center" shrinkToFit="1"/>
    </xf>
    <xf numFmtId="42" fontId="26" fillId="0" borderId="10" xfId="9" applyNumberFormat="1" applyFont="1" applyBorder="1" applyAlignment="1">
      <alignment vertical="center" shrinkToFit="1"/>
    </xf>
    <xf numFmtId="42" fontId="26" fillId="7" borderId="16" xfId="9" applyNumberFormat="1" applyFont="1" applyFill="1" applyBorder="1" applyAlignment="1">
      <alignment vertical="center" shrinkToFit="1"/>
    </xf>
    <xf numFmtId="41" fontId="20" fillId="0" borderId="16" xfId="9" applyNumberFormat="1" applyFont="1" applyBorder="1" applyAlignment="1">
      <alignment vertical="center" shrinkToFit="1"/>
    </xf>
    <xf numFmtId="42" fontId="20" fillId="0" borderId="16" xfId="9" applyNumberFormat="1" applyFont="1" applyBorder="1" applyAlignment="1">
      <alignment vertical="center" shrinkToFit="1"/>
    </xf>
    <xf numFmtId="41" fontId="21" fillId="0" borderId="16" xfId="9" applyNumberFormat="1" applyFont="1" applyBorder="1" applyAlignment="1">
      <alignment vertical="center" shrinkToFit="1"/>
    </xf>
    <xf numFmtId="41" fontId="20" fillId="0" borderId="10" xfId="9" applyNumberFormat="1" applyFont="1" applyFill="1" applyBorder="1" applyAlignment="1">
      <alignment horizontal="center" vertical="center" shrinkToFit="1"/>
    </xf>
    <xf numFmtId="42" fontId="26" fillId="0" borderId="16" xfId="9" applyNumberFormat="1" applyFont="1" applyBorder="1" applyAlignment="1">
      <alignment vertical="center" shrinkToFit="1"/>
    </xf>
    <xf numFmtId="0" fontId="16" fillId="0" borderId="55" xfId="9" applyFont="1" applyBorder="1" applyAlignment="1">
      <alignment horizontal="left" vertical="center" shrinkToFit="1"/>
    </xf>
    <xf numFmtId="166" fontId="20" fillId="6" borderId="10" xfId="9" applyNumberFormat="1" applyFont="1" applyFill="1" applyBorder="1" applyAlignment="1">
      <alignment horizontal="center" vertical="center" shrinkToFit="1"/>
    </xf>
    <xf numFmtId="42" fontId="20" fillId="6" borderId="10" xfId="9" applyNumberFormat="1" applyFont="1" applyFill="1" applyBorder="1" applyAlignment="1">
      <alignment vertical="center" shrinkToFit="1"/>
    </xf>
    <xf numFmtId="42" fontId="20" fillId="0" borderId="10" xfId="9" applyNumberFormat="1" applyFont="1" applyFill="1" applyBorder="1" applyAlignment="1">
      <alignment vertical="center" shrinkToFit="1"/>
    </xf>
    <xf numFmtId="41" fontId="20" fillId="6" borderId="10" xfId="9" applyNumberFormat="1" applyFont="1" applyFill="1" applyBorder="1" applyAlignment="1">
      <alignment vertical="center" shrinkToFit="1"/>
    </xf>
    <xf numFmtId="41" fontId="20" fillId="0" borderId="10" xfId="9" applyNumberFormat="1" applyFont="1" applyFill="1" applyBorder="1" applyAlignment="1">
      <alignment vertical="center" shrinkToFit="1"/>
    </xf>
    <xf numFmtId="41" fontId="21" fillId="6" borderId="10" xfId="9" applyNumberFormat="1" applyFont="1" applyFill="1" applyBorder="1" applyAlignment="1">
      <alignment vertical="center" shrinkToFit="1"/>
    </xf>
    <xf numFmtId="41" fontId="21" fillId="0" borderId="10" xfId="9" applyNumberFormat="1" applyFont="1" applyFill="1" applyBorder="1" applyAlignment="1">
      <alignment vertical="center" shrinkToFit="1"/>
    </xf>
    <xf numFmtId="42" fontId="23" fillId="0" borderId="16" xfId="9" applyNumberFormat="1" applyFont="1" applyBorder="1" applyAlignment="1">
      <alignment vertical="center" shrinkToFit="1"/>
    </xf>
    <xf numFmtId="42" fontId="24" fillId="0" borderId="10" xfId="9" applyNumberFormat="1" applyFont="1" applyFill="1" applyBorder="1" applyAlignment="1">
      <alignment vertical="center" shrinkToFit="1"/>
    </xf>
    <xf numFmtId="42" fontId="24" fillId="0" borderId="16" xfId="9" applyNumberFormat="1" applyFont="1" applyBorder="1" applyAlignment="1">
      <alignment vertical="center" shrinkToFit="1"/>
    </xf>
    <xf numFmtId="41" fontId="16" fillId="0" borderId="10" xfId="9" applyNumberFormat="1" applyFont="1" applyFill="1" applyBorder="1" applyAlignment="1">
      <alignment vertical="center" shrinkToFit="1"/>
    </xf>
    <xf numFmtId="41" fontId="16" fillId="0" borderId="16" xfId="9" applyNumberFormat="1" applyFont="1" applyBorder="1" applyAlignment="1">
      <alignment vertical="center" shrinkToFit="1"/>
    </xf>
    <xf numFmtId="42" fontId="26" fillId="0" borderId="10" xfId="9" applyNumberFormat="1" applyFont="1" applyFill="1" applyBorder="1" applyAlignment="1">
      <alignment vertical="center" shrinkToFit="1"/>
    </xf>
    <xf numFmtId="42" fontId="20" fillId="5" borderId="9" xfId="9" applyNumberFormat="1" applyFont="1" applyFill="1" applyBorder="1" applyAlignment="1">
      <alignment vertical="center" shrinkToFit="1"/>
    </xf>
    <xf numFmtId="42" fontId="20" fillId="5" borderId="23" xfId="9" applyNumberFormat="1" applyFont="1" applyFill="1" applyBorder="1" applyAlignment="1">
      <alignment vertical="center" shrinkToFit="1"/>
    </xf>
    <xf numFmtId="41" fontId="20" fillId="0" borderId="10" xfId="9" applyNumberFormat="1" applyFont="1" applyFill="1" applyBorder="1" applyAlignment="1">
      <alignment horizontal="right" vertical="center" shrinkToFit="1"/>
    </xf>
    <xf numFmtId="41" fontId="21" fillId="0" borderId="10" xfId="9" applyNumberFormat="1" applyFont="1" applyFill="1" applyBorder="1" applyAlignment="1">
      <alignment horizontal="right" vertical="center" shrinkToFit="1"/>
    </xf>
    <xf numFmtId="42" fontId="20" fillId="5" borderId="1" xfId="9" applyNumberFormat="1" applyFont="1" applyFill="1" applyBorder="1" applyAlignment="1">
      <alignment vertical="center" shrinkToFit="1"/>
    </xf>
    <xf numFmtId="42" fontId="20" fillId="7" borderId="9" xfId="9" applyNumberFormat="1" applyFont="1" applyFill="1" applyBorder="1" applyAlignment="1">
      <alignment vertical="center" shrinkToFit="1"/>
    </xf>
    <xf numFmtId="42" fontId="20" fillId="7" borderId="23" xfId="9" applyNumberFormat="1" applyFont="1" applyFill="1" applyBorder="1" applyAlignment="1">
      <alignment vertical="center" shrinkToFit="1"/>
    </xf>
    <xf numFmtId="42" fontId="20" fillId="0" borderId="10" xfId="9" applyNumberFormat="1" applyFont="1" applyFill="1" applyBorder="1" applyAlignment="1" applyProtection="1">
      <alignment vertical="center" shrinkToFit="1"/>
    </xf>
    <xf numFmtId="41" fontId="20" fillId="0" borderId="10" xfId="9" applyNumberFormat="1" applyFont="1" applyFill="1" applyBorder="1" applyAlignment="1" applyProtection="1">
      <alignment vertical="center" shrinkToFit="1"/>
    </xf>
    <xf numFmtId="41" fontId="21" fillId="0" borderId="10" xfId="9" applyNumberFormat="1" applyFont="1" applyFill="1" applyBorder="1" applyAlignment="1" applyProtection="1">
      <alignment vertical="center" shrinkToFit="1"/>
    </xf>
    <xf numFmtId="166" fontId="20" fillId="0" borderId="55" xfId="9" applyNumberFormat="1" applyFont="1" applyFill="1" applyBorder="1" applyAlignment="1">
      <alignment horizontal="center" vertical="center" shrinkToFit="1"/>
    </xf>
    <xf numFmtId="42" fontId="23" fillId="0" borderId="55" xfId="9" applyNumberFormat="1" applyFont="1" applyBorder="1" applyAlignment="1">
      <alignment vertical="center" shrinkToFit="1"/>
    </xf>
    <xf numFmtId="42" fontId="23" fillId="0" borderId="56" xfId="9" applyNumberFormat="1" applyFont="1" applyBorder="1" applyAlignment="1">
      <alignment vertical="center" shrinkToFit="1"/>
    </xf>
    <xf numFmtId="166" fontId="20" fillId="0" borderId="1" xfId="9" applyNumberFormat="1" applyFont="1" applyFill="1" applyBorder="1" applyAlignment="1">
      <alignment horizontal="center" vertical="center" shrinkToFit="1"/>
    </xf>
    <xf numFmtId="41" fontId="20" fillId="0" borderId="1" xfId="9" applyNumberFormat="1" applyFont="1" applyBorder="1" applyAlignment="1">
      <alignment vertical="center" shrinkToFit="1"/>
    </xf>
    <xf numFmtId="41" fontId="20" fillId="0" borderId="1" xfId="9" applyNumberFormat="1" applyFont="1" applyFill="1" applyBorder="1" applyAlignment="1">
      <alignment vertical="center" shrinkToFit="1"/>
    </xf>
    <xf numFmtId="41" fontId="20" fillId="0" borderId="54" xfId="9" applyNumberFormat="1" applyFont="1" applyFill="1" applyBorder="1" applyAlignment="1">
      <alignment vertical="center" shrinkToFit="1"/>
    </xf>
    <xf numFmtId="41" fontId="20" fillId="0" borderId="60" xfId="9" applyNumberFormat="1" applyFont="1" applyBorder="1" applyAlignment="1">
      <alignment vertical="center" shrinkToFit="1"/>
    </xf>
    <xf numFmtId="42" fontId="20" fillId="0" borderId="16" xfId="9" applyNumberFormat="1" applyFont="1" applyFill="1" applyBorder="1" applyAlignment="1">
      <alignment vertical="center" shrinkToFit="1"/>
    </xf>
    <xf numFmtId="41" fontId="20" fillId="0" borderId="16" xfId="9" applyNumberFormat="1" applyFont="1" applyFill="1" applyBorder="1" applyAlignment="1">
      <alignment vertical="center" shrinkToFit="1"/>
    </xf>
    <xf numFmtId="41" fontId="21" fillId="0" borderId="16" xfId="9" applyNumberFormat="1" applyFont="1" applyFill="1" applyBorder="1" applyAlignment="1">
      <alignment vertical="center" shrinkToFit="1"/>
    </xf>
    <xf numFmtId="42" fontId="24" fillId="0" borderId="16" xfId="9" applyNumberFormat="1" applyFont="1" applyFill="1" applyBorder="1" applyAlignment="1">
      <alignment vertical="center" shrinkToFit="1"/>
    </xf>
    <xf numFmtId="41" fontId="16" fillId="0" borderId="16" xfId="9" applyNumberFormat="1" applyFont="1" applyFill="1" applyBorder="1" applyAlignment="1">
      <alignment vertical="center" shrinkToFit="1"/>
    </xf>
    <xf numFmtId="42" fontId="21" fillId="0" borderId="10" xfId="9" applyNumberFormat="1" applyFont="1" applyBorder="1" applyAlignment="1">
      <alignment vertical="center" shrinkToFit="1"/>
    </xf>
    <xf numFmtId="41" fontId="20" fillId="0" borderId="10" xfId="9" applyNumberFormat="1" applyFont="1" applyFill="1" applyBorder="1" applyAlignment="1" applyProtection="1">
      <alignment horizontal="right" vertical="center" shrinkToFit="1"/>
    </xf>
    <xf numFmtId="41" fontId="20" fillId="0" borderId="18" xfId="9" applyNumberFormat="1" applyFont="1" applyFill="1" applyBorder="1" applyAlignment="1">
      <alignment horizontal="right" vertical="center" shrinkToFit="1"/>
    </xf>
    <xf numFmtId="41" fontId="21" fillId="0" borderId="10" xfId="9" applyNumberFormat="1" applyFont="1" applyFill="1" applyBorder="1" applyAlignment="1" applyProtection="1">
      <alignment horizontal="right" vertical="center" shrinkToFit="1"/>
    </xf>
    <xf numFmtId="41" fontId="21" fillId="0" borderId="18" xfId="9" applyNumberFormat="1" applyFont="1" applyFill="1" applyBorder="1" applyAlignment="1">
      <alignment horizontal="right" vertical="center" shrinkToFit="1"/>
    </xf>
    <xf numFmtId="41" fontId="20" fillId="0" borderId="52" xfId="8" applyNumberFormat="1" applyFont="1" applyFill="1" applyBorder="1" applyAlignment="1">
      <alignment vertical="center" shrinkToFit="1"/>
    </xf>
    <xf numFmtId="167" fontId="3" fillId="6" borderId="52" xfId="64" applyNumberFormat="1" applyFont="1" applyFill="1" applyBorder="1" applyAlignment="1">
      <alignment vertical="center" shrinkToFit="1"/>
    </xf>
    <xf numFmtId="167" fontId="3" fillId="6" borderId="34" xfId="64" applyNumberFormat="1" applyFont="1" applyFill="1" applyBorder="1" applyAlignment="1">
      <alignment vertical="center" shrinkToFit="1"/>
    </xf>
    <xf numFmtId="167" fontId="36" fillId="6" borderId="34" xfId="64" applyNumberFormat="1" applyFont="1" applyFill="1" applyBorder="1" applyAlignment="1">
      <alignment horizontal="center" vertical="center" shrinkToFit="1"/>
    </xf>
    <xf numFmtId="167" fontId="3" fillId="6" borderId="61" xfId="64" applyNumberFormat="1" applyFont="1" applyFill="1" applyBorder="1" applyAlignment="1">
      <alignment vertical="center" shrinkToFit="1"/>
    </xf>
    <xf numFmtId="10" fontId="3" fillId="6" borderId="52" xfId="64" applyNumberFormat="1" applyFont="1" applyFill="1" applyBorder="1" applyAlignment="1">
      <alignment vertical="center" shrinkToFit="1"/>
    </xf>
    <xf numFmtId="10" fontId="3" fillId="6" borderId="34" xfId="64" applyNumberFormat="1" applyFont="1" applyFill="1" applyBorder="1" applyAlignment="1">
      <alignment vertical="center" shrinkToFit="1"/>
    </xf>
    <xf numFmtId="0" fontId="3" fillId="6" borderId="34" xfId="64" applyFont="1" applyFill="1" applyBorder="1" applyAlignment="1">
      <alignment vertical="center" shrinkToFit="1"/>
    </xf>
    <xf numFmtId="41" fontId="20" fillId="6" borderId="65" xfId="8" applyNumberFormat="1" applyFont="1" applyFill="1" applyBorder="1" applyAlignment="1" applyProtection="1">
      <alignment horizontal="left" vertical="center"/>
      <protection locked="0"/>
    </xf>
    <xf numFmtId="42" fontId="20" fillId="6" borderId="1" xfId="8" applyNumberFormat="1" applyFont="1" applyFill="1" applyBorder="1" applyAlignment="1" applyProtection="1">
      <alignment horizontal="left" vertical="center" shrinkToFit="1"/>
      <protection locked="0"/>
    </xf>
    <xf numFmtId="41" fontId="20" fillId="0" borderId="52" xfId="8" applyNumberFormat="1" applyFont="1" applyFill="1" applyBorder="1" applyAlignment="1" applyProtection="1">
      <alignment vertical="center" shrinkToFit="1"/>
    </xf>
    <xf numFmtId="41" fontId="20" fillId="6" borderId="72" xfId="8" applyNumberFormat="1" applyFont="1" applyFill="1" applyBorder="1" applyAlignment="1" applyProtection="1">
      <alignment horizontal="left" vertical="center"/>
      <protection locked="0"/>
    </xf>
    <xf numFmtId="0" fontId="3" fillId="0" borderId="0" xfId="24" applyBorder="1"/>
    <xf numFmtId="41" fontId="7" fillId="0" borderId="0" xfId="9" applyNumberFormat="1" applyFont="1" applyBorder="1" applyAlignment="1">
      <alignment vertical="center" shrinkToFit="1"/>
    </xf>
    <xf numFmtId="41" fontId="7" fillId="0" borderId="0" xfId="9" applyNumberFormat="1" applyFont="1" applyFill="1" applyBorder="1" applyAlignment="1">
      <alignment vertical="center" shrinkToFit="1"/>
    </xf>
    <xf numFmtId="41" fontId="21" fillId="0" borderId="16" xfId="9" applyNumberFormat="1" applyFont="1" applyFill="1" applyBorder="1" applyAlignment="1">
      <alignment horizontal="right" vertical="center" shrinkToFit="1"/>
    </xf>
    <xf numFmtId="42" fontId="21" fillId="0" borderId="16" xfId="9" applyNumberFormat="1" applyFont="1" applyBorder="1" applyAlignment="1">
      <alignment vertical="center" shrinkToFit="1"/>
    </xf>
    <xf numFmtId="41" fontId="20" fillId="6" borderId="113" xfId="9" applyNumberFormat="1" applyFont="1" applyFill="1" applyBorder="1" applyAlignment="1" applyProtection="1">
      <alignment shrinkToFit="1"/>
    </xf>
    <xf numFmtId="42" fontId="26" fillId="0" borderId="61" xfId="9" applyNumberFormat="1" applyFont="1" applyBorder="1" applyAlignment="1" applyProtection="1">
      <alignment vertical="center" shrinkToFit="1"/>
    </xf>
    <xf numFmtId="0" fontId="50" fillId="5" borderId="103" xfId="45" applyFont="1" applyFill="1" applyBorder="1" applyAlignment="1">
      <alignment horizontal="centerContinuous" vertical="center" wrapText="1"/>
    </xf>
    <xf numFmtId="0" fontId="50" fillId="5" borderId="104" xfId="45" applyFont="1" applyFill="1" applyBorder="1" applyAlignment="1">
      <alignment horizontal="centerContinuous" vertical="center" wrapText="1"/>
    </xf>
    <xf numFmtId="0" fontId="50" fillId="5" borderId="105" xfId="45" applyFont="1" applyFill="1" applyBorder="1" applyAlignment="1">
      <alignment horizontal="centerContinuous" vertical="center" wrapText="1"/>
    </xf>
    <xf numFmtId="0" fontId="50" fillId="5" borderId="114" xfId="45" applyFont="1" applyFill="1" applyBorder="1" applyAlignment="1">
      <alignment horizontal="centerContinuous" vertical="center" wrapText="1"/>
    </xf>
    <xf numFmtId="0" fontId="50" fillId="5" borderId="38" xfId="45" applyFont="1" applyFill="1" applyBorder="1" applyAlignment="1">
      <alignment horizontal="center" vertical="center"/>
    </xf>
    <xf numFmtId="0" fontId="50" fillId="5" borderId="61" xfId="45" applyFont="1" applyFill="1" applyBorder="1" applyAlignment="1">
      <alignment horizontal="center" vertical="center"/>
    </xf>
    <xf numFmtId="167" fontId="33" fillId="0" borderId="38" xfId="56" applyNumberFormat="1" applyFont="1" applyFill="1" applyBorder="1" applyAlignment="1" applyProtection="1">
      <alignment horizontal="left" vertical="center" shrinkToFit="1"/>
    </xf>
    <xf numFmtId="0" fontId="6" fillId="5" borderId="11" xfId="53" applyFont="1" applyFill="1" applyBorder="1" applyAlignment="1" applyProtection="1">
      <alignment horizontal="center" vertical="center" wrapText="1"/>
    </xf>
    <xf numFmtId="0" fontId="2" fillId="7" borderId="33" xfId="0" applyFont="1" applyFill="1" applyBorder="1" applyAlignment="1">
      <alignment horizontal="centerContinuous"/>
    </xf>
    <xf numFmtId="0" fontId="2" fillId="7" borderId="70" xfId="0" applyFont="1" applyFill="1" applyBorder="1" applyAlignment="1">
      <alignment horizontal="centerContinuous"/>
    </xf>
    <xf numFmtId="0" fontId="2" fillId="0" borderId="0" xfId="0" applyFont="1" applyBorder="1" applyAlignment="1">
      <alignment horizontal="center"/>
    </xf>
    <xf numFmtId="0" fontId="2" fillId="0" borderId="0" xfId="0" applyFont="1" applyBorder="1"/>
    <xf numFmtId="0" fontId="50" fillId="5" borderId="23" xfId="9" applyFont="1" applyFill="1" applyBorder="1" applyAlignment="1">
      <alignment horizontal="center" vertical="center" wrapText="1"/>
    </xf>
    <xf numFmtId="0" fontId="50" fillId="5" borderId="11" xfId="9" applyFont="1" applyFill="1" applyBorder="1" applyAlignment="1">
      <alignment horizontal="center" vertical="center" wrapText="1"/>
    </xf>
    <xf numFmtId="0" fontId="20" fillId="0" borderId="18" xfId="8" applyFont="1" applyFill="1" applyBorder="1" applyAlignment="1" applyProtection="1">
      <alignment horizontal="left" vertical="center" indent="1"/>
    </xf>
    <xf numFmtId="0" fontId="0" fillId="0" borderId="62" xfId="0" applyFont="1" applyBorder="1"/>
    <xf numFmtId="49" fontId="0" fillId="0" borderId="50" xfId="0" applyNumberFormat="1" applyFont="1" applyBorder="1" applyAlignment="1">
      <alignment horizontal="right"/>
    </xf>
    <xf numFmtId="0" fontId="0" fillId="0" borderId="0" xfId="0" applyFont="1" applyBorder="1"/>
    <xf numFmtId="42" fontId="0" fillId="0" borderId="49" xfId="0" applyNumberFormat="1" applyFont="1" applyBorder="1"/>
    <xf numFmtId="0" fontId="0" fillId="6" borderId="0" xfId="0" applyFont="1" applyFill="1" applyBorder="1" applyAlignment="1">
      <alignment horizontal="center"/>
    </xf>
    <xf numFmtId="42" fontId="0" fillId="0" borderId="0" xfId="0" applyNumberFormat="1" applyFont="1" applyBorder="1"/>
    <xf numFmtId="0" fontId="0" fillId="0" borderId="49" xfId="0" applyFont="1" applyBorder="1"/>
    <xf numFmtId="44" fontId="0" fillId="6" borderId="0" xfId="0" applyNumberFormat="1" applyFont="1" applyFill="1" applyBorder="1" applyAlignment="1">
      <alignment horizontal="center"/>
    </xf>
    <xf numFmtId="10" fontId="0" fillId="6" borderId="0" xfId="0" applyNumberFormat="1" applyFont="1" applyFill="1" applyBorder="1"/>
    <xf numFmtId="0" fontId="0" fillId="0" borderId="50" xfId="0" applyFont="1" applyBorder="1"/>
    <xf numFmtId="0" fontId="0" fillId="0" borderId="106" xfId="0" applyFont="1" applyBorder="1" applyAlignment="1">
      <alignment horizontal="center"/>
    </xf>
    <xf numFmtId="0" fontId="0" fillId="6" borderId="71" xfId="0" applyFont="1" applyFill="1" applyBorder="1"/>
    <xf numFmtId="0" fontId="0" fillId="6" borderId="76" xfId="0" applyFont="1" applyFill="1" applyBorder="1"/>
    <xf numFmtId="0" fontId="0" fillId="0" borderId="76" xfId="0" applyFont="1" applyBorder="1"/>
    <xf numFmtId="0" fontId="0" fillId="0" borderId="51" xfId="0" applyFont="1" applyBorder="1"/>
    <xf numFmtId="0" fontId="0" fillId="0" borderId="19" xfId="0" applyFont="1" applyBorder="1"/>
    <xf numFmtId="0" fontId="0" fillId="0" borderId="63" xfId="0" applyFont="1" applyBorder="1"/>
    <xf numFmtId="0" fontId="53" fillId="0" borderId="0" xfId="9" applyNumberFormat="1" applyFont="1" applyFill="1" applyBorder="1" applyAlignment="1">
      <alignment vertical="center" shrinkToFit="1"/>
    </xf>
    <xf numFmtId="41" fontId="53" fillId="0" borderId="49" xfId="9" applyNumberFormat="1" applyFont="1" applyFill="1" applyBorder="1" applyAlignment="1">
      <alignment vertical="center" shrinkToFit="1"/>
    </xf>
    <xf numFmtId="42" fontId="54" fillId="0" borderId="43" xfId="8" applyNumberFormat="1" applyFont="1" applyFill="1" applyBorder="1" applyAlignment="1" applyProtection="1">
      <alignment horizontal="left" vertical="center"/>
    </xf>
    <xf numFmtId="42" fontId="54" fillId="0" borderId="47" xfId="8" applyNumberFormat="1" applyFont="1" applyFill="1" applyBorder="1" applyAlignment="1" applyProtection="1">
      <alignment horizontal="left" vertical="center"/>
    </xf>
    <xf numFmtId="0" fontId="20" fillId="8" borderId="46" xfId="7" applyFont="1" applyFill="1" applyBorder="1" applyAlignment="1">
      <alignment vertical="center"/>
    </xf>
    <xf numFmtId="0" fontId="20" fillId="8" borderId="47" xfId="7" applyFont="1" applyFill="1" applyBorder="1" applyAlignment="1">
      <alignment vertical="center"/>
    </xf>
    <xf numFmtId="168" fontId="5" fillId="8" borderId="48" xfId="7" applyNumberFormat="1" applyFont="1" applyFill="1" applyBorder="1" applyAlignment="1">
      <alignment horizontal="left" vertical="center"/>
    </xf>
    <xf numFmtId="169" fontId="20" fillId="8" borderId="45" xfId="7" applyNumberFormat="1" applyFont="1" applyFill="1" applyBorder="1" applyAlignment="1">
      <alignment horizontal="center" vertical="center"/>
    </xf>
    <xf numFmtId="0" fontId="5" fillId="8" borderId="62" xfId="7" applyFont="1" applyFill="1" applyBorder="1" applyAlignment="1" applyProtection="1">
      <alignment horizontal="left" vertical="center"/>
    </xf>
    <xf numFmtId="0" fontId="5" fillId="8" borderId="33" xfId="7" applyFont="1" applyFill="1" applyBorder="1" applyAlignment="1" applyProtection="1">
      <alignment vertical="center"/>
    </xf>
    <xf numFmtId="0" fontId="5" fillId="8" borderId="70" xfId="7" applyFont="1" applyFill="1" applyBorder="1" applyAlignment="1" applyProtection="1">
      <alignment vertical="center"/>
    </xf>
    <xf numFmtId="0" fontId="5" fillId="8" borderId="62" xfId="7" applyFont="1" applyFill="1" applyBorder="1" applyAlignment="1" applyProtection="1">
      <alignment vertical="center"/>
    </xf>
    <xf numFmtId="0" fontId="5" fillId="8" borderId="0" xfId="7" applyFont="1" applyFill="1" applyBorder="1" applyAlignment="1" applyProtection="1">
      <alignment vertical="center"/>
    </xf>
    <xf numFmtId="0" fontId="5" fillId="8" borderId="49" xfId="7" applyFont="1" applyFill="1" applyBorder="1" applyAlignment="1" applyProtection="1">
      <alignment vertical="center"/>
    </xf>
    <xf numFmtId="0" fontId="20" fillId="8" borderId="49" xfId="7" applyFont="1" applyFill="1" applyBorder="1" applyAlignment="1">
      <alignment horizontal="left" vertical="center"/>
    </xf>
    <xf numFmtId="0" fontId="20" fillId="8" borderId="0" xfId="7" applyFont="1" applyFill="1" applyBorder="1" applyAlignment="1">
      <alignment vertical="center"/>
    </xf>
    <xf numFmtId="0" fontId="20" fillId="8" borderId="50" xfId="7" applyFont="1" applyFill="1" applyBorder="1" applyAlignment="1">
      <alignment horizontal="center" vertical="center"/>
    </xf>
    <xf numFmtId="0" fontId="25" fillId="8" borderId="0" xfId="7" applyFont="1" applyFill="1" applyBorder="1" applyAlignment="1">
      <alignment horizontal="center" vertical="center"/>
    </xf>
    <xf numFmtId="0" fontId="7" fillId="8" borderId="50" xfId="7" applyFont="1" applyFill="1" applyBorder="1" applyAlignment="1">
      <alignment horizontal="left" vertical="center"/>
    </xf>
    <xf numFmtId="0" fontId="46" fillId="8" borderId="50" xfId="1" applyFont="1" applyFill="1" applyBorder="1" applyAlignment="1">
      <alignment vertical="center"/>
    </xf>
    <xf numFmtId="0" fontId="20" fillId="8" borderId="50" xfId="7" applyFont="1" applyFill="1" applyBorder="1" applyAlignment="1">
      <alignment vertical="center"/>
    </xf>
    <xf numFmtId="0" fontId="20" fillId="8" borderId="0" xfId="7" applyFont="1" applyFill="1" applyBorder="1" applyAlignment="1">
      <alignment horizontal="left" vertical="center"/>
    </xf>
    <xf numFmtId="0" fontId="7" fillId="8" borderId="50" xfId="7" applyFont="1" applyFill="1" applyBorder="1" applyAlignment="1">
      <alignment vertical="center"/>
    </xf>
    <xf numFmtId="0" fontId="16" fillId="8" borderId="0" xfId="7" applyFont="1" applyFill="1" applyBorder="1" applyAlignment="1">
      <alignment horizontal="center" vertical="center"/>
    </xf>
    <xf numFmtId="0" fontId="20" fillId="8" borderId="49" xfId="7" applyFont="1" applyFill="1" applyBorder="1" applyAlignment="1">
      <alignment vertical="center"/>
    </xf>
    <xf numFmtId="0" fontId="19" fillId="8" borderId="50" xfId="7" applyFont="1" applyFill="1" applyBorder="1" applyAlignment="1">
      <alignment horizontal="left" vertical="center" wrapText="1"/>
    </xf>
    <xf numFmtId="0" fontId="19" fillId="8" borderId="0" xfId="7" applyFont="1" applyFill="1" applyBorder="1" applyAlignment="1">
      <alignment horizontal="left" vertical="center" wrapText="1"/>
    </xf>
    <xf numFmtId="0" fontId="19" fillId="8" borderId="49" xfId="7" applyFont="1" applyFill="1" applyBorder="1" applyAlignment="1">
      <alignment horizontal="left" vertical="center" wrapText="1"/>
    </xf>
    <xf numFmtId="0" fontId="5" fillId="8" borderId="0" xfId="7" applyFont="1" applyFill="1" applyBorder="1" applyAlignment="1">
      <alignment vertical="center"/>
    </xf>
    <xf numFmtId="41" fontId="5" fillId="8" borderId="0" xfId="7" applyNumberFormat="1" applyFont="1" applyFill="1" applyBorder="1" applyAlignment="1">
      <alignment vertical="center"/>
    </xf>
    <xf numFmtId="42" fontId="5" fillId="8" borderId="0" xfId="7" applyNumberFormat="1" applyFont="1" applyFill="1" applyBorder="1" applyAlignment="1">
      <alignment vertical="center"/>
    </xf>
    <xf numFmtId="0" fontId="5" fillId="8" borderId="49" xfId="7" applyFont="1" applyFill="1" applyBorder="1" applyAlignment="1">
      <alignment vertical="center"/>
    </xf>
    <xf numFmtId="0" fontId="7" fillId="8" borderId="0" xfId="7" applyFont="1" applyFill="1" applyBorder="1" applyAlignment="1">
      <alignment vertical="center"/>
    </xf>
    <xf numFmtId="0" fontId="5" fillId="8" borderId="50" xfId="7" applyFont="1" applyFill="1" applyBorder="1" applyAlignment="1">
      <alignment vertical="center"/>
    </xf>
    <xf numFmtId="0" fontId="5" fillId="8" borderId="0" xfId="7" applyFont="1" applyFill="1" applyAlignment="1">
      <alignment vertical="center"/>
    </xf>
    <xf numFmtId="0" fontId="0" fillId="8" borderId="0" xfId="0" applyFill="1"/>
    <xf numFmtId="0" fontId="8" fillId="8" borderId="0" xfId="9" applyFont="1" applyFill="1" applyAlignment="1">
      <alignment vertical="center"/>
    </xf>
    <xf numFmtId="0" fontId="8" fillId="8" borderId="0" xfId="9" applyFont="1" applyFill="1" applyAlignment="1">
      <alignment horizontal="centerContinuous" vertical="center"/>
    </xf>
    <xf numFmtId="41" fontId="8" fillId="8" borderId="0" xfId="9" applyNumberFormat="1" applyFont="1" applyFill="1" applyAlignment="1">
      <alignment horizontal="centerContinuous" vertical="center"/>
    </xf>
    <xf numFmtId="0" fontId="50" fillId="8" borderId="19" xfId="9" applyFont="1" applyFill="1" applyBorder="1" applyAlignment="1">
      <alignment horizontal="center" vertical="center"/>
    </xf>
    <xf numFmtId="0" fontId="8" fillId="8" borderId="0" xfId="9" applyFont="1" applyFill="1" applyBorder="1" applyAlignment="1">
      <alignment vertical="center"/>
    </xf>
    <xf numFmtId="0" fontId="50" fillId="8" borderId="0" xfId="9" applyFont="1" applyFill="1" applyBorder="1" applyAlignment="1">
      <alignment vertical="center"/>
    </xf>
    <xf numFmtId="41" fontId="49" fillId="8" borderId="0" xfId="9" applyNumberFormat="1" applyFont="1" applyFill="1" applyAlignment="1">
      <alignment horizontal="right" vertical="center"/>
    </xf>
    <xf numFmtId="0" fontId="50" fillId="8" borderId="20" xfId="9" applyFont="1" applyFill="1" applyBorder="1" applyAlignment="1">
      <alignment horizontal="center" vertical="center"/>
    </xf>
    <xf numFmtId="0" fontId="3" fillId="8" borderId="0" xfId="10" applyFill="1"/>
    <xf numFmtId="168" fontId="7" fillId="8" borderId="0" xfId="9" applyNumberFormat="1" applyFont="1" applyFill="1" applyBorder="1" applyAlignment="1">
      <alignment horizontal="center" vertical="center"/>
    </xf>
    <xf numFmtId="0" fontId="7" fillId="8" borderId="0" xfId="9" applyFont="1" applyFill="1" applyBorder="1" applyAlignment="1">
      <alignment vertical="center"/>
    </xf>
    <xf numFmtId="41" fontId="7" fillId="8" borderId="0" xfId="9" applyNumberFormat="1" applyFont="1" applyFill="1" applyBorder="1" applyAlignment="1">
      <alignment vertical="center"/>
    </xf>
    <xf numFmtId="41" fontId="7" fillId="8" borderId="0" xfId="9" applyNumberFormat="1" applyFont="1" applyFill="1" applyBorder="1" applyAlignment="1">
      <alignment horizontal="left" vertical="center"/>
    </xf>
    <xf numFmtId="0" fontId="7" fillId="8" borderId="3" xfId="9" applyFont="1" applyFill="1" applyBorder="1" applyAlignment="1">
      <alignment horizontal="center" vertical="center"/>
    </xf>
    <xf numFmtId="41" fontId="7" fillId="8" borderId="3" xfId="9" applyNumberFormat="1" applyFont="1" applyFill="1" applyBorder="1" applyAlignment="1">
      <alignment horizontal="center" vertical="center"/>
    </xf>
    <xf numFmtId="0" fontId="8" fillId="8" borderId="0" xfId="9" applyFont="1" applyFill="1" applyAlignment="1">
      <alignment horizontal="center" vertical="center"/>
    </xf>
    <xf numFmtId="41" fontId="8" fillId="8" borderId="0" xfId="9" applyNumberFormat="1" applyFont="1" applyFill="1" applyAlignment="1">
      <alignment horizontal="center" vertical="center"/>
    </xf>
    <xf numFmtId="41" fontId="8" fillId="8" borderId="0" xfId="9" applyNumberFormat="1" applyFont="1" applyFill="1" applyBorder="1" applyAlignment="1">
      <alignment horizontal="center" vertical="center"/>
    </xf>
    <xf numFmtId="0" fontId="49" fillId="8" borderId="0" xfId="9" applyFont="1" applyFill="1" applyBorder="1" applyAlignment="1">
      <alignment horizontal="center" vertical="center"/>
    </xf>
    <xf numFmtId="168" fontId="49" fillId="8" borderId="0" xfId="9" applyNumberFormat="1" applyFont="1" applyFill="1" applyBorder="1" applyAlignment="1">
      <alignment horizontal="center" vertical="center"/>
    </xf>
    <xf numFmtId="0" fontId="3" fillId="8" borderId="0" xfId="17" applyFill="1"/>
    <xf numFmtId="41" fontId="7" fillId="8" borderId="0" xfId="9" applyNumberFormat="1" applyFont="1" applyFill="1" applyBorder="1" applyAlignment="1">
      <alignment horizontal="centerContinuous" vertical="center"/>
    </xf>
    <xf numFmtId="0" fontId="8" fillId="8" borderId="0" xfId="9" applyFont="1" applyFill="1" applyAlignment="1">
      <alignment horizontal="right" vertical="center"/>
    </xf>
    <xf numFmtId="0" fontId="16" fillId="8" borderId="3" xfId="9" applyFont="1" applyFill="1" applyBorder="1" applyAlignment="1">
      <alignment vertical="center"/>
    </xf>
    <xf numFmtId="41" fontId="7" fillId="8" borderId="0" xfId="9" applyNumberFormat="1" applyFont="1" applyFill="1" applyAlignment="1">
      <alignment horizontal="centerContinuous" vertical="center"/>
    </xf>
    <xf numFmtId="0" fontId="8" fillId="8" borderId="27" xfId="9" applyFont="1" applyFill="1" applyBorder="1" applyAlignment="1">
      <alignment horizontal="right" vertical="center"/>
    </xf>
    <xf numFmtId="0" fontId="20" fillId="8" borderId="3" xfId="9" applyFont="1" applyFill="1" applyBorder="1" applyAlignment="1">
      <alignment horizontal="center" vertical="center"/>
    </xf>
    <xf numFmtId="41" fontId="20" fillId="8" borderId="3" xfId="9" applyNumberFormat="1" applyFont="1" applyFill="1" applyBorder="1" applyAlignment="1">
      <alignment horizontal="center" vertical="center"/>
    </xf>
    <xf numFmtId="0" fontId="50" fillId="8" borderId="0" xfId="9" applyFont="1" applyFill="1" applyAlignment="1">
      <alignment vertical="center"/>
    </xf>
    <xf numFmtId="0" fontId="50" fillId="8" borderId="0" xfId="9" applyFont="1" applyFill="1" applyAlignment="1">
      <alignment horizontal="center" vertical="center"/>
    </xf>
    <xf numFmtId="41" fontId="50" fillId="8" borderId="0" xfId="9" applyNumberFormat="1" applyFont="1" applyFill="1" applyAlignment="1">
      <alignment horizontal="center" vertical="center"/>
    </xf>
    <xf numFmtId="41" fontId="50" fillId="8" borderId="0" xfId="9" applyNumberFormat="1" applyFont="1" applyFill="1" applyBorder="1" applyAlignment="1">
      <alignment horizontal="center" vertical="center"/>
    </xf>
    <xf numFmtId="0" fontId="49" fillId="8" borderId="0" xfId="9" applyFont="1" applyFill="1" applyAlignment="1">
      <alignment vertical="center"/>
    </xf>
    <xf numFmtId="0" fontId="49" fillId="8" borderId="0" xfId="9" applyFont="1" applyFill="1" applyBorder="1" applyAlignment="1">
      <alignment vertical="center"/>
    </xf>
    <xf numFmtId="41" fontId="49" fillId="8" borderId="0" xfId="9" applyNumberFormat="1" applyFont="1" applyFill="1" applyBorder="1" applyAlignment="1">
      <alignment vertical="center"/>
    </xf>
    <xf numFmtId="41" fontId="49" fillId="8" borderId="0" xfId="9" applyNumberFormat="1" applyFont="1" applyFill="1" applyBorder="1" applyAlignment="1">
      <alignment horizontal="left" vertical="center"/>
    </xf>
    <xf numFmtId="41" fontId="49" fillId="8" borderId="0" xfId="9" applyNumberFormat="1" applyFont="1" applyFill="1" applyBorder="1" applyAlignment="1">
      <alignment horizontal="center" vertical="center"/>
    </xf>
    <xf numFmtId="0" fontId="50" fillId="8" borderId="3" xfId="9" applyFont="1" applyFill="1" applyBorder="1" applyAlignment="1">
      <alignment vertical="center"/>
    </xf>
    <xf numFmtId="0" fontId="7" fillId="8" borderId="0" xfId="9" applyFont="1" applyFill="1" applyAlignment="1">
      <alignment horizontal="center" vertical="center"/>
    </xf>
    <xf numFmtId="41" fontId="7" fillId="8" borderId="0" xfId="9" applyNumberFormat="1" applyFont="1" applyFill="1" applyAlignment="1">
      <alignment horizontal="center" vertical="center"/>
    </xf>
    <xf numFmtId="0" fontId="3" fillId="8" borderId="0" xfId="24" applyFill="1"/>
    <xf numFmtId="41" fontId="7" fillId="8" borderId="88" xfId="9" applyNumberFormat="1" applyFont="1" applyFill="1" applyBorder="1" applyAlignment="1">
      <alignment horizontal="center" vertical="center"/>
    </xf>
    <xf numFmtId="0" fontId="3" fillId="8" borderId="0" xfId="31" applyFill="1"/>
    <xf numFmtId="41" fontId="49" fillId="8" borderId="0" xfId="9" applyNumberFormat="1" applyFont="1" applyFill="1" applyAlignment="1">
      <alignment horizontal="center" vertical="center"/>
    </xf>
    <xf numFmtId="41" fontId="7" fillId="8" borderId="0" xfId="9" applyNumberFormat="1" applyFont="1" applyFill="1" applyBorder="1" applyAlignment="1">
      <alignment horizontal="center" vertical="center"/>
    </xf>
    <xf numFmtId="43" fontId="20" fillId="8" borderId="0" xfId="9" applyNumberFormat="1" applyFont="1" applyFill="1" applyBorder="1" applyAlignment="1">
      <alignment vertical="center"/>
    </xf>
    <xf numFmtId="0" fontId="16" fillId="8" borderId="0" xfId="9" applyFont="1" applyFill="1" applyBorder="1" applyAlignment="1">
      <alignment horizontal="center" vertical="center"/>
    </xf>
    <xf numFmtId="166" fontId="20" fillId="8" borderId="0" xfId="9" applyNumberFormat="1" applyFont="1" applyFill="1" applyBorder="1" applyAlignment="1">
      <alignment horizontal="center" vertical="center"/>
    </xf>
    <xf numFmtId="42" fontId="23" fillId="8" borderId="0" xfId="9" applyNumberFormat="1" applyFont="1" applyFill="1" applyBorder="1" applyAlignment="1">
      <alignment vertical="center"/>
    </xf>
    <xf numFmtId="0" fontId="20" fillId="8" borderId="0" xfId="9" applyFont="1" applyFill="1" applyBorder="1"/>
    <xf numFmtId="0" fontId="20" fillId="8" borderId="33" xfId="9" applyFont="1" applyFill="1" applyBorder="1"/>
    <xf numFmtId="41" fontId="20" fillId="8" borderId="33" xfId="9" applyNumberFormat="1" applyFont="1" applyFill="1" applyBorder="1"/>
    <xf numFmtId="41" fontId="20" fillId="8" borderId="0" xfId="9" applyNumberFormat="1" applyFont="1" applyFill="1" applyBorder="1" applyAlignment="1">
      <alignment vertical="center"/>
    </xf>
    <xf numFmtId="0" fontId="20" fillId="8" borderId="0" xfId="9" applyFont="1" applyFill="1" applyBorder="1" applyAlignment="1">
      <alignment vertical="center"/>
    </xf>
    <xf numFmtId="0" fontId="22" fillId="8" borderId="0" xfId="9" applyFont="1" applyFill="1" applyBorder="1" applyAlignment="1">
      <alignment horizontal="left" vertical="center"/>
    </xf>
    <xf numFmtId="0" fontId="16" fillId="8" borderId="0" xfId="9" applyFont="1" applyFill="1" applyBorder="1" applyAlignment="1">
      <alignment horizontal="left" vertical="center"/>
    </xf>
    <xf numFmtId="42" fontId="26" fillId="8" borderId="0" xfId="34" applyNumberFormat="1" applyFont="1" applyFill="1" applyBorder="1" applyAlignment="1">
      <alignment vertical="center"/>
    </xf>
    <xf numFmtId="42" fontId="14" fillId="8" borderId="0" xfId="34" applyNumberFormat="1" applyFont="1" applyFill="1" applyBorder="1" applyAlignment="1">
      <alignment vertical="center"/>
    </xf>
    <xf numFmtId="43" fontId="7" fillId="8" borderId="0" xfId="9" applyNumberFormat="1" applyFont="1" applyFill="1" applyBorder="1" applyAlignment="1">
      <alignment vertical="center"/>
    </xf>
    <xf numFmtId="0" fontId="13" fillId="8" borderId="0" xfId="9" applyFont="1" applyFill="1" applyBorder="1" applyAlignment="1">
      <alignment horizontal="left" vertical="center"/>
    </xf>
    <xf numFmtId="0" fontId="8" fillId="8" borderId="0" xfId="9" applyFont="1" applyFill="1" applyBorder="1" applyAlignment="1">
      <alignment horizontal="left" vertical="center"/>
    </xf>
    <xf numFmtId="41" fontId="28" fillId="8" borderId="23" xfId="9" applyNumberFormat="1" applyFont="1" applyFill="1" applyBorder="1" applyAlignment="1">
      <alignment shrinkToFit="1"/>
    </xf>
    <xf numFmtId="10" fontId="28" fillId="8" borderId="57" xfId="9" applyNumberFormat="1" applyFont="1" applyFill="1" applyBorder="1" applyAlignment="1">
      <alignment shrinkToFit="1"/>
    </xf>
    <xf numFmtId="41" fontId="20" fillId="8" borderId="58" xfId="9" applyNumberFormat="1" applyFont="1" applyFill="1" applyBorder="1" applyAlignment="1">
      <alignment shrinkToFit="1"/>
    </xf>
    <xf numFmtId="0" fontId="20" fillId="8" borderId="59" xfId="9" applyFont="1" applyFill="1" applyBorder="1" applyAlignment="1">
      <alignment shrinkToFit="1"/>
    </xf>
    <xf numFmtId="10" fontId="20" fillId="8" borderId="57" xfId="9" applyNumberFormat="1" applyFont="1" applyFill="1" applyBorder="1" applyAlignment="1">
      <alignment shrinkToFit="1"/>
    </xf>
    <xf numFmtId="10" fontId="21" fillId="8" borderId="57" xfId="9" applyNumberFormat="1" applyFont="1" applyFill="1" applyBorder="1" applyAlignment="1">
      <alignment shrinkToFit="1"/>
    </xf>
    <xf numFmtId="10" fontId="20" fillId="8" borderId="49" xfId="9" applyNumberFormat="1" applyFont="1" applyFill="1" applyBorder="1" applyAlignment="1">
      <alignment shrinkToFit="1"/>
    </xf>
    <xf numFmtId="10" fontId="51" fillId="8" borderId="57" xfId="9" applyNumberFormat="1" applyFont="1" applyFill="1" applyBorder="1" applyAlignment="1">
      <alignment shrinkToFit="1"/>
    </xf>
    <xf numFmtId="0" fontId="3" fillId="8" borderId="0" xfId="38" applyFill="1"/>
    <xf numFmtId="41" fontId="49" fillId="8" borderId="0" xfId="9" applyNumberFormat="1" applyFont="1" applyFill="1" applyBorder="1" applyAlignment="1">
      <alignment horizontal="centerContinuous" vertical="center"/>
    </xf>
    <xf numFmtId="0" fontId="17" fillId="8" borderId="0" xfId="9" applyFont="1" applyFill="1" applyAlignment="1" applyProtection="1">
      <alignment vertical="center"/>
    </xf>
    <xf numFmtId="0" fontId="7" fillId="8" borderId="0" xfId="9" applyFont="1" applyFill="1" applyAlignment="1" applyProtection="1">
      <alignment vertical="center"/>
    </xf>
    <xf numFmtId="41" fontId="7" fillId="8" borderId="0" xfId="9" applyNumberFormat="1" applyFont="1" applyFill="1" applyAlignment="1" applyProtection="1">
      <alignment vertical="center"/>
    </xf>
    <xf numFmtId="0" fontId="40" fillId="8" borderId="0" xfId="9" applyFont="1" applyFill="1" applyAlignment="1">
      <alignment vertical="center"/>
    </xf>
    <xf numFmtId="0" fontId="10" fillId="8" borderId="0" xfId="38" applyFont="1" applyFill="1" applyAlignment="1">
      <alignment horizontal="right"/>
    </xf>
    <xf numFmtId="0" fontId="39" fillId="8" borderId="0" xfId="38" applyFont="1" applyFill="1" applyAlignment="1">
      <alignment vertical="center" wrapText="1"/>
    </xf>
    <xf numFmtId="0" fontId="10" fillId="8" borderId="0" xfId="38" applyFont="1" applyFill="1"/>
    <xf numFmtId="0" fontId="7" fillId="8" borderId="0" xfId="9" applyFont="1" applyFill="1" applyAlignment="1">
      <alignment vertical="center"/>
    </xf>
    <xf numFmtId="42" fontId="10" fillId="8" borderId="0" xfId="38" applyNumberFormat="1" applyFont="1" applyFill="1"/>
    <xf numFmtId="0" fontId="16" fillId="8" borderId="0" xfId="45" applyFont="1" applyFill="1" applyBorder="1" applyAlignment="1">
      <alignment horizontal="centerContinuous" vertical="center"/>
    </xf>
    <xf numFmtId="0" fontId="16" fillId="8" borderId="0" xfId="45" applyFont="1" applyFill="1" applyBorder="1" applyAlignment="1">
      <alignment horizontal="center" vertical="center"/>
    </xf>
    <xf numFmtId="0" fontId="49" fillId="8" borderId="0" xfId="45" applyFont="1" applyFill="1" applyBorder="1" applyAlignment="1">
      <alignment horizontal="left" vertical="center"/>
    </xf>
    <xf numFmtId="0" fontId="42" fillId="8" borderId="0" xfId="45" applyFont="1" applyFill="1" applyAlignment="1">
      <alignment vertical="center"/>
    </xf>
    <xf numFmtId="0" fontId="3" fillId="8" borderId="0" xfId="45" applyFill="1" applyAlignment="1">
      <alignment vertical="center"/>
    </xf>
    <xf numFmtId="0" fontId="49" fillId="8" borderId="0" xfId="45" applyFont="1" applyFill="1" applyBorder="1" applyAlignment="1">
      <alignment horizontal="right" vertical="center"/>
    </xf>
    <xf numFmtId="168" fontId="50" fillId="8" borderId="0" xfId="45" applyNumberFormat="1" applyFont="1" applyFill="1" applyBorder="1" applyAlignment="1">
      <alignment vertical="center"/>
    </xf>
    <xf numFmtId="0" fontId="50" fillId="8" borderId="33" xfId="45" applyFont="1" applyFill="1" applyBorder="1" applyAlignment="1">
      <alignment vertical="center"/>
    </xf>
    <xf numFmtId="49" fontId="10" fillId="8" borderId="0" xfId="45" applyNumberFormat="1" applyFont="1" applyFill="1" applyAlignment="1">
      <alignment horizontal="center" vertical="center"/>
    </xf>
    <xf numFmtId="0" fontId="10" fillId="8" borderId="0" xfId="45" applyFont="1" applyFill="1" applyAlignment="1">
      <alignment vertical="center"/>
    </xf>
    <xf numFmtId="0" fontId="10" fillId="8" borderId="0" xfId="45" applyFont="1" applyFill="1" applyAlignment="1">
      <alignment horizontal="center" vertical="center"/>
    </xf>
    <xf numFmtId="2" fontId="10" fillId="8" borderId="0" xfId="45" applyNumberFormat="1" applyFont="1" applyFill="1" applyAlignment="1">
      <alignment vertical="center"/>
    </xf>
    <xf numFmtId="49" fontId="3" fillId="8" borderId="0" xfId="45" applyNumberFormat="1" applyFill="1" applyAlignment="1">
      <alignment horizontal="center" vertical="center"/>
    </xf>
    <xf numFmtId="0" fontId="3" fillId="8" borderId="0" xfId="45" applyFill="1"/>
    <xf numFmtId="49" fontId="10" fillId="8" borderId="0" xfId="53" applyNumberFormat="1" applyFont="1" applyFill="1" applyAlignment="1" applyProtection="1">
      <alignment vertical="center"/>
    </xf>
    <xf numFmtId="0" fontId="47" fillId="8" borderId="0" xfId="53" applyFont="1" applyFill="1" applyAlignment="1" applyProtection="1">
      <alignment horizontal="left" vertical="center"/>
    </xf>
    <xf numFmtId="0" fontId="37" fillId="8" borderId="0" xfId="53" applyFont="1" applyFill="1" applyAlignment="1" applyProtection="1">
      <alignment horizontal="left" vertical="center"/>
    </xf>
    <xf numFmtId="0" fontId="37" fillId="8" borderId="0" xfId="53" applyFont="1" applyFill="1" applyAlignment="1" applyProtection="1">
      <alignment vertical="center"/>
    </xf>
    <xf numFmtId="49" fontId="10" fillId="8" borderId="0" xfId="53" applyNumberFormat="1" applyFont="1" applyFill="1" applyAlignment="1" applyProtection="1">
      <alignment horizontal="center" vertical="center"/>
    </xf>
    <xf numFmtId="0" fontId="10" fillId="8" borderId="0" xfId="53" applyFont="1" applyFill="1" applyAlignment="1">
      <alignment vertical="center"/>
    </xf>
    <xf numFmtId="0" fontId="6" fillId="8" borderId="0" xfId="53" applyFont="1" applyFill="1" applyBorder="1" applyAlignment="1" applyProtection="1">
      <alignment horizontal="center" vertical="center"/>
    </xf>
    <xf numFmtId="0" fontId="42" fillId="8" borderId="0" xfId="53" applyFont="1" applyFill="1" applyAlignment="1" applyProtection="1">
      <alignment vertical="center"/>
    </xf>
    <xf numFmtId="0" fontId="5" fillId="8" borderId="0" xfId="53" applyFont="1" applyFill="1" applyBorder="1" applyAlignment="1" applyProtection="1">
      <alignment horizontal="right" vertical="center"/>
    </xf>
    <xf numFmtId="0" fontId="5" fillId="8" borderId="0" xfId="53" applyFont="1" applyFill="1" applyBorder="1" applyAlignment="1" applyProtection="1">
      <alignment horizontal="left" vertical="center"/>
    </xf>
    <xf numFmtId="0" fontId="7" fillId="8" borderId="19" xfId="53" applyFont="1" applyFill="1" applyBorder="1" applyAlignment="1" applyProtection="1">
      <alignment horizontal="left" vertical="center"/>
    </xf>
    <xf numFmtId="0" fontId="3" fillId="8" borderId="19" xfId="53" applyFill="1" applyBorder="1" applyAlignment="1" applyProtection="1">
      <alignment vertical="center"/>
    </xf>
    <xf numFmtId="0" fontId="3" fillId="8" borderId="0" xfId="53" applyFill="1" applyAlignment="1" applyProtection="1">
      <alignment vertical="center"/>
    </xf>
    <xf numFmtId="0" fontId="7" fillId="8" borderId="0" xfId="53" applyFont="1" applyFill="1" applyBorder="1" applyAlignment="1" applyProtection="1">
      <alignment horizontal="right" vertical="center"/>
    </xf>
    <xf numFmtId="0" fontId="16" fillId="8" borderId="0" xfId="8" applyFont="1" applyFill="1" applyBorder="1" applyAlignment="1" applyProtection="1">
      <alignment horizontal="center" vertical="center"/>
    </xf>
    <xf numFmtId="0" fontId="6" fillId="8" borderId="0" xfId="59" applyNumberFormat="1" applyFont="1" applyFill="1" applyBorder="1" applyAlignment="1" applyProtection="1">
      <alignment vertical="center"/>
    </xf>
    <xf numFmtId="0" fontId="5" fillId="8" borderId="0" xfId="59" applyFont="1" applyFill="1" applyBorder="1" applyAlignment="1" applyProtection="1">
      <alignment horizontal="center" vertical="center"/>
    </xf>
    <xf numFmtId="0" fontId="6" fillId="8" borderId="0" xfId="59" applyFont="1" applyFill="1" applyBorder="1" applyAlignment="1" applyProtection="1">
      <alignment vertical="center"/>
    </xf>
    <xf numFmtId="0" fontId="42" fillId="8" borderId="0" xfId="59" applyFont="1" applyFill="1" applyBorder="1" applyAlignment="1" applyProtection="1">
      <alignment vertical="center"/>
    </xf>
    <xf numFmtId="0" fontId="42" fillId="8" borderId="0" xfId="59" applyFont="1" applyFill="1" applyAlignment="1" applyProtection="1">
      <alignment vertical="center"/>
    </xf>
    <xf numFmtId="0" fontId="7" fillId="8" borderId="0" xfId="59" applyFont="1" applyFill="1" applyBorder="1" applyAlignment="1" applyProtection="1">
      <alignment horizontal="left" vertical="center"/>
    </xf>
    <xf numFmtId="0" fontId="8" fillId="8" borderId="33" xfId="59" applyFont="1" applyFill="1" applyBorder="1" applyAlignment="1" applyProtection="1">
      <alignment horizontal="center" vertical="center"/>
    </xf>
    <xf numFmtId="0" fontId="8" fillId="8" borderId="0" xfId="59" applyFont="1" applyFill="1" applyBorder="1" applyAlignment="1" applyProtection="1">
      <alignment horizontal="center" vertical="center"/>
    </xf>
    <xf numFmtId="0" fontId="3" fillId="8" borderId="0" xfId="59" applyFill="1" applyAlignment="1" applyProtection="1">
      <alignment vertical="center"/>
    </xf>
    <xf numFmtId="0" fontId="7" fillId="8" borderId="19" xfId="59" applyFont="1" applyFill="1" applyBorder="1" applyAlignment="1" applyProtection="1">
      <alignment horizontal="left" vertical="center"/>
    </xf>
    <xf numFmtId="0" fontId="8" fillId="8" borderId="19" xfId="59" applyFont="1" applyFill="1" applyBorder="1" applyAlignment="1" applyProtection="1">
      <alignment horizontal="center" vertical="center"/>
    </xf>
    <xf numFmtId="0" fontId="3" fillId="8" borderId="19" xfId="59" applyFill="1" applyBorder="1" applyAlignment="1" applyProtection="1">
      <alignment vertical="center"/>
    </xf>
    <xf numFmtId="49" fontId="5" fillId="8" borderId="0" xfId="8" applyNumberFormat="1" applyFont="1" applyFill="1" applyBorder="1" applyAlignment="1" applyProtection="1">
      <alignment vertical="center"/>
    </xf>
    <xf numFmtId="0" fontId="12" fillId="8" borderId="0" xfId="8" applyFont="1" applyFill="1" applyBorder="1" applyAlignment="1" applyProtection="1">
      <alignment horizontal="left" vertical="center"/>
    </xf>
    <xf numFmtId="167" fontId="6" fillId="8" borderId="0" xfId="8" applyNumberFormat="1" applyFont="1" applyFill="1" applyBorder="1" applyAlignment="1" applyProtection="1">
      <alignment vertical="center"/>
    </xf>
    <xf numFmtId="0" fontId="5" fillId="8" borderId="0" xfId="8" applyFill="1" applyAlignment="1" applyProtection="1">
      <alignment vertical="center"/>
    </xf>
    <xf numFmtId="0" fontId="5" fillId="8" borderId="0" xfId="8" applyFont="1" applyFill="1" applyAlignment="1" applyProtection="1">
      <alignment horizontal="left" vertical="center"/>
    </xf>
    <xf numFmtId="0" fontId="5" fillId="8" borderId="0" xfId="8" applyFont="1" applyFill="1" applyAlignment="1" applyProtection="1">
      <alignment horizontal="left" vertical="center" indent="2"/>
    </xf>
    <xf numFmtId="49" fontId="5" fillId="8" borderId="0" xfId="8" applyNumberFormat="1" applyFill="1" applyAlignment="1" applyProtection="1">
      <alignment vertical="center"/>
    </xf>
    <xf numFmtId="0" fontId="6" fillId="8" borderId="19" xfId="64" applyFont="1" applyFill="1" applyBorder="1" applyAlignment="1" applyProtection="1">
      <alignment horizontal="center" vertical="center"/>
    </xf>
    <xf numFmtId="0" fontId="6" fillId="8" borderId="20" xfId="64" applyFont="1" applyFill="1" applyBorder="1" applyAlignment="1">
      <alignment horizontal="center" vertical="center"/>
    </xf>
    <xf numFmtId="10" fontId="0" fillId="8" borderId="0" xfId="0" applyNumberFormat="1" applyFill="1"/>
    <xf numFmtId="44" fontId="0" fillId="8" borderId="0" xfId="0" applyNumberFormat="1" applyFill="1"/>
    <xf numFmtId="0" fontId="3" fillId="8" borderId="0" xfId="64" applyFill="1"/>
    <xf numFmtId="0" fontId="42" fillId="8" borderId="0" xfId="64" applyFont="1" applyFill="1" applyAlignment="1">
      <alignment vertical="center"/>
    </xf>
    <xf numFmtId="0" fontId="42" fillId="8" borderId="0" xfId="64" applyFont="1" applyFill="1" applyBorder="1" applyAlignment="1">
      <alignment vertical="center"/>
    </xf>
    <xf numFmtId="0" fontId="42" fillId="8" borderId="0" xfId="64" applyFont="1" applyFill="1" applyBorder="1" applyAlignment="1">
      <alignment horizontal="right" vertical="center"/>
    </xf>
    <xf numFmtId="1" fontId="44" fillId="8" borderId="0" xfId="64" applyNumberFormat="1" applyFont="1" applyFill="1" applyBorder="1" applyAlignment="1" applyProtection="1">
      <alignment horizontal="left" vertical="center"/>
      <protection locked="0"/>
    </xf>
    <xf numFmtId="0" fontId="3" fillId="8" borderId="0" xfId="64" applyFont="1" applyFill="1" applyBorder="1" applyAlignment="1">
      <alignment vertical="center"/>
    </xf>
    <xf numFmtId="0" fontId="3" fillId="8" borderId="0" xfId="64" applyFont="1" applyFill="1" applyAlignment="1">
      <alignment vertical="center" wrapText="1"/>
    </xf>
    <xf numFmtId="41" fontId="3" fillId="8" borderId="0" xfId="64" applyNumberFormat="1" applyFont="1" applyFill="1" applyAlignment="1">
      <alignment vertical="center"/>
    </xf>
    <xf numFmtId="0" fontId="3" fillId="8" borderId="0" xfId="64" applyFont="1" applyFill="1" applyAlignment="1">
      <alignment vertical="center"/>
    </xf>
    <xf numFmtId="0" fontId="35" fillId="8" borderId="50" xfId="6" applyFill="1" applyBorder="1" applyAlignment="1">
      <alignment horizontal="left" vertical="center" indent="1"/>
    </xf>
    <xf numFmtId="0" fontId="0" fillId="8" borderId="0" xfId="0" applyFill="1" applyAlignment="1">
      <alignment horizontal="left"/>
    </xf>
    <xf numFmtId="0" fontId="39" fillId="8" borderId="0" xfId="9" applyFont="1" applyFill="1" applyBorder="1" applyAlignment="1">
      <alignment vertical="top" wrapText="1"/>
    </xf>
    <xf numFmtId="0" fontId="8" fillId="8" borderId="3" xfId="9" applyFont="1" applyFill="1" applyBorder="1" applyAlignment="1">
      <alignment horizontal="right" vertical="center"/>
    </xf>
    <xf numFmtId="0" fontId="3" fillId="8" borderId="0" xfId="17" applyFill="1" applyBorder="1"/>
    <xf numFmtId="0" fontId="8" fillId="8" borderId="3" xfId="9" applyFont="1" applyFill="1" applyBorder="1" applyAlignment="1">
      <alignment horizontal="center" vertical="center"/>
    </xf>
    <xf numFmtId="0" fontId="7" fillId="8" borderId="0" xfId="9" applyFont="1" applyFill="1" applyBorder="1" applyAlignment="1">
      <alignment horizontal="center" vertical="center"/>
    </xf>
    <xf numFmtId="10" fontId="56" fillId="0" borderId="0" xfId="69" applyNumberFormat="1" applyFont="1" applyFill="1"/>
    <xf numFmtId="0" fontId="56" fillId="0" borderId="0" xfId="0" applyFont="1" applyFill="1"/>
    <xf numFmtId="0" fontId="0" fillId="0" borderId="0" xfId="0" applyFont="1" applyBorder="1" applyAlignment="1">
      <alignment horizontal="left"/>
    </xf>
    <xf numFmtId="0" fontId="0" fillId="6" borderId="77" xfId="0" applyFont="1" applyFill="1" applyBorder="1"/>
    <xf numFmtId="0" fontId="0" fillId="0" borderId="77" xfId="0" applyFont="1" applyBorder="1"/>
    <xf numFmtId="0" fontId="0" fillId="0" borderId="0" xfId="0" applyFont="1" applyBorder="1" applyAlignment="1">
      <alignment horizontal="center" vertical="center"/>
    </xf>
    <xf numFmtId="0" fontId="0" fillId="0" borderId="69" xfId="0" applyFont="1" applyBorder="1" applyAlignment="1">
      <alignment horizontal="center"/>
    </xf>
    <xf numFmtId="0" fontId="0" fillId="6" borderId="51" xfId="0" applyFont="1" applyFill="1" applyBorder="1"/>
    <xf numFmtId="0" fontId="0" fillId="0" borderId="49" xfId="0" applyFont="1" applyFill="1" applyBorder="1"/>
    <xf numFmtId="0" fontId="0" fillId="0" borderId="49" xfId="0" applyFill="1" applyBorder="1"/>
    <xf numFmtId="0" fontId="0" fillId="0" borderId="116" xfId="0" applyBorder="1" applyAlignment="1">
      <alignment vertical="center" wrapText="1"/>
    </xf>
    <xf numFmtId="0" fontId="0" fillId="0" borderId="117" xfId="0" applyBorder="1" applyAlignment="1">
      <alignment vertical="center" wrapText="1"/>
    </xf>
    <xf numFmtId="0" fontId="57" fillId="0" borderId="118" xfId="0" applyFont="1" applyBorder="1" applyAlignment="1">
      <alignment vertical="center" wrapText="1"/>
    </xf>
    <xf numFmtId="0" fontId="59" fillId="0" borderId="119" xfId="0" applyFont="1" applyBorder="1" applyAlignment="1">
      <alignment vertical="center" wrapText="1"/>
    </xf>
    <xf numFmtId="0" fontId="57" fillId="0" borderId="119" xfId="0" applyFont="1" applyBorder="1" applyAlignment="1">
      <alignment horizontal="left" vertical="center" wrapText="1" indent="4"/>
    </xf>
    <xf numFmtId="0" fontId="62" fillId="0" borderId="119" xfId="0" applyFont="1" applyBorder="1" applyAlignment="1">
      <alignment vertical="center" wrapText="1"/>
    </xf>
    <xf numFmtId="0" fontId="57" fillId="0" borderId="119" xfId="0" applyFont="1" applyBorder="1" applyAlignment="1">
      <alignment horizontal="left" vertical="center" wrapText="1" indent="7"/>
    </xf>
    <xf numFmtId="0" fontId="58" fillId="0" borderId="119" xfId="0" applyFont="1" applyBorder="1" applyAlignment="1">
      <alignment horizontal="left" vertical="center" wrapText="1" indent="4"/>
    </xf>
    <xf numFmtId="0" fontId="58" fillId="0" borderId="119" xfId="0" applyFont="1" applyBorder="1" applyAlignment="1">
      <alignment horizontal="left" vertical="center" wrapText="1" indent="7"/>
    </xf>
    <xf numFmtId="0" fontId="57" fillId="0" borderId="119" xfId="0" applyFont="1" applyBorder="1" applyAlignment="1">
      <alignment horizontal="left" vertical="center" wrapText="1" indent="11"/>
    </xf>
    <xf numFmtId="0" fontId="58" fillId="0" borderId="117" xfId="0" applyFont="1" applyBorder="1" applyAlignment="1">
      <alignment vertical="center" wrapText="1"/>
    </xf>
    <xf numFmtId="0" fontId="0" fillId="0" borderId="0" xfId="0" applyAlignment="1">
      <alignment vertical="center"/>
    </xf>
    <xf numFmtId="0" fontId="64" fillId="0" borderId="0" xfId="0" applyFont="1" applyAlignment="1">
      <alignment vertical="center"/>
    </xf>
    <xf numFmtId="0" fontId="63" fillId="0" borderId="119" xfId="0" applyFont="1" applyBorder="1" applyAlignment="1">
      <alignment horizontal="left" vertical="center" wrapText="1" indent="7"/>
    </xf>
    <xf numFmtId="0" fontId="58" fillId="0" borderId="119" xfId="0" applyFont="1" applyBorder="1" applyAlignment="1">
      <alignment vertical="center" wrapText="1"/>
    </xf>
    <xf numFmtId="0" fontId="65" fillId="0" borderId="119" xfId="0" applyFont="1" applyBorder="1" applyAlignment="1">
      <alignment horizontal="left" vertical="center" wrapText="1" indent="7"/>
    </xf>
    <xf numFmtId="0" fontId="66" fillId="0" borderId="119" xfId="0" applyFont="1" applyBorder="1" applyAlignment="1">
      <alignment vertical="center" wrapText="1"/>
    </xf>
    <xf numFmtId="0" fontId="57" fillId="0" borderId="117" xfId="0" applyFont="1" applyBorder="1" applyAlignment="1">
      <alignment horizontal="left" vertical="center" wrapText="1" indent="7"/>
    </xf>
    <xf numFmtId="0" fontId="0" fillId="0" borderId="120" xfId="0" applyBorder="1" applyAlignment="1">
      <alignment vertical="center" wrapText="1"/>
    </xf>
    <xf numFmtId="0" fontId="0" fillId="0" borderId="119" xfId="0" applyBorder="1" applyAlignment="1">
      <alignment vertical="center" wrapText="1"/>
    </xf>
    <xf numFmtId="0" fontId="38" fillId="0" borderId="0" xfId="9" applyFont="1" applyAlignment="1">
      <alignment horizontal="right" vertical="top"/>
    </xf>
    <xf numFmtId="0" fontId="47" fillId="0" borderId="0" xfId="0" applyFont="1" applyAlignment="1">
      <alignment horizontal="left" vertical="center"/>
    </xf>
    <xf numFmtId="0" fontId="37" fillId="0" borderId="0" xfId="0" applyFont="1" applyAlignment="1">
      <alignment horizontal="left" vertical="center"/>
    </xf>
    <xf numFmtId="0" fontId="10" fillId="0" borderId="0" xfId="0" applyFont="1" applyAlignment="1">
      <alignment horizontal="center" vertical="center"/>
    </xf>
    <xf numFmtId="0" fontId="48" fillId="8" borderId="0" xfId="53" applyFont="1" applyFill="1" applyAlignment="1" applyProtection="1">
      <alignment horizontal="left" vertical="center"/>
    </xf>
    <xf numFmtId="0" fontId="67" fillId="8" borderId="0" xfId="53" applyFont="1" applyFill="1" applyAlignment="1" applyProtection="1">
      <alignment horizontal="left" vertical="center"/>
    </xf>
    <xf numFmtId="0" fontId="16" fillId="0" borderId="55" xfId="9" applyFont="1" applyBorder="1" applyAlignment="1">
      <alignment vertical="center" shrinkToFit="1"/>
    </xf>
    <xf numFmtId="0" fontId="5" fillId="0" borderId="62" xfId="7" applyFont="1" applyFill="1" applyBorder="1" applyAlignment="1" applyProtection="1">
      <alignment vertical="center"/>
    </xf>
    <xf numFmtId="0" fontId="5" fillId="0" borderId="33" xfId="7" applyFont="1" applyFill="1" applyBorder="1" applyAlignment="1" applyProtection="1">
      <alignment vertical="center"/>
    </xf>
    <xf numFmtId="0" fontId="5" fillId="0" borderId="70" xfId="7" applyFont="1" applyFill="1" applyBorder="1" applyAlignment="1" applyProtection="1">
      <alignment vertical="center"/>
    </xf>
    <xf numFmtId="0" fontId="20" fillId="6" borderId="63" xfId="7" applyFont="1" applyFill="1" applyBorder="1" applyAlignment="1" applyProtection="1">
      <alignment horizontal="center" vertical="center"/>
    </xf>
    <xf numFmtId="0" fontId="5" fillId="8" borderId="62" xfId="7" applyFont="1" applyFill="1" applyBorder="1" applyAlignment="1" applyProtection="1">
      <alignment vertical="center"/>
    </xf>
    <xf numFmtId="0" fontId="5" fillId="8" borderId="33" xfId="7" applyFont="1" applyFill="1" applyBorder="1" applyAlignment="1" applyProtection="1">
      <alignment vertical="center"/>
    </xf>
    <xf numFmtId="41" fontId="36" fillId="8" borderId="0" xfId="64" applyNumberFormat="1" applyFont="1" applyFill="1" applyAlignment="1">
      <alignment horizontal="center" vertical="center"/>
    </xf>
    <xf numFmtId="41" fontId="3" fillId="6" borderId="106" xfId="64" applyNumberFormat="1" applyFont="1" applyFill="1" applyBorder="1" applyAlignment="1">
      <alignment horizontal="center" vertical="center"/>
    </xf>
    <xf numFmtId="41" fontId="3" fillId="6" borderId="69" xfId="64" applyNumberFormat="1" applyFont="1" applyFill="1" applyBorder="1" applyAlignment="1">
      <alignment horizontal="center" vertical="center"/>
    </xf>
    <xf numFmtId="41" fontId="3" fillId="6" borderId="26" xfId="64" applyNumberFormat="1" applyFont="1" applyFill="1" applyBorder="1" applyAlignment="1">
      <alignment horizontal="center" vertical="center"/>
    </xf>
    <xf numFmtId="41" fontId="3" fillId="6" borderId="107" xfId="64" applyNumberFormat="1" applyFont="1" applyFill="1" applyBorder="1" applyAlignment="1">
      <alignment horizontal="center" vertical="center"/>
    </xf>
    <xf numFmtId="41" fontId="3" fillId="6" borderId="36" xfId="64" applyNumberFormat="1" applyFont="1" applyFill="1" applyBorder="1" applyAlignment="1">
      <alignment horizontal="center" vertical="center"/>
    </xf>
    <xf numFmtId="41" fontId="3" fillId="6" borderId="37" xfId="64" applyNumberFormat="1" applyFont="1" applyFill="1" applyBorder="1" applyAlignment="1">
      <alignment horizontal="center" vertical="center"/>
    </xf>
    <xf numFmtId="0" fontId="5" fillId="0" borderId="62" xfId="7" applyFont="1" applyFill="1" applyBorder="1" applyAlignment="1" applyProtection="1">
      <alignment vertical="center"/>
    </xf>
    <xf numFmtId="0" fontId="5" fillId="0" borderId="33" xfId="7" applyFont="1" applyFill="1" applyBorder="1" applyAlignment="1" applyProtection="1">
      <alignment vertical="center"/>
    </xf>
    <xf numFmtId="0" fontId="5" fillId="0" borderId="70" xfId="7" applyFont="1" applyFill="1" applyBorder="1" applyAlignment="1" applyProtection="1">
      <alignment vertical="center"/>
    </xf>
    <xf numFmtId="0" fontId="5" fillId="8" borderId="33" xfId="7" applyFont="1" applyFill="1" applyBorder="1" applyAlignment="1" applyProtection="1">
      <alignment vertical="center"/>
    </xf>
    <xf numFmtId="0" fontId="2" fillId="0" borderId="0" xfId="0" applyFont="1" applyFill="1" applyBorder="1"/>
    <xf numFmtId="41" fontId="36" fillId="8" borderId="0" xfId="64" applyNumberFormat="1" applyFont="1" applyFill="1" applyAlignment="1">
      <alignment horizontal="centerContinuous" vertical="center"/>
    </xf>
    <xf numFmtId="0" fontId="0" fillId="0" borderId="71" xfId="0" applyFont="1" applyBorder="1" applyAlignment="1">
      <alignment horizontal="center" vertical="center"/>
    </xf>
    <xf numFmtId="0" fontId="54" fillId="0" borderId="48" xfId="0" applyFont="1" applyBorder="1" applyAlignment="1">
      <alignment horizontal="center"/>
    </xf>
    <xf numFmtId="0" fontId="16" fillId="8" borderId="0" xfId="7" applyFont="1" applyFill="1" applyBorder="1" applyAlignment="1">
      <alignment horizontal="centerContinuous" vertical="center"/>
    </xf>
    <xf numFmtId="0" fontId="16" fillId="8" borderId="19" xfId="7" quotePrefix="1" applyFont="1" applyFill="1" applyBorder="1" applyAlignment="1">
      <alignment horizontal="centerContinuous" vertical="center"/>
    </xf>
    <xf numFmtId="49" fontId="5" fillId="0" borderId="48" xfId="7" applyNumberFormat="1" applyFont="1" applyFill="1" applyBorder="1" applyAlignment="1" applyProtection="1">
      <alignment vertical="center"/>
    </xf>
    <xf numFmtId="0" fontId="0" fillId="0" borderId="0" xfId="0"/>
    <xf numFmtId="0" fontId="0" fillId="8" borderId="0" xfId="0" applyFill="1" applyAlignment="1">
      <alignment horizontal="left"/>
    </xf>
    <xf numFmtId="0" fontId="20" fillId="8" borderId="0" xfId="7" applyFont="1" applyFill="1" applyBorder="1" applyAlignment="1">
      <alignment horizontal="center" vertical="center"/>
    </xf>
    <xf numFmtId="0" fontId="69" fillId="8" borderId="50" xfId="1" applyFont="1" applyFill="1" applyBorder="1" applyAlignment="1">
      <alignment horizontal="left" vertical="center"/>
    </xf>
    <xf numFmtId="0" fontId="69" fillId="8" borderId="0" xfId="1" applyFont="1" applyFill="1" applyBorder="1" applyAlignment="1">
      <alignment horizontal="left" vertical="center" wrapText="1"/>
    </xf>
    <xf numFmtId="0" fontId="69" fillId="8" borderId="49" xfId="1" applyFont="1" applyFill="1" applyBorder="1" applyAlignment="1">
      <alignment horizontal="left" vertical="center" wrapText="1"/>
    </xf>
    <xf numFmtId="49" fontId="20" fillId="9" borderId="51" xfId="7" applyNumberFormat="1" applyFont="1" applyFill="1" applyBorder="1" applyAlignment="1" applyProtection="1">
      <alignment horizontal="center" vertical="center"/>
    </xf>
    <xf numFmtId="49" fontId="20" fillId="9" borderId="19" xfId="7" applyNumberFormat="1" applyFont="1" applyFill="1" applyBorder="1" applyAlignment="1" applyProtection="1">
      <alignment horizontal="center" vertical="center"/>
    </xf>
    <xf numFmtId="49" fontId="20" fillId="9" borderId="63" xfId="7" applyNumberFormat="1" applyFont="1" applyFill="1" applyBorder="1" applyAlignment="1" applyProtection="1">
      <alignment horizontal="center" vertical="center"/>
    </xf>
    <xf numFmtId="164" fontId="20" fillId="9" borderId="51" xfId="7" applyNumberFormat="1" applyFont="1" applyFill="1" applyBorder="1" applyAlignment="1" applyProtection="1">
      <alignment horizontal="center" vertical="center"/>
    </xf>
    <xf numFmtId="164" fontId="20" fillId="9" borderId="19" xfId="7" applyNumberFormat="1" applyFont="1" applyFill="1" applyBorder="1" applyAlignment="1" applyProtection="1">
      <alignment horizontal="center" vertical="center"/>
    </xf>
    <xf numFmtId="164" fontId="20" fillId="9" borderId="63" xfId="7" applyNumberFormat="1" applyFont="1" applyFill="1" applyBorder="1" applyAlignment="1" applyProtection="1">
      <alignment horizontal="center" vertical="center"/>
    </xf>
    <xf numFmtId="49" fontId="20" fillId="9" borderId="51" xfId="7" applyNumberFormat="1" applyFont="1" applyFill="1" applyBorder="1" applyAlignment="1" applyProtection="1">
      <alignment horizontal="center" vertical="center"/>
      <protection locked="0"/>
    </xf>
    <xf numFmtId="164" fontId="20" fillId="9" borderId="19" xfId="7" applyNumberFormat="1" applyFont="1" applyFill="1" applyBorder="1" applyAlignment="1" applyProtection="1">
      <alignment horizontal="center" vertical="center"/>
      <protection locked="0"/>
    </xf>
    <xf numFmtId="0" fontId="20" fillId="9" borderId="19" xfId="7" applyFont="1" applyFill="1" applyBorder="1" applyAlignment="1" applyProtection="1">
      <alignment horizontal="center" vertical="center"/>
      <protection locked="0"/>
    </xf>
    <xf numFmtId="0" fontId="20" fillId="9" borderId="63" xfId="7" applyFont="1" applyFill="1" applyBorder="1" applyAlignment="1" applyProtection="1">
      <alignment horizontal="center" vertical="center"/>
      <protection locked="0"/>
    </xf>
    <xf numFmtId="0" fontId="20" fillId="9" borderId="71" xfId="7" applyFont="1" applyFill="1" applyBorder="1" applyAlignment="1" applyProtection="1">
      <alignment horizontal="center" vertical="center"/>
      <protection locked="0"/>
    </xf>
    <xf numFmtId="165" fontId="20" fillId="9" borderId="51" xfId="7" applyNumberFormat="1" applyFont="1" applyFill="1" applyBorder="1" applyAlignment="1" applyProtection="1">
      <alignment horizontal="center" vertical="center"/>
      <protection locked="0"/>
    </xf>
    <xf numFmtId="165" fontId="20" fillId="9" borderId="63" xfId="7" applyNumberFormat="1" applyFont="1" applyFill="1" applyBorder="1" applyAlignment="1" applyProtection="1">
      <alignment horizontal="center" vertical="center"/>
      <protection locked="0"/>
    </xf>
    <xf numFmtId="0" fontId="20" fillId="9" borderId="50" xfId="7" quotePrefix="1" applyFont="1" applyFill="1" applyBorder="1" applyAlignment="1" applyProtection="1">
      <alignment horizontal="center" vertical="center"/>
      <protection locked="0"/>
    </xf>
    <xf numFmtId="0" fontId="20" fillId="9" borderId="19" xfId="7" quotePrefix="1" applyFont="1" applyFill="1" applyBorder="1" applyAlignment="1" applyProtection="1">
      <alignment horizontal="center" vertical="center"/>
      <protection locked="0"/>
    </xf>
    <xf numFmtId="0" fontId="20" fillId="9" borderId="49" xfId="7" quotePrefix="1" applyFont="1" applyFill="1" applyBorder="1" applyAlignment="1" applyProtection="1">
      <alignment horizontal="center" vertical="center"/>
      <protection locked="0"/>
    </xf>
    <xf numFmtId="168" fontId="20" fillId="9" borderId="51" xfId="7" applyNumberFormat="1" applyFont="1" applyFill="1" applyBorder="1" applyAlignment="1" applyProtection="1">
      <alignment horizontal="center" vertical="center"/>
      <protection locked="0"/>
    </xf>
    <xf numFmtId="168" fontId="20" fillId="9" borderId="19" xfId="7" applyNumberFormat="1" applyFont="1" applyFill="1" applyBorder="1" applyAlignment="1" applyProtection="1">
      <alignment horizontal="center" vertical="center"/>
      <protection locked="0"/>
    </xf>
    <xf numFmtId="168" fontId="20" fillId="9" borderId="63" xfId="7" applyNumberFormat="1" applyFont="1" applyFill="1" applyBorder="1" applyAlignment="1" applyProtection="1">
      <alignment horizontal="center" vertical="center"/>
      <protection locked="0"/>
    </xf>
    <xf numFmtId="0" fontId="20" fillId="9" borderId="51" xfId="7" applyFont="1" applyFill="1" applyBorder="1" applyAlignment="1">
      <alignment horizontal="left" vertical="center"/>
    </xf>
    <xf numFmtId="0" fontId="20" fillId="9" borderId="50" xfId="7" applyFont="1" applyFill="1" applyBorder="1" applyAlignment="1" applyProtection="1">
      <alignment horizontal="center" vertical="center"/>
      <protection locked="0"/>
    </xf>
    <xf numFmtId="0" fontId="20" fillId="9" borderId="0" xfId="7" applyFont="1" applyFill="1" applyBorder="1" applyAlignment="1" applyProtection="1">
      <alignment horizontal="center" vertical="center"/>
      <protection locked="0"/>
    </xf>
    <xf numFmtId="0" fontId="20" fillId="9" borderId="51" xfId="7" applyFont="1" applyFill="1" applyBorder="1" applyAlignment="1" applyProtection="1">
      <alignment horizontal="center" vertical="center"/>
      <protection locked="0"/>
    </xf>
    <xf numFmtId="0" fontId="20" fillId="9" borderId="51" xfId="7" applyFont="1" applyFill="1" applyBorder="1" applyAlignment="1" applyProtection="1">
      <alignment horizontal="center" vertical="center"/>
    </xf>
    <xf numFmtId="0" fontId="57" fillId="0" borderId="119" xfId="0" applyFont="1" applyBorder="1" applyAlignment="1">
      <alignment horizontal="left" vertical="center" indent="11"/>
    </xf>
    <xf numFmtId="0" fontId="72" fillId="0" borderId="119" xfId="0" applyFont="1" applyBorder="1" applyAlignment="1">
      <alignment horizontal="left" vertical="center" wrapText="1" indent="11"/>
    </xf>
    <xf numFmtId="0" fontId="57" fillId="0" borderId="120" xfId="0" applyFont="1" applyBorder="1" applyAlignment="1">
      <alignment vertical="center"/>
    </xf>
    <xf numFmtId="0" fontId="57" fillId="0" borderId="117" xfId="0" applyFont="1" applyBorder="1" applyAlignment="1">
      <alignment vertical="center"/>
    </xf>
    <xf numFmtId="0" fontId="0" fillId="0" borderId="121" xfId="0" applyBorder="1"/>
    <xf numFmtId="0" fontId="16" fillId="8" borderId="0" xfId="9" applyFont="1" applyFill="1" applyAlignment="1">
      <alignment horizontal="center" vertical="center"/>
    </xf>
    <xf numFmtId="0" fontId="10" fillId="8" borderId="0" xfId="38" applyFont="1" applyFill="1"/>
    <xf numFmtId="0" fontId="0" fillId="0" borderId="0" xfId="0"/>
    <xf numFmtId="0" fontId="2" fillId="8" borderId="0" xfId="0" applyFont="1" applyFill="1"/>
    <xf numFmtId="0" fontId="73" fillId="0" borderId="0" xfId="0" applyFont="1"/>
    <xf numFmtId="0" fontId="0" fillId="0" borderId="0" xfId="0" applyFont="1" applyBorder="1" applyAlignment="1">
      <alignment horizontal="center"/>
    </xf>
    <xf numFmtId="0" fontId="74" fillId="0" borderId="0" xfId="0" applyFont="1" applyBorder="1"/>
    <xf numFmtId="0" fontId="0" fillId="8" borderId="122" xfId="0" applyFill="1" applyBorder="1"/>
    <xf numFmtId="0" fontId="0" fillId="8" borderId="124" xfId="0" applyFill="1" applyBorder="1"/>
    <xf numFmtId="0" fontId="0" fillId="8" borderId="123" xfId="0" applyFill="1" applyBorder="1"/>
    <xf numFmtId="0" fontId="0" fillId="10" borderId="0" xfId="0" applyFill="1"/>
    <xf numFmtId="168" fontId="50" fillId="8" borderId="0" xfId="9" applyNumberFormat="1" applyFont="1" applyFill="1" applyBorder="1" applyAlignment="1">
      <alignment horizontal="center" vertical="center"/>
    </xf>
    <xf numFmtId="42" fontId="26" fillId="0" borderId="0" xfId="41" applyNumberFormat="1" applyFont="1" applyBorder="1" applyAlignment="1">
      <alignment vertical="center" shrinkToFit="1"/>
    </xf>
    <xf numFmtId="0" fontId="0" fillId="10" borderId="125" xfId="0" applyFill="1" applyBorder="1"/>
    <xf numFmtId="37" fontId="50" fillId="0" borderId="126" xfId="9" applyNumberFormat="1" applyFont="1" applyFill="1" applyBorder="1" applyAlignment="1">
      <alignment horizontal="center" vertical="center"/>
    </xf>
    <xf numFmtId="41" fontId="50" fillId="0" borderId="126" xfId="9" applyNumberFormat="1" applyFont="1" applyFill="1" applyBorder="1" applyAlignment="1">
      <alignment horizontal="center" vertical="center" wrapText="1"/>
    </xf>
    <xf numFmtId="10" fontId="43" fillId="0" borderId="126" xfId="9" applyNumberFormat="1" applyFont="1" applyFill="1" applyBorder="1" applyAlignment="1">
      <alignment horizontal="center" vertical="center" wrapText="1"/>
    </xf>
    <xf numFmtId="41" fontId="20" fillId="0" borderId="126" xfId="9" applyNumberFormat="1" applyFont="1" applyBorder="1" applyAlignment="1">
      <alignment vertical="center"/>
    </xf>
    <xf numFmtId="42" fontId="20" fillId="0" borderId="126" xfId="9" applyNumberFormat="1" applyFont="1" applyBorder="1" applyAlignment="1">
      <alignment vertical="center" shrinkToFit="1"/>
    </xf>
    <xf numFmtId="41" fontId="20" fillId="0" borderId="126" xfId="9" applyNumberFormat="1" applyFont="1" applyBorder="1" applyAlignment="1">
      <alignment vertical="center" shrinkToFit="1"/>
    </xf>
    <xf numFmtId="41" fontId="21" fillId="0" borderId="126" xfId="9" applyNumberFormat="1" applyFont="1" applyBorder="1" applyAlignment="1">
      <alignment vertical="center" shrinkToFit="1"/>
    </xf>
    <xf numFmtId="42" fontId="26" fillId="0" borderId="126" xfId="9" applyNumberFormat="1" applyFont="1" applyBorder="1" applyAlignment="1">
      <alignment vertical="center" shrinkToFit="1"/>
    </xf>
    <xf numFmtId="0" fontId="20" fillId="9" borderId="51" xfId="7" applyFont="1" applyFill="1" applyBorder="1" applyAlignment="1" applyProtection="1">
      <alignment horizontal="center" vertical="center"/>
    </xf>
    <xf numFmtId="0" fontId="20" fillId="9" borderId="19" xfId="7" applyFont="1" applyFill="1" applyBorder="1" applyAlignment="1" applyProtection="1">
      <alignment horizontal="center" vertical="center"/>
    </xf>
    <xf numFmtId="0" fontId="20" fillId="9" borderId="63" xfId="7" applyFont="1" applyFill="1" applyBorder="1" applyAlignment="1" applyProtection="1">
      <alignment horizontal="center" vertical="center"/>
    </xf>
    <xf numFmtId="0" fontId="5" fillId="0" borderId="62" xfId="7" applyFont="1" applyFill="1" applyBorder="1" applyAlignment="1" applyProtection="1">
      <alignment vertical="center"/>
    </xf>
    <xf numFmtId="0" fontId="5" fillId="0" borderId="33" xfId="7" applyFont="1" applyFill="1" applyBorder="1" applyAlignment="1" applyProtection="1">
      <alignment vertical="center"/>
    </xf>
    <xf numFmtId="0" fontId="5" fillId="0" borderId="70" xfId="7" applyFont="1" applyFill="1" applyBorder="1" applyAlignment="1" applyProtection="1">
      <alignment vertical="center"/>
    </xf>
    <xf numFmtId="168" fontId="20" fillId="9" borderId="51" xfId="7" applyNumberFormat="1" applyFont="1" applyFill="1" applyBorder="1" applyAlignment="1" applyProtection="1">
      <alignment horizontal="center" vertical="center"/>
      <protection locked="0"/>
    </xf>
    <xf numFmtId="168" fontId="20" fillId="9" borderId="19" xfId="7" applyNumberFormat="1" applyFont="1" applyFill="1" applyBorder="1" applyAlignment="1" applyProtection="1">
      <alignment horizontal="center" vertical="center"/>
      <protection locked="0"/>
    </xf>
    <xf numFmtId="168" fontId="20" fillId="9" borderId="63" xfId="7" applyNumberFormat="1" applyFont="1" applyFill="1" applyBorder="1" applyAlignment="1" applyProtection="1">
      <alignment horizontal="center" vertical="center"/>
      <protection locked="0"/>
    </xf>
    <xf numFmtId="0" fontId="20" fillId="9" borderId="51" xfId="7" applyFont="1" applyFill="1" applyBorder="1" applyAlignment="1" applyProtection="1">
      <alignment horizontal="left" vertical="center"/>
      <protection locked="0"/>
    </xf>
    <xf numFmtId="0" fontId="20" fillId="9" borderId="19" xfId="7" applyFont="1" applyFill="1" applyBorder="1" applyAlignment="1" applyProtection="1">
      <alignment horizontal="left" vertical="center"/>
      <protection locked="0"/>
    </xf>
    <xf numFmtId="0" fontId="20" fillId="9" borderId="63" xfId="7" applyFont="1" applyFill="1" applyBorder="1" applyAlignment="1" applyProtection="1">
      <alignment horizontal="left" vertical="center"/>
      <protection locked="0"/>
    </xf>
    <xf numFmtId="0" fontId="68" fillId="8" borderId="50" xfId="7" quotePrefix="1" applyFont="1" applyFill="1" applyBorder="1" applyAlignment="1">
      <alignment horizontal="left" vertical="center" wrapText="1"/>
    </xf>
    <xf numFmtId="0" fontId="20" fillId="8" borderId="0" xfId="7" quotePrefix="1" applyFont="1" applyFill="1" applyBorder="1" applyAlignment="1">
      <alignment horizontal="left" vertical="center" wrapText="1"/>
    </xf>
    <xf numFmtId="0" fontId="20" fillId="8" borderId="49" xfId="7" quotePrefix="1" applyFont="1" applyFill="1" applyBorder="1" applyAlignment="1">
      <alignment horizontal="left" vertical="center" wrapText="1"/>
    </xf>
    <xf numFmtId="0" fontId="0" fillId="0" borderId="19" xfId="0" applyBorder="1" applyAlignment="1">
      <alignment horizontal="center" vertical="center"/>
    </xf>
    <xf numFmtId="0" fontId="16" fillId="6" borderId="19" xfId="7" applyFont="1" applyFill="1" applyBorder="1" applyAlignment="1">
      <alignment horizontal="center" vertical="center"/>
    </xf>
    <xf numFmtId="42" fontId="5" fillId="8" borderId="0" xfId="7" applyNumberFormat="1" applyFont="1" applyFill="1" applyBorder="1" applyAlignment="1">
      <alignment horizontal="right" vertical="center" shrinkToFit="1"/>
    </xf>
    <xf numFmtId="0" fontId="71" fillId="8" borderId="50" xfId="1" applyFont="1" applyFill="1" applyBorder="1" applyAlignment="1">
      <alignment horizontal="left" vertical="center" wrapText="1"/>
    </xf>
    <xf numFmtId="0" fontId="71" fillId="8" borderId="0" xfId="1" applyFont="1" applyFill="1" applyBorder="1" applyAlignment="1">
      <alignment horizontal="left" vertical="center" wrapText="1"/>
    </xf>
    <xf numFmtId="0" fontId="71" fillId="8" borderId="49" xfId="1" applyFont="1" applyFill="1" applyBorder="1" applyAlignment="1">
      <alignment horizontal="left" vertical="center" wrapText="1"/>
    </xf>
    <xf numFmtId="0" fontId="6" fillId="8" borderId="50" xfId="7" applyFont="1" applyFill="1" applyBorder="1" applyAlignment="1">
      <alignment horizontal="center" vertical="center"/>
    </xf>
    <xf numFmtId="0" fontId="6" fillId="8" borderId="0" xfId="7" applyFont="1" applyFill="1" applyBorder="1" applyAlignment="1">
      <alignment horizontal="center" vertical="center"/>
    </xf>
    <xf numFmtId="0" fontId="6" fillId="8" borderId="49" xfId="7" applyFont="1" applyFill="1" applyBorder="1" applyAlignment="1">
      <alignment horizontal="center" vertical="center"/>
    </xf>
    <xf numFmtId="0" fontId="25" fillId="8" borderId="82" xfId="7" applyFont="1" applyFill="1" applyBorder="1" applyAlignment="1">
      <alignment horizontal="left" vertical="center" wrapText="1"/>
    </xf>
    <xf numFmtId="0" fontId="25" fillId="8" borderId="46" xfId="7" applyFont="1" applyFill="1" applyBorder="1" applyAlignment="1">
      <alignment horizontal="left" vertical="center" wrapText="1"/>
    </xf>
    <xf numFmtId="0" fontId="25" fillId="8" borderId="47" xfId="7" applyFont="1" applyFill="1" applyBorder="1" applyAlignment="1">
      <alignment horizontal="left" vertical="center" wrapText="1"/>
    </xf>
    <xf numFmtId="0" fontId="69" fillId="8" borderId="50" xfId="1" applyFont="1" applyFill="1" applyBorder="1" applyAlignment="1">
      <alignment horizontal="left" vertical="center" wrapText="1"/>
    </xf>
    <xf numFmtId="0" fontId="69" fillId="8" borderId="0" xfId="1" applyFont="1" applyFill="1" applyBorder="1" applyAlignment="1">
      <alignment horizontal="left" vertical="center" wrapText="1"/>
    </xf>
    <xf numFmtId="0" fontId="69" fillId="8" borderId="49" xfId="1" applyFont="1" applyFill="1" applyBorder="1" applyAlignment="1">
      <alignment horizontal="left" vertical="center" wrapText="1"/>
    </xf>
    <xf numFmtId="0" fontId="20" fillId="0" borderId="0" xfId="7" applyFont="1" applyFill="1" applyBorder="1" applyAlignment="1">
      <alignment horizontal="left" vertical="center"/>
    </xf>
    <xf numFmtId="0" fontId="20" fillId="0" borderId="49" xfId="7" applyFont="1" applyFill="1" applyBorder="1" applyAlignment="1">
      <alignment horizontal="left" vertical="center"/>
    </xf>
    <xf numFmtId="168" fontId="7" fillId="8" borderId="0" xfId="7" applyNumberFormat="1" applyFont="1" applyFill="1" applyBorder="1" applyAlignment="1">
      <alignment horizontal="center" vertical="center"/>
    </xf>
    <xf numFmtId="168" fontId="7" fillId="8" borderId="49" xfId="7" applyNumberFormat="1" applyFont="1" applyFill="1" applyBorder="1" applyAlignment="1">
      <alignment horizontal="center" vertical="center"/>
    </xf>
    <xf numFmtId="0" fontId="16" fillId="8" borderId="50" xfId="7" applyFont="1" applyFill="1" applyBorder="1" applyAlignment="1">
      <alignment horizontal="center" vertical="center"/>
    </xf>
    <xf numFmtId="0" fontId="16" fillId="8" borderId="0" xfId="7" applyFont="1" applyFill="1" applyBorder="1" applyAlignment="1">
      <alignment horizontal="center" vertical="center"/>
    </xf>
    <xf numFmtId="0" fontId="3" fillId="8" borderId="50" xfId="1" applyFont="1" applyFill="1" applyBorder="1" applyAlignment="1">
      <alignment vertical="center" wrapText="1"/>
    </xf>
    <xf numFmtId="0" fontId="3" fillId="8" borderId="0" xfId="1" applyFont="1" applyFill="1" applyBorder="1" applyAlignment="1">
      <alignment vertical="center" wrapText="1"/>
    </xf>
    <xf numFmtId="0" fontId="3" fillId="8" borderId="49" xfId="1" applyFont="1" applyFill="1" applyBorder="1" applyAlignment="1">
      <alignment vertical="center" wrapText="1"/>
    </xf>
    <xf numFmtId="0" fontId="5" fillId="8" borderId="33" xfId="7" applyFont="1" applyFill="1" applyBorder="1" applyAlignment="1" applyProtection="1">
      <alignment horizontal="left" vertical="center"/>
    </xf>
    <xf numFmtId="0" fontId="5" fillId="8" borderId="70" xfId="7" applyFont="1" applyFill="1" applyBorder="1" applyAlignment="1" applyProtection="1">
      <alignment horizontal="left" vertical="center"/>
    </xf>
    <xf numFmtId="0" fontId="20" fillId="9" borderId="51" xfId="7" applyFont="1" applyFill="1" applyBorder="1" applyAlignment="1" applyProtection="1">
      <alignment horizontal="center" vertical="center"/>
      <protection locked="0"/>
    </xf>
    <xf numFmtId="0" fontId="20" fillId="9" borderId="19" xfId="7" applyFont="1" applyFill="1" applyBorder="1" applyAlignment="1" applyProtection="1">
      <alignment horizontal="center" vertical="center"/>
      <protection locked="0"/>
    </xf>
    <xf numFmtId="0" fontId="20" fillId="9" borderId="63" xfId="7" applyFont="1" applyFill="1" applyBorder="1" applyAlignment="1" applyProtection="1">
      <alignment horizontal="center" vertical="center"/>
      <protection locked="0"/>
    </xf>
    <xf numFmtId="165" fontId="20" fillId="9" borderId="51" xfId="7" applyNumberFormat="1" applyFont="1" applyFill="1" applyBorder="1" applyAlignment="1" applyProtection="1">
      <alignment horizontal="center" vertical="center"/>
    </xf>
    <xf numFmtId="165" fontId="20" fillId="9" borderId="19" xfId="7" applyNumberFormat="1" applyFont="1" applyFill="1" applyBorder="1" applyAlignment="1" applyProtection="1">
      <alignment horizontal="center" vertical="center"/>
    </xf>
    <xf numFmtId="165" fontId="20" fillId="9" borderId="63" xfId="7" applyNumberFormat="1" applyFont="1" applyFill="1" applyBorder="1" applyAlignment="1" applyProtection="1">
      <alignment horizontal="center" vertical="center"/>
    </xf>
    <xf numFmtId="0" fontId="5" fillId="8" borderId="62" xfId="7" applyFont="1" applyFill="1" applyBorder="1" applyAlignment="1" applyProtection="1">
      <alignment vertical="center"/>
    </xf>
    <xf numFmtId="0" fontId="5" fillId="8" borderId="33" xfId="7" applyFont="1" applyFill="1" applyBorder="1" applyAlignment="1" applyProtection="1">
      <alignment vertical="center"/>
    </xf>
    <xf numFmtId="0" fontId="5" fillId="8" borderId="70" xfId="7" applyFont="1" applyFill="1" applyBorder="1" applyAlignment="1" applyProtection="1">
      <alignment vertical="center"/>
    </xf>
    <xf numFmtId="0" fontId="71" fillId="8" borderId="50" xfId="7" applyFont="1" applyFill="1" applyBorder="1" applyAlignment="1">
      <alignment horizontal="left" vertical="center" wrapText="1"/>
    </xf>
    <xf numFmtId="0" fontId="71" fillId="8" borderId="0" xfId="7" applyFont="1" applyFill="1" applyBorder="1" applyAlignment="1">
      <alignment horizontal="left" vertical="center" wrapText="1"/>
    </xf>
    <xf numFmtId="0" fontId="71" fillId="8" borderId="49" xfId="7" applyFont="1" applyFill="1" applyBorder="1" applyAlignment="1">
      <alignment horizontal="left" vertical="center" wrapText="1"/>
    </xf>
    <xf numFmtId="0" fontId="25" fillId="8" borderId="33" xfId="7" applyFont="1" applyFill="1" applyBorder="1" applyAlignment="1">
      <alignment horizontal="center" vertical="center"/>
    </xf>
    <xf numFmtId="0" fontId="37" fillId="8" borderId="51" xfId="7" applyFont="1" applyFill="1" applyBorder="1" applyAlignment="1">
      <alignment horizontal="center" vertical="center"/>
    </xf>
    <xf numFmtId="0" fontId="37" fillId="8" borderId="19" xfId="7" applyFont="1" applyFill="1" applyBorder="1" applyAlignment="1">
      <alignment horizontal="center" vertical="center"/>
    </xf>
    <xf numFmtId="0" fontId="37" fillId="8" borderId="63" xfId="7" applyFont="1" applyFill="1" applyBorder="1" applyAlignment="1">
      <alignment horizontal="center" vertical="center"/>
    </xf>
    <xf numFmtId="0" fontId="20" fillId="8" borderId="19" xfId="7" applyFont="1" applyFill="1" applyBorder="1" applyAlignment="1">
      <alignment vertical="center"/>
    </xf>
    <xf numFmtId="0" fontId="5" fillId="8" borderId="0" xfId="7" applyFont="1" applyFill="1" applyBorder="1" applyAlignment="1">
      <alignment horizontal="center" vertical="center" shrinkToFit="1"/>
    </xf>
    <xf numFmtId="0" fontId="5" fillId="8" borderId="50" xfId="7" applyFont="1" applyFill="1" applyBorder="1" applyAlignment="1">
      <alignment vertical="center"/>
    </xf>
    <xf numFmtId="0" fontId="5" fillId="8" borderId="0" xfId="7" applyFont="1" applyFill="1" applyBorder="1" applyAlignment="1">
      <alignment vertical="center"/>
    </xf>
    <xf numFmtId="42" fontId="27" fillId="8" borderId="0" xfId="7" applyNumberFormat="1" applyFont="1" applyFill="1" applyBorder="1" applyAlignment="1">
      <alignment horizontal="right" vertical="center" shrinkToFit="1"/>
    </xf>
    <xf numFmtId="41" fontId="15" fillId="8" borderId="0" xfId="7" applyNumberFormat="1" applyFont="1" applyFill="1" applyBorder="1" applyAlignment="1">
      <alignment vertical="center" shrinkToFit="1"/>
    </xf>
    <xf numFmtId="0" fontId="5" fillId="8" borderId="80" xfId="7" applyFont="1" applyFill="1" applyBorder="1" applyAlignment="1">
      <alignment vertical="center"/>
    </xf>
    <xf numFmtId="0" fontId="5" fillId="8" borderId="81" xfId="7" applyFont="1" applyFill="1" applyBorder="1" applyAlignment="1">
      <alignment vertical="center"/>
    </xf>
    <xf numFmtId="0" fontId="16" fillId="0" borderId="50" xfId="7" applyFont="1" applyFill="1" applyBorder="1" applyAlignment="1">
      <alignment horizontal="center"/>
    </xf>
    <xf numFmtId="0" fontId="16" fillId="0" borderId="0" xfId="7" applyFont="1" applyFill="1" applyBorder="1" applyAlignment="1">
      <alignment horizontal="center"/>
    </xf>
    <xf numFmtId="0" fontId="16" fillId="0" borderId="49" xfId="7" applyFont="1" applyFill="1" applyBorder="1" applyAlignment="1">
      <alignment horizontal="center"/>
    </xf>
    <xf numFmtId="0" fontId="20" fillId="0" borderId="10" xfId="9" applyFont="1" applyBorder="1" applyAlignment="1">
      <alignment vertical="center"/>
    </xf>
    <xf numFmtId="0" fontId="20" fillId="0" borderId="10" xfId="9" applyFont="1" applyFill="1" applyBorder="1" applyAlignment="1">
      <alignment vertical="center"/>
    </xf>
    <xf numFmtId="0" fontId="16" fillId="0" borderId="10" xfId="9" applyFont="1" applyBorder="1" applyAlignment="1">
      <alignment horizontal="center" vertical="center"/>
    </xf>
    <xf numFmtId="0" fontId="50" fillId="0" borderId="10" xfId="9" applyFont="1" applyBorder="1" applyAlignment="1">
      <alignment vertical="center"/>
    </xf>
    <xf numFmtId="0" fontId="16" fillId="8" borderId="0" xfId="9" applyFont="1" applyFill="1" applyAlignment="1">
      <alignment horizontal="center" vertical="center"/>
    </xf>
    <xf numFmtId="0" fontId="49" fillId="8" borderId="0" xfId="9" applyFont="1" applyFill="1" applyAlignment="1">
      <alignment vertical="center"/>
    </xf>
    <xf numFmtId="168" fontId="50" fillId="8" borderId="19" xfId="9" applyNumberFormat="1" applyFont="1" applyFill="1" applyBorder="1" applyAlignment="1">
      <alignment horizontal="center" vertical="center"/>
    </xf>
    <xf numFmtId="0" fontId="18" fillId="0" borderId="10" xfId="9" applyFont="1" applyBorder="1" applyAlignment="1">
      <alignment horizontal="center" vertical="center"/>
    </xf>
    <xf numFmtId="0" fontId="50" fillId="5" borderId="83" xfId="9" applyFont="1" applyFill="1" applyBorder="1" applyAlignment="1">
      <alignment horizontal="center" vertical="center" wrapText="1"/>
    </xf>
    <xf numFmtId="0" fontId="50" fillId="5" borderId="14" xfId="9" applyFont="1" applyFill="1" applyBorder="1" applyAlignment="1">
      <alignment horizontal="center" vertical="center" wrapText="1"/>
    </xf>
    <xf numFmtId="0" fontId="50" fillId="5" borderId="84" xfId="9" applyFont="1" applyFill="1" applyBorder="1" applyAlignment="1">
      <alignment horizontal="center" vertical="center" wrapText="1"/>
    </xf>
    <xf numFmtId="0" fontId="50" fillId="5" borderId="7" xfId="9" applyFont="1" applyFill="1" applyBorder="1" applyAlignment="1">
      <alignment horizontal="center" vertical="center" wrapText="1"/>
    </xf>
    <xf numFmtId="0" fontId="50" fillId="5" borderId="10" xfId="9" applyFont="1" applyFill="1" applyBorder="1" applyAlignment="1">
      <alignment horizontal="center" vertical="center" wrapText="1"/>
    </xf>
    <xf numFmtId="0" fontId="50" fillId="5" borderId="12" xfId="9" applyFont="1" applyFill="1" applyBorder="1" applyAlignment="1">
      <alignment horizontal="center" vertical="center" wrapText="1"/>
    </xf>
    <xf numFmtId="0" fontId="16" fillId="0" borderId="1" xfId="9" applyFont="1" applyBorder="1" applyAlignment="1">
      <alignment horizontal="center" vertical="center"/>
    </xf>
    <xf numFmtId="0" fontId="50" fillId="0" borderId="10" xfId="9" applyFont="1" applyBorder="1" applyAlignment="1">
      <alignment horizontal="center" vertical="center"/>
    </xf>
    <xf numFmtId="0" fontId="16" fillId="0" borderId="10" xfId="9" applyFont="1" applyBorder="1" applyAlignment="1">
      <alignment vertical="center"/>
    </xf>
    <xf numFmtId="0" fontId="18" fillId="0" borderId="18" xfId="9" applyFont="1" applyBorder="1" applyAlignment="1">
      <alignment horizontal="center" vertical="center"/>
    </xf>
    <xf numFmtId="0" fontId="18" fillId="0" borderId="26" xfId="9" applyFont="1" applyBorder="1" applyAlignment="1">
      <alignment horizontal="center" vertical="center"/>
    </xf>
    <xf numFmtId="0" fontId="50" fillId="0" borderId="18" xfId="9" applyFont="1" applyBorder="1" applyAlignment="1">
      <alignment vertical="center"/>
    </xf>
    <xf numFmtId="0" fontId="50" fillId="0" borderId="26" xfId="9" applyFont="1" applyBorder="1" applyAlignment="1">
      <alignment vertical="center"/>
    </xf>
    <xf numFmtId="0" fontId="48" fillId="8" borderId="0" xfId="9" applyFont="1" applyFill="1" applyBorder="1" applyAlignment="1">
      <alignment horizontal="left" vertical="top" wrapText="1"/>
    </xf>
    <xf numFmtId="0" fontId="22" fillId="0" borderId="55" xfId="9" applyFont="1" applyBorder="1" applyAlignment="1">
      <alignment horizontal="left" vertical="center"/>
    </xf>
    <xf numFmtId="0" fontId="20" fillId="0" borderId="18" xfId="9" applyFont="1" applyBorder="1" applyAlignment="1">
      <alignment vertical="center"/>
    </xf>
    <xf numFmtId="0" fontId="20" fillId="0" borderId="26" xfId="9" applyFont="1" applyBorder="1" applyAlignment="1">
      <alignment vertical="center"/>
    </xf>
    <xf numFmtId="0" fontId="39" fillId="8" borderId="0" xfId="9" applyFont="1" applyFill="1" applyBorder="1" applyAlignment="1">
      <alignment horizontal="left" vertical="top" wrapText="1"/>
    </xf>
    <xf numFmtId="0" fontId="39" fillId="0" borderId="0" xfId="9" applyFont="1" applyBorder="1" applyAlignment="1">
      <alignment horizontal="left" vertical="center" wrapText="1"/>
    </xf>
    <xf numFmtId="0" fontId="20" fillId="6" borderId="18" xfId="9" applyFont="1" applyFill="1" applyBorder="1" applyAlignment="1" applyProtection="1">
      <alignment vertical="center"/>
      <protection locked="0"/>
    </xf>
    <xf numFmtId="0" fontId="20" fillId="6" borderId="26" xfId="9" applyFont="1" applyFill="1" applyBorder="1" applyAlignment="1" applyProtection="1">
      <alignment vertical="center"/>
      <protection locked="0"/>
    </xf>
    <xf numFmtId="0" fontId="16" fillId="0" borderId="18" xfId="9" applyFont="1" applyBorder="1" applyAlignment="1">
      <alignment vertical="center"/>
    </xf>
    <xf numFmtId="0" fontId="16" fillId="0" borderId="26" xfId="9" applyFont="1" applyBorder="1" applyAlignment="1">
      <alignment vertical="center"/>
    </xf>
    <xf numFmtId="0" fontId="22" fillId="0" borderId="31" xfId="9" applyFont="1" applyBorder="1" applyAlignment="1">
      <alignment vertical="center"/>
    </xf>
    <xf numFmtId="0" fontId="22" fillId="0" borderId="32" xfId="9" applyFont="1" applyBorder="1" applyAlignment="1">
      <alignment vertical="center"/>
    </xf>
    <xf numFmtId="0" fontId="50" fillId="8" borderId="20" xfId="9" applyFont="1" applyFill="1" applyBorder="1" applyAlignment="1">
      <alignment horizontal="center" vertical="center"/>
    </xf>
    <xf numFmtId="41" fontId="49" fillId="8" borderId="0" xfId="9" applyNumberFormat="1" applyFont="1" applyFill="1" applyAlignment="1">
      <alignment horizontal="center" vertical="center"/>
    </xf>
    <xf numFmtId="0" fontId="50" fillId="0" borderId="18" xfId="9" applyFont="1" applyBorder="1" applyAlignment="1">
      <alignment horizontal="center" vertical="center"/>
    </xf>
    <xf numFmtId="0" fontId="50" fillId="0" borderId="26" xfId="9" applyFont="1" applyBorder="1" applyAlignment="1">
      <alignment horizontal="center" vertical="center"/>
    </xf>
    <xf numFmtId="0" fontId="16" fillId="0" borderId="18" xfId="9" applyFont="1" applyBorder="1" applyAlignment="1">
      <alignment horizontal="center" vertical="center"/>
    </xf>
    <xf numFmtId="0" fontId="16" fillId="0" borderId="26" xfId="9" applyFont="1" applyBorder="1" applyAlignment="1">
      <alignment horizontal="center" vertical="center"/>
    </xf>
    <xf numFmtId="0" fontId="50" fillId="8" borderId="19" xfId="9" applyFont="1" applyFill="1" applyBorder="1" applyAlignment="1">
      <alignment horizontal="center" vertical="center"/>
    </xf>
    <xf numFmtId="0" fontId="50" fillId="5" borderId="85" xfId="9" applyFont="1" applyFill="1" applyBorder="1" applyAlignment="1">
      <alignment horizontal="center" vertical="center" wrapText="1"/>
    </xf>
    <xf numFmtId="0" fontId="50" fillId="5" borderId="86" xfId="9" applyFont="1" applyFill="1" applyBorder="1" applyAlignment="1">
      <alignment horizontal="center" vertical="center" wrapText="1"/>
    </xf>
    <xf numFmtId="0" fontId="50" fillId="5" borderId="87" xfId="9" applyFont="1" applyFill="1" applyBorder="1" applyAlignment="1">
      <alignment horizontal="center" vertical="center" wrapText="1"/>
    </xf>
    <xf numFmtId="0" fontId="50" fillId="5" borderId="27" xfId="9" applyFont="1" applyFill="1" applyBorder="1" applyAlignment="1">
      <alignment horizontal="center" vertical="center" wrapText="1"/>
    </xf>
    <xf numFmtId="0" fontId="50" fillId="5" borderId="88" xfId="9" applyFont="1" applyFill="1" applyBorder="1" applyAlignment="1">
      <alignment horizontal="center" vertical="center" wrapText="1"/>
    </xf>
    <xf numFmtId="0" fontId="50" fillId="5" borderId="28" xfId="9" applyFont="1" applyFill="1" applyBorder="1" applyAlignment="1">
      <alignment horizontal="center" vertical="center" wrapText="1"/>
    </xf>
    <xf numFmtId="0" fontId="50" fillId="5" borderId="72" xfId="9" applyFont="1" applyFill="1" applyBorder="1" applyAlignment="1">
      <alignment horizontal="center" vertical="center" wrapText="1"/>
    </xf>
    <xf numFmtId="0" fontId="50" fillId="5" borderId="30" xfId="9" applyFont="1" applyFill="1" applyBorder="1" applyAlignment="1">
      <alignment horizontal="center" vertical="center" wrapText="1"/>
    </xf>
    <xf numFmtId="0" fontId="50" fillId="5" borderId="89" xfId="9" applyFont="1" applyFill="1" applyBorder="1" applyAlignment="1">
      <alignment horizontal="center" vertical="center" wrapText="1"/>
    </xf>
    <xf numFmtId="0" fontId="16" fillId="0" borderId="90" xfId="9" applyFont="1" applyBorder="1" applyAlignment="1">
      <alignment horizontal="center" vertical="center"/>
    </xf>
    <xf numFmtId="0" fontId="16" fillId="0" borderId="91" xfId="9" applyFont="1" applyBorder="1" applyAlignment="1">
      <alignment horizontal="center" vertical="center"/>
    </xf>
    <xf numFmtId="0" fontId="20" fillId="6" borderId="10" xfId="9" applyFont="1" applyFill="1" applyBorder="1" applyAlignment="1" applyProtection="1">
      <alignment vertical="center"/>
    </xf>
    <xf numFmtId="0" fontId="8" fillId="0" borderId="18" xfId="9" applyFont="1" applyBorder="1" applyAlignment="1">
      <alignment vertical="center"/>
    </xf>
    <xf numFmtId="0" fontId="8" fillId="0" borderId="26" xfId="9" applyFont="1" applyBorder="1" applyAlignment="1">
      <alignment vertical="center"/>
    </xf>
    <xf numFmtId="0" fontId="22" fillId="0" borderId="31" xfId="9" applyFont="1" applyBorder="1" applyAlignment="1">
      <alignment horizontal="left" vertical="center"/>
    </xf>
    <xf numFmtId="0" fontId="22" fillId="0" borderId="32" xfId="9" applyFont="1" applyBorder="1" applyAlignment="1">
      <alignment horizontal="left" vertical="center"/>
    </xf>
    <xf numFmtId="0" fontId="7" fillId="0" borderId="10" xfId="9" applyFont="1" applyBorder="1" applyAlignment="1">
      <alignment vertical="center"/>
    </xf>
    <xf numFmtId="0" fontId="8" fillId="0" borderId="10" xfId="9" applyFont="1" applyBorder="1" applyAlignment="1">
      <alignment horizontal="center" vertical="center"/>
    </xf>
    <xf numFmtId="0" fontId="20" fillId="8" borderId="51" xfId="9" applyFont="1" applyFill="1" applyBorder="1"/>
    <xf numFmtId="0" fontId="20" fillId="8" borderId="19" xfId="9" applyFont="1" applyFill="1" applyBorder="1"/>
    <xf numFmtId="0" fontId="20" fillId="8" borderId="75" xfId="9" applyFont="1" applyFill="1" applyBorder="1"/>
    <xf numFmtId="0" fontId="20" fillId="8" borderId="50" xfId="9" applyFont="1" applyFill="1" applyBorder="1"/>
    <xf numFmtId="0" fontId="20" fillId="8" borderId="0" xfId="9" applyFont="1" applyFill="1" applyBorder="1"/>
    <xf numFmtId="0" fontId="20" fillId="8" borderId="72" xfId="9" applyFont="1" applyFill="1" applyBorder="1"/>
    <xf numFmtId="0" fontId="16" fillId="4" borderId="77" xfId="9" applyFont="1" applyFill="1" applyBorder="1" applyAlignment="1">
      <alignment horizontal="center"/>
    </xf>
    <xf numFmtId="0" fontId="16" fillId="4" borderId="20" xfId="9" applyFont="1" applyFill="1" applyBorder="1" applyAlignment="1">
      <alignment horizontal="center"/>
    </xf>
    <xf numFmtId="0" fontId="16" fillId="4" borderId="92" xfId="9" applyFont="1" applyFill="1" applyBorder="1" applyAlignment="1">
      <alignment horizontal="center"/>
    </xf>
    <xf numFmtId="0" fontId="50" fillId="5" borderId="4" xfId="9" applyFont="1" applyFill="1" applyBorder="1" applyAlignment="1">
      <alignment horizontal="center"/>
    </xf>
    <xf numFmtId="0" fontId="50" fillId="5" borderId="29" xfId="9" applyFont="1" applyFill="1" applyBorder="1" applyAlignment="1">
      <alignment horizontal="center"/>
    </xf>
    <xf numFmtId="0" fontId="20" fillId="8" borderId="93" xfId="9" applyFont="1" applyFill="1" applyBorder="1"/>
    <xf numFmtId="0" fontId="20" fillId="8" borderId="94" xfId="9" applyFont="1" applyFill="1" applyBorder="1"/>
    <xf numFmtId="0" fontId="20" fillId="8" borderId="95" xfId="9" applyFont="1" applyFill="1" applyBorder="1"/>
    <xf numFmtId="0" fontId="50" fillId="5" borderId="23" xfId="9" applyFont="1" applyFill="1" applyBorder="1" applyAlignment="1">
      <alignment horizontal="center" vertical="center" wrapText="1"/>
    </xf>
    <xf numFmtId="0" fontId="50" fillId="5" borderId="11" xfId="9" applyFont="1" applyFill="1" applyBorder="1" applyAlignment="1">
      <alignment horizontal="center" vertical="center" wrapText="1"/>
    </xf>
    <xf numFmtId="0" fontId="11" fillId="8" borderId="0" xfId="38" applyFont="1" applyFill="1"/>
    <xf numFmtId="0" fontId="10" fillId="8" borderId="0" xfId="38" applyFont="1" applyFill="1"/>
    <xf numFmtId="0" fontId="11" fillId="8" borderId="96" xfId="38" applyFont="1" applyFill="1" applyBorder="1" applyAlignment="1" applyProtection="1">
      <alignment vertical="center"/>
    </xf>
    <xf numFmtId="0" fontId="11" fillId="8" borderId="23" xfId="38" applyFont="1" applyFill="1" applyBorder="1" applyAlignment="1" applyProtection="1">
      <alignment vertical="center"/>
    </xf>
    <xf numFmtId="0" fontId="11" fillId="8" borderId="51" xfId="38" applyFont="1" applyFill="1" applyBorder="1" applyProtection="1"/>
    <xf numFmtId="0" fontId="11" fillId="8" borderId="19" xfId="38" applyFont="1" applyFill="1" applyBorder="1" applyProtection="1"/>
    <xf numFmtId="0" fontId="11" fillId="8" borderId="75" xfId="38" applyFont="1" applyFill="1" applyBorder="1" applyProtection="1"/>
    <xf numFmtId="0" fontId="11" fillId="8" borderId="96" xfId="38" applyFont="1" applyFill="1" applyBorder="1" applyProtection="1"/>
    <xf numFmtId="0" fontId="11" fillId="8" borderId="23" xfId="38" applyFont="1" applyFill="1" applyBorder="1" applyProtection="1"/>
    <xf numFmtId="0" fontId="50" fillId="4" borderId="77" xfId="9" applyFont="1" applyFill="1" applyBorder="1" applyAlignment="1" applyProtection="1">
      <alignment horizontal="center"/>
    </xf>
    <xf numFmtId="0" fontId="50" fillId="4" borderId="20" xfId="9" applyFont="1" applyFill="1" applyBorder="1" applyAlignment="1" applyProtection="1">
      <alignment horizontal="center"/>
    </xf>
    <xf numFmtId="0" fontId="50" fillId="4" borderId="92" xfId="9" applyFont="1" applyFill="1" applyBorder="1" applyAlignment="1" applyProtection="1">
      <alignment horizontal="center"/>
    </xf>
    <xf numFmtId="0" fontId="11" fillId="5" borderId="97" xfId="38" applyFont="1" applyFill="1" applyBorder="1" applyAlignment="1" applyProtection="1">
      <alignment horizontal="center"/>
    </xf>
    <xf numFmtId="0" fontId="11" fillId="5" borderId="39" xfId="38" applyFont="1" applyFill="1" applyBorder="1" applyAlignment="1" applyProtection="1">
      <alignment horizontal="center"/>
    </xf>
    <xf numFmtId="0" fontId="39" fillId="8" borderId="0" xfId="38" applyFont="1" applyFill="1" applyAlignment="1">
      <alignment vertical="center" wrapText="1"/>
    </xf>
    <xf numFmtId="0" fontId="48" fillId="0" borderId="0" xfId="0" applyFont="1" applyAlignment="1">
      <alignment vertical="center" wrapText="1"/>
    </xf>
    <xf numFmtId="0" fontId="48" fillId="8" borderId="0" xfId="45" applyFont="1" applyFill="1" applyAlignment="1">
      <alignment vertical="center"/>
    </xf>
    <xf numFmtId="0" fontId="50" fillId="5" borderId="62" xfId="45" applyFont="1" applyFill="1" applyBorder="1" applyAlignment="1">
      <alignment horizontal="center" vertical="center"/>
    </xf>
    <xf numFmtId="0" fontId="0" fillId="0" borderId="33" xfId="0" applyBorder="1"/>
    <xf numFmtId="0" fontId="0" fillId="0" borderId="98" xfId="0" applyBorder="1"/>
    <xf numFmtId="0" fontId="0" fillId="0" borderId="50" xfId="0" applyBorder="1"/>
    <xf numFmtId="0" fontId="0" fillId="0" borderId="0" xfId="0"/>
    <xf numFmtId="0" fontId="0" fillId="0" borderId="72" xfId="0" applyBorder="1"/>
    <xf numFmtId="0" fontId="0" fillId="0" borderId="51" xfId="0" applyBorder="1"/>
    <xf numFmtId="0" fontId="0" fillId="0" borderId="19" xfId="0" applyBorder="1"/>
    <xf numFmtId="0" fontId="0" fillId="0" borderId="75" xfId="0" applyBorder="1"/>
    <xf numFmtId="0" fontId="50" fillId="8" borderId="19" xfId="45" applyNumberFormat="1" applyFont="1" applyFill="1" applyBorder="1" applyAlignment="1">
      <alignment horizontal="center" vertical="center"/>
    </xf>
    <xf numFmtId="0" fontId="20" fillId="6" borderId="18" xfId="53" applyFont="1" applyFill="1" applyBorder="1" applyAlignment="1" applyProtection="1">
      <alignment horizontal="left" vertical="center" wrapText="1"/>
      <protection locked="0"/>
    </xf>
    <xf numFmtId="0" fontId="20" fillId="6" borderId="26" xfId="53" applyFont="1" applyFill="1" applyBorder="1" applyAlignment="1" applyProtection="1">
      <alignment horizontal="left" vertical="center" wrapText="1"/>
      <protection locked="0"/>
    </xf>
    <xf numFmtId="0" fontId="20" fillId="0" borderId="35" xfId="53" applyFont="1" applyBorder="1" applyAlignment="1" applyProtection="1">
      <alignment horizontal="left" vertical="center" wrapText="1"/>
    </xf>
    <xf numFmtId="0" fontId="20" fillId="0" borderId="37" xfId="53" applyFont="1" applyBorder="1" applyAlignment="1" applyProtection="1">
      <alignment horizontal="left" vertical="center" wrapText="1"/>
    </xf>
    <xf numFmtId="0" fontId="20" fillId="6" borderId="18" xfId="53" applyFont="1" applyFill="1" applyBorder="1" applyAlignment="1" applyProtection="1">
      <alignment horizontal="center" vertical="center" wrapText="1"/>
      <protection locked="0"/>
    </xf>
    <xf numFmtId="0" fontId="20" fillId="6" borderId="26" xfId="53" applyFont="1" applyFill="1" applyBorder="1" applyAlignment="1" applyProtection="1">
      <alignment horizontal="center" vertical="center" wrapText="1"/>
      <protection locked="0"/>
    </xf>
    <xf numFmtId="0" fontId="16" fillId="8" borderId="0" xfId="53" applyFont="1" applyFill="1" applyBorder="1" applyAlignment="1" applyProtection="1">
      <alignment horizontal="center" vertical="center"/>
    </xf>
    <xf numFmtId="0" fontId="5" fillId="8" borderId="0" xfId="53" applyFont="1" applyFill="1" applyBorder="1" applyAlignment="1" applyProtection="1">
      <alignment horizontal="left" vertical="center"/>
    </xf>
    <xf numFmtId="0" fontId="6" fillId="8" borderId="20" xfId="53" applyFont="1" applyFill="1" applyBorder="1" applyAlignment="1" applyProtection="1">
      <alignment horizontal="center" vertical="center"/>
    </xf>
    <xf numFmtId="0" fontId="7" fillId="8" borderId="19" xfId="53" applyFont="1" applyFill="1" applyBorder="1" applyAlignment="1" applyProtection="1">
      <alignment horizontal="left" vertical="center"/>
    </xf>
    <xf numFmtId="49" fontId="10" fillId="8" borderId="0" xfId="53" applyNumberFormat="1" applyFont="1" applyFill="1" applyBorder="1" applyAlignment="1" applyProtection="1">
      <alignment horizontal="center" vertical="center"/>
    </xf>
    <xf numFmtId="0" fontId="6" fillId="5" borderId="64" xfId="53" applyFont="1" applyFill="1" applyBorder="1" applyAlignment="1" applyProtection="1">
      <alignment horizontal="center" vertical="center" wrapText="1"/>
    </xf>
    <xf numFmtId="0" fontId="6" fillId="5" borderId="52" xfId="53" applyFont="1" applyFill="1" applyBorder="1" applyAlignment="1" applyProtection="1">
      <alignment horizontal="center" vertical="center" wrapText="1"/>
    </xf>
    <xf numFmtId="0" fontId="6" fillId="5" borderId="39" xfId="53" applyFont="1" applyFill="1" applyBorder="1" applyAlignment="1" applyProtection="1">
      <alignment horizontal="center" vertical="center"/>
    </xf>
    <xf numFmtId="0" fontId="6" fillId="5" borderId="1" xfId="53" applyFont="1" applyFill="1" applyBorder="1" applyAlignment="1" applyProtection="1">
      <alignment horizontal="center" vertical="center"/>
    </xf>
    <xf numFmtId="0" fontId="6" fillId="5" borderId="39" xfId="53" applyFont="1" applyFill="1" applyBorder="1" applyAlignment="1" applyProtection="1">
      <alignment horizontal="center" vertical="center" wrapText="1"/>
    </xf>
    <xf numFmtId="0" fontId="6" fillId="5" borderId="1" xfId="53" applyFont="1" applyFill="1" applyBorder="1" applyAlignment="1" applyProtection="1">
      <alignment horizontal="center" vertical="center" wrapText="1"/>
    </xf>
    <xf numFmtId="0" fontId="20" fillId="6" borderId="54" xfId="53" applyFont="1" applyFill="1" applyBorder="1" applyAlignment="1" applyProtection="1">
      <alignment horizontal="left" vertical="center" wrapText="1"/>
      <protection locked="0"/>
    </xf>
    <xf numFmtId="0" fontId="20" fillId="6" borderId="65" xfId="53" applyFont="1" applyFill="1" applyBorder="1" applyAlignment="1" applyProtection="1">
      <alignment horizontal="left" vertical="center" wrapText="1"/>
      <protection locked="0"/>
    </xf>
    <xf numFmtId="0" fontId="6" fillId="5" borderId="99" xfId="53" applyFont="1" applyFill="1" applyBorder="1" applyAlignment="1" applyProtection="1">
      <alignment horizontal="center" vertical="center"/>
    </xf>
    <xf numFmtId="0" fontId="6" fillId="5" borderId="98" xfId="53" applyFont="1" applyFill="1" applyBorder="1" applyAlignment="1" applyProtection="1">
      <alignment horizontal="center" vertical="center"/>
    </xf>
    <xf numFmtId="0" fontId="6" fillId="5" borderId="54" xfId="53" applyFont="1" applyFill="1" applyBorder="1" applyAlignment="1" applyProtection="1">
      <alignment horizontal="center" vertical="center"/>
    </xf>
    <xf numFmtId="0" fontId="6" fillId="5" borderId="65" xfId="53" applyFont="1" applyFill="1" applyBorder="1" applyAlignment="1" applyProtection="1">
      <alignment horizontal="center" vertical="center"/>
    </xf>
    <xf numFmtId="0" fontId="6" fillId="5" borderId="100" xfId="53" applyFont="1" applyFill="1" applyBorder="1" applyAlignment="1" applyProtection="1">
      <alignment horizontal="center" vertical="center"/>
    </xf>
    <xf numFmtId="0" fontId="6" fillId="5" borderId="67" xfId="53" applyFont="1" applyFill="1" applyBorder="1" applyAlignment="1" applyProtection="1">
      <alignment horizontal="center" vertical="center"/>
    </xf>
    <xf numFmtId="0" fontId="6" fillId="8" borderId="19" xfId="53" applyNumberFormat="1" applyFont="1" applyFill="1" applyBorder="1" applyAlignment="1" applyProtection="1">
      <alignment horizontal="center" vertical="center"/>
    </xf>
    <xf numFmtId="0" fontId="4" fillId="6" borderId="54" xfId="53" applyFont="1" applyFill="1" applyBorder="1" applyAlignment="1" applyProtection="1">
      <alignment horizontal="left" vertical="center" wrapText="1" shrinkToFit="1"/>
      <protection locked="0"/>
    </xf>
    <xf numFmtId="0" fontId="4" fillId="6" borderId="65" xfId="53" applyFont="1" applyFill="1" applyBorder="1" applyAlignment="1" applyProtection="1">
      <alignment horizontal="left" vertical="center" wrapText="1" shrinkToFit="1"/>
      <protection locked="0"/>
    </xf>
    <xf numFmtId="0" fontId="6" fillId="5" borderId="62" xfId="53" applyFont="1" applyFill="1" applyBorder="1" applyAlignment="1" applyProtection="1">
      <alignment horizontal="center" vertical="center"/>
    </xf>
    <xf numFmtId="0" fontId="6" fillId="5" borderId="33" xfId="53" applyFont="1" applyFill="1" applyBorder="1" applyAlignment="1" applyProtection="1">
      <alignment horizontal="center" vertical="center"/>
    </xf>
    <xf numFmtId="0" fontId="6" fillId="5" borderId="50" xfId="53" applyFont="1" applyFill="1" applyBorder="1" applyAlignment="1" applyProtection="1">
      <alignment horizontal="center" vertical="center"/>
    </xf>
    <xf numFmtId="0" fontId="6" fillId="5" borderId="0" xfId="53" applyFont="1" applyFill="1" applyBorder="1" applyAlignment="1" applyProtection="1">
      <alignment horizontal="center" vertical="center"/>
    </xf>
    <xf numFmtId="0" fontId="6" fillId="5" borderId="72" xfId="53" applyFont="1" applyFill="1" applyBorder="1" applyAlignment="1" applyProtection="1">
      <alignment horizontal="center" vertical="center"/>
    </xf>
    <xf numFmtId="0" fontId="6" fillId="5" borderId="82" xfId="53" applyFont="1" applyFill="1" applyBorder="1" applyAlignment="1" applyProtection="1">
      <alignment horizontal="center" vertical="center"/>
    </xf>
    <xf numFmtId="0" fontId="6" fillId="5" borderId="46" xfId="53" applyFont="1" applyFill="1" applyBorder="1" applyAlignment="1" applyProtection="1">
      <alignment horizontal="center" vertical="center"/>
    </xf>
    <xf numFmtId="0" fontId="6" fillId="5" borderId="89" xfId="53" applyFont="1" applyFill="1" applyBorder="1" applyAlignment="1" applyProtection="1">
      <alignment horizontal="center" vertical="center"/>
    </xf>
    <xf numFmtId="0" fontId="4" fillId="6" borderId="18" xfId="53" applyFont="1" applyFill="1" applyBorder="1" applyAlignment="1" applyProtection="1">
      <alignment horizontal="left" vertical="center" wrapText="1" shrinkToFit="1"/>
      <protection locked="0"/>
    </xf>
    <xf numFmtId="0" fontId="4" fillId="6" borderId="26" xfId="53" applyFont="1" applyFill="1" applyBorder="1" applyAlignment="1" applyProtection="1">
      <alignment horizontal="left" vertical="center" wrapText="1" shrinkToFit="1"/>
      <protection locked="0"/>
    </xf>
    <xf numFmtId="0" fontId="4" fillId="2" borderId="35" xfId="53" applyFont="1" applyFill="1" applyBorder="1" applyAlignment="1" applyProtection="1">
      <alignment horizontal="left" vertical="center"/>
    </xf>
    <xf numFmtId="0" fontId="4" fillId="2" borderId="37" xfId="53" applyFont="1" applyFill="1" applyBorder="1" applyAlignment="1" applyProtection="1">
      <alignment horizontal="left" vertical="center"/>
    </xf>
    <xf numFmtId="0" fontId="4" fillId="6" borderId="18" xfId="53" applyFont="1" applyFill="1" applyBorder="1" applyAlignment="1" applyProtection="1">
      <alignment horizontal="center" vertical="center" wrapText="1" shrinkToFit="1"/>
      <protection locked="0"/>
    </xf>
    <xf numFmtId="0" fontId="4" fillId="6" borderId="26" xfId="53" applyFont="1" applyFill="1" applyBorder="1" applyAlignment="1" applyProtection="1">
      <alignment horizontal="center" vertical="center" wrapText="1" shrinkToFit="1"/>
      <protection locked="0"/>
    </xf>
    <xf numFmtId="0" fontId="20" fillId="6" borderId="18" xfId="8" applyFont="1" applyFill="1" applyBorder="1" applyAlignment="1" applyProtection="1">
      <alignment horizontal="left" vertical="center"/>
      <protection locked="0"/>
    </xf>
    <xf numFmtId="0" fontId="20" fillId="6" borderId="69" xfId="8" applyFont="1" applyFill="1" applyBorder="1" applyAlignment="1" applyProtection="1">
      <alignment horizontal="left" vertical="center"/>
      <protection locked="0"/>
    </xf>
    <xf numFmtId="0" fontId="20" fillId="6" borderId="26" xfId="8" applyFont="1" applyFill="1" applyBorder="1" applyAlignment="1" applyProtection="1">
      <alignment horizontal="left" vertical="center"/>
      <protection locked="0"/>
    </xf>
    <xf numFmtId="0" fontId="20" fillId="0" borderId="18" xfId="8" applyFont="1" applyFill="1" applyBorder="1" applyAlignment="1" applyProtection="1">
      <alignment horizontal="left" vertical="center" indent="1"/>
    </xf>
    <xf numFmtId="0" fontId="20" fillId="0" borderId="69" xfId="8" applyFont="1" applyFill="1" applyBorder="1" applyAlignment="1" applyProtection="1">
      <alignment horizontal="left" vertical="center" indent="1"/>
    </xf>
    <xf numFmtId="0" fontId="20" fillId="0" borderId="26" xfId="8" applyFont="1" applyFill="1" applyBorder="1" applyAlignment="1" applyProtection="1">
      <alignment horizontal="left" vertical="center" indent="1"/>
    </xf>
    <xf numFmtId="0" fontId="16" fillId="0" borderId="35" xfId="8" applyFont="1" applyBorder="1" applyAlignment="1" applyProtection="1">
      <alignment horizontal="left" vertical="center"/>
    </xf>
    <xf numFmtId="0" fontId="16" fillId="0" borderId="36" xfId="8" applyFont="1" applyBorder="1" applyAlignment="1" applyProtection="1">
      <alignment horizontal="left" vertical="center"/>
    </xf>
    <xf numFmtId="0" fontId="16" fillId="0" borderId="37" xfId="8" applyFont="1" applyBorder="1" applyAlignment="1" applyProtection="1">
      <alignment horizontal="left" vertical="center"/>
    </xf>
    <xf numFmtId="10" fontId="20" fillId="6" borderId="18" xfId="8" applyNumberFormat="1" applyFont="1" applyFill="1" applyBorder="1" applyAlignment="1" applyProtection="1">
      <alignment horizontal="left" vertical="center"/>
      <protection locked="0"/>
    </xf>
    <xf numFmtId="10" fontId="20" fillId="6" borderId="69" xfId="8" applyNumberFormat="1" applyFont="1" applyFill="1" applyBorder="1" applyAlignment="1" applyProtection="1">
      <alignment horizontal="left" vertical="center"/>
      <protection locked="0"/>
    </xf>
    <xf numFmtId="10" fontId="20" fillId="6" borderId="26" xfId="8" applyNumberFormat="1" applyFont="1" applyFill="1" applyBorder="1" applyAlignment="1" applyProtection="1">
      <alignment horizontal="left" vertical="center"/>
      <protection locked="0"/>
    </xf>
    <xf numFmtId="0" fontId="6" fillId="5" borderId="100" xfId="8" applyFont="1" applyFill="1" applyBorder="1" applyAlignment="1" applyProtection="1">
      <alignment horizontal="center" vertical="center"/>
    </xf>
    <xf numFmtId="0" fontId="6" fillId="5" borderId="101" xfId="8" applyFont="1" applyFill="1" applyBorder="1" applyAlignment="1" applyProtection="1">
      <alignment horizontal="center" vertical="center"/>
    </xf>
    <xf numFmtId="0" fontId="6" fillId="5" borderId="67" xfId="8" applyFont="1" applyFill="1" applyBorder="1" applyAlignment="1" applyProtection="1">
      <alignment horizontal="center" vertical="center"/>
    </xf>
    <xf numFmtId="0" fontId="5" fillId="5" borderId="103" xfId="8" applyFont="1" applyFill="1" applyBorder="1" applyAlignment="1" applyProtection="1">
      <alignment horizontal="center" vertical="center"/>
    </xf>
    <xf numFmtId="0" fontId="5" fillId="5" borderId="104" xfId="8" applyFont="1" applyFill="1" applyBorder="1" applyAlignment="1" applyProtection="1">
      <alignment horizontal="center" vertical="center"/>
    </xf>
    <xf numFmtId="0" fontId="5" fillId="5" borderId="105" xfId="8" applyFont="1" applyFill="1" applyBorder="1" applyAlignment="1" applyProtection="1">
      <alignment horizontal="center" vertical="center"/>
    </xf>
    <xf numFmtId="0" fontId="5" fillId="8" borderId="0" xfId="8" applyFont="1" applyFill="1" applyAlignment="1" applyProtection="1">
      <alignment horizontal="left" vertical="center"/>
    </xf>
    <xf numFmtId="0" fontId="5" fillId="5" borderId="54" xfId="8" applyFont="1" applyFill="1" applyBorder="1" applyAlignment="1" applyProtection="1">
      <alignment horizontal="center" vertical="center"/>
    </xf>
    <xf numFmtId="0" fontId="5" fillId="5" borderId="68" xfId="8" applyFont="1" applyFill="1" applyBorder="1" applyAlignment="1" applyProtection="1">
      <alignment horizontal="center" vertical="center"/>
    </xf>
    <xf numFmtId="0" fontId="5" fillId="5" borderId="65" xfId="8" applyFont="1" applyFill="1" applyBorder="1" applyAlignment="1" applyProtection="1">
      <alignment horizontal="center" vertical="center"/>
    </xf>
    <xf numFmtId="0" fontId="20" fillId="6" borderId="90" xfId="8" applyFont="1" applyFill="1" applyBorder="1" applyAlignment="1" applyProtection="1">
      <alignment horizontal="center" vertical="center"/>
      <protection locked="0"/>
    </xf>
    <xf numFmtId="0" fontId="20" fillId="6" borderId="102" xfId="8" applyFont="1" applyFill="1" applyBorder="1" applyAlignment="1" applyProtection="1">
      <alignment horizontal="center" vertical="center"/>
      <protection locked="0"/>
    </xf>
    <xf numFmtId="0" fontId="20" fillId="6" borderId="91" xfId="8" applyFont="1" applyFill="1" applyBorder="1" applyAlignment="1" applyProtection="1">
      <alignment horizontal="center" vertical="center"/>
      <protection locked="0"/>
    </xf>
    <xf numFmtId="0" fontId="16" fillId="8" borderId="0" xfId="8" applyFont="1" applyFill="1" applyBorder="1" applyAlignment="1" applyProtection="1">
      <alignment horizontal="center" vertical="center"/>
    </xf>
    <xf numFmtId="0" fontId="20" fillId="0" borderId="18" xfId="8" applyFont="1" applyFill="1" applyBorder="1" applyAlignment="1" applyProtection="1">
      <alignment horizontal="left" vertical="center"/>
    </xf>
    <xf numFmtId="0" fontId="20" fillId="0" borderId="69" xfId="8" applyFont="1" applyFill="1" applyBorder="1" applyAlignment="1" applyProtection="1">
      <alignment horizontal="left" vertical="center"/>
    </xf>
    <xf numFmtId="0" fontId="20" fillId="0" borderId="26" xfId="8" applyFont="1" applyFill="1" applyBorder="1" applyAlignment="1" applyProtection="1">
      <alignment horizontal="left" vertical="center"/>
    </xf>
    <xf numFmtId="0" fontId="20" fillId="0" borderId="90" xfId="8" applyFont="1" applyFill="1" applyBorder="1" applyAlignment="1" applyProtection="1">
      <alignment horizontal="left" vertical="center"/>
    </xf>
    <xf numFmtId="0" fontId="20" fillId="0" borderId="102" xfId="8" applyFont="1" applyFill="1" applyBorder="1" applyAlignment="1" applyProtection="1">
      <alignment horizontal="left" vertical="center"/>
    </xf>
    <xf numFmtId="0" fontId="20" fillId="0" borderId="91" xfId="8" applyFont="1" applyFill="1" applyBorder="1" applyAlignment="1" applyProtection="1">
      <alignment horizontal="left" vertical="center"/>
    </xf>
    <xf numFmtId="0" fontId="5" fillId="8" borderId="0" xfId="59" applyFont="1" applyFill="1" applyBorder="1" applyAlignment="1" applyProtection="1">
      <alignment horizontal="left" vertical="center"/>
    </xf>
    <xf numFmtId="0" fontId="6" fillId="8" borderId="19" xfId="59" applyNumberFormat="1" applyFont="1" applyFill="1" applyBorder="1" applyAlignment="1" applyProtection="1">
      <alignment horizontal="center" vertical="center"/>
    </xf>
    <xf numFmtId="0" fontId="6" fillId="8" borderId="20" xfId="59" applyFont="1" applyFill="1" applyBorder="1" applyAlignment="1" applyProtection="1">
      <alignment horizontal="center" vertical="center"/>
    </xf>
    <xf numFmtId="0" fontId="54" fillId="0" borderId="115" xfId="0" applyFont="1" applyBorder="1" applyAlignment="1">
      <alignment horizontal="center"/>
    </xf>
    <xf numFmtId="0" fontId="54" fillId="0" borderId="104" xfId="0" applyFont="1" applyBorder="1" applyAlignment="1">
      <alignment horizontal="center"/>
    </xf>
    <xf numFmtId="0" fontId="0" fillId="8" borderId="0" xfId="0" applyFill="1" applyAlignment="1">
      <alignment horizontal="left"/>
    </xf>
    <xf numFmtId="0" fontId="5" fillId="8" borderId="0" xfId="64" applyFont="1" applyFill="1" applyBorder="1" applyAlignment="1">
      <alignment horizontal="left" vertical="center"/>
    </xf>
    <xf numFmtId="0" fontId="0" fillId="8" borderId="0" xfId="0" applyFill="1" applyAlignment="1">
      <alignment horizontal="left" wrapText="1"/>
    </xf>
    <xf numFmtId="0" fontId="0" fillId="0" borderId="0" xfId="0" applyFont="1" applyBorder="1" applyAlignment="1">
      <alignment horizontal="left"/>
    </xf>
    <xf numFmtId="41" fontId="3" fillId="6" borderId="107" xfId="64" applyNumberFormat="1" applyFont="1" applyFill="1" applyBorder="1" applyAlignment="1">
      <alignment horizontal="center" vertical="center"/>
    </xf>
    <xf numFmtId="41" fontId="3" fillId="6" borderId="109" xfId="64" applyNumberFormat="1" applyFont="1" applyFill="1" applyBorder="1" applyAlignment="1">
      <alignment horizontal="center" vertical="center"/>
    </xf>
    <xf numFmtId="41" fontId="3" fillId="6" borderId="107" xfId="64" applyNumberFormat="1" applyFont="1" applyFill="1" applyBorder="1" applyAlignment="1">
      <alignment horizontal="left" vertical="center"/>
    </xf>
    <xf numFmtId="41" fontId="3" fillId="6" borderId="36" xfId="64" applyNumberFormat="1" applyFont="1" applyFill="1" applyBorder="1" applyAlignment="1">
      <alignment horizontal="left" vertical="center"/>
    </xf>
    <xf numFmtId="41" fontId="3" fillId="6" borderId="109" xfId="64" applyNumberFormat="1" applyFont="1" applyFill="1" applyBorder="1" applyAlignment="1">
      <alignment horizontal="left" vertical="center"/>
    </xf>
    <xf numFmtId="41" fontId="3" fillId="6" borderId="106" xfId="64" quotePrefix="1" applyNumberFormat="1" applyFont="1" applyFill="1" applyBorder="1" applyAlignment="1">
      <alignment horizontal="center" vertical="center"/>
    </xf>
    <xf numFmtId="41" fontId="3" fillId="6" borderId="78" xfId="64" quotePrefix="1" applyNumberFormat="1" applyFont="1" applyFill="1" applyBorder="1" applyAlignment="1">
      <alignment horizontal="center" vertical="center"/>
    </xf>
    <xf numFmtId="41" fontId="3" fillId="6" borderId="106" xfId="64" applyNumberFormat="1" applyFont="1" applyFill="1" applyBorder="1" applyAlignment="1">
      <alignment horizontal="center" vertical="center"/>
    </xf>
    <xf numFmtId="41" fontId="3" fillId="6" borderId="69" xfId="64" applyNumberFormat="1" applyFont="1" applyFill="1" applyBorder="1" applyAlignment="1">
      <alignment horizontal="center" vertical="center"/>
    </xf>
    <xf numFmtId="41" fontId="3" fillId="6" borderId="78" xfId="64" applyNumberFormat="1" applyFont="1" applyFill="1" applyBorder="1" applyAlignment="1">
      <alignment horizontal="center" vertical="center"/>
    </xf>
    <xf numFmtId="0" fontId="41" fillId="5" borderId="80" xfId="64" applyFont="1" applyFill="1" applyBorder="1" applyAlignment="1">
      <alignment horizontal="center" vertical="center"/>
    </xf>
    <xf numFmtId="0" fontId="41" fillId="5" borderId="81" xfId="64" applyFont="1" applyFill="1" applyBorder="1" applyAlignment="1">
      <alignment horizontal="center" vertical="center"/>
    </xf>
    <xf numFmtId="0" fontId="41" fillId="5" borderId="108" xfId="64" applyFont="1" applyFill="1" applyBorder="1" applyAlignment="1">
      <alignment horizontal="center" vertical="center"/>
    </xf>
    <xf numFmtId="41" fontId="41" fillId="8" borderId="19" xfId="64" applyNumberFormat="1" applyFont="1" applyFill="1" applyBorder="1" applyAlignment="1">
      <alignment horizontal="center" vertical="center"/>
    </xf>
    <xf numFmtId="41" fontId="41" fillId="5" borderId="80" xfId="64" applyNumberFormat="1" applyFont="1" applyFill="1" applyBorder="1" applyAlignment="1">
      <alignment horizontal="center" vertical="center"/>
    </xf>
    <xf numFmtId="41" fontId="41" fillId="5" borderId="110" xfId="64" applyNumberFormat="1" applyFont="1" applyFill="1" applyBorder="1" applyAlignment="1">
      <alignment horizontal="center" vertical="center"/>
    </xf>
    <xf numFmtId="0" fontId="41" fillId="5" borderId="110" xfId="64" applyFont="1" applyFill="1" applyBorder="1" applyAlignment="1">
      <alignment horizontal="center" vertical="center"/>
    </xf>
    <xf numFmtId="41" fontId="3" fillId="6" borderId="111" xfId="64" quotePrefix="1" applyNumberFormat="1" applyFont="1" applyFill="1" applyBorder="1" applyAlignment="1">
      <alignment horizontal="center" vertical="center"/>
    </xf>
    <xf numFmtId="41" fontId="3" fillId="6" borderId="112" xfId="64" quotePrefix="1" applyNumberFormat="1" applyFont="1" applyFill="1" applyBorder="1" applyAlignment="1">
      <alignment horizontal="center" vertical="center"/>
    </xf>
    <xf numFmtId="41" fontId="3" fillId="6" borderId="111" xfId="64" applyNumberFormat="1" applyFont="1" applyFill="1" applyBorder="1" applyAlignment="1">
      <alignment horizontal="center" vertical="center"/>
    </xf>
    <xf numFmtId="41" fontId="3" fillId="6" borderId="102" xfId="64" applyNumberFormat="1" applyFont="1" applyFill="1" applyBorder="1" applyAlignment="1">
      <alignment horizontal="center" vertical="center"/>
    </xf>
    <xf numFmtId="41" fontId="3" fillId="6" borderId="112" xfId="64" applyNumberFormat="1" applyFont="1" applyFill="1" applyBorder="1" applyAlignment="1">
      <alignment horizontal="center" vertical="center"/>
    </xf>
    <xf numFmtId="0" fontId="41" fillId="8" borderId="0" xfId="64" applyFont="1" applyFill="1" applyBorder="1" applyAlignment="1">
      <alignment horizontal="center" vertical="center"/>
    </xf>
    <xf numFmtId="0" fontId="10" fillId="8" borderId="0" xfId="64" applyFont="1" applyFill="1" applyBorder="1" applyAlignment="1">
      <alignment horizontal="left" vertical="center"/>
    </xf>
  </cellXfs>
  <cellStyles count="79">
    <cellStyle name="60% - Accent1 10" xfId="60" xr:uid="{00000000-0005-0000-0000-000000000000}"/>
    <cellStyle name="60% - Accent1 11" xfId="65" xr:uid="{00000000-0005-0000-0000-000001000000}"/>
    <cellStyle name="60% - Accent1 2" xfId="2" xr:uid="{00000000-0005-0000-0000-000002000000}"/>
    <cellStyle name="60% - Accent1 3" xfId="11" xr:uid="{00000000-0005-0000-0000-000003000000}"/>
    <cellStyle name="60% - Accent1 4" xfId="18" xr:uid="{00000000-0005-0000-0000-000004000000}"/>
    <cellStyle name="60% - Accent1 5" xfId="25" xr:uid="{00000000-0005-0000-0000-000005000000}"/>
    <cellStyle name="60% - Accent1 6" xfId="32" xr:uid="{00000000-0005-0000-0000-000006000000}"/>
    <cellStyle name="60% - Accent1 7" xfId="39" xr:uid="{00000000-0005-0000-0000-000007000000}"/>
    <cellStyle name="60% - Accent1 8" xfId="46" xr:uid="{00000000-0005-0000-0000-000008000000}"/>
    <cellStyle name="60% - Accent1 9" xfId="54" xr:uid="{00000000-0005-0000-0000-000009000000}"/>
    <cellStyle name="60% - Accent3 10" xfId="61" xr:uid="{00000000-0005-0000-0000-00000A000000}"/>
    <cellStyle name="60% - Accent3 11" xfId="66" xr:uid="{00000000-0005-0000-0000-00000B000000}"/>
    <cellStyle name="60% - Accent3 2" xfId="3" xr:uid="{00000000-0005-0000-0000-00000C000000}"/>
    <cellStyle name="60% - Accent3 3" xfId="12" xr:uid="{00000000-0005-0000-0000-00000D000000}"/>
    <cellStyle name="60% - Accent3 4" xfId="19" xr:uid="{00000000-0005-0000-0000-00000E000000}"/>
    <cellStyle name="60% - Accent3 5" xfId="26" xr:uid="{00000000-0005-0000-0000-00000F000000}"/>
    <cellStyle name="60% - Accent3 6" xfId="33" xr:uid="{00000000-0005-0000-0000-000010000000}"/>
    <cellStyle name="60% - Accent3 7" xfId="40" xr:uid="{00000000-0005-0000-0000-000011000000}"/>
    <cellStyle name="60% - Accent3 8" xfId="47" xr:uid="{00000000-0005-0000-0000-000012000000}"/>
    <cellStyle name="60% - Accent3 9" xfId="55" xr:uid="{00000000-0005-0000-0000-000013000000}"/>
    <cellStyle name="Comma 2" xfId="4" xr:uid="{00000000-0005-0000-0000-000014000000}"/>
    <cellStyle name="Comma 2 2" xfId="13" xr:uid="{00000000-0005-0000-0000-000015000000}"/>
    <cellStyle name="Comma 2 3" xfId="20" xr:uid="{00000000-0005-0000-0000-000016000000}"/>
    <cellStyle name="Comma 2 4" xfId="27" xr:uid="{00000000-0005-0000-0000-000017000000}"/>
    <cellStyle name="Comma 2 5" xfId="34" xr:uid="{00000000-0005-0000-0000-000018000000}"/>
    <cellStyle name="Comma 2 6" xfId="41" xr:uid="{00000000-0005-0000-0000-000019000000}"/>
    <cellStyle name="Comma 2 7" xfId="48" xr:uid="{00000000-0005-0000-0000-00001A000000}"/>
    <cellStyle name="Currency 2 10" xfId="62" xr:uid="{00000000-0005-0000-0000-00001C000000}"/>
    <cellStyle name="Currency 2 11" xfId="67" xr:uid="{00000000-0005-0000-0000-00001D000000}"/>
    <cellStyle name="Currency 2 2" xfId="5" xr:uid="{00000000-0005-0000-0000-00001E000000}"/>
    <cellStyle name="Currency 2 3" xfId="14" xr:uid="{00000000-0005-0000-0000-00001F000000}"/>
    <cellStyle name="Currency 2 4" xfId="21" xr:uid="{00000000-0005-0000-0000-000020000000}"/>
    <cellStyle name="Currency 2 5" xfId="28" xr:uid="{00000000-0005-0000-0000-000021000000}"/>
    <cellStyle name="Currency 2 6" xfId="35" xr:uid="{00000000-0005-0000-0000-000022000000}"/>
    <cellStyle name="Currency 2 7" xfId="42" xr:uid="{00000000-0005-0000-0000-000023000000}"/>
    <cellStyle name="Currency 2 8" xfId="50" xr:uid="{00000000-0005-0000-0000-000024000000}"/>
    <cellStyle name="Currency 2 9" xfId="57" xr:uid="{00000000-0005-0000-0000-000025000000}"/>
    <cellStyle name="Currency 8" xfId="49" xr:uid="{00000000-0005-0000-0000-000026000000}"/>
    <cellStyle name="Currency 9" xfId="56" xr:uid="{00000000-0005-0000-0000-000027000000}"/>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Hyperlink" xfId="6" builtinId="8"/>
    <cellStyle name="Normal" xfId="0" builtinId="0"/>
    <cellStyle name="Normal 10" xfId="53" xr:uid="{00000000-0005-0000-0000-000033000000}"/>
    <cellStyle name="Normal 11" xfId="59" xr:uid="{00000000-0005-0000-0000-000034000000}"/>
    <cellStyle name="Normal 12" xfId="64" xr:uid="{00000000-0005-0000-0000-000035000000}"/>
    <cellStyle name="Normal 2" xfId="1" xr:uid="{00000000-0005-0000-0000-000036000000}"/>
    <cellStyle name="Normal 2 10" xfId="63" xr:uid="{00000000-0005-0000-0000-000037000000}"/>
    <cellStyle name="Normal 2 11" xfId="68" xr:uid="{00000000-0005-0000-0000-000038000000}"/>
    <cellStyle name="Normal 2 2" xfId="7" xr:uid="{00000000-0005-0000-0000-000039000000}"/>
    <cellStyle name="Normal 2 3" xfId="15" xr:uid="{00000000-0005-0000-0000-00003A000000}"/>
    <cellStyle name="Normal 2 4" xfId="22" xr:uid="{00000000-0005-0000-0000-00003B000000}"/>
    <cellStyle name="Normal 2 5" xfId="29" xr:uid="{00000000-0005-0000-0000-00003C000000}"/>
    <cellStyle name="Normal 2 6" xfId="36" xr:uid="{00000000-0005-0000-0000-00003D000000}"/>
    <cellStyle name="Normal 2 7" xfId="43" xr:uid="{00000000-0005-0000-0000-00003E000000}"/>
    <cellStyle name="Normal 2 8" xfId="51" xr:uid="{00000000-0005-0000-0000-00003F000000}"/>
    <cellStyle name="Normal 2 9" xfId="58" xr:uid="{00000000-0005-0000-0000-000040000000}"/>
    <cellStyle name="Normal 3" xfId="8" xr:uid="{00000000-0005-0000-0000-000041000000}"/>
    <cellStyle name="Normal 3 2" xfId="16" xr:uid="{00000000-0005-0000-0000-000042000000}"/>
    <cellStyle name="Normal 3 3" xfId="23" xr:uid="{00000000-0005-0000-0000-000043000000}"/>
    <cellStyle name="Normal 3 4" xfId="30" xr:uid="{00000000-0005-0000-0000-000044000000}"/>
    <cellStyle name="Normal 3 5" xfId="37" xr:uid="{00000000-0005-0000-0000-000045000000}"/>
    <cellStyle name="Normal 3 6" xfId="44" xr:uid="{00000000-0005-0000-0000-000046000000}"/>
    <cellStyle name="Normal 3 7" xfId="52" xr:uid="{00000000-0005-0000-0000-000047000000}"/>
    <cellStyle name="Normal 4" xfId="10" xr:uid="{00000000-0005-0000-0000-000048000000}"/>
    <cellStyle name="Normal 5" xfId="17" xr:uid="{00000000-0005-0000-0000-000049000000}"/>
    <cellStyle name="Normal 6" xfId="24" xr:uid="{00000000-0005-0000-0000-00004A000000}"/>
    <cellStyle name="Normal 7" xfId="31" xr:uid="{00000000-0005-0000-0000-00004B000000}"/>
    <cellStyle name="Normal 8" xfId="38" xr:uid="{00000000-0005-0000-0000-00004C000000}"/>
    <cellStyle name="Normal 9" xfId="45" xr:uid="{00000000-0005-0000-0000-00004D000000}"/>
    <cellStyle name="Normal_S10-1(1)" xfId="9" xr:uid="{00000000-0005-0000-0000-00004E000000}"/>
    <cellStyle name="Percent" xfId="69" builtinId="5"/>
  </cellStyles>
  <dxfs count="0"/>
  <tableStyles count="0" defaultTableStyle="TableStyleMedium2" defaultPivotStyle="PivotStyleLight16"/>
  <colors>
    <mruColors>
      <color rgb="FFFBD1A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82</xdr:row>
      <xdr:rowOff>1</xdr:rowOff>
    </xdr:from>
    <xdr:to>
      <xdr:col>6</xdr:col>
      <xdr:colOff>1191295</xdr:colOff>
      <xdr:row>87</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rot="10800000" flipV="1">
          <a:off x="0" y="16892790"/>
          <a:ext cx="8167351" cy="944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a:solidFill>
                <a:srgbClr val="0070C0"/>
              </a:solidFill>
              <a:effectLst/>
              <a:latin typeface="Arial"/>
            </a:rPr>
            <a:t>(A)</a:t>
          </a:r>
          <a:r>
            <a:rPr lang="en-US"/>
            <a:t> </a:t>
          </a:r>
          <a:r>
            <a:rPr lang="en-US" sz="1100" b="1" i="0" u="none" strike="noStrike">
              <a:solidFill>
                <a:srgbClr val="FF0000"/>
              </a:solidFill>
              <a:effectLst/>
              <a:latin typeface="Arial"/>
            </a:rPr>
            <a:t>REMINDER THAT THE AMOUNTS FROM SCH 6 , COLUMNS 4 AND 7 MUST BE MANUALLY TRANSFERRED TO THIS COLUMN</a:t>
          </a:r>
        </a:p>
        <a:p>
          <a:r>
            <a:rPr lang="en-US"/>
            <a:t> </a:t>
          </a:r>
          <a:r>
            <a:rPr lang="en-US" sz="1000" b="1" i="0" u="none" strike="noStrike">
              <a:solidFill>
                <a:srgbClr val="0070C0"/>
              </a:solidFill>
              <a:effectLst/>
              <a:latin typeface="Arial"/>
            </a:rPr>
            <a:t>(B)</a:t>
          </a:r>
          <a:r>
            <a:rPr lang="en-US"/>
            <a:t> </a:t>
          </a:r>
          <a:r>
            <a:rPr lang="en-US" sz="1100" b="1" i="0" u="none" strike="noStrike">
              <a:solidFill>
                <a:srgbClr val="FF0000"/>
              </a:solidFill>
              <a:effectLst/>
              <a:latin typeface="Arial"/>
            </a:rPr>
            <a:t>REMINDER THAT THE AMOUNTS FROM SCH 7 , COLUMN 1 MUST BE MANUALLY TRANSFERRED TO THIS COLUMN</a:t>
          </a:r>
          <a:r>
            <a:rPr lang="en-US"/>
            <a:t> </a:t>
          </a:r>
          <a:endParaRPr lang="en-US" sz="1100"/>
        </a:p>
      </xdr:txBody>
    </xdr:sp>
    <xdr:clientData/>
  </xdr:twoCellAnchor>
  <xdr:twoCellAnchor>
    <xdr:from>
      <xdr:col>9</xdr:col>
      <xdr:colOff>123824</xdr:colOff>
      <xdr:row>72</xdr:row>
      <xdr:rowOff>57150</xdr:rowOff>
    </xdr:from>
    <xdr:to>
      <xdr:col>10</xdr:col>
      <xdr:colOff>400049</xdr:colOff>
      <xdr:row>73</xdr:row>
      <xdr:rowOff>28575</xdr:rowOff>
    </xdr:to>
    <xdr:sp macro="" textlink="">
      <xdr:nvSpPr>
        <xdr:cNvPr id="3" name="Arrow: Right 2">
          <a:extLst>
            <a:ext uri="{FF2B5EF4-FFF2-40B4-BE49-F238E27FC236}">
              <a16:creationId xmlns:a16="http://schemas.microsoft.com/office/drawing/2014/main" id="{2FE275F5-11A8-4AF2-A667-3AEA550D21C6}"/>
            </a:ext>
          </a:extLst>
        </xdr:cNvPr>
        <xdr:cNvSpPr/>
      </xdr:nvSpPr>
      <xdr:spPr>
        <a:xfrm>
          <a:off x="10344149" y="14868525"/>
          <a:ext cx="866775" cy="161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34</xdr:row>
      <xdr:rowOff>9525</xdr:rowOff>
    </xdr:from>
    <xdr:to>
      <xdr:col>11</xdr:col>
      <xdr:colOff>247650</xdr:colOff>
      <xdr:row>34</xdr:row>
      <xdr:rowOff>171450</xdr:rowOff>
    </xdr:to>
    <xdr:sp macro="" textlink="">
      <xdr:nvSpPr>
        <xdr:cNvPr id="2" name="Arrow: Right 1">
          <a:extLst>
            <a:ext uri="{FF2B5EF4-FFF2-40B4-BE49-F238E27FC236}">
              <a16:creationId xmlns:a16="http://schemas.microsoft.com/office/drawing/2014/main" id="{70913EB3-6E2E-45F5-88EE-B9A939692D54}"/>
            </a:ext>
          </a:extLst>
        </xdr:cNvPr>
        <xdr:cNvSpPr/>
      </xdr:nvSpPr>
      <xdr:spPr>
        <a:xfrm>
          <a:off x="11410950" y="7134225"/>
          <a:ext cx="866775" cy="161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FS.GEMT@illinois.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0"/>
  <sheetViews>
    <sheetView tabSelected="1" zoomScaleNormal="100" zoomScalePageLayoutView="82" workbookViewId="0">
      <selection activeCell="A5" sqref="A5:C5"/>
    </sheetView>
  </sheetViews>
  <sheetFormatPr defaultColWidth="8.85546875" defaultRowHeight="15"/>
  <cols>
    <col min="1" max="1" width="58.7109375" customWidth="1"/>
    <col min="2" max="2" width="9.42578125" customWidth="1"/>
    <col min="3" max="3" width="19.140625" customWidth="1"/>
    <col min="4" max="4" width="31.7109375" customWidth="1"/>
    <col min="5" max="5" width="2.7109375" customWidth="1"/>
    <col min="6" max="6" width="15.7109375" customWidth="1"/>
    <col min="7" max="7" width="10.7109375" customWidth="1"/>
    <col min="8" max="8" width="1.7109375" customWidth="1"/>
  </cols>
  <sheetData>
    <row r="1" spans="1:10" ht="15.75">
      <c r="A1" s="566" t="s">
        <v>272</v>
      </c>
      <c r="B1" s="566"/>
      <c r="C1" s="566"/>
      <c r="D1" s="566"/>
      <c r="E1" s="566"/>
      <c r="F1" s="566"/>
      <c r="G1" s="566"/>
      <c r="H1" s="566"/>
      <c r="I1" t="s">
        <v>6</v>
      </c>
      <c r="J1" t="s">
        <v>6</v>
      </c>
    </row>
    <row r="2" spans="1:10" ht="15.75">
      <c r="A2" s="566" t="s">
        <v>278</v>
      </c>
      <c r="B2" s="566"/>
      <c r="C2" s="566"/>
      <c r="D2" s="566"/>
      <c r="E2" s="566"/>
      <c r="F2" s="566"/>
      <c r="G2" s="566"/>
      <c r="H2" s="566"/>
    </row>
    <row r="3" spans="1:10" ht="15.75">
      <c r="A3" s="567" t="s">
        <v>327</v>
      </c>
      <c r="B3" s="567"/>
      <c r="C3" s="567"/>
      <c r="D3" s="567"/>
      <c r="E3" s="567"/>
      <c r="F3" s="567"/>
      <c r="G3" s="567"/>
      <c r="H3" s="567"/>
    </row>
    <row r="4" spans="1:10">
      <c r="A4" s="629" t="s">
        <v>1</v>
      </c>
      <c r="B4" s="630"/>
      <c r="C4" s="631"/>
      <c r="D4" s="629" t="s">
        <v>279</v>
      </c>
      <c r="E4" s="631"/>
      <c r="F4" s="629" t="s">
        <v>343</v>
      </c>
      <c r="G4" s="630"/>
      <c r="H4" s="631"/>
    </row>
    <row r="5" spans="1:10">
      <c r="A5" s="626"/>
      <c r="B5" s="627"/>
      <c r="C5" s="628"/>
      <c r="D5" s="575"/>
      <c r="E5" s="548"/>
      <c r="F5" s="575"/>
      <c r="G5" s="576"/>
      <c r="H5" s="577"/>
    </row>
    <row r="6" spans="1:10">
      <c r="A6" s="629" t="s">
        <v>0</v>
      </c>
      <c r="B6" s="630"/>
      <c r="C6" s="630"/>
      <c r="D6" s="630"/>
      <c r="E6" s="631"/>
      <c r="F6" s="629" t="s">
        <v>2</v>
      </c>
      <c r="G6" s="630"/>
      <c r="H6" s="631"/>
    </row>
    <row r="7" spans="1:10">
      <c r="A7" s="626"/>
      <c r="B7" s="627"/>
      <c r="C7" s="627"/>
      <c r="D7" s="627"/>
      <c r="E7" s="628"/>
      <c r="F7" s="578"/>
      <c r="G7" s="579"/>
      <c r="H7" s="580"/>
    </row>
    <row r="8" spans="1:10">
      <c r="A8" s="5" t="s">
        <v>3</v>
      </c>
      <c r="B8" s="629" t="s">
        <v>4</v>
      </c>
      <c r="C8" s="630"/>
      <c r="D8" s="630"/>
      <c r="E8" s="631"/>
      <c r="F8" s="629" t="s">
        <v>5</v>
      </c>
      <c r="G8" s="630"/>
      <c r="H8" s="631"/>
    </row>
    <row r="9" spans="1:10">
      <c r="A9" s="598"/>
      <c r="B9" s="626" t="s">
        <v>6</v>
      </c>
      <c r="C9" s="627"/>
      <c r="D9" s="627"/>
      <c r="E9" s="628"/>
      <c r="F9" s="670"/>
      <c r="G9" s="671"/>
      <c r="H9" s="672"/>
    </row>
    <row r="10" spans="1:10">
      <c r="A10" s="5" t="s">
        <v>7</v>
      </c>
      <c r="B10" s="335" t="s">
        <v>8</v>
      </c>
      <c r="C10" s="333"/>
      <c r="D10" s="333"/>
      <c r="E10" s="334"/>
      <c r="F10" s="336" t="s">
        <v>9</v>
      </c>
      <c r="G10" s="336"/>
      <c r="H10" s="337"/>
    </row>
    <row r="11" spans="1:10">
      <c r="A11" s="598"/>
      <c r="B11" s="626"/>
      <c r="C11" s="627"/>
      <c r="D11" s="627"/>
      <c r="E11" s="628"/>
      <c r="F11" s="626"/>
      <c r="G11" s="627"/>
      <c r="H11" s="628"/>
    </row>
    <row r="12" spans="1:10">
      <c r="A12" s="629" t="s">
        <v>10</v>
      </c>
      <c r="B12" s="630"/>
      <c r="C12" s="630"/>
      <c r="D12" s="630"/>
      <c r="E12" s="630"/>
      <c r="F12" s="630"/>
      <c r="G12" s="630"/>
      <c r="H12" s="631"/>
    </row>
    <row r="13" spans="1:10">
      <c r="A13" s="667"/>
      <c r="B13" s="668"/>
      <c r="C13" s="668"/>
      <c r="D13" s="668"/>
      <c r="E13" s="668"/>
      <c r="F13" s="668"/>
      <c r="G13" s="668"/>
      <c r="H13" s="669"/>
    </row>
    <row r="14" spans="1:10">
      <c r="A14" s="673" t="s">
        <v>11</v>
      </c>
      <c r="B14" s="674"/>
      <c r="C14" s="675"/>
      <c r="D14" s="549" t="s">
        <v>344</v>
      </c>
      <c r="E14" s="550"/>
      <c r="F14" s="561"/>
      <c r="G14" s="665"/>
      <c r="H14" s="666"/>
    </row>
    <row r="15" spans="1:10">
      <c r="A15" s="667"/>
      <c r="B15" s="668"/>
      <c r="C15" s="669"/>
      <c r="D15" s="581"/>
      <c r="E15" s="582"/>
      <c r="F15" s="582"/>
      <c r="G15" s="583" t="s">
        <v>12</v>
      </c>
      <c r="H15" s="584"/>
    </row>
    <row r="16" spans="1:10">
      <c r="A16" s="5" t="s">
        <v>13</v>
      </c>
      <c r="B16" s="545" t="s">
        <v>14</v>
      </c>
      <c r="C16" s="546"/>
      <c r="D16" s="546"/>
      <c r="E16" s="547"/>
      <c r="F16" s="568" t="s">
        <v>15</v>
      </c>
      <c r="G16" s="5" t="s">
        <v>16</v>
      </c>
      <c r="H16" s="4"/>
    </row>
    <row r="17" spans="1:8">
      <c r="A17" s="597"/>
      <c r="B17" s="581"/>
      <c r="C17" s="583"/>
      <c r="D17" s="583"/>
      <c r="E17" s="584"/>
      <c r="F17" s="585"/>
      <c r="G17" s="586" t="s">
        <v>6</v>
      </c>
      <c r="H17" s="587"/>
    </row>
    <row r="18" spans="1:8">
      <c r="A18" s="545" t="s">
        <v>17</v>
      </c>
      <c r="B18" s="546"/>
      <c r="C18" s="546"/>
      <c r="D18" s="546"/>
      <c r="E18" s="546"/>
      <c r="F18" s="558" t="s">
        <v>18</v>
      </c>
      <c r="G18" s="559"/>
      <c r="H18" s="560"/>
    </row>
    <row r="19" spans="1:8">
      <c r="A19" s="595"/>
      <c r="B19" s="596"/>
      <c r="C19" s="596"/>
      <c r="D19" s="596"/>
      <c r="E19" s="596"/>
      <c r="F19" s="588"/>
      <c r="G19" s="589"/>
      <c r="H19" s="590"/>
    </row>
    <row r="20" spans="1:8">
      <c r="A20" s="332" t="s">
        <v>273</v>
      </c>
      <c r="B20" s="333"/>
      <c r="C20" s="334"/>
      <c r="D20" s="335" t="s">
        <v>274</v>
      </c>
      <c r="E20" s="333"/>
      <c r="F20" s="333"/>
      <c r="G20" s="333"/>
      <c r="H20" s="334"/>
    </row>
    <row r="21" spans="1:8">
      <c r="A21" s="635"/>
      <c r="B21" s="636"/>
      <c r="C21" s="637"/>
      <c r="D21" s="632"/>
      <c r="E21" s="633"/>
      <c r="F21" s="633"/>
      <c r="G21" s="633"/>
      <c r="H21" s="634"/>
    </row>
    <row r="22" spans="1:8">
      <c r="A22" s="332" t="s">
        <v>275</v>
      </c>
      <c r="B22" s="333"/>
      <c r="C22" s="334"/>
      <c r="D22" s="333" t="s">
        <v>19</v>
      </c>
      <c r="E22" s="333"/>
      <c r="F22" s="333"/>
      <c r="G22" s="333"/>
      <c r="H22" s="334"/>
    </row>
    <row r="23" spans="1:8">
      <c r="A23" s="635"/>
      <c r="B23" s="636"/>
      <c r="C23" s="637"/>
      <c r="D23" s="591"/>
      <c r="E23" s="592"/>
      <c r="F23" s="592"/>
      <c r="G23" s="592"/>
      <c r="H23" s="593"/>
    </row>
    <row r="24" spans="1:8">
      <c r="A24" s="629" t="s">
        <v>20</v>
      </c>
      <c r="B24" s="631"/>
      <c r="C24" s="629" t="s">
        <v>21</v>
      </c>
      <c r="D24" s="630"/>
      <c r="E24" s="630"/>
      <c r="F24" s="630"/>
      <c r="G24" s="630"/>
      <c r="H24" s="631"/>
    </row>
    <row r="25" spans="1:8">
      <c r="A25" s="591"/>
      <c r="B25" s="593"/>
      <c r="C25" s="632"/>
      <c r="D25" s="641"/>
      <c r="E25" s="592"/>
      <c r="F25" s="592"/>
      <c r="G25" s="592"/>
      <c r="H25" s="593"/>
    </row>
    <row r="26" spans="1:8">
      <c r="A26" s="330"/>
      <c r="B26" s="658"/>
      <c r="C26" s="658"/>
      <c r="D26" s="658"/>
      <c r="E26" s="658"/>
      <c r="F26" s="658"/>
      <c r="G26" s="658"/>
      <c r="H26" s="659"/>
    </row>
    <row r="27" spans="1:8" ht="15.75" thickBot="1">
      <c r="A27" s="331"/>
      <c r="B27" s="328"/>
      <c r="C27" s="328"/>
      <c r="D27" s="328"/>
      <c r="E27" s="328"/>
      <c r="F27" s="328"/>
      <c r="G27" s="328"/>
      <c r="H27" s="329"/>
    </row>
    <row r="28" spans="1:8" ht="16.5" customHeight="1" thickTop="1">
      <c r="A28" s="638"/>
      <c r="B28" s="639"/>
      <c r="C28" s="639"/>
      <c r="D28" s="639"/>
      <c r="E28" s="639"/>
      <c r="F28" s="639"/>
      <c r="G28" s="639"/>
      <c r="H28" s="640"/>
    </row>
    <row r="29" spans="1:8" ht="32.25" customHeight="1">
      <c r="A29" s="662" t="s">
        <v>330</v>
      </c>
      <c r="B29" s="663"/>
      <c r="C29" s="663"/>
      <c r="D29" s="663"/>
      <c r="E29" s="663"/>
      <c r="F29" s="663"/>
      <c r="G29" s="663"/>
      <c r="H29" s="664"/>
    </row>
    <row r="30" spans="1:8" ht="15.75">
      <c r="A30" s="660" t="s">
        <v>328</v>
      </c>
      <c r="B30" s="661"/>
      <c r="C30" s="661"/>
      <c r="D30" s="661"/>
      <c r="E30" s="661"/>
      <c r="F30" s="661"/>
      <c r="G30" s="661"/>
      <c r="H30" s="338"/>
    </row>
    <row r="31" spans="1:8">
      <c r="A31" s="594" t="s">
        <v>22</v>
      </c>
      <c r="B31" s="656" t="s">
        <v>329</v>
      </c>
      <c r="C31" s="656"/>
      <c r="D31" s="656"/>
      <c r="E31" s="656"/>
      <c r="F31" s="656"/>
      <c r="G31" s="656"/>
      <c r="H31" s="657"/>
    </row>
    <row r="32" spans="1:8" ht="33" customHeight="1">
      <c r="A32" s="653" t="s">
        <v>346</v>
      </c>
      <c r="B32" s="654"/>
      <c r="C32" s="654"/>
      <c r="D32" s="654"/>
      <c r="E32" s="654"/>
      <c r="F32" s="654"/>
      <c r="G32" s="654"/>
      <c r="H32" s="655"/>
    </row>
    <row r="33" spans="1:8" ht="18" customHeight="1">
      <c r="A33" s="572" t="s">
        <v>23</v>
      </c>
      <c r="B33" s="573"/>
      <c r="C33" s="573"/>
      <c r="D33" s="573"/>
      <c r="E33" s="573"/>
      <c r="F33" s="573"/>
      <c r="G33" s="573"/>
      <c r="H33" s="574"/>
    </row>
    <row r="34" spans="1:8" ht="32.25" customHeight="1">
      <c r="A34" s="653" t="s">
        <v>24</v>
      </c>
      <c r="B34" s="654"/>
      <c r="C34" s="654"/>
      <c r="D34" s="654"/>
      <c r="E34" s="654"/>
      <c r="F34" s="654"/>
      <c r="G34" s="654"/>
      <c r="H34" s="655"/>
    </row>
    <row r="35" spans="1:8" ht="19.5" customHeight="1">
      <c r="A35" s="644" t="s">
        <v>331</v>
      </c>
      <c r="B35" s="645"/>
      <c r="C35" s="645"/>
      <c r="D35" s="645"/>
      <c r="E35" s="645"/>
      <c r="F35" s="645"/>
      <c r="G35" s="645"/>
      <c r="H35" s="646"/>
    </row>
    <row r="36" spans="1:8" ht="33" customHeight="1">
      <c r="A36" s="653" t="s">
        <v>332</v>
      </c>
      <c r="B36" s="654"/>
      <c r="C36" s="654"/>
      <c r="D36" s="654"/>
      <c r="E36" s="654"/>
      <c r="F36" s="654"/>
      <c r="G36" s="654"/>
      <c r="H36" s="655"/>
    </row>
    <row r="37" spans="1:8" ht="32.25" customHeight="1">
      <c r="A37" s="676" t="s">
        <v>333</v>
      </c>
      <c r="B37" s="677"/>
      <c r="C37" s="677"/>
      <c r="D37" s="677"/>
      <c r="E37" s="677"/>
      <c r="F37" s="677"/>
      <c r="G37" s="677"/>
      <c r="H37" s="678"/>
    </row>
    <row r="38" spans="1:8" ht="15.75">
      <c r="A38" s="1"/>
      <c r="B38" s="339"/>
      <c r="C38" s="642"/>
      <c r="D38" s="642"/>
      <c r="E38" s="642"/>
      <c r="F38" s="642"/>
      <c r="G38" s="642"/>
      <c r="H38" s="2"/>
    </row>
    <row r="39" spans="1:8">
      <c r="A39" s="340" t="s">
        <v>25</v>
      </c>
      <c r="B39" s="341"/>
      <c r="C39" s="679" t="s">
        <v>26</v>
      </c>
      <c r="D39" s="679"/>
      <c r="E39" s="679"/>
      <c r="F39" s="679"/>
      <c r="G39" s="679"/>
      <c r="H39" s="348"/>
    </row>
    <row r="40" spans="1:8">
      <c r="A40" s="342"/>
      <c r="B40" s="341"/>
      <c r="C40" s="341"/>
      <c r="D40" s="341"/>
      <c r="E40" s="341"/>
      <c r="F40" s="341"/>
      <c r="G40" s="341"/>
      <c r="H40" s="348"/>
    </row>
    <row r="41" spans="1:8">
      <c r="A41" s="343"/>
      <c r="B41" s="341"/>
      <c r="C41" s="341"/>
      <c r="D41" s="341"/>
      <c r="E41" s="341"/>
      <c r="F41" s="341"/>
      <c r="G41" s="341"/>
      <c r="H41" s="348"/>
    </row>
    <row r="42" spans="1:8">
      <c r="A42" s="344" t="s">
        <v>27</v>
      </c>
      <c r="B42" s="571" t="s">
        <v>28</v>
      </c>
      <c r="C42" s="683"/>
      <c r="D42" s="683"/>
      <c r="E42" s="683"/>
      <c r="F42" s="683"/>
      <c r="G42" s="683"/>
      <c r="H42" s="348"/>
    </row>
    <row r="43" spans="1:8">
      <c r="A43" s="344" t="s">
        <v>345</v>
      </c>
      <c r="B43" s="571"/>
      <c r="C43" s="679" t="s">
        <v>29</v>
      </c>
      <c r="D43" s="679"/>
      <c r="E43" s="679"/>
      <c r="F43" s="679"/>
      <c r="G43" s="679"/>
      <c r="H43" s="348"/>
    </row>
    <row r="44" spans="1:8" ht="15.75">
      <c r="A44" s="501" t="s">
        <v>338</v>
      </c>
      <c r="B44" s="571" t="s">
        <v>30</v>
      </c>
      <c r="C44" s="642"/>
      <c r="D44" s="642"/>
      <c r="E44" s="642"/>
      <c r="F44" s="642"/>
      <c r="G44" s="642"/>
      <c r="H44" s="348"/>
    </row>
    <row r="45" spans="1:8" ht="15.75">
      <c r="A45" s="346"/>
      <c r="B45" s="345" t="s">
        <v>31</v>
      </c>
      <c r="C45" s="642"/>
      <c r="D45" s="642"/>
      <c r="E45" s="642"/>
      <c r="F45" s="642"/>
      <c r="G45" s="642"/>
      <c r="H45" s="348"/>
    </row>
    <row r="46" spans="1:8" ht="15.75">
      <c r="A46" s="346"/>
      <c r="B46" s="339"/>
      <c r="C46" s="642"/>
      <c r="D46" s="642"/>
      <c r="E46" s="642"/>
      <c r="F46" s="642"/>
      <c r="G46" s="642"/>
      <c r="H46" s="348"/>
    </row>
    <row r="47" spans="1:8" ht="15.75">
      <c r="A47" s="346"/>
      <c r="B47" s="339"/>
      <c r="C47" s="3"/>
      <c r="D47" s="3"/>
      <c r="E47" s="3"/>
      <c r="F47" s="3"/>
      <c r="G47" s="3"/>
      <c r="H47" s="348"/>
    </row>
    <row r="48" spans="1:8" ht="15.75">
      <c r="A48" s="346"/>
      <c r="B48" s="339"/>
      <c r="C48" s="347"/>
      <c r="D48" s="347"/>
      <c r="E48" s="347"/>
      <c r="F48" s="347"/>
      <c r="G48" s="347"/>
      <c r="H48" s="348"/>
    </row>
    <row r="49" spans="1:8" ht="15.75">
      <c r="A49" s="691" t="s">
        <v>32</v>
      </c>
      <c r="B49" s="692"/>
      <c r="C49" s="692"/>
      <c r="D49" s="692"/>
      <c r="E49" s="692"/>
      <c r="F49" s="692"/>
      <c r="G49" s="692"/>
      <c r="H49" s="693"/>
    </row>
    <row r="50" spans="1:8" ht="47.25" customHeight="1" thickBot="1">
      <c r="A50" s="650" t="s">
        <v>337</v>
      </c>
      <c r="B50" s="651"/>
      <c r="C50" s="651"/>
      <c r="D50" s="651"/>
      <c r="E50" s="651"/>
      <c r="F50" s="651"/>
      <c r="G50" s="651"/>
      <c r="H50" s="652"/>
    </row>
    <row r="51" spans="1:8" ht="15.75" thickTop="1">
      <c r="A51" s="349"/>
      <c r="B51" s="350"/>
      <c r="C51" s="350"/>
      <c r="D51" s="350"/>
      <c r="E51" s="350"/>
      <c r="F51" s="350"/>
      <c r="G51" s="350"/>
      <c r="H51" s="351"/>
    </row>
    <row r="52" spans="1:8">
      <c r="A52" s="647" t="s">
        <v>33</v>
      </c>
      <c r="B52" s="648"/>
      <c r="C52" s="648"/>
      <c r="D52" s="648"/>
      <c r="E52" s="648"/>
      <c r="F52" s="648"/>
      <c r="G52" s="648"/>
      <c r="H52" s="649"/>
    </row>
    <row r="53" spans="1:8">
      <c r="A53" s="685" t="s">
        <v>34</v>
      </c>
      <c r="B53" s="686"/>
      <c r="C53" s="352"/>
      <c r="D53" s="353"/>
      <c r="E53" s="643">
        <f>'Sch 1 - Total Expense'!E81</f>
        <v>0</v>
      </c>
      <c r="F53" s="643"/>
      <c r="G53" s="354"/>
      <c r="H53" s="355"/>
    </row>
    <row r="54" spans="1:8">
      <c r="A54" s="685" t="s">
        <v>35</v>
      </c>
      <c r="B54" s="686"/>
      <c r="C54" s="352"/>
      <c r="D54" s="356"/>
      <c r="E54" s="688">
        <f>'Sch 2 - MTS Expense'!I81+'Sch 3 - NON-MTS Expense'!I81+'Sch 5 - A&amp;G'!H41</f>
        <v>0</v>
      </c>
      <c r="F54" s="688"/>
      <c r="G54" s="352"/>
      <c r="H54" s="355"/>
    </row>
    <row r="55" spans="1:8" ht="15.75" thickBot="1">
      <c r="A55" s="689" t="s">
        <v>36</v>
      </c>
      <c r="B55" s="690"/>
      <c r="C55" s="352"/>
      <c r="D55" s="353"/>
      <c r="E55" s="687">
        <f>E53-E54</f>
        <v>0</v>
      </c>
      <c r="F55" s="687"/>
      <c r="G55" s="352"/>
      <c r="H55" s="355"/>
    </row>
    <row r="56" spans="1:8" ht="15.75" thickTop="1">
      <c r="A56" s="357"/>
      <c r="B56" s="352"/>
      <c r="C56" s="352"/>
      <c r="D56" s="352"/>
      <c r="E56" s="684"/>
      <c r="F56" s="684"/>
      <c r="G56" s="352"/>
      <c r="H56" s="355"/>
    </row>
    <row r="57" spans="1:8">
      <c r="A57" s="680" t="s">
        <v>37</v>
      </c>
      <c r="B57" s="681"/>
      <c r="C57" s="681"/>
      <c r="D57" s="681"/>
      <c r="E57" s="681"/>
      <c r="F57" s="681"/>
      <c r="G57" s="681"/>
      <c r="H57" s="682"/>
    </row>
    <row r="58" spans="1:8">
      <c r="A58" s="352"/>
      <c r="B58" s="358"/>
      <c r="C58" s="358"/>
      <c r="D58" s="358"/>
      <c r="E58" s="358"/>
      <c r="F58" s="358"/>
      <c r="G58" s="358"/>
      <c r="H58" s="358"/>
    </row>
    <row r="59" spans="1:8">
      <c r="A59" s="359"/>
      <c r="B59" s="359"/>
      <c r="C59" s="359"/>
      <c r="D59" s="359"/>
      <c r="E59" s="359"/>
      <c r="F59" s="359"/>
      <c r="G59" s="359"/>
      <c r="H59" s="359"/>
    </row>
    <row r="60" spans="1:8">
      <c r="A60" s="359"/>
      <c r="B60" s="359"/>
      <c r="C60" s="359"/>
      <c r="D60" s="359"/>
      <c r="E60" s="359"/>
      <c r="F60" s="359"/>
      <c r="G60" s="359"/>
      <c r="H60" s="359"/>
    </row>
    <row r="61" spans="1:8">
      <c r="A61" s="607" t="s">
        <v>355</v>
      </c>
      <c r="B61" s="359"/>
      <c r="C61" s="359"/>
      <c r="D61" s="359"/>
      <c r="E61" s="359"/>
      <c r="F61" s="359"/>
      <c r="G61" s="359"/>
      <c r="H61" s="359"/>
    </row>
    <row r="62" spans="1:8" ht="18.75">
      <c r="A62" s="608" t="s">
        <v>358</v>
      </c>
      <c r="B62" s="359"/>
      <c r="C62" s="359"/>
      <c r="D62" s="359"/>
      <c r="E62" s="359"/>
      <c r="F62" s="359"/>
      <c r="G62" s="359"/>
      <c r="H62" s="359"/>
    </row>
    <row r="63" spans="1:8">
      <c r="A63" s="359" t="s">
        <v>356</v>
      </c>
      <c r="B63" s="359"/>
      <c r="C63" s="359"/>
      <c r="D63" s="359"/>
      <c r="E63" s="359"/>
      <c r="F63" s="359"/>
      <c r="G63" s="359"/>
      <c r="H63" s="359"/>
    </row>
    <row r="64" spans="1:8">
      <c r="A64" s="359" t="s">
        <v>357</v>
      </c>
      <c r="B64" s="359"/>
      <c r="C64" s="359"/>
      <c r="D64" s="359"/>
      <c r="E64" s="359"/>
      <c r="F64" s="359"/>
      <c r="G64" s="359"/>
      <c r="H64" s="359"/>
    </row>
    <row r="65" spans="1:8">
      <c r="A65" s="359"/>
      <c r="B65" s="359"/>
      <c r="C65" s="359"/>
      <c r="D65" s="359"/>
      <c r="E65" s="359"/>
      <c r="F65" s="359"/>
      <c r="G65" s="359"/>
      <c r="H65" s="359"/>
    </row>
    <row r="66" spans="1:8">
      <c r="A66" s="359"/>
      <c r="B66" s="359"/>
      <c r="C66" s="359"/>
      <c r="D66" s="359"/>
      <c r="E66" s="359"/>
      <c r="F66" s="359"/>
      <c r="G66" s="359"/>
      <c r="H66" s="359"/>
    </row>
    <row r="67" spans="1:8">
      <c r="A67" s="359"/>
      <c r="B67" s="359"/>
      <c r="C67" s="359"/>
      <c r="D67" s="359"/>
      <c r="E67" s="359"/>
      <c r="F67" s="359"/>
      <c r="G67" s="359"/>
      <c r="H67" s="359"/>
    </row>
    <row r="68" spans="1:8">
      <c r="A68" s="359"/>
      <c r="B68" s="359"/>
      <c r="C68" s="359"/>
      <c r="D68" s="359"/>
      <c r="E68" s="359"/>
      <c r="F68" s="359"/>
      <c r="G68" s="359"/>
      <c r="H68" s="359"/>
    </row>
    <row r="69" spans="1:8">
      <c r="A69" s="359"/>
      <c r="B69" s="359"/>
      <c r="C69" s="359"/>
      <c r="D69" s="359"/>
      <c r="E69" s="359"/>
      <c r="F69" s="359"/>
      <c r="G69" s="359"/>
      <c r="H69" s="359"/>
    </row>
    <row r="70" spans="1:8">
      <c r="A70" s="359"/>
      <c r="B70" s="359"/>
      <c r="C70" s="359"/>
      <c r="D70" s="359"/>
      <c r="E70" s="359"/>
      <c r="F70" s="359"/>
      <c r="G70" s="359"/>
      <c r="H70" s="359"/>
    </row>
    <row r="71" spans="1:8">
      <c r="A71" s="359"/>
      <c r="B71" s="359"/>
      <c r="C71" s="359"/>
      <c r="D71" s="359"/>
      <c r="E71" s="359"/>
      <c r="F71" s="359"/>
      <c r="G71" s="359"/>
      <c r="H71" s="359"/>
    </row>
    <row r="72" spans="1:8">
      <c r="A72" s="359"/>
      <c r="B72" s="359"/>
      <c r="C72" s="359"/>
      <c r="D72" s="359"/>
      <c r="E72" s="359"/>
      <c r="F72" s="359"/>
      <c r="G72" s="359"/>
      <c r="H72" s="359"/>
    </row>
    <row r="73" spans="1:8">
      <c r="A73" s="359"/>
      <c r="B73" s="359"/>
      <c r="C73" s="359"/>
      <c r="D73" s="359"/>
      <c r="E73" s="359"/>
      <c r="F73" s="359"/>
      <c r="G73" s="359"/>
      <c r="H73" s="359"/>
    </row>
    <row r="74" spans="1:8">
      <c r="A74" s="359"/>
      <c r="B74" s="359"/>
      <c r="C74" s="359"/>
      <c r="D74" s="359"/>
      <c r="E74" s="359"/>
      <c r="F74" s="359"/>
      <c r="G74" s="359"/>
      <c r="H74" s="359"/>
    </row>
    <row r="75" spans="1:8">
      <c r="A75" s="359"/>
      <c r="B75" s="359"/>
      <c r="C75" s="359"/>
      <c r="D75" s="359"/>
      <c r="E75" s="359"/>
      <c r="F75" s="359"/>
      <c r="G75" s="359"/>
      <c r="H75" s="359"/>
    </row>
    <row r="76" spans="1:8">
      <c r="A76" s="359"/>
      <c r="B76" s="359"/>
      <c r="C76" s="359"/>
      <c r="D76" s="359"/>
      <c r="E76" s="359"/>
      <c r="F76" s="359"/>
      <c r="G76" s="359"/>
      <c r="H76" s="359"/>
    </row>
    <row r="77" spans="1:8">
      <c r="A77" s="359"/>
      <c r="B77" s="359"/>
      <c r="C77" s="359"/>
      <c r="D77" s="359"/>
      <c r="E77" s="359"/>
      <c r="F77" s="359"/>
      <c r="G77" s="359"/>
      <c r="H77" s="359"/>
    </row>
    <row r="78" spans="1:8">
      <c r="A78" s="359"/>
      <c r="B78" s="359"/>
      <c r="C78" s="359"/>
      <c r="D78" s="359"/>
      <c r="E78" s="359"/>
      <c r="F78" s="359"/>
      <c r="G78" s="359"/>
      <c r="H78" s="359"/>
    </row>
    <row r="79" spans="1:8">
      <c r="A79" s="359"/>
      <c r="B79" s="359"/>
      <c r="C79" s="359"/>
      <c r="D79" s="359"/>
      <c r="E79" s="359"/>
      <c r="F79" s="359"/>
      <c r="G79" s="359"/>
      <c r="H79" s="359"/>
    </row>
    <row r="80" spans="1:8">
      <c r="A80" s="359"/>
      <c r="B80" s="359"/>
      <c r="C80" s="359"/>
      <c r="D80" s="359"/>
      <c r="E80" s="359"/>
      <c r="F80" s="359"/>
      <c r="G80" s="359"/>
      <c r="H80" s="359"/>
    </row>
    <row r="81" spans="1:8">
      <c r="A81" s="359"/>
      <c r="B81" s="359"/>
      <c r="C81" s="359"/>
      <c r="D81" s="359"/>
      <c r="E81" s="359"/>
      <c r="F81" s="359"/>
      <c r="G81" s="359"/>
      <c r="H81" s="359"/>
    </row>
    <row r="82" spans="1:8">
      <c r="A82" s="359"/>
      <c r="B82" s="359"/>
      <c r="C82" s="359"/>
      <c r="D82" s="359"/>
      <c r="E82" s="359"/>
      <c r="F82" s="359"/>
      <c r="G82" s="359"/>
      <c r="H82" s="359"/>
    </row>
    <row r="83" spans="1:8">
      <c r="A83" s="359"/>
      <c r="B83" s="359"/>
      <c r="C83" s="359"/>
      <c r="D83" s="359"/>
      <c r="E83" s="359"/>
      <c r="F83" s="359"/>
      <c r="G83" s="359"/>
      <c r="H83" s="359"/>
    </row>
    <row r="84" spans="1:8">
      <c r="A84" s="359"/>
      <c r="B84" s="359"/>
      <c r="C84" s="359"/>
      <c r="D84" s="359"/>
      <c r="E84" s="359"/>
      <c r="F84" s="359"/>
      <c r="G84" s="359"/>
      <c r="H84" s="359"/>
    </row>
    <row r="85" spans="1:8">
      <c r="A85" s="359"/>
      <c r="B85" s="359"/>
      <c r="C85" s="359"/>
      <c r="D85" s="359"/>
      <c r="E85" s="359"/>
      <c r="F85" s="359"/>
      <c r="G85" s="359"/>
      <c r="H85" s="359"/>
    </row>
    <row r="86" spans="1:8">
      <c r="A86" s="359"/>
      <c r="B86" s="359"/>
      <c r="C86" s="359"/>
      <c r="D86" s="359"/>
      <c r="E86" s="359"/>
      <c r="F86" s="359"/>
      <c r="G86" s="359"/>
      <c r="H86" s="359"/>
    </row>
    <row r="87" spans="1:8">
      <c r="A87" s="359"/>
      <c r="B87" s="359"/>
      <c r="C87" s="359"/>
      <c r="D87" s="359"/>
      <c r="E87" s="359"/>
      <c r="F87" s="359"/>
      <c r="G87" s="359"/>
      <c r="H87" s="359"/>
    </row>
    <row r="88" spans="1:8">
      <c r="A88" s="359"/>
      <c r="B88" s="359"/>
      <c r="C88" s="359"/>
      <c r="D88" s="359"/>
      <c r="E88" s="359"/>
      <c r="F88" s="359"/>
      <c r="G88" s="359"/>
      <c r="H88" s="359"/>
    </row>
    <row r="89" spans="1:8">
      <c r="A89" s="359"/>
      <c r="B89" s="359"/>
      <c r="C89" s="359"/>
      <c r="D89" s="359"/>
      <c r="E89" s="359"/>
      <c r="F89" s="359"/>
      <c r="G89" s="359"/>
      <c r="H89" s="359"/>
    </row>
    <row r="90" spans="1:8">
      <c r="A90" s="359"/>
      <c r="B90" s="359"/>
      <c r="C90" s="359"/>
      <c r="D90" s="359"/>
      <c r="E90" s="359"/>
      <c r="F90" s="359"/>
      <c r="G90" s="359"/>
      <c r="H90" s="359"/>
    </row>
    <row r="91" spans="1:8">
      <c r="A91" s="359"/>
      <c r="B91" s="359"/>
      <c r="C91" s="359"/>
      <c r="D91" s="359"/>
      <c r="E91" s="359"/>
      <c r="F91" s="359"/>
      <c r="G91" s="359"/>
      <c r="H91" s="359"/>
    </row>
    <row r="92" spans="1:8">
      <c r="A92" s="359"/>
      <c r="B92" s="359"/>
      <c r="C92" s="359"/>
      <c r="D92" s="359"/>
      <c r="E92" s="359"/>
      <c r="F92" s="359"/>
      <c r="G92" s="359"/>
      <c r="H92" s="359"/>
    </row>
    <row r="93" spans="1:8">
      <c r="A93" s="359"/>
      <c r="B93" s="359"/>
      <c r="C93" s="359"/>
      <c r="D93" s="359"/>
      <c r="E93" s="359"/>
      <c r="F93" s="359"/>
      <c r="G93" s="359"/>
      <c r="H93" s="359"/>
    </row>
    <row r="94" spans="1:8">
      <c r="A94" s="359"/>
      <c r="B94" s="359"/>
      <c r="C94" s="359"/>
      <c r="D94" s="359"/>
      <c r="E94" s="359"/>
      <c r="F94" s="359"/>
      <c r="G94" s="359"/>
      <c r="H94" s="359"/>
    </row>
    <row r="95" spans="1:8">
      <c r="A95" s="359"/>
      <c r="B95" s="359"/>
      <c r="C95" s="359"/>
      <c r="D95" s="359"/>
      <c r="E95" s="359"/>
      <c r="F95" s="359"/>
      <c r="G95" s="359"/>
      <c r="H95" s="359"/>
    </row>
    <row r="96" spans="1:8">
      <c r="A96" s="359"/>
      <c r="B96" s="359"/>
      <c r="C96" s="359"/>
      <c r="D96" s="359"/>
      <c r="E96" s="359"/>
      <c r="F96" s="359"/>
      <c r="G96" s="359"/>
      <c r="H96" s="359"/>
    </row>
    <row r="97" spans="1:8">
      <c r="A97" s="359"/>
      <c r="B97" s="359"/>
      <c r="C97" s="359"/>
      <c r="D97" s="359"/>
      <c r="E97" s="359"/>
      <c r="F97" s="359"/>
      <c r="G97" s="359"/>
      <c r="H97" s="359"/>
    </row>
    <row r="98" spans="1:8">
      <c r="A98" s="359"/>
      <c r="B98" s="359"/>
      <c r="C98" s="359"/>
      <c r="D98" s="359"/>
      <c r="E98" s="359"/>
      <c r="F98" s="359"/>
      <c r="G98" s="359"/>
      <c r="H98" s="359"/>
    </row>
    <row r="99" spans="1:8">
      <c r="A99" s="359"/>
      <c r="B99" s="359"/>
      <c r="C99" s="359"/>
      <c r="D99" s="359"/>
      <c r="E99" s="359"/>
      <c r="F99" s="359"/>
      <c r="G99" s="359"/>
      <c r="H99" s="359"/>
    </row>
    <row r="100" spans="1:8">
      <c r="A100" s="359"/>
      <c r="B100" s="359"/>
      <c r="C100" s="359"/>
      <c r="D100" s="359"/>
      <c r="E100" s="359"/>
      <c r="F100" s="359"/>
      <c r="G100" s="359"/>
      <c r="H100" s="359"/>
    </row>
    <row r="101" spans="1:8">
      <c r="A101" s="359"/>
      <c r="B101" s="359"/>
      <c r="C101" s="359"/>
      <c r="D101" s="359"/>
      <c r="E101" s="359"/>
      <c r="F101" s="359"/>
      <c r="G101" s="359"/>
      <c r="H101" s="359"/>
    </row>
    <row r="102" spans="1:8">
      <c r="A102" s="359"/>
      <c r="B102" s="359"/>
      <c r="C102" s="359"/>
      <c r="D102" s="359"/>
      <c r="E102" s="359"/>
      <c r="F102" s="359"/>
      <c r="G102" s="359"/>
      <c r="H102" s="359"/>
    </row>
    <row r="103" spans="1:8">
      <c r="A103" s="359"/>
      <c r="B103" s="359"/>
      <c r="C103" s="359"/>
      <c r="D103" s="359"/>
      <c r="E103" s="359"/>
      <c r="F103" s="359"/>
      <c r="G103" s="359"/>
      <c r="H103" s="359"/>
    </row>
    <row r="104" spans="1:8">
      <c r="A104" s="359"/>
      <c r="B104" s="359"/>
      <c r="C104" s="359"/>
      <c r="D104" s="359"/>
      <c r="E104" s="359"/>
      <c r="F104" s="359"/>
      <c r="G104" s="359"/>
      <c r="H104" s="359"/>
    </row>
    <row r="105" spans="1:8">
      <c r="A105" s="359"/>
      <c r="B105" s="359"/>
      <c r="C105" s="359"/>
      <c r="D105" s="359"/>
      <c r="E105" s="359"/>
      <c r="F105" s="359"/>
      <c r="G105" s="359"/>
      <c r="H105" s="359"/>
    </row>
    <row r="106" spans="1:8">
      <c r="A106" s="359"/>
      <c r="B106" s="359"/>
      <c r="C106" s="359"/>
      <c r="D106" s="359"/>
      <c r="E106" s="359"/>
      <c r="F106" s="359"/>
      <c r="G106" s="359"/>
      <c r="H106" s="359"/>
    </row>
    <row r="107" spans="1:8">
      <c r="A107" s="359"/>
      <c r="B107" s="359"/>
      <c r="C107" s="359"/>
      <c r="D107" s="359"/>
      <c r="E107" s="359"/>
      <c r="F107" s="359"/>
      <c r="G107" s="359"/>
      <c r="H107" s="359"/>
    </row>
    <row r="108" spans="1:8">
      <c r="A108" s="359"/>
      <c r="B108" s="359"/>
      <c r="C108" s="359"/>
      <c r="D108" s="359"/>
      <c r="E108" s="359"/>
      <c r="F108" s="359"/>
      <c r="G108" s="359"/>
      <c r="H108" s="359"/>
    </row>
    <row r="109" spans="1:8">
      <c r="A109" s="359"/>
      <c r="B109" s="359"/>
      <c r="C109" s="359"/>
      <c r="D109" s="359"/>
      <c r="E109" s="359"/>
      <c r="F109" s="359"/>
      <c r="G109" s="359"/>
      <c r="H109" s="359"/>
    </row>
    <row r="110" spans="1:8">
      <c r="A110" s="359"/>
      <c r="B110" s="359"/>
      <c r="C110" s="359"/>
      <c r="D110" s="359"/>
      <c r="E110" s="359"/>
      <c r="F110" s="359"/>
      <c r="G110" s="359"/>
      <c r="H110" s="359"/>
    </row>
    <row r="111" spans="1:8">
      <c r="A111" s="359"/>
      <c r="B111" s="359"/>
      <c r="C111" s="359"/>
      <c r="D111" s="359"/>
      <c r="E111" s="359"/>
      <c r="F111" s="359"/>
      <c r="G111" s="359"/>
      <c r="H111" s="359"/>
    </row>
    <row r="112" spans="1:8">
      <c r="A112" s="359"/>
      <c r="B112" s="359"/>
      <c r="C112" s="359"/>
      <c r="D112" s="359"/>
      <c r="E112" s="359"/>
      <c r="F112" s="359"/>
      <c r="G112" s="359"/>
      <c r="H112" s="359"/>
    </row>
    <row r="113" spans="1:8">
      <c r="A113" s="359"/>
      <c r="B113" s="359"/>
      <c r="C113" s="359"/>
      <c r="D113" s="359"/>
      <c r="E113" s="359"/>
      <c r="F113" s="359"/>
      <c r="G113" s="359"/>
      <c r="H113" s="359"/>
    </row>
    <row r="114" spans="1:8">
      <c r="A114" s="359"/>
      <c r="B114" s="359"/>
      <c r="C114" s="359"/>
      <c r="D114" s="359"/>
      <c r="E114" s="359"/>
      <c r="F114" s="359"/>
      <c r="G114" s="359"/>
      <c r="H114" s="359"/>
    </row>
    <row r="115" spans="1:8">
      <c r="A115" s="359"/>
      <c r="B115" s="359"/>
      <c r="C115" s="359"/>
      <c r="D115" s="359"/>
      <c r="E115" s="359"/>
      <c r="F115" s="359"/>
      <c r="G115" s="359"/>
      <c r="H115" s="359"/>
    </row>
    <row r="116" spans="1:8">
      <c r="A116" s="359"/>
      <c r="B116" s="359"/>
      <c r="C116" s="359"/>
      <c r="D116" s="359"/>
      <c r="E116" s="359"/>
      <c r="F116" s="359"/>
      <c r="G116" s="359"/>
      <c r="H116" s="359"/>
    </row>
    <row r="117" spans="1:8">
      <c r="A117" s="359"/>
      <c r="B117" s="359"/>
      <c r="C117" s="359"/>
      <c r="D117" s="359"/>
      <c r="E117" s="359"/>
      <c r="F117" s="359"/>
      <c r="G117" s="359"/>
      <c r="H117" s="359"/>
    </row>
    <row r="118" spans="1:8">
      <c r="A118" s="359"/>
      <c r="B118" s="359"/>
      <c r="C118" s="359"/>
      <c r="D118" s="359"/>
      <c r="E118" s="359"/>
      <c r="F118" s="359"/>
      <c r="G118" s="359"/>
      <c r="H118" s="359"/>
    </row>
    <row r="119" spans="1:8">
      <c r="A119" s="359"/>
      <c r="B119" s="359"/>
      <c r="C119" s="359"/>
      <c r="D119" s="359"/>
      <c r="E119" s="359"/>
      <c r="F119" s="359"/>
      <c r="G119" s="359"/>
      <c r="H119" s="359"/>
    </row>
    <row r="120" spans="1:8">
      <c r="A120" s="359"/>
      <c r="B120" s="359"/>
      <c r="C120" s="359"/>
      <c r="D120" s="359"/>
      <c r="E120" s="359"/>
      <c r="F120" s="359"/>
      <c r="G120" s="359"/>
      <c r="H120" s="359"/>
    </row>
    <row r="121" spans="1:8">
      <c r="A121" s="359"/>
      <c r="B121" s="359"/>
      <c r="C121" s="359"/>
      <c r="D121" s="359"/>
      <c r="E121" s="359"/>
      <c r="F121" s="359"/>
      <c r="G121" s="359"/>
      <c r="H121" s="359"/>
    </row>
    <row r="122" spans="1:8">
      <c r="A122" s="359"/>
      <c r="B122" s="359"/>
      <c r="C122" s="359"/>
      <c r="D122" s="359"/>
      <c r="E122" s="359"/>
      <c r="F122" s="359"/>
      <c r="G122" s="359"/>
      <c r="H122" s="359"/>
    </row>
    <row r="123" spans="1:8">
      <c r="A123" s="359"/>
      <c r="B123" s="359"/>
      <c r="C123" s="359"/>
      <c r="D123" s="359"/>
      <c r="E123" s="359"/>
      <c r="F123" s="359"/>
      <c r="G123" s="359"/>
      <c r="H123" s="359"/>
    </row>
    <row r="124" spans="1:8">
      <c r="A124" s="359"/>
      <c r="B124" s="359"/>
      <c r="C124" s="359"/>
      <c r="D124" s="359"/>
      <c r="E124" s="359"/>
      <c r="F124" s="359"/>
      <c r="G124" s="359"/>
      <c r="H124" s="359"/>
    </row>
    <row r="125" spans="1:8">
      <c r="A125" s="359"/>
      <c r="B125" s="359"/>
      <c r="C125" s="359"/>
      <c r="D125" s="359"/>
      <c r="E125" s="359"/>
      <c r="F125" s="359"/>
      <c r="G125" s="359"/>
      <c r="H125" s="359"/>
    </row>
    <row r="126" spans="1:8">
      <c r="A126" s="359"/>
      <c r="B126" s="359"/>
      <c r="C126" s="359"/>
      <c r="D126" s="359"/>
      <c r="E126" s="359"/>
      <c r="F126" s="359"/>
      <c r="G126" s="359"/>
      <c r="H126" s="359"/>
    </row>
    <row r="127" spans="1:8">
      <c r="A127" s="359"/>
      <c r="B127" s="359"/>
      <c r="C127" s="359"/>
      <c r="D127" s="359"/>
      <c r="E127" s="359"/>
      <c r="F127" s="359"/>
      <c r="G127" s="359"/>
      <c r="H127" s="359"/>
    </row>
    <row r="128" spans="1:8">
      <c r="A128" s="359"/>
      <c r="B128" s="359"/>
      <c r="C128" s="359"/>
      <c r="D128" s="359"/>
      <c r="E128" s="359"/>
      <c r="F128" s="359"/>
      <c r="G128" s="359"/>
      <c r="H128" s="359"/>
    </row>
    <row r="129" spans="1:8">
      <c r="A129" s="359"/>
      <c r="B129" s="359"/>
      <c r="C129" s="359"/>
      <c r="D129" s="359"/>
      <c r="E129" s="359"/>
      <c r="F129" s="359"/>
      <c r="G129" s="359"/>
      <c r="H129" s="359"/>
    </row>
    <row r="130" spans="1:8">
      <c r="A130" s="359"/>
      <c r="B130" s="359"/>
      <c r="C130" s="359"/>
      <c r="D130" s="359"/>
      <c r="E130" s="359"/>
      <c r="F130" s="359"/>
      <c r="G130" s="359"/>
      <c r="H130" s="359"/>
    </row>
    <row r="131" spans="1:8">
      <c r="A131" s="359"/>
      <c r="B131" s="359"/>
      <c r="C131" s="359"/>
      <c r="D131" s="359"/>
      <c r="E131" s="359"/>
      <c r="F131" s="359"/>
      <c r="G131" s="359"/>
      <c r="H131" s="359"/>
    </row>
    <row r="132" spans="1:8">
      <c r="A132" s="359"/>
      <c r="B132" s="359"/>
      <c r="C132" s="359"/>
      <c r="D132" s="359"/>
      <c r="E132" s="359"/>
      <c r="F132" s="359"/>
      <c r="G132" s="359"/>
      <c r="H132" s="359"/>
    </row>
    <row r="133" spans="1:8">
      <c r="A133" s="359"/>
      <c r="B133" s="359"/>
      <c r="C133" s="359"/>
      <c r="D133" s="359"/>
      <c r="E133" s="359"/>
      <c r="F133" s="359"/>
      <c r="G133" s="359"/>
      <c r="H133" s="359"/>
    </row>
    <row r="134" spans="1:8">
      <c r="A134" s="359"/>
      <c r="B134" s="359"/>
      <c r="C134" s="359"/>
      <c r="D134" s="359"/>
      <c r="E134" s="359"/>
      <c r="F134" s="359"/>
      <c r="G134" s="359"/>
      <c r="H134" s="359"/>
    </row>
    <row r="135" spans="1:8">
      <c r="A135" s="359"/>
      <c r="B135" s="359"/>
      <c r="C135" s="359"/>
      <c r="D135" s="359"/>
      <c r="E135" s="359"/>
      <c r="F135" s="359"/>
      <c r="G135" s="359"/>
      <c r="H135" s="359"/>
    </row>
    <row r="136" spans="1:8">
      <c r="A136" s="359"/>
      <c r="B136" s="359"/>
      <c r="C136" s="359"/>
      <c r="D136" s="359"/>
      <c r="E136" s="359"/>
      <c r="F136" s="359"/>
      <c r="G136" s="359"/>
      <c r="H136" s="359"/>
    </row>
    <row r="137" spans="1:8">
      <c r="A137" s="359"/>
      <c r="B137" s="359"/>
      <c r="C137" s="359"/>
      <c r="D137" s="359"/>
      <c r="E137" s="359"/>
      <c r="F137" s="359"/>
      <c r="G137" s="359"/>
      <c r="H137" s="359"/>
    </row>
    <row r="138" spans="1:8">
      <c r="A138" s="359"/>
      <c r="B138" s="359"/>
      <c r="C138" s="359"/>
      <c r="D138" s="359"/>
      <c r="E138" s="359"/>
      <c r="F138" s="359"/>
      <c r="G138" s="359"/>
      <c r="H138" s="359"/>
    </row>
    <row r="139" spans="1:8">
      <c r="A139" s="359"/>
      <c r="B139" s="359"/>
      <c r="C139" s="359"/>
      <c r="D139" s="359"/>
      <c r="E139" s="359"/>
      <c r="F139" s="359"/>
      <c r="G139" s="359"/>
      <c r="H139" s="359"/>
    </row>
    <row r="140" spans="1:8">
      <c r="A140" s="359"/>
      <c r="B140" s="359"/>
      <c r="C140" s="359"/>
      <c r="D140" s="359"/>
      <c r="E140" s="359"/>
      <c r="F140" s="359"/>
      <c r="G140" s="359"/>
      <c r="H140" s="359"/>
    </row>
    <row r="141" spans="1:8">
      <c r="A141" s="359"/>
      <c r="B141" s="359"/>
      <c r="C141" s="359"/>
      <c r="D141" s="359"/>
      <c r="E141" s="359"/>
      <c r="F141" s="359"/>
      <c r="G141" s="359"/>
      <c r="H141" s="359"/>
    </row>
    <row r="142" spans="1:8">
      <c r="A142" s="359"/>
      <c r="B142" s="359"/>
      <c r="C142" s="359"/>
      <c r="D142" s="359"/>
      <c r="E142" s="359"/>
      <c r="F142" s="359"/>
      <c r="G142" s="359"/>
      <c r="H142" s="359"/>
    </row>
    <row r="143" spans="1:8">
      <c r="A143" s="359"/>
      <c r="B143" s="359"/>
      <c r="C143" s="359"/>
      <c r="D143" s="359"/>
      <c r="E143" s="359"/>
      <c r="F143" s="359"/>
      <c r="G143" s="359"/>
      <c r="H143" s="359"/>
    </row>
    <row r="144" spans="1:8">
      <c r="A144" s="359"/>
      <c r="B144" s="359"/>
      <c r="C144" s="359"/>
      <c r="D144" s="359"/>
      <c r="E144" s="359"/>
      <c r="F144" s="359"/>
      <c r="G144" s="359"/>
      <c r="H144" s="359"/>
    </row>
    <row r="145" spans="1:8">
      <c r="A145" s="359"/>
      <c r="B145" s="359"/>
      <c r="C145" s="359"/>
      <c r="D145" s="359"/>
      <c r="E145" s="359"/>
      <c r="F145" s="359"/>
      <c r="G145" s="359"/>
      <c r="H145" s="359"/>
    </row>
    <row r="146" spans="1:8">
      <c r="A146" s="359"/>
      <c r="B146" s="359"/>
      <c r="C146" s="359"/>
      <c r="D146" s="359"/>
      <c r="E146" s="359"/>
      <c r="F146" s="359"/>
      <c r="G146" s="359"/>
      <c r="H146" s="359"/>
    </row>
    <row r="147" spans="1:8">
      <c r="A147" s="359"/>
      <c r="B147" s="359"/>
      <c r="C147" s="359"/>
      <c r="D147" s="359"/>
      <c r="E147" s="359"/>
      <c r="F147" s="359"/>
      <c r="G147" s="359"/>
      <c r="H147" s="359"/>
    </row>
    <row r="148" spans="1:8">
      <c r="A148" s="359"/>
      <c r="B148" s="359"/>
      <c r="C148" s="359"/>
      <c r="D148" s="359"/>
      <c r="E148" s="359"/>
      <c r="F148" s="359"/>
      <c r="G148" s="359"/>
      <c r="H148" s="359"/>
    </row>
    <row r="149" spans="1:8">
      <c r="A149" s="359"/>
      <c r="B149" s="359"/>
      <c r="C149" s="359"/>
      <c r="D149" s="359"/>
      <c r="E149" s="359"/>
      <c r="F149" s="359"/>
      <c r="G149" s="359"/>
      <c r="H149" s="359"/>
    </row>
    <row r="150" spans="1:8">
      <c r="A150" s="359"/>
      <c r="B150" s="359"/>
      <c r="C150" s="359"/>
      <c r="D150" s="359"/>
      <c r="E150" s="359"/>
      <c r="F150" s="359"/>
      <c r="G150" s="359"/>
      <c r="H150" s="359"/>
    </row>
    <row r="151" spans="1:8">
      <c r="A151" s="359"/>
      <c r="B151" s="359"/>
      <c r="C151" s="359"/>
      <c r="D151" s="359"/>
      <c r="E151" s="359"/>
      <c r="F151" s="359"/>
      <c r="G151" s="359"/>
      <c r="H151" s="359"/>
    </row>
    <row r="152" spans="1:8">
      <c r="A152" s="359"/>
      <c r="B152" s="359"/>
      <c r="C152" s="359"/>
      <c r="D152" s="359"/>
      <c r="E152" s="359"/>
      <c r="F152" s="359"/>
      <c r="G152" s="359"/>
      <c r="H152" s="359"/>
    </row>
    <row r="153" spans="1:8">
      <c r="A153" s="359"/>
      <c r="B153" s="359"/>
      <c r="C153" s="359"/>
      <c r="D153" s="359"/>
      <c r="E153" s="359"/>
      <c r="F153" s="359"/>
      <c r="G153" s="359"/>
      <c r="H153" s="359"/>
    </row>
    <row r="154" spans="1:8">
      <c r="A154" s="359"/>
      <c r="B154" s="359"/>
      <c r="C154" s="359"/>
      <c r="D154" s="359"/>
      <c r="E154" s="359"/>
      <c r="F154" s="359"/>
      <c r="G154" s="359"/>
      <c r="H154" s="359"/>
    </row>
    <row r="155" spans="1:8">
      <c r="A155" s="359"/>
      <c r="B155" s="359"/>
      <c r="C155" s="359"/>
      <c r="D155" s="359"/>
      <c r="E155" s="359"/>
      <c r="F155" s="359"/>
      <c r="G155" s="359"/>
      <c r="H155" s="359"/>
    </row>
    <row r="156" spans="1:8">
      <c r="A156" s="359"/>
      <c r="B156" s="359"/>
      <c r="C156" s="359"/>
      <c r="D156" s="359"/>
      <c r="E156" s="359"/>
      <c r="F156" s="359"/>
      <c r="G156" s="359"/>
      <c r="H156" s="359"/>
    </row>
    <row r="157" spans="1:8">
      <c r="A157" s="359"/>
      <c r="B157" s="359"/>
      <c r="C157" s="359"/>
      <c r="D157" s="359"/>
      <c r="E157" s="359"/>
      <c r="F157" s="359"/>
      <c r="G157" s="359"/>
      <c r="H157" s="359"/>
    </row>
    <row r="158" spans="1:8">
      <c r="A158" s="359"/>
      <c r="B158" s="359"/>
      <c r="C158" s="359"/>
      <c r="D158" s="359"/>
      <c r="E158" s="359"/>
      <c r="F158" s="359"/>
      <c r="G158" s="359"/>
      <c r="H158" s="359"/>
    </row>
    <row r="159" spans="1:8">
      <c r="A159" s="359"/>
      <c r="B159" s="359"/>
      <c r="C159" s="359"/>
      <c r="D159" s="359"/>
      <c r="E159" s="359"/>
      <c r="F159" s="359"/>
      <c r="G159" s="359"/>
      <c r="H159" s="359"/>
    </row>
    <row r="160" spans="1:8">
      <c r="A160" s="359"/>
      <c r="B160" s="359"/>
      <c r="C160" s="359"/>
      <c r="D160" s="359"/>
      <c r="E160" s="359"/>
      <c r="F160" s="359"/>
      <c r="G160" s="359"/>
      <c r="H160" s="359"/>
    </row>
    <row r="161" spans="1:8">
      <c r="A161" s="359"/>
      <c r="B161" s="359"/>
      <c r="C161" s="359"/>
      <c r="D161" s="359"/>
      <c r="E161" s="359"/>
      <c r="F161" s="359"/>
      <c r="G161" s="359"/>
      <c r="H161" s="359"/>
    </row>
    <row r="162" spans="1:8">
      <c r="A162" s="359"/>
      <c r="B162" s="359"/>
      <c r="C162" s="359"/>
      <c r="D162" s="359"/>
      <c r="E162" s="359"/>
      <c r="F162" s="359"/>
      <c r="G162" s="359"/>
      <c r="H162" s="359"/>
    </row>
    <row r="163" spans="1:8">
      <c r="A163" s="359"/>
      <c r="B163" s="359"/>
      <c r="C163" s="359"/>
      <c r="D163" s="359"/>
      <c r="E163" s="359"/>
      <c r="F163" s="359"/>
      <c r="G163" s="359"/>
      <c r="H163" s="359"/>
    </row>
    <row r="164" spans="1:8">
      <c r="A164" s="359"/>
      <c r="B164" s="359"/>
      <c r="C164" s="359"/>
      <c r="D164" s="359"/>
      <c r="E164" s="359"/>
      <c r="F164" s="359"/>
      <c r="G164" s="359"/>
      <c r="H164" s="359"/>
    </row>
    <row r="165" spans="1:8">
      <c r="A165" s="359"/>
      <c r="B165" s="359"/>
      <c r="C165" s="359"/>
      <c r="D165" s="359"/>
      <c r="E165" s="359"/>
      <c r="F165" s="359"/>
      <c r="G165" s="359"/>
      <c r="H165" s="359"/>
    </row>
    <row r="166" spans="1:8">
      <c r="A166" s="359"/>
      <c r="B166" s="359"/>
      <c r="C166" s="359"/>
      <c r="D166" s="359"/>
      <c r="E166" s="359"/>
      <c r="F166" s="359"/>
      <c r="G166" s="359"/>
      <c r="H166" s="359"/>
    </row>
    <row r="167" spans="1:8">
      <c r="A167" s="359"/>
      <c r="B167" s="359"/>
      <c r="C167" s="359"/>
      <c r="D167" s="359"/>
      <c r="E167" s="359"/>
      <c r="F167" s="359"/>
      <c r="G167" s="359"/>
      <c r="H167" s="359"/>
    </row>
    <row r="168" spans="1:8">
      <c r="A168" s="359"/>
      <c r="B168" s="359"/>
      <c r="C168" s="359"/>
      <c r="D168" s="359"/>
      <c r="E168" s="359"/>
      <c r="F168" s="359"/>
      <c r="G168" s="359"/>
      <c r="H168" s="359"/>
    </row>
    <row r="169" spans="1:8">
      <c r="A169" s="359"/>
      <c r="B169" s="359"/>
      <c r="C169" s="359"/>
      <c r="D169" s="359"/>
      <c r="E169" s="359"/>
      <c r="F169" s="359"/>
      <c r="G169" s="359"/>
      <c r="H169" s="359"/>
    </row>
    <row r="170" spans="1:8">
      <c r="A170" s="359"/>
      <c r="B170" s="359"/>
      <c r="C170" s="359"/>
      <c r="D170" s="359"/>
      <c r="E170" s="359"/>
      <c r="F170" s="359"/>
      <c r="G170" s="359"/>
      <c r="H170" s="359"/>
    </row>
    <row r="171" spans="1:8">
      <c r="A171" s="359"/>
      <c r="B171" s="359"/>
      <c r="C171" s="359"/>
      <c r="D171" s="359"/>
      <c r="E171" s="359"/>
      <c r="F171" s="359"/>
      <c r="G171" s="359"/>
      <c r="H171" s="359"/>
    </row>
    <row r="172" spans="1:8">
      <c r="A172" s="359"/>
      <c r="B172" s="359"/>
      <c r="C172" s="359"/>
      <c r="D172" s="359"/>
      <c r="E172" s="359"/>
      <c r="F172" s="359"/>
      <c r="G172" s="359"/>
      <c r="H172" s="359"/>
    </row>
    <row r="173" spans="1:8">
      <c r="A173" s="359"/>
      <c r="B173" s="359"/>
      <c r="C173" s="359"/>
      <c r="D173" s="359"/>
      <c r="E173" s="359"/>
      <c r="F173" s="359"/>
      <c r="G173" s="359"/>
      <c r="H173" s="359"/>
    </row>
    <row r="174" spans="1:8">
      <c r="A174" s="359"/>
      <c r="B174" s="359"/>
      <c r="C174" s="359"/>
      <c r="D174" s="359"/>
      <c r="E174" s="359"/>
      <c r="F174" s="359"/>
      <c r="G174" s="359"/>
      <c r="H174" s="359"/>
    </row>
    <row r="175" spans="1:8">
      <c r="A175" s="359"/>
      <c r="B175" s="359"/>
      <c r="C175" s="359"/>
      <c r="D175" s="359"/>
      <c r="E175" s="359"/>
      <c r="F175" s="359"/>
      <c r="G175" s="359"/>
      <c r="H175" s="359"/>
    </row>
    <row r="176" spans="1:8">
      <c r="A176" s="359"/>
      <c r="B176" s="359"/>
      <c r="C176" s="359"/>
      <c r="D176" s="359"/>
      <c r="E176" s="359"/>
      <c r="F176" s="359"/>
      <c r="G176" s="359"/>
      <c r="H176" s="359"/>
    </row>
    <row r="177" spans="1:8">
      <c r="A177" s="359"/>
      <c r="B177" s="359"/>
      <c r="C177" s="359"/>
      <c r="D177" s="359"/>
      <c r="E177" s="359"/>
      <c r="F177" s="359"/>
      <c r="G177" s="359"/>
      <c r="H177" s="359"/>
    </row>
    <row r="178" spans="1:8">
      <c r="A178" s="359"/>
      <c r="B178" s="359"/>
      <c r="C178" s="359"/>
      <c r="D178" s="359"/>
      <c r="E178" s="359"/>
      <c r="F178" s="359"/>
      <c r="G178" s="359"/>
      <c r="H178" s="359"/>
    </row>
    <row r="179" spans="1:8">
      <c r="A179" s="359"/>
      <c r="B179" s="359"/>
      <c r="C179" s="359"/>
      <c r="D179" s="359"/>
      <c r="E179" s="359"/>
      <c r="F179" s="359"/>
      <c r="G179" s="359"/>
      <c r="H179" s="359"/>
    </row>
    <row r="180" spans="1:8">
      <c r="A180" s="359"/>
      <c r="B180" s="359"/>
      <c r="C180" s="359"/>
      <c r="D180" s="359"/>
      <c r="E180" s="359"/>
      <c r="F180" s="359"/>
      <c r="G180" s="359"/>
      <c r="H180" s="359"/>
    </row>
    <row r="181" spans="1:8">
      <c r="A181" s="359"/>
      <c r="B181" s="359"/>
      <c r="C181" s="359"/>
      <c r="D181" s="359"/>
      <c r="E181" s="359"/>
      <c r="F181" s="359"/>
      <c r="G181" s="359"/>
      <c r="H181" s="359"/>
    </row>
    <row r="182" spans="1:8">
      <c r="A182" s="359"/>
      <c r="B182" s="359"/>
      <c r="C182" s="359"/>
      <c r="D182" s="359"/>
      <c r="E182" s="359"/>
      <c r="F182" s="359"/>
      <c r="G182" s="359"/>
      <c r="H182" s="359"/>
    </row>
    <row r="183" spans="1:8">
      <c r="A183" s="359"/>
      <c r="B183" s="359"/>
      <c r="C183" s="359"/>
      <c r="D183" s="359"/>
      <c r="E183" s="359"/>
      <c r="F183" s="359"/>
      <c r="G183" s="359"/>
      <c r="H183" s="359"/>
    </row>
    <row r="184" spans="1:8">
      <c r="A184" s="359"/>
      <c r="B184" s="359"/>
      <c r="C184" s="359"/>
      <c r="D184" s="359"/>
      <c r="E184" s="359"/>
      <c r="F184" s="359"/>
      <c r="G184" s="359"/>
      <c r="H184" s="359"/>
    </row>
    <row r="185" spans="1:8">
      <c r="A185" s="359"/>
      <c r="B185" s="359"/>
      <c r="C185" s="359"/>
      <c r="D185" s="359"/>
      <c r="E185" s="359"/>
      <c r="F185" s="359"/>
      <c r="G185" s="359"/>
      <c r="H185" s="359"/>
    </row>
    <row r="186" spans="1:8">
      <c r="A186" s="359"/>
      <c r="B186" s="359"/>
      <c r="C186" s="359"/>
      <c r="D186" s="359"/>
      <c r="E186" s="359"/>
      <c r="F186" s="359"/>
      <c r="G186" s="359"/>
      <c r="H186" s="359"/>
    </row>
    <row r="187" spans="1:8">
      <c r="A187" s="359"/>
      <c r="B187" s="359"/>
      <c r="C187" s="359"/>
      <c r="D187" s="359"/>
      <c r="E187" s="359"/>
      <c r="F187" s="359"/>
      <c r="G187" s="359"/>
      <c r="H187" s="359"/>
    </row>
    <row r="188" spans="1:8">
      <c r="A188" s="359"/>
      <c r="B188" s="359"/>
      <c r="C188" s="359"/>
      <c r="D188" s="359"/>
      <c r="E188" s="359"/>
      <c r="F188" s="359"/>
      <c r="G188" s="359"/>
      <c r="H188" s="359"/>
    </row>
    <row r="189" spans="1:8">
      <c r="A189" s="359"/>
      <c r="B189" s="359"/>
      <c r="C189" s="359"/>
      <c r="D189" s="359"/>
      <c r="E189" s="359"/>
      <c r="F189" s="359"/>
      <c r="G189" s="359"/>
      <c r="H189" s="359"/>
    </row>
    <row r="190" spans="1:8">
      <c r="A190" s="359"/>
      <c r="B190" s="359"/>
      <c r="C190" s="359"/>
      <c r="D190" s="359"/>
      <c r="E190" s="359"/>
      <c r="F190" s="359"/>
      <c r="G190" s="359"/>
      <c r="H190" s="359"/>
    </row>
    <row r="191" spans="1:8">
      <c r="A191" s="359"/>
      <c r="B191" s="359"/>
      <c r="C191" s="359"/>
      <c r="D191" s="359"/>
      <c r="E191" s="359"/>
      <c r="F191" s="359"/>
      <c r="G191" s="359"/>
      <c r="H191" s="359"/>
    </row>
    <row r="192" spans="1:8">
      <c r="A192" s="359"/>
      <c r="B192" s="359"/>
      <c r="C192" s="359"/>
      <c r="D192" s="359"/>
      <c r="E192" s="359"/>
      <c r="F192" s="359"/>
      <c r="G192" s="359"/>
      <c r="H192" s="359"/>
    </row>
    <row r="193" spans="1:8">
      <c r="A193" s="359"/>
      <c r="B193" s="359"/>
      <c r="C193" s="359"/>
      <c r="D193" s="359"/>
      <c r="E193" s="359"/>
      <c r="F193" s="359"/>
      <c r="G193" s="359"/>
      <c r="H193" s="359"/>
    </row>
    <row r="194" spans="1:8">
      <c r="A194" s="359"/>
      <c r="B194" s="359"/>
      <c r="C194" s="359"/>
      <c r="D194" s="359"/>
      <c r="E194" s="359"/>
      <c r="F194" s="359"/>
      <c r="G194" s="359"/>
      <c r="H194" s="359"/>
    </row>
    <row r="195" spans="1:8">
      <c r="A195" s="359"/>
      <c r="B195" s="359"/>
      <c r="C195" s="359"/>
      <c r="D195" s="359"/>
      <c r="E195" s="359"/>
      <c r="F195" s="359"/>
      <c r="G195" s="359"/>
      <c r="H195" s="359"/>
    </row>
    <row r="196" spans="1:8">
      <c r="A196" s="359"/>
      <c r="B196" s="359"/>
      <c r="C196" s="359"/>
      <c r="D196" s="359"/>
      <c r="E196" s="359"/>
      <c r="F196" s="359"/>
      <c r="G196" s="359"/>
      <c r="H196" s="359"/>
    </row>
    <row r="197" spans="1:8">
      <c r="A197" s="359"/>
      <c r="B197" s="359"/>
      <c r="C197" s="359"/>
      <c r="D197" s="359"/>
      <c r="E197" s="359"/>
      <c r="F197" s="359"/>
      <c r="G197" s="359"/>
      <c r="H197" s="359"/>
    </row>
    <row r="198" spans="1:8">
      <c r="A198" s="359"/>
      <c r="B198" s="359"/>
      <c r="C198" s="359"/>
      <c r="D198" s="359"/>
      <c r="E198" s="359"/>
      <c r="F198" s="359"/>
      <c r="G198" s="359"/>
      <c r="H198" s="359"/>
    </row>
    <row r="199" spans="1:8">
      <c r="A199" s="359"/>
      <c r="B199" s="359"/>
      <c r="C199" s="359"/>
      <c r="D199" s="359"/>
      <c r="E199" s="359"/>
      <c r="F199" s="359"/>
      <c r="G199" s="359"/>
      <c r="H199" s="359"/>
    </row>
    <row r="200" spans="1:8">
      <c r="A200" s="359"/>
      <c r="B200" s="359"/>
      <c r="C200" s="359"/>
      <c r="D200" s="359"/>
      <c r="E200" s="359"/>
      <c r="F200" s="359"/>
      <c r="G200" s="359"/>
      <c r="H200" s="359"/>
    </row>
    <row r="201" spans="1:8">
      <c r="A201" s="359"/>
      <c r="B201" s="359"/>
      <c r="C201" s="359"/>
      <c r="D201" s="359"/>
      <c r="E201" s="359"/>
      <c r="F201" s="359"/>
      <c r="G201" s="359"/>
      <c r="H201" s="359"/>
    </row>
    <row r="202" spans="1:8">
      <c r="A202" s="359"/>
      <c r="B202" s="359"/>
      <c r="C202" s="359"/>
      <c r="D202" s="359"/>
      <c r="E202" s="359"/>
      <c r="F202" s="359"/>
      <c r="G202" s="359"/>
      <c r="H202" s="359"/>
    </row>
    <row r="203" spans="1:8">
      <c r="A203" s="359"/>
      <c r="B203" s="359"/>
      <c r="C203" s="359"/>
      <c r="D203" s="359"/>
      <c r="E203" s="359"/>
      <c r="F203" s="359"/>
      <c r="G203" s="359"/>
      <c r="H203" s="359"/>
    </row>
    <row r="204" spans="1:8">
      <c r="A204" s="359"/>
      <c r="B204" s="359"/>
      <c r="C204" s="359"/>
      <c r="D204" s="359"/>
      <c r="E204" s="359"/>
      <c r="F204" s="359"/>
      <c r="G204" s="359"/>
      <c r="H204" s="359"/>
    </row>
    <row r="205" spans="1:8">
      <c r="A205" s="359"/>
      <c r="B205" s="359"/>
      <c r="C205" s="359"/>
      <c r="D205" s="359"/>
      <c r="E205" s="359"/>
      <c r="F205" s="359"/>
      <c r="G205" s="359"/>
      <c r="H205" s="359"/>
    </row>
    <row r="206" spans="1:8">
      <c r="A206" s="359"/>
      <c r="B206" s="359"/>
      <c r="C206" s="359"/>
      <c r="D206" s="359"/>
      <c r="E206" s="359"/>
      <c r="F206" s="359"/>
      <c r="G206" s="359"/>
      <c r="H206" s="359"/>
    </row>
    <row r="207" spans="1:8">
      <c r="A207" s="359"/>
      <c r="B207" s="359"/>
      <c r="C207" s="359"/>
      <c r="D207" s="359"/>
      <c r="E207" s="359"/>
      <c r="F207" s="359"/>
      <c r="G207" s="359"/>
      <c r="H207" s="359"/>
    </row>
    <row r="208" spans="1:8">
      <c r="A208" s="359"/>
      <c r="B208" s="359"/>
      <c r="C208" s="359"/>
      <c r="D208" s="359"/>
      <c r="E208" s="359"/>
      <c r="F208" s="359"/>
      <c r="G208" s="359"/>
      <c r="H208" s="359"/>
    </row>
    <row r="209" spans="1:8">
      <c r="A209" s="359"/>
      <c r="B209" s="359"/>
      <c r="C209" s="359"/>
      <c r="D209" s="359"/>
      <c r="E209" s="359"/>
      <c r="F209" s="359"/>
      <c r="G209" s="359"/>
      <c r="H209" s="359"/>
    </row>
    <row r="210" spans="1:8">
      <c r="A210" s="359"/>
      <c r="B210" s="359"/>
      <c r="C210" s="359"/>
      <c r="D210" s="359"/>
      <c r="E210" s="359"/>
      <c r="F210" s="359"/>
      <c r="G210" s="359"/>
      <c r="H210" s="359"/>
    </row>
    <row r="211" spans="1:8">
      <c r="A211" s="359"/>
      <c r="B211" s="359"/>
      <c r="C211" s="359"/>
      <c r="D211" s="359"/>
      <c r="E211" s="359"/>
      <c r="F211" s="359"/>
      <c r="G211" s="359"/>
      <c r="H211" s="359"/>
    </row>
    <row r="212" spans="1:8">
      <c r="A212" s="359"/>
      <c r="B212" s="359"/>
      <c r="C212" s="359"/>
      <c r="D212" s="359"/>
      <c r="E212" s="359"/>
      <c r="F212" s="359"/>
      <c r="G212" s="359"/>
      <c r="H212" s="359"/>
    </row>
    <row r="213" spans="1:8">
      <c r="A213" s="359"/>
      <c r="B213" s="359"/>
      <c r="C213" s="359"/>
      <c r="D213" s="359"/>
      <c r="E213" s="359"/>
      <c r="F213" s="359"/>
      <c r="G213" s="359"/>
      <c r="H213" s="359"/>
    </row>
    <row r="214" spans="1:8">
      <c r="A214" s="359"/>
      <c r="B214" s="359"/>
      <c r="C214" s="359"/>
      <c r="D214" s="359"/>
      <c r="E214" s="359"/>
      <c r="F214" s="359"/>
      <c r="G214" s="359"/>
      <c r="H214" s="359"/>
    </row>
    <row r="215" spans="1:8">
      <c r="A215" s="359"/>
      <c r="B215" s="359"/>
      <c r="C215" s="359"/>
      <c r="D215" s="359"/>
      <c r="E215" s="359"/>
      <c r="F215" s="359"/>
      <c r="G215" s="359"/>
      <c r="H215" s="359"/>
    </row>
    <row r="216" spans="1:8">
      <c r="A216" s="359"/>
      <c r="B216" s="359"/>
      <c r="C216" s="359"/>
      <c r="D216" s="359"/>
      <c r="E216" s="359"/>
      <c r="F216" s="359"/>
      <c r="G216" s="359"/>
      <c r="H216" s="359"/>
    </row>
    <row r="217" spans="1:8">
      <c r="A217" s="359"/>
      <c r="B217" s="359"/>
      <c r="C217" s="359"/>
      <c r="D217" s="359"/>
      <c r="E217" s="359"/>
      <c r="F217" s="359"/>
      <c r="G217" s="359"/>
      <c r="H217" s="359"/>
    </row>
    <row r="218" spans="1:8">
      <c r="A218" s="359"/>
      <c r="B218" s="359"/>
      <c r="C218" s="359"/>
      <c r="D218" s="359"/>
      <c r="E218" s="359"/>
      <c r="F218" s="359"/>
      <c r="G218" s="359"/>
      <c r="H218" s="359"/>
    </row>
    <row r="219" spans="1:8">
      <c r="A219" s="359"/>
      <c r="B219" s="359"/>
      <c r="C219" s="359"/>
      <c r="D219" s="359"/>
      <c r="E219" s="359"/>
      <c r="F219" s="359"/>
      <c r="G219" s="359"/>
      <c r="H219" s="359"/>
    </row>
    <row r="220" spans="1:8">
      <c r="A220" s="359"/>
      <c r="B220" s="359"/>
      <c r="C220" s="359"/>
      <c r="D220" s="359"/>
      <c r="E220" s="359"/>
      <c r="F220" s="359"/>
      <c r="G220" s="359"/>
      <c r="H220" s="359"/>
    </row>
    <row r="221" spans="1:8">
      <c r="A221" s="359"/>
      <c r="B221" s="359"/>
      <c r="C221" s="359"/>
      <c r="D221" s="359"/>
      <c r="E221" s="359"/>
      <c r="F221" s="359"/>
      <c r="G221" s="359"/>
      <c r="H221" s="359"/>
    </row>
    <row r="222" spans="1:8">
      <c r="A222" s="359"/>
      <c r="B222" s="359"/>
      <c r="C222" s="359"/>
      <c r="D222" s="359"/>
      <c r="E222" s="359"/>
      <c r="F222" s="359"/>
      <c r="G222" s="359"/>
      <c r="H222" s="359"/>
    </row>
    <row r="223" spans="1:8">
      <c r="A223" s="359"/>
      <c r="B223" s="359"/>
      <c r="C223" s="359"/>
      <c r="D223" s="359"/>
      <c r="E223" s="359"/>
      <c r="F223" s="359"/>
      <c r="G223" s="359"/>
      <c r="H223" s="359"/>
    </row>
    <row r="224" spans="1:8">
      <c r="A224" s="359"/>
      <c r="B224" s="359"/>
      <c r="C224" s="359"/>
      <c r="D224" s="359"/>
      <c r="E224" s="359"/>
      <c r="F224" s="359"/>
      <c r="G224" s="359"/>
      <c r="H224" s="359"/>
    </row>
    <row r="225" spans="1:8">
      <c r="A225" s="359"/>
      <c r="B225" s="359"/>
      <c r="C225" s="359"/>
      <c r="D225" s="359"/>
      <c r="E225" s="359"/>
      <c r="F225" s="359"/>
      <c r="G225" s="359"/>
      <c r="H225" s="359"/>
    </row>
    <row r="226" spans="1:8">
      <c r="A226" s="359"/>
      <c r="B226" s="359"/>
      <c r="C226" s="359"/>
      <c r="D226" s="359"/>
      <c r="E226" s="359"/>
      <c r="F226" s="359"/>
      <c r="G226" s="359"/>
      <c r="H226" s="359"/>
    </row>
    <row r="227" spans="1:8">
      <c r="A227" s="359"/>
      <c r="B227" s="359"/>
      <c r="C227" s="359"/>
      <c r="D227" s="359"/>
      <c r="E227" s="359"/>
      <c r="F227" s="359"/>
      <c r="G227" s="359"/>
      <c r="H227" s="359"/>
    </row>
    <row r="228" spans="1:8">
      <c r="A228" s="359"/>
      <c r="B228" s="359"/>
      <c r="C228" s="359"/>
      <c r="D228" s="359"/>
      <c r="E228" s="359"/>
      <c r="F228" s="359"/>
      <c r="G228" s="359"/>
      <c r="H228" s="359"/>
    </row>
    <row r="229" spans="1:8">
      <c r="A229" s="359"/>
      <c r="B229" s="359"/>
      <c r="C229" s="359"/>
      <c r="D229" s="359"/>
      <c r="E229" s="359"/>
      <c r="F229" s="359"/>
      <c r="G229" s="359"/>
      <c r="H229" s="359"/>
    </row>
    <row r="230" spans="1:8">
      <c r="A230" s="359"/>
      <c r="B230" s="359"/>
      <c r="C230" s="359"/>
      <c r="D230" s="359"/>
      <c r="E230" s="359"/>
      <c r="F230" s="359"/>
      <c r="G230" s="359"/>
      <c r="H230" s="359"/>
    </row>
    <row r="231" spans="1:8">
      <c r="A231" s="359"/>
      <c r="B231" s="359"/>
      <c r="C231" s="359"/>
      <c r="D231" s="359"/>
      <c r="E231" s="359"/>
      <c r="F231" s="359"/>
      <c r="G231" s="359"/>
      <c r="H231" s="359"/>
    </row>
    <row r="232" spans="1:8">
      <c r="A232" s="359"/>
      <c r="B232" s="359"/>
      <c r="C232" s="359"/>
      <c r="D232" s="359"/>
      <c r="E232" s="359"/>
      <c r="F232" s="359"/>
      <c r="G232" s="359"/>
      <c r="H232" s="359"/>
    </row>
    <row r="233" spans="1:8">
      <c r="A233" s="359"/>
      <c r="B233" s="359"/>
      <c r="C233" s="359"/>
      <c r="D233" s="359"/>
      <c r="E233" s="359"/>
      <c r="F233" s="359"/>
      <c r="G233" s="359"/>
      <c r="H233" s="359"/>
    </row>
    <row r="234" spans="1:8">
      <c r="A234" s="359"/>
      <c r="B234" s="359"/>
      <c r="C234" s="359"/>
      <c r="D234" s="359"/>
      <c r="E234" s="359"/>
      <c r="F234" s="359"/>
      <c r="G234" s="359"/>
      <c r="H234" s="359"/>
    </row>
    <row r="235" spans="1:8">
      <c r="A235" s="359"/>
      <c r="B235" s="359"/>
      <c r="C235" s="359"/>
      <c r="D235" s="359"/>
      <c r="E235" s="359"/>
      <c r="F235" s="359"/>
      <c r="G235" s="359"/>
      <c r="H235" s="359"/>
    </row>
    <row r="236" spans="1:8">
      <c r="A236" s="359"/>
      <c r="B236" s="359"/>
      <c r="C236" s="359"/>
      <c r="D236" s="359"/>
      <c r="E236" s="359"/>
      <c r="F236" s="359"/>
      <c r="G236" s="359"/>
      <c r="H236" s="359"/>
    </row>
    <row r="237" spans="1:8">
      <c r="A237" s="359"/>
      <c r="B237" s="359"/>
      <c r="C237" s="359"/>
      <c r="D237" s="359"/>
      <c r="E237" s="359"/>
      <c r="F237" s="359"/>
      <c r="G237" s="359"/>
      <c r="H237" s="359"/>
    </row>
    <row r="238" spans="1:8">
      <c r="A238" s="359"/>
      <c r="B238" s="359"/>
      <c r="C238" s="359"/>
      <c r="D238" s="359"/>
      <c r="E238" s="359"/>
      <c r="F238" s="359"/>
      <c r="G238" s="359"/>
      <c r="H238" s="359"/>
    </row>
    <row r="239" spans="1:8">
      <c r="A239" s="359"/>
      <c r="B239" s="359"/>
      <c r="C239" s="359"/>
      <c r="D239" s="359"/>
      <c r="E239" s="359"/>
      <c r="F239" s="359"/>
      <c r="G239" s="359"/>
      <c r="H239" s="359"/>
    </row>
    <row r="240" spans="1:8">
      <c r="A240" s="359"/>
      <c r="B240" s="359"/>
      <c r="C240" s="359"/>
      <c r="D240" s="359"/>
      <c r="E240" s="359"/>
      <c r="F240" s="359"/>
      <c r="G240" s="359"/>
      <c r="H240" s="359"/>
    </row>
    <row r="241" spans="1:8">
      <c r="A241" s="359"/>
      <c r="B241" s="359"/>
      <c r="C241" s="359"/>
      <c r="D241" s="359"/>
      <c r="E241" s="359"/>
      <c r="F241" s="359"/>
      <c r="G241" s="359"/>
      <c r="H241" s="359"/>
    </row>
    <row r="242" spans="1:8">
      <c r="A242" s="359"/>
      <c r="B242" s="359"/>
      <c r="C242" s="359"/>
      <c r="D242" s="359"/>
      <c r="E242" s="359"/>
      <c r="F242" s="359"/>
      <c r="G242" s="359"/>
      <c r="H242" s="359"/>
    </row>
    <row r="243" spans="1:8">
      <c r="A243" s="359"/>
      <c r="B243" s="359"/>
      <c r="C243" s="359"/>
      <c r="D243" s="359"/>
      <c r="E243" s="359"/>
      <c r="F243" s="359"/>
      <c r="G243" s="359"/>
      <c r="H243" s="359"/>
    </row>
    <row r="244" spans="1:8">
      <c r="A244" s="359"/>
      <c r="B244" s="359"/>
      <c r="C244" s="359"/>
      <c r="D244" s="359"/>
      <c r="E244" s="359"/>
      <c r="F244" s="359"/>
      <c r="G244" s="359"/>
      <c r="H244" s="359"/>
    </row>
    <row r="245" spans="1:8">
      <c r="A245" s="359"/>
      <c r="B245" s="359"/>
      <c r="C245" s="359"/>
      <c r="D245" s="359"/>
      <c r="E245" s="359"/>
      <c r="F245" s="359"/>
      <c r="G245" s="359"/>
      <c r="H245" s="359"/>
    </row>
    <row r="246" spans="1:8">
      <c r="A246" s="359"/>
      <c r="B246" s="359"/>
      <c r="C246" s="359"/>
      <c r="D246" s="359"/>
      <c r="E246" s="359"/>
      <c r="F246" s="359"/>
      <c r="G246" s="359"/>
      <c r="H246" s="359"/>
    </row>
    <row r="247" spans="1:8">
      <c r="A247" s="359"/>
      <c r="B247" s="359"/>
      <c r="C247" s="359"/>
      <c r="D247" s="359"/>
      <c r="E247" s="359"/>
      <c r="F247" s="359"/>
      <c r="G247" s="359"/>
      <c r="H247" s="359"/>
    </row>
    <row r="248" spans="1:8">
      <c r="A248" s="359"/>
      <c r="B248" s="359"/>
      <c r="C248" s="359"/>
      <c r="D248" s="359"/>
      <c r="E248" s="359"/>
      <c r="F248" s="359"/>
      <c r="G248" s="359"/>
      <c r="H248" s="359"/>
    </row>
    <row r="249" spans="1:8">
      <c r="A249" s="359"/>
      <c r="B249" s="359"/>
      <c r="C249" s="359"/>
      <c r="D249" s="359"/>
      <c r="E249" s="359"/>
      <c r="F249" s="359"/>
      <c r="G249" s="359"/>
      <c r="H249" s="359"/>
    </row>
    <row r="250" spans="1:8">
      <c r="A250" s="359"/>
      <c r="B250" s="359"/>
      <c r="C250" s="359"/>
      <c r="D250" s="359"/>
      <c r="E250" s="359"/>
      <c r="F250" s="359"/>
      <c r="G250" s="359"/>
      <c r="H250" s="359"/>
    </row>
    <row r="251" spans="1:8">
      <c r="A251" s="359"/>
      <c r="B251" s="359"/>
      <c r="C251" s="359"/>
      <c r="D251" s="359"/>
      <c r="E251" s="359"/>
      <c r="F251" s="359"/>
      <c r="G251" s="359"/>
      <c r="H251" s="359"/>
    </row>
    <row r="252" spans="1:8">
      <c r="A252" s="359"/>
      <c r="B252" s="359"/>
      <c r="C252" s="359"/>
      <c r="D252" s="359"/>
      <c r="E252" s="359"/>
      <c r="F252" s="359"/>
      <c r="G252" s="359"/>
      <c r="H252" s="359"/>
    </row>
    <row r="253" spans="1:8">
      <c r="A253" s="359"/>
      <c r="B253" s="359"/>
      <c r="C253" s="359"/>
      <c r="D253" s="359"/>
      <c r="E253" s="359"/>
      <c r="F253" s="359"/>
      <c r="G253" s="359"/>
      <c r="H253" s="359"/>
    </row>
    <row r="254" spans="1:8">
      <c r="A254" s="359"/>
      <c r="B254" s="359"/>
      <c r="C254" s="359"/>
      <c r="D254" s="359"/>
      <c r="E254" s="359"/>
      <c r="F254" s="359"/>
      <c r="G254" s="359"/>
      <c r="H254" s="359"/>
    </row>
    <row r="255" spans="1:8">
      <c r="A255" s="359"/>
      <c r="B255" s="359"/>
      <c r="C255" s="359"/>
      <c r="D255" s="359"/>
      <c r="E255" s="359"/>
      <c r="F255" s="359"/>
      <c r="G255" s="359"/>
      <c r="H255" s="359"/>
    </row>
    <row r="256" spans="1:8">
      <c r="A256" s="359"/>
      <c r="B256" s="359"/>
      <c r="C256" s="359"/>
      <c r="D256" s="359"/>
      <c r="E256" s="359"/>
      <c r="F256" s="359"/>
      <c r="G256" s="359"/>
      <c r="H256" s="359"/>
    </row>
    <row r="257" spans="1:8">
      <c r="A257" s="359"/>
      <c r="B257" s="359"/>
      <c r="C257" s="359"/>
      <c r="D257" s="359"/>
      <c r="E257" s="359"/>
      <c r="F257" s="359"/>
      <c r="G257" s="359"/>
      <c r="H257" s="359"/>
    </row>
    <row r="258" spans="1:8">
      <c r="A258" s="359"/>
      <c r="B258" s="359"/>
      <c r="C258" s="359"/>
      <c r="D258" s="359"/>
      <c r="E258" s="359"/>
      <c r="F258" s="359"/>
      <c r="G258" s="359"/>
      <c r="H258" s="359"/>
    </row>
    <row r="259" spans="1:8">
      <c r="A259" s="359"/>
      <c r="B259" s="359"/>
      <c r="C259" s="359"/>
      <c r="D259" s="359"/>
      <c r="E259" s="359"/>
      <c r="F259" s="359"/>
      <c r="G259" s="359"/>
      <c r="H259" s="359"/>
    </row>
    <row r="260" spans="1:8">
      <c r="A260" s="359"/>
      <c r="B260" s="359"/>
      <c r="C260" s="359"/>
      <c r="D260" s="359"/>
      <c r="E260" s="359"/>
      <c r="F260" s="359"/>
      <c r="G260" s="359"/>
      <c r="H260" s="359"/>
    </row>
  </sheetData>
  <customSheetViews>
    <customSheetView guid="{B132CD03-A5D7-4D81-A86A-BF3963EBDAE2}" scale="70" showPageBreaks="1" fitToPage="1" view="pageLayout">
      <selection activeCell="A2" sqref="A2:H2"/>
      <pageMargins left="0.7" right="0.7" top="0.75" bottom="0.75" header="0.3" footer="0.3"/>
      <pageSetup scale="49" fitToHeight="0" orientation="portrait"/>
      <headerFooter>
        <oddHeader>&amp;LState of Florida - Agency For Health Care Administration
&amp;RAHCA
Emergency Medical Transportation</oddHeader>
        <oddFooter>&amp;LCR 1234 (Rev 12/15)&amp;CCertification&amp;R&amp;P</oddFooter>
      </headerFooter>
    </customSheetView>
  </customSheetViews>
  <mergeCells count="52">
    <mergeCell ref="A34:H34"/>
    <mergeCell ref="A37:H37"/>
    <mergeCell ref="C39:G39"/>
    <mergeCell ref="A57:H57"/>
    <mergeCell ref="C46:G46"/>
    <mergeCell ref="C43:G43"/>
    <mergeCell ref="C42:G42"/>
    <mergeCell ref="C44:G44"/>
    <mergeCell ref="E56:F56"/>
    <mergeCell ref="A54:B54"/>
    <mergeCell ref="A53:B53"/>
    <mergeCell ref="E55:F55"/>
    <mergeCell ref="E54:F54"/>
    <mergeCell ref="A55:B55"/>
    <mergeCell ref="A49:H49"/>
    <mergeCell ref="C45:G45"/>
    <mergeCell ref="F8:H8"/>
    <mergeCell ref="A32:H32"/>
    <mergeCell ref="B31:H31"/>
    <mergeCell ref="B26:H26"/>
    <mergeCell ref="A30:G30"/>
    <mergeCell ref="A29:H29"/>
    <mergeCell ref="B8:E8"/>
    <mergeCell ref="G14:H14"/>
    <mergeCell ref="B11:E11"/>
    <mergeCell ref="B9:E9"/>
    <mergeCell ref="A13:H13"/>
    <mergeCell ref="F9:H9"/>
    <mergeCell ref="A12:H12"/>
    <mergeCell ref="F11:H11"/>
    <mergeCell ref="A15:C15"/>
    <mergeCell ref="A14:C14"/>
    <mergeCell ref="C38:G38"/>
    <mergeCell ref="E53:F53"/>
    <mergeCell ref="A35:H35"/>
    <mergeCell ref="A52:H52"/>
    <mergeCell ref="A50:H50"/>
    <mergeCell ref="A36:H36"/>
    <mergeCell ref="D21:H21"/>
    <mergeCell ref="C24:H24"/>
    <mergeCell ref="A23:C23"/>
    <mergeCell ref="A28:H28"/>
    <mergeCell ref="A21:C21"/>
    <mergeCell ref="A24:B24"/>
    <mergeCell ref="C25:D25"/>
    <mergeCell ref="A7:E7"/>
    <mergeCell ref="F6:H6"/>
    <mergeCell ref="D4:E4"/>
    <mergeCell ref="A4:C4"/>
    <mergeCell ref="F4:H4"/>
    <mergeCell ref="A5:C5"/>
    <mergeCell ref="A6:E6"/>
  </mergeCells>
  <phoneticPr fontId="40" type="noConversion"/>
  <hyperlinks>
    <hyperlink ref="A44" r:id="rId1" xr:uid="{00000000-0004-0000-0000-000000000000}"/>
  </hyperlinks>
  <pageMargins left="0.25" right="0.25" top="0.5" bottom="0.5" header="0.25" footer="0.25"/>
  <pageSetup scale="67" orientation="portrait" r:id="rId2"/>
  <headerFooter>
    <oddHeader>&amp;R&amp;9Healthcare and Family Services
Emergency Medical Transportation</oddHeader>
    <oddFooter>&amp;R&amp;9Page &amp;P of &amp;N</oddFooter>
  </headerFooter>
  <rowBreaks count="1" manualBreakCount="1">
    <brk id="78" max="7" man="1"/>
  </rowBreaks>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O214"/>
  <sheetViews>
    <sheetView topLeftCell="A4" zoomScaleNormal="100" workbookViewId="0">
      <selection activeCell="D6" sqref="D6"/>
    </sheetView>
  </sheetViews>
  <sheetFormatPr defaultColWidth="8.85546875" defaultRowHeight="15"/>
  <cols>
    <col min="1" max="1" width="6.7109375" customWidth="1"/>
    <col min="2" max="5" width="19.7109375" customWidth="1"/>
    <col min="6" max="6" width="13.7109375" customWidth="1"/>
    <col min="7" max="8" width="18.140625" customWidth="1"/>
    <col min="9" max="9" width="16.42578125" customWidth="1"/>
    <col min="10" max="10" width="12.85546875" customWidth="1"/>
    <col min="11" max="41" width="8.85546875" style="359"/>
  </cols>
  <sheetData>
    <row r="1" spans="1:10" s="359" customFormat="1" ht="15.75">
      <c r="A1" s="862" t="s">
        <v>224</v>
      </c>
      <c r="B1" s="862"/>
      <c r="C1" s="862"/>
      <c r="D1" s="862"/>
      <c r="E1" s="862"/>
      <c r="F1" s="862"/>
      <c r="G1" s="862"/>
      <c r="H1" s="862"/>
      <c r="I1" s="862"/>
      <c r="J1" s="862"/>
    </row>
    <row r="2" spans="1:10" s="359" customFormat="1" ht="15.75">
      <c r="A2" s="468"/>
      <c r="B2" s="468"/>
      <c r="C2" s="468"/>
      <c r="D2" s="468"/>
      <c r="E2" s="468"/>
      <c r="F2" s="468"/>
      <c r="G2" s="468"/>
      <c r="H2" s="468"/>
      <c r="I2" s="468"/>
      <c r="J2" s="468"/>
    </row>
    <row r="3" spans="1:10" s="359" customFormat="1">
      <c r="A3" s="869" t="s">
        <v>146</v>
      </c>
      <c r="B3" s="869"/>
      <c r="C3" s="870">
        <f>'General Information'!A5</f>
        <v>0</v>
      </c>
      <c r="D3" s="870"/>
      <c r="E3" s="469"/>
      <c r="F3" s="469"/>
      <c r="G3" s="469"/>
      <c r="H3" s="470" t="s">
        <v>40</v>
      </c>
      <c r="I3" s="700">
        <f>'General Information'!$C$25</f>
        <v>0</v>
      </c>
      <c r="J3" s="700"/>
    </row>
    <row r="4" spans="1:10" s="359" customFormat="1">
      <c r="A4" s="869" t="s">
        <v>41</v>
      </c>
      <c r="B4" s="869"/>
      <c r="C4" s="871">
        <f>'General Information'!F5</f>
        <v>0</v>
      </c>
      <c r="D4" s="871"/>
      <c r="E4" s="471"/>
      <c r="F4" s="471"/>
      <c r="G4" s="471"/>
      <c r="H4" s="472"/>
      <c r="I4" s="473"/>
      <c r="J4" s="473"/>
    </row>
    <row r="5" spans="1:10" s="359" customFormat="1">
      <c r="A5" s="474"/>
      <c r="B5" s="474"/>
      <c r="C5" s="475"/>
      <c r="D5" s="475"/>
      <c r="E5" s="476"/>
      <c r="F5" s="476"/>
      <c r="G5" s="476"/>
      <c r="H5" s="477"/>
      <c r="I5" s="477"/>
      <c r="J5" s="477"/>
    </row>
    <row r="6" spans="1:10" s="359" customFormat="1">
      <c r="A6" s="478"/>
      <c r="B6" s="478"/>
      <c r="C6" s="479"/>
      <c r="D6" s="610" t="s">
        <v>372</v>
      </c>
      <c r="E6" s="610"/>
      <c r="F6" s="479"/>
      <c r="G6" s="479"/>
      <c r="H6" s="480"/>
      <c r="I6" s="480"/>
      <c r="J6" s="480"/>
    </row>
    <row r="7" spans="1:10" ht="15.75">
      <c r="A7" s="167" t="s">
        <v>225</v>
      </c>
      <c r="B7" s="856">
        <v>1</v>
      </c>
      <c r="C7" s="857"/>
      <c r="D7" s="857"/>
      <c r="E7" s="858"/>
      <c r="F7" s="155">
        <v>2</v>
      </c>
      <c r="G7" s="155">
        <v>3</v>
      </c>
      <c r="H7" s="156">
        <v>4</v>
      </c>
      <c r="I7" s="157">
        <v>5</v>
      </c>
      <c r="J7" s="158">
        <v>6</v>
      </c>
    </row>
    <row r="8" spans="1:10">
      <c r="A8" s="154"/>
      <c r="B8" s="856"/>
      <c r="C8" s="857"/>
      <c r="D8" s="857"/>
      <c r="E8" s="858"/>
      <c r="F8" s="155" t="s">
        <v>226</v>
      </c>
      <c r="G8" s="155" t="s">
        <v>227</v>
      </c>
      <c r="H8" s="156" t="s">
        <v>228</v>
      </c>
      <c r="I8" s="157" t="s">
        <v>229</v>
      </c>
      <c r="J8" s="158"/>
    </row>
    <row r="9" spans="1:10" ht="26.25" thickBot="1">
      <c r="A9" s="131"/>
      <c r="B9" s="849" t="s">
        <v>280</v>
      </c>
      <c r="C9" s="850"/>
      <c r="D9" s="850"/>
      <c r="E9" s="851"/>
      <c r="F9" s="132" t="s">
        <v>373</v>
      </c>
      <c r="G9" s="132" t="s">
        <v>374</v>
      </c>
      <c r="H9" s="133" t="s">
        <v>375</v>
      </c>
      <c r="I9" s="133" t="s">
        <v>376</v>
      </c>
      <c r="J9" s="134" t="s">
        <v>234</v>
      </c>
    </row>
    <row r="10" spans="1:10" ht="15.75" thickTop="1">
      <c r="A10" s="135"/>
      <c r="B10" s="866"/>
      <c r="C10" s="867"/>
      <c r="D10" s="867"/>
      <c r="E10" s="868"/>
      <c r="F10" s="136"/>
      <c r="G10" s="136"/>
      <c r="H10" s="136"/>
      <c r="I10" s="128"/>
      <c r="J10" s="137"/>
    </row>
    <row r="11" spans="1:10">
      <c r="A11" s="135" t="s">
        <v>154</v>
      </c>
      <c r="B11" s="863" t="s">
        <v>281</v>
      </c>
      <c r="C11" s="864"/>
      <c r="D11" s="864"/>
      <c r="E11" s="865"/>
      <c r="F11" s="130"/>
      <c r="G11" s="130"/>
      <c r="H11" s="130"/>
      <c r="I11" s="282"/>
      <c r="J11" s="137">
        <f>SUM(F11:I11)</f>
        <v>0</v>
      </c>
    </row>
    <row r="12" spans="1:10">
      <c r="A12" s="135" t="s">
        <v>155</v>
      </c>
      <c r="B12" s="846" t="s">
        <v>282</v>
      </c>
      <c r="C12" s="847"/>
      <c r="D12" s="847"/>
      <c r="E12" s="848"/>
      <c r="F12" s="129"/>
      <c r="G12" s="129"/>
      <c r="H12" s="129"/>
      <c r="I12" s="129"/>
      <c r="J12" s="147">
        <f>SUM(F12:I12)</f>
        <v>0</v>
      </c>
    </row>
    <row r="13" spans="1:10">
      <c r="A13" s="135" t="s">
        <v>156</v>
      </c>
      <c r="B13" s="846" t="s">
        <v>282</v>
      </c>
      <c r="C13" s="847"/>
      <c r="D13" s="847"/>
      <c r="E13" s="848"/>
      <c r="F13" s="129"/>
      <c r="G13" s="129"/>
      <c r="H13" s="129"/>
      <c r="I13" s="129"/>
      <c r="J13" s="283">
        <f t="shared" ref="J13:J15" si="0">SUM(F13:I13)</f>
        <v>0</v>
      </c>
    </row>
    <row r="14" spans="1:10">
      <c r="A14" s="135" t="s">
        <v>157</v>
      </c>
      <c r="B14" s="846" t="s">
        <v>282</v>
      </c>
      <c r="C14" s="847"/>
      <c r="D14" s="847"/>
      <c r="E14" s="848"/>
      <c r="F14" s="129"/>
      <c r="G14" s="129"/>
      <c r="H14" s="129"/>
      <c r="I14" s="129"/>
      <c r="J14" s="283">
        <f t="shared" si="0"/>
        <v>0</v>
      </c>
    </row>
    <row r="15" spans="1:10">
      <c r="A15" s="135" t="s">
        <v>158</v>
      </c>
      <c r="B15" s="846" t="s">
        <v>282</v>
      </c>
      <c r="C15" s="847"/>
      <c r="D15" s="847"/>
      <c r="E15" s="848"/>
      <c r="F15" s="129"/>
      <c r="G15" s="129"/>
      <c r="H15" s="129"/>
      <c r="I15" s="129"/>
      <c r="J15" s="283">
        <f t="shared" si="0"/>
        <v>0</v>
      </c>
    </row>
    <row r="16" spans="1:10">
      <c r="A16" s="135" t="s">
        <v>159</v>
      </c>
      <c r="B16" s="846" t="s">
        <v>282</v>
      </c>
      <c r="C16" s="847"/>
      <c r="D16" s="847"/>
      <c r="E16" s="848"/>
      <c r="F16" s="153"/>
      <c r="G16" s="153"/>
      <c r="H16" s="153"/>
      <c r="I16" s="153"/>
      <c r="J16" s="147">
        <f>SUM(F16:I16)</f>
        <v>0</v>
      </c>
    </row>
    <row r="17" spans="1:11" ht="15.75" thickBot="1">
      <c r="A17" s="135"/>
      <c r="B17" s="140" t="s">
        <v>283</v>
      </c>
      <c r="C17" s="138"/>
      <c r="D17" s="138"/>
      <c r="E17" s="139"/>
      <c r="F17" s="144">
        <f>SUM(F11:F16)</f>
        <v>0</v>
      </c>
      <c r="G17" s="144">
        <f>SUM(G11:G16)</f>
        <v>0</v>
      </c>
      <c r="H17" s="144">
        <f>SUM(H11:H16)</f>
        <v>0</v>
      </c>
      <c r="I17" s="144">
        <f>SUM(I11:I16)</f>
        <v>0</v>
      </c>
      <c r="J17" s="169">
        <f>SUM(J11:J16)</f>
        <v>0</v>
      </c>
      <c r="K17" s="359" t="s">
        <v>254</v>
      </c>
    </row>
    <row r="18" spans="1:11" ht="15.75" thickTop="1">
      <c r="A18" s="159"/>
      <c r="B18" s="160"/>
      <c r="C18" s="161"/>
      <c r="D18" s="161"/>
      <c r="E18" s="162"/>
      <c r="F18" s="162"/>
      <c r="G18" s="162"/>
      <c r="H18" s="163"/>
      <c r="I18" s="164"/>
      <c r="J18" s="165"/>
    </row>
    <row r="19" spans="1:11" ht="15.75">
      <c r="A19" s="167" t="s">
        <v>235</v>
      </c>
      <c r="B19" s="856">
        <v>1</v>
      </c>
      <c r="C19" s="857"/>
      <c r="D19" s="857"/>
      <c r="E19" s="858"/>
      <c r="F19" s="155">
        <v>2</v>
      </c>
      <c r="G19" s="155">
        <v>3</v>
      </c>
      <c r="H19" s="156">
        <v>4</v>
      </c>
      <c r="I19" s="157">
        <v>5</v>
      </c>
      <c r="J19" s="158">
        <v>6</v>
      </c>
    </row>
    <row r="20" spans="1:11">
      <c r="A20" s="154"/>
      <c r="B20" s="856"/>
      <c r="C20" s="857"/>
      <c r="D20" s="857"/>
      <c r="E20" s="858"/>
      <c r="F20" s="155" t="s">
        <v>226</v>
      </c>
      <c r="G20" s="155" t="s">
        <v>227</v>
      </c>
      <c r="H20" s="156" t="s">
        <v>228</v>
      </c>
      <c r="I20" s="157" t="s">
        <v>229</v>
      </c>
      <c r="J20" s="158"/>
    </row>
    <row r="21" spans="1:11" ht="26.25" thickBot="1">
      <c r="A21" s="131"/>
      <c r="B21" s="849" t="s">
        <v>284</v>
      </c>
      <c r="C21" s="850"/>
      <c r="D21" s="850"/>
      <c r="E21" s="851"/>
      <c r="F21" s="132" t="str">
        <f>F9</f>
        <v>July 1 thru September 30</v>
      </c>
      <c r="G21" s="132" t="str">
        <f>G9</f>
        <v>October 1 thru December 31</v>
      </c>
      <c r="H21" s="132" t="str">
        <f>H9</f>
        <v>January 1 thru March 31</v>
      </c>
      <c r="I21" s="132" t="str">
        <f>I9</f>
        <v>April 1 thru June 30</v>
      </c>
      <c r="J21" s="134" t="s">
        <v>220</v>
      </c>
    </row>
    <row r="22" spans="1:11" ht="15.75" thickTop="1">
      <c r="A22" s="135" t="s">
        <v>160</v>
      </c>
      <c r="B22" s="866" t="s">
        <v>285</v>
      </c>
      <c r="C22" s="867"/>
      <c r="D22" s="867"/>
      <c r="E22" s="868"/>
      <c r="F22" s="282"/>
      <c r="G22" s="282"/>
      <c r="H22" s="282"/>
      <c r="I22" s="282"/>
      <c r="J22" s="124">
        <f>SUM(F22:I22)</f>
        <v>0</v>
      </c>
    </row>
    <row r="23" spans="1:11">
      <c r="A23" s="135" t="s">
        <v>161</v>
      </c>
      <c r="B23" s="846" t="s">
        <v>286</v>
      </c>
      <c r="C23" s="847"/>
      <c r="D23" s="847"/>
      <c r="E23" s="848"/>
      <c r="F23" s="281"/>
      <c r="G23" s="281"/>
      <c r="H23" s="281"/>
      <c r="I23" s="281"/>
      <c r="J23" s="124">
        <f>SUM(F23:I23)</f>
        <v>0</v>
      </c>
    </row>
    <row r="24" spans="1:11">
      <c r="A24" s="135" t="s">
        <v>162</v>
      </c>
      <c r="B24" s="846" t="s">
        <v>286</v>
      </c>
      <c r="C24" s="847"/>
      <c r="D24" s="847"/>
      <c r="E24" s="848"/>
      <c r="F24" s="281"/>
      <c r="G24" s="281"/>
      <c r="H24" s="281"/>
      <c r="I24" s="281"/>
      <c r="J24" s="273">
        <f t="shared" ref="J24:J26" si="1">SUM(F24:I24)</f>
        <v>0</v>
      </c>
    </row>
    <row r="25" spans="1:11">
      <c r="A25" s="135" t="s">
        <v>163</v>
      </c>
      <c r="B25" s="846" t="s">
        <v>286</v>
      </c>
      <c r="C25" s="847"/>
      <c r="D25" s="847"/>
      <c r="E25" s="848"/>
      <c r="F25" s="281"/>
      <c r="G25" s="281"/>
      <c r="H25" s="281"/>
      <c r="I25" s="281"/>
      <c r="J25" s="273">
        <f t="shared" si="1"/>
        <v>0</v>
      </c>
    </row>
    <row r="26" spans="1:11">
      <c r="A26" s="135" t="s">
        <v>164</v>
      </c>
      <c r="B26" s="846" t="s">
        <v>286</v>
      </c>
      <c r="C26" s="847"/>
      <c r="D26" s="847"/>
      <c r="E26" s="848"/>
      <c r="F26" s="281"/>
      <c r="G26" s="281"/>
      <c r="H26" s="281"/>
      <c r="I26" s="281"/>
      <c r="J26" s="273">
        <f t="shared" si="1"/>
        <v>0</v>
      </c>
    </row>
    <row r="27" spans="1:11">
      <c r="A27" s="135" t="s">
        <v>165</v>
      </c>
      <c r="B27" s="846" t="s">
        <v>286</v>
      </c>
      <c r="C27" s="847"/>
      <c r="D27" s="847"/>
      <c r="E27" s="848"/>
      <c r="F27" s="284"/>
      <c r="G27" s="284"/>
      <c r="H27" s="284"/>
      <c r="I27" s="284"/>
      <c r="J27" s="124">
        <f>SUM(F27:I27)</f>
        <v>0</v>
      </c>
    </row>
    <row r="28" spans="1:11" ht="15.75" thickBot="1">
      <c r="A28" s="141"/>
      <c r="B28" s="306" t="s">
        <v>287</v>
      </c>
      <c r="C28" s="142"/>
      <c r="D28" s="142"/>
      <c r="E28" s="143"/>
      <c r="F28" s="144">
        <f>SUM(F22:F27)</f>
        <v>0</v>
      </c>
      <c r="G28" s="144">
        <f>SUM(G22:G27)</f>
        <v>0</v>
      </c>
      <c r="H28" s="144">
        <f>SUM(H22:H27)</f>
        <v>0</v>
      </c>
      <c r="I28" s="144">
        <f>SUM(I22:I27)</f>
        <v>0</v>
      </c>
      <c r="J28" s="169">
        <f>SUM(J22:J27)</f>
        <v>0</v>
      </c>
      <c r="K28" s="359" t="s">
        <v>255</v>
      </c>
    </row>
    <row r="29" spans="1:11" ht="15.75" thickTop="1">
      <c r="A29" s="141"/>
      <c r="B29" s="863"/>
      <c r="C29" s="864"/>
      <c r="D29" s="864"/>
      <c r="E29" s="865"/>
      <c r="F29" s="143"/>
      <c r="G29" s="143"/>
      <c r="H29" s="145"/>
      <c r="I29" s="146"/>
      <c r="J29" s="147"/>
    </row>
    <row r="30" spans="1:11" ht="15.75">
      <c r="A30" s="168" t="s">
        <v>236</v>
      </c>
      <c r="B30" s="852">
        <v>1</v>
      </c>
      <c r="C30" s="853"/>
      <c r="D30" s="853"/>
      <c r="E30" s="853"/>
      <c r="F30" s="853"/>
      <c r="G30" s="854"/>
      <c r="H30" s="148">
        <v>2</v>
      </c>
      <c r="I30" s="118">
        <v>3</v>
      </c>
      <c r="J30" s="119">
        <v>4</v>
      </c>
    </row>
    <row r="31" spans="1:11" ht="15.75" thickBot="1">
      <c r="A31" s="131"/>
      <c r="B31" s="849" t="s">
        <v>237</v>
      </c>
      <c r="C31" s="850"/>
      <c r="D31" s="850"/>
      <c r="E31" s="850"/>
      <c r="F31" s="850"/>
      <c r="G31" s="851"/>
      <c r="H31" s="133" t="s">
        <v>238</v>
      </c>
      <c r="I31" s="133" t="s">
        <v>239</v>
      </c>
      <c r="J31" s="134" t="s">
        <v>220</v>
      </c>
    </row>
    <row r="32" spans="1:11" ht="15.75" thickTop="1">
      <c r="A32" s="120" t="s">
        <v>166</v>
      </c>
      <c r="B32" s="859"/>
      <c r="C32" s="860"/>
      <c r="D32" s="860"/>
      <c r="E32" s="860"/>
      <c r="F32" s="860"/>
      <c r="G32" s="861"/>
      <c r="H32" s="130"/>
      <c r="I32" s="121"/>
      <c r="J32" s="122">
        <f>IF(SUM(H32:I32)=0, 0, SUM(H32:I32))</f>
        <v>0</v>
      </c>
    </row>
    <row r="33" spans="1:10">
      <c r="A33" s="120" t="s">
        <v>167</v>
      </c>
      <c r="B33" s="837"/>
      <c r="C33" s="838"/>
      <c r="D33" s="838"/>
      <c r="E33" s="838"/>
      <c r="F33" s="838"/>
      <c r="G33" s="839"/>
      <c r="H33" s="125"/>
      <c r="I33" s="123"/>
      <c r="J33" s="273">
        <f t="shared" ref="J33:J59" si="2">IF(SUM(H33:I33)=0, 0, SUM(H33:I33))</f>
        <v>0</v>
      </c>
    </row>
    <row r="34" spans="1:10">
      <c r="A34" s="120" t="s">
        <v>168</v>
      </c>
      <c r="B34" s="837"/>
      <c r="C34" s="838"/>
      <c r="D34" s="838"/>
      <c r="E34" s="838"/>
      <c r="F34" s="838"/>
      <c r="G34" s="839"/>
      <c r="H34" s="125"/>
      <c r="I34" s="123"/>
      <c r="J34" s="273">
        <f t="shared" si="2"/>
        <v>0</v>
      </c>
    </row>
    <row r="35" spans="1:10">
      <c r="A35" s="120" t="s">
        <v>169</v>
      </c>
      <c r="B35" s="837"/>
      <c r="C35" s="838"/>
      <c r="D35" s="838"/>
      <c r="E35" s="838"/>
      <c r="F35" s="838"/>
      <c r="G35" s="839"/>
      <c r="H35" s="125"/>
      <c r="I35" s="123"/>
      <c r="J35" s="273">
        <f t="shared" si="2"/>
        <v>0</v>
      </c>
    </row>
    <row r="36" spans="1:10">
      <c r="A36" s="120" t="s">
        <v>170</v>
      </c>
      <c r="B36" s="837"/>
      <c r="C36" s="838"/>
      <c r="D36" s="838"/>
      <c r="E36" s="838"/>
      <c r="F36" s="838"/>
      <c r="G36" s="839"/>
      <c r="H36" s="125"/>
      <c r="I36" s="123"/>
      <c r="J36" s="273">
        <f t="shared" si="2"/>
        <v>0</v>
      </c>
    </row>
    <row r="37" spans="1:10">
      <c r="A37" s="120" t="s">
        <v>171</v>
      </c>
      <c r="B37" s="837"/>
      <c r="C37" s="838"/>
      <c r="D37" s="838"/>
      <c r="E37" s="838"/>
      <c r="F37" s="838"/>
      <c r="G37" s="839"/>
      <c r="H37" s="125"/>
      <c r="I37" s="123"/>
      <c r="J37" s="273">
        <f t="shared" si="2"/>
        <v>0</v>
      </c>
    </row>
    <row r="38" spans="1:10">
      <c r="A38" s="120" t="s">
        <v>172</v>
      </c>
      <c r="B38" s="837"/>
      <c r="C38" s="838"/>
      <c r="D38" s="838"/>
      <c r="E38" s="838"/>
      <c r="F38" s="838"/>
      <c r="G38" s="839"/>
      <c r="H38" s="125"/>
      <c r="I38" s="123"/>
      <c r="J38" s="273">
        <f t="shared" si="2"/>
        <v>0</v>
      </c>
    </row>
    <row r="39" spans="1:10">
      <c r="A39" s="120" t="s">
        <v>173</v>
      </c>
      <c r="B39" s="837"/>
      <c r="C39" s="838"/>
      <c r="D39" s="838"/>
      <c r="E39" s="838"/>
      <c r="F39" s="838"/>
      <c r="G39" s="839"/>
      <c r="H39" s="125"/>
      <c r="I39" s="123"/>
      <c r="J39" s="273">
        <f t="shared" si="2"/>
        <v>0</v>
      </c>
    </row>
    <row r="40" spans="1:10">
      <c r="A40" s="120" t="s">
        <v>174</v>
      </c>
      <c r="B40" s="837"/>
      <c r="C40" s="838"/>
      <c r="D40" s="838"/>
      <c r="E40" s="838"/>
      <c r="F40" s="838"/>
      <c r="G40" s="839"/>
      <c r="H40" s="125"/>
      <c r="I40" s="123"/>
      <c r="J40" s="273">
        <f t="shared" si="2"/>
        <v>0</v>
      </c>
    </row>
    <row r="41" spans="1:10">
      <c r="A41" s="120" t="s">
        <v>175</v>
      </c>
      <c r="B41" s="837"/>
      <c r="C41" s="838"/>
      <c r="D41" s="838"/>
      <c r="E41" s="838"/>
      <c r="F41" s="838"/>
      <c r="G41" s="839"/>
      <c r="H41" s="125"/>
      <c r="I41" s="123"/>
      <c r="J41" s="273">
        <f t="shared" si="2"/>
        <v>0</v>
      </c>
    </row>
    <row r="42" spans="1:10">
      <c r="A42" s="120" t="s">
        <v>176</v>
      </c>
      <c r="B42" s="837"/>
      <c r="C42" s="838"/>
      <c r="D42" s="838"/>
      <c r="E42" s="838"/>
      <c r="F42" s="838"/>
      <c r="G42" s="839"/>
      <c r="H42" s="125"/>
      <c r="I42" s="123"/>
      <c r="J42" s="273">
        <f t="shared" si="2"/>
        <v>0</v>
      </c>
    </row>
    <row r="43" spans="1:10">
      <c r="A43" s="120" t="s">
        <v>177</v>
      </c>
      <c r="B43" s="837"/>
      <c r="C43" s="838"/>
      <c r="D43" s="838"/>
      <c r="E43" s="838"/>
      <c r="F43" s="838"/>
      <c r="G43" s="839"/>
      <c r="H43" s="125"/>
      <c r="I43" s="123"/>
      <c r="J43" s="273">
        <f t="shared" si="2"/>
        <v>0</v>
      </c>
    </row>
    <row r="44" spans="1:10">
      <c r="A44" s="120" t="s">
        <v>178</v>
      </c>
      <c r="B44" s="837"/>
      <c r="C44" s="838"/>
      <c r="D44" s="838"/>
      <c r="E44" s="838"/>
      <c r="F44" s="838"/>
      <c r="G44" s="839"/>
      <c r="H44" s="125"/>
      <c r="I44" s="123"/>
      <c r="J44" s="273">
        <f t="shared" si="2"/>
        <v>0</v>
      </c>
    </row>
    <row r="45" spans="1:10">
      <c r="A45" s="120" t="s">
        <v>179</v>
      </c>
      <c r="B45" s="837"/>
      <c r="C45" s="838"/>
      <c r="D45" s="838"/>
      <c r="E45" s="838"/>
      <c r="F45" s="838"/>
      <c r="G45" s="839"/>
      <c r="H45" s="125"/>
      <c r="I45" s="123"/>
      <c r="J45" s="273">
        <f t="shared" si="2"/>
        <v>0</v>
      </c>
    </row>
    <row r="46" spans="1:10">
      <c r="A46" s="120" t="s">
        <v>180</v>
      </c>
      <c r="B46" s="837"/>
      <c r="C46" s="838"/>
      <c r="D46" s="838"/>
      <c r="E46" s="838"/>
      <c r="F46" s="838"/>
      <c r="G46" s="839"/>
      <c r="H46" s="125"/>
      <c r="I46" s="123"/>
      <c r="J46" s="273">
        <f t="shared" si="2"/>
        <v>0</v>
      </c>
    </row>
    <row r="47" spans="1:10">
      <c r="A47" s="120" t="s">
        <v>181</v>
      </c>
      <c r="B47" s="837"/>
      <c r="C47" s="838"/>
      <c r="D47" s="838"/>
      <c r="E47" s="838"/>
      <c r="F47" s="838"/>
      <c r="G47" s="839"/>
      <c r="H47" s="125"/>
      <c r="I47" s="123"/>
      <c r="J47" s="273">
        <f t="shared" si="2"/>
        <v>0</v>
      </c>
    </row>
    <row r="48" spans="1:10">
      <c r="A48" s="120" t="s">
        <v>182</v>
      </c>
      <c r="B48" s="837"/>
      <c r="C48" s="838"/>
      <c r="D48" s="838"/>
      <c r="E48" s="838"/>
      <c r="F48" s="838"/>
      <c r="G48" s="839"/>
      <c r="H48" s="125"/>
      <c r="I48" s="123"/>
      <c r="J48" s="273">
        <f t="shared" si="2"/>
        <v>0</v>
      </c>
    </row>
    <row r="49" spans="1:11">
      <c r="A49" s="120" t="s">
        <v>183</v>
      </c>
      <c r="B49" s="837"/>
      <c r="C49" s="838"/>
      <c r="D49" s="838"/>
      <c r="E49" s="838"/>
      <c r="F49" s="838"/>
      <c r="G49" s="839"/>
      <c r="H49" s="125"/>
      <c r="I49" s="123"/>
      <c r="J49" s="273">
        <f t="shared" si="2"/>
        <v>0</v>
      </c>
    </row>
    <row r="50" spans="1:11">
      <c r="A50" s="120" t="s">
        <v>184</v>
      </c>
      <c r="B50" s="837"/>
      <c r="C50" s="838"/>
      <c r="D50" s="838"/>
      <c r="E50" s="838"/>
      <c r="F50" s="838"/>
      <c r="G50" s="839"/>
      <c r="H50" s="125"/>
      <c r="I50" s="123"/>
      <c r="J50" s="273">
        <f t="shared" si="2"/>
        <v>0</v>
      </c>
    </row>
    <row r="51" spans="1:11">
      <c r="A51" s="120" t="s">
        <v>185</v>
      </c>
      <c r="B51" s="837"/>
      <c r="C51" s="838"/>
      <c r="D51" s="838"/>
      <c r="E51" s="838"/>
      <c r="F51" s="838"/>
      <c r="G51" s="839"/>
      <c r="H51" s="125"/>
      <c r="I51" s="123"/>
      <c r="J51" s="273">
        <f t="shared" si="2"/>
        <v>0</v>
      </c>
    </row>
    <row r="52" spans="1:11">
      <c r="A52" s="120" t="s">
        <v>186</v>
      </c>
      <c r="B52" s="837"/>
      <c r="C52" s="838"/>
      <c r="D52" s="838"/>
      <c r="E52" s="838"/>
      <c r="F52" s="838"/>
      <c r="G52" s="839"/>
      <c r="H52" s="149"/>
      <c r="I52" s="123"/>
      <c r="J52" s="273">
        <f t="shared" si="2"/>
        <v>0</v>
      </c>
    </row>
    <row r="53" spans="1:11">
      <c r="A53" s="120" t="s">
        <v>187</v>
      </c>
      <c r="B53" s="837"/>
      <c r="C53" s="838"/>
      <c r="D53" s="838"/>
      <c r="E53" s="838"/>
      <c r="F53" s="838"/>
      <c r="G53" s="839"/>
      <c r="H53" s="126"/>
      <c r="I53" s="123"/>
      <c r="J53" s="273">
        <f t="shared" si="2"/>
        <v>0</v>
      </c>
    </row>
    <row r="54" spans="1:11">
      <c r="A54" s="120" t="s">
        <v>188</v>
      </c>
      <c r="B54" s="837"/>
      <c r="C54" s="838"/>
      <c r="D54" s="838"/>
      <c r="E54" s="838"/>
      <c r="F54" s="838"/>
      <c r="G54" s="839"/>
      <c r="H54" s="126"/>
      <c r="I54" s="123"/>
      <c r="J54" s="273">
        <f t="shared" si="2"/>
        <v>0</v>
      </c>
    </row>
    <row r="55" spans="1:11">
      <c r="A55" s="120" t="s">
        <v>189</v>
      </c>
      <c r="B55" s="837"/>
      <c r="C55" s="838"/>
      <c r="D55" s="838"/>
      <c r="E55" s="838"/>
      <c r="F55" s="838"/>
      <c r="G55" s="839"/>
      <c r="H55" s="125"/>
      <c r="I55" s="123"/>
      <c r="J55" s="273">
        <f t="shared" si="2"/>
        <v>0</v>
      </c>
    </row>
    <row r="56" spans="1:11">
      <c r="A56" s="120" t="s">
        <v>190</v>
      </c>
      <c r="B56" s="837"/>
      <c r="C56" s="838"/>
      <c r="D56" s="838"/>
      <c r="E56" s="838"/>
      <c r="F56" s="838"/>
      <c r="G56" s="839"/>
      <c r="H56" s="125"/>
      <c r="I56" s="123"/>
      <c r="J56" s="273">
        <f t="shared" si="2"/>
        <v>0</v>
      </c>
    </row>
    <row r="57" spans="1:11">
      <c r="A57" s="120" t="s">
        <v>191</v>
      </c>
      <c r="B57" s="837"/>
      <c r="C57" s="838"/>
      <c r="D57" s="838"/>
      <c r="E57" s="838"/>
      <c r="F57" s="838"/>
      <c r="G57" s="839"/>
      <c r="H57" s="125"/>
      <c r="I57" s="123"/>
      <c r="J57" s="273">
        <f t="shared" si="2"/>
        <v>0</v>
      </c>
    </row>
    <row r="58" spans="1:11">
      <c r="A58" s="120" t="s">
        <v>192</v>
      </c>
      <c r="B58" s="837"/>
      <c r="C58" s="838"/>
      <c r="D58" s="838"/>
      <c r="E58" s="838"/>
      <c r="F58" s="838"/>
      <c r="G58" s="839"/>
      <c r="H58" s="125"/>
      <c r="I58" s="123"/>
      <c r="J58" s="273">
        <f t="shared" si="2"/>
        <v>0</v>
      </c>
    </row>
    <row r="59" spans="1:11" ht="17.25">
      <c r="A59" s="120" t="s">
        <v>193</v>
      </c>
      <c r="B59" s="837"/>
      <c r="C59" s="838"/>
      <c r="D59" s="838"/>
      <c r="E59" s="838"/>
      <c r="F59" s="838"/>
      <c r="G59" s="839"/>
      <c r="H59" s="125"/>
      <c r="I59" s="127"/>
      <c r="J59" s="273">
        <f t="shared" si="2"/>
        <v>0</v>
      </c>
    </row>
    <row r="60" spans="1:11" ht="17.25">
      <c r="A60" s="120"/>
      <c r="B60" s="840" t="s">
        <v>240</v>
      </c>
      <c r="C60" s="841"/>
      <c r="D60" s="841"/>
      <c r="E60" s="841"/>
      <c r="F60" s="841"/>
      <c r="G60" s="842"/>
      <c r="H60" s="170">
        <f>SUM(H32:H59)</f>
        <v>0</v>
      </c>
      <c r="I60" s="170">
        <f>SUM(I32:I59)</f>
        <v>0</v>
      </c>
      <c r="J60" s="166">
        <f>IF(SUM(H60:I60)=0,0,SUM(H60:I60))</f>
        <v>0</v>
      </c>
      <c r="K60" s="359" t="s">
        <v>256</v>
      </c>
    </row>
    <row r="61" spans="1:11" ht="18">
      <c r="A61" s="150"/>
      <c r="B61" s="843" t="s">
        <v>241</v>
      </c>
      <c r="C61" s="844"/>
      <c r="D61" s="844"/>
      <c r="E61" s="844"/>
      <c r="F61" s="844"/>
      <c r="G61" s="845"/>
      <c r="H61" s="151"/>
      <c r="I61" s="151"/>
      <c r="J61" s="152">
        <f>J17+J28+J60</f>
        <v>0</v>
      </c>
    </row>
    <row r="62" spans="1:11" s="359" customFormat="1">
      <c r="A62" s="481"/>
      <c r="B62" s="482"/>
      <c r="C62" s="482"/>
      <c r="D62" s="482"/>
      <c r="E62" s="482"/>
      <c r="F62" s="482"/>
      <c r="G62" s="482"/>
      <c r="H62" s="483"/>
      <c r="I62" s="484"/>
      <c r="J62" s="484"/>
    </row>
    <row r="63" spans="1:11" s="359" customFormat="1">
      <c r="A63" s="485"/>
      <c r="B63" s="485" t="s">
        <v>288</v>
      </c>
      <c r="C63" s="485"/>
      <c r="D63" s="485"/>
      <c r="E63" s="485"/>
      <c r="F63" s="485"/>
      <c r="G63" s="485"/>
      <c r="H63" s="485"/>
      <c r="I63" s="484"/>
      <c r="J63" s="484"/>
    </row>
    <row r="64" spans="1:11" s="359" customFormat="1">
      <c r="A64" s="485"/>
      <c r="B64" s="486" t="s">
        <v>289</v>
      </c>
      <c r="C64" s="485"/>
      <c r="D64" s="485"/>
      <c r="E64" s="485"/>
      <c r="F64" s="485"/>
      <c r="G64" s="485"/>
      <c r="H64" s="485"/>
      <c r="I64" s="484"/>
      <c r="J64" s="484"/>
    </row>
    <row r="65" spans="1:8" s="359" customFormat="1">
      <c r="A65" s="485"/>
      <c r="B65" s="486" t="s">
        <v>242</v>
      </c>
      <c r="C65" s="485"/>
      <c r="D65" s="485"/>
      <c r="E65" s="485"/>
      <c r="F65" s="485"/>
      <c r="G65" s="485"/>
      <c r="H65" s="485"/>
    </row>
    <row r="66" spans="1:8" s="359" customFormat="1">
      <c r="A66" s="487"/>
      <c r="B66" s="484" t="s">
        <v>243</v>
      </c>
      <c r="C66" s="855"/>
      <c r="D66" s="855"/>
      <c r="E66" s="855"/>
      <c r="F66" s="855"/>
      <c r="G66" s="855"/>
      <c r="H66" s="855"/>
    </row>
    <row r="67" spans="1:8" s="359" customFormat="1">
      <c r="A67" s="487"/>
      <c r="B67" s="484"/>
      <c r="C67" s="855"/>
      <c r="D67" s="855"/>
      <c r="E67" s="855"/>
      <c r="F67" s="855"/>
      <c r="G67" s="855"/>
      <c r="H67" s="855"/>
    </row>
    <row r="68" spans="1:8" s="359" customFormat="1"/>
    <row r="69" spans="1:8" s="359" customFormat="1"/>
    <row r="70" spans="1:8" s="359" customFormat="1"/>
    <row r="71" spans="1:8" s="359" customFormat="1"/>
    <row r="72" spans="1:8" s="359" customFormat="1"/>
    <row r="73" spans="1:8" s="359" customFormat="1"/>
    <row r="74" spans="1:8" s="359" customFormat="1"/>
    <row r="75" spans="1:8" s="359" customFormat="1"/>
    <row r="76" spans="1:8" s="359" customFormat="1"/>
    <row r="77" spans="1:8" s="359" customFormat="1"/>
    <row r="78" spans="1:8" s="359" customFormat="1"/>
    <row r="79" spans="1:8" s="359" customFormat="1"/>
    <row r="80" spans="1:8"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row r="201" s="359" customFormat="1"/>
    <row r="202" s="359" customFormat="1"/>
    <row r="203" s="359" customFormat="1"/>
    <row r="204" s="359" customFormat="1"/>
    <row r="205" s="359" customFormat="1"/>
    <row r="206" s="359" customFormat="1"/>
    <row r="207" s="359" customFormat="1"/>
    <row r="208" s="359" customFormat="1"/>
    <row r="209" s="359" customFormat="1"/>
    <row r="210" s="359" customFormat="1"/>
    <row r="211" s="359" customFormat="1"/>
    <row r="212" s="359" customFormat="1"/>
    <row r="213" s="359" customFormat="1"/>
    <row r="214" s="359" customFormat="1"/>
  </sheetData>
  <customSheetViews>
    <customSheetView guid="{B132CD03-A5D7-4D81-A86A-BF3963EBDAE2}">
      <selection activeCell="I3" sqref="I3:J3"/>
      <pageMargins left="0.7" right="0.7" top="0.75" bottom="0.75" header="0.3" footer="0.3"/>
    </customSheetView>
  </customSheetViews>
  <mergeCells count="60">
    <mergeCell ref="B52:G52"/>
    <mergeCell ref="B53:G53"/>
    <mergeCell ref="B54:G54"/>
    <mergeCell ref="B50:G50"/>
    <mergeCell ref="B13:E13"/>
    <mergeCell ref="B41:G41"/>
    <mergeCell ref="B42:G42"/>
    <mergeCell ref="B37:G37"/>
    <mergeCell ref="B38:G38"/>
    <mergeCell ref="B48:G48"/>
    <mergeCell ref="B46:G46"/>
    <mergeCell ref="B33:G33"/>
    <mergeCell ref="B47:G47"/>
    <mergeCell ref="B36:G36"/>
    <mergeCell ref="B45:G45"/>
    <mergeCell ref="B44:G44"/>
    <mergeCell ref="A1:J1"/>
    <mergeCell ref="B29:E29"/>
    <mergeCell ref="B8:E8"/>
    <mergeCell ref="B9:E9"/>
    <mergeCell ref="B10:E10"/>
    <mergeCell ref="I3:J3"/>
    <mergeCell ref="B20:E20"/>
    <mergeCell ref="A4:B4"/>
    <mergeCell ref="A3:B3"/>
    <mergeCell ref="B11:E11"/>
    <mergeCell ref="B22:E22"/>
    <mergeCell ref="B7:E7"/>
    <mergeCell ref="C3:D3"/>
    <mergeCell ref="C4:D4"/>
    <mergeCell ref="B34:G34"/>
    <mergeCell ref="B12:E12"/>
    <mergeCell ref="B21:E21"/>
    <mergeCell ref="B19:E19"/>
    <mergeCell ref="B16:E16"/>
    <mergeCell ref="B32:G32"/>
    <mergeCell ref="B26:E26"/>
    <mergeCell ref="C67:H67"/>
    <mergeCell ref="C66:H66"/>
    <mergeCell ref="B59:G59"/>
    <mergeCell ref="B58:G58"/>
    <mergeCell ref="B55:G55"/>
    <mergeCell ref="B56:G56"/>
    <mergeCell ref="B57:G57"/>
    <mergeCell ref="B35:G35"/>
    <mergeCell ref="B39:G39"/>
    <mergeCell ref="B60:G60"/>
    <mergeCell ref="B61:G61"/>
    <mergeCell ref="B14:E14"/>
    <mergeCell ref="B15:E15"/>
    <mergeCell ref="B24:E24"/>
    <mergeCell ref="B25:E25"/>
    <mergeCell ref="B27:E27"/>
    <mergeCell ref="B31:G31"/>
    <mergeCell ref="B30:G30"/>
    <mergeCell ref="B23:E23"/>
    <mergeCell ref="B43:G43"/>
    <mergeCell ref="B40:G40"/>
    <mergeCell ref="B51:G51"/>
    <mergeCell ref="B49:G49"/>
  </mergeCells>
  <phoneticPr fontId="40" type="noConversion"/>
  <pageMargins left="0.25" right="0.25" top="0.5" bottom="0.5" header="0.25" footer="0.25"/>
  <pageSetup scale="61" orientation="portrait" r:id="rId1"/>
  <headerFooter>
    <oddHeader>&amp;R&amp;9Healthcare and Family Services
Emergency Medical Transportation Cost Report</oddHeader>
    <oddFooter>&amp;C&amp;9Sch 8 - Revenues&amp;R&amp;9Page &amp;P of &amp;N</oddFooter>
  </headerFooter>
  <extLst>
    <ext xmlns:mx="http://schemas.microsoft.com/office/mac/excel/2008/main" uri="{64002731-A6B0-56B0-2670-7721B7C09600}">
      <mx:PLV Mode="1"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T217"/>
  <sheetViews>
    <sheetView zoomScaleNormal="100" workbookViewId="0">
      <selection activeCell="B29" sqref="B29"/>
    </sheetView>
  </sheetViews>
  <sheetFormatPr defaultColWidth="8.85546875" defaultRowHeight="15"/>
  <cols>
    <col min="1" max="1" width="5.28515625" customWidth="1"/>
    <col min="2" max="2" width="22.85546875" customWidth="1"/>
    <col min="3" max="3" width="29.42578125" customWidth="1"/>
    <col min="4" max="4" width="14.42578125" customWidth="1"/>
    <col min="5" max="5" width="21.28515625" customWidth="1"/>
    <col min="6" max="6" width="16.85546875" bestFit="1" customWidth="1"/>
    <col min="7" max="7" width="16.28515625" customWidth="1"/>
    <col min="8" max="8" width="17.42578125" customWidth="1"/>
    <col min="9" max="9" width="10.42578125" style="359" bestFit="1" customWidth="1"/>
    <col min="10" max="10" width="8.85546875" style="359"/>
    <col min="11" max="11" width="0" style="359" hidden="1" customWidth="1"/>
    <col min="12" max="46" width="8.85546875" style="359"/>
  </cols>
  <sheetData>
    <row r="1" spans="1:46" s="359" customFormat="1" ht="15.75">
      <c r="A1" s="563" t="s">
        <v>257</v>
      </c>
      <c r="B1" s="563"/>
      <c r="C1" s="563"/>
      <c r="D1" s="563"/>
      <c r="E1" s="563"/>
      <c r="F1" s="563"/>
      <c r="G1" s="563"/>
      <c r="H1" s="563"/>
      <c r="I1" s="551"/>
    </row>
    <row r="2" spans="1:46" s="359" customFormat="1" ht="11.25" customHeight="1"/>
    <row r="3" spans="1:46" s="359" customFormat="1">
      <c r="A3" s="875" t="s">
        <v>146</v>
      </c>
      <c r="B3" s="875"/>
      <c r="C3" s="488">
        <f>'General Information'!A5</f>
        <v>0</v>
      </c>
      <c r="F3" s="359" t="s">
        <v>40</v>
      </c>
      <c r="G3" s="700">
        <f>'General Information'!$C$25</f>
        <v>0</v>
      </c>
      <c r="H3" s="700"/>
    </row>
    <row r="4" spans="1:46" s="359" customFormat="1">
      <c r="A4" s="875" t="s">
        <v>41</v>
      </c>
      <c r="B4" s="875"/>
      <c r="C4" s="489">
        <f>'General Information'!F5</f>
        <v>0</v>
      </c>
    </row>
    <row r="5" spans="1:46" s="359" customFormat="1"/>
    <row r="6" spans="1:46">
      <c r="A6" s="307"/>
      <c r="B6" s="300" t="s">
        <v>276</v>
      </c>
      <c r="C6" s="300"/>
      <c r="D6" s="300"/>
      <c r="E6" s="300"/>
      <c r="F6" s="300"/>
      <c r="G6" s="300"/>
      <c r="H6" s="301"/>
    </row>
    <row r="7" spans="1:46">
      <c r="A7" s="308" t="s">
        <v>154</v>
      </c>
      <c r="B7" s="309" t="s">
        <v>258</v>
      </c>
      <c r="C7" s="309"/>
      <c r="D7" s="309"/>
      <c r="E7" s="309"/>
      <c r="F7" s="309"/>
      <c r="G7" s="309"/>
      <c r="H7" s="310">
        <f>'Sch 2 - MTS Expense'!I81</f>
        <v>0</v>
      </c>
      <c r="K7" s="359" t="s">
        <v>270</v>
      </c>
    </row>
    <row r="8" spans="1:46">
      <c r="A8" s="308" t="s">
        <v>155</v>
      </c>
      <c r="B8" s="877" t="s">
        <v>336</v>
      </c>
      <c r="C8" s="877"/>
      <c r="D8" s="877"/>
      <c r="E8" s="877"/>
      <c r="F8" s="311" t="s">
        <v>271</v>
      </c>
      <c r="G8" s="312" t="str">
        <f>IF(F8="Yes", H7, "")</f>
        <v/>
      </c>
      <c r="H8" s="313"/>
      <c r="K8" s="359" t="s">
        <v>271</v>
      </c>
    </row>
    <row r="9" spans="1:46">
      <c r="A9" s="308" t="s">
        <v>156</v>
      </c>
      <c r="B9" s="877" t="s">
        <v>259</v>
      </c>
      <c r="C9" s="877"/>
      <c r="D9" s="877"/>
      <c r="E9" s="510"/>
      <c r="F9" s="314">
        <v>0</v>
      </c>
      <c r="G9" s="309"/>
      <c r="H9" s="313"/>
    </row>
    <row r="10" spans="1:46" ht="17.25">
      <c r="A10" s="308" t="s">
        <v>157</v>
      </c>
      <c r="B10" s="877" t="s">
        <v>260</v>
      </c>
      <c r="C10" s="877"/>
      <c r="D10" s="510"/>
      <c r="E10" s="510"/>
      <c r="F10" s="315">
        <v>0</v>
      </c>
      <c r="G10" s="324">
        <f>IFERROR(IF(F8="Yes", F10*$G$8, IF(F8="No", F10*F9, "")), "")</f>
        <v>0</v>
      </c>
      <c r="H10" s="313"/>
    </row>
    <row r="11" spans="1:46">
      <c r="A11" s="308" t="s">
        <v>158</v>
      </c>
      <c r="B11" s="877" t="s">
        <v>335</v>
      </c>
      <c r="C11" s="877"/>
      <c r="D11" s="510"/>
      <c r="E11" s="510"/>
      <c r="F11" s="309"/>
      <c r="G11" s="312">
        <f>IF(F10=0, 'Sch 5 - A&amp;G'!I41, "")</f>
        <v>0</v>
      </c>
      <c r="H11" s="313"/>
    </row>
    <row r="12" spans="1:46" ht="17.25">
      <c r="A12" s="308" t="s">
        <v>159</v>
      </c>
      <c r="B12" s="877" t="s">
        <v>261</v>
      </c>
      <c r="C12" s="877"/>
      <c r="D12" s="510"/>
      <c r="E12" s="510"/>
      <c r="F12" s="309"/>
      <c r="G12" s="309"/>
      <c r="H12" s="325">
        <f>SUM(G10:G11)</f>
        <v>0</v>
      </c>
    </row>
    <row r="13" spans="1:46" ht="15.75" thickBot="1">
      <c r="A13" s="308" t="s">
        <v>160</v>
      </c>
      <c r="B13" s="877" t="s">
        <v>262</v>
      </c>
      <c r="C13" s="877"/>
      <c r="D13" s="510"/>
      <c r="E13" s="510"/>
      <c r="F13" s="309"/>
      <c r="G13" s="309"/>
      <c r="H13" s="327">
        <f>H7+H12</f>
        <v>0</v>
      </c>
    </row>
    <row r="14" spans="1:46" ht="15.75" thickTop="1">
      <c r="A14" s="316"/>
      <c r="B14" s="309"/>
      <c r="C14" s="309"/>
      <c r="D14" s="309"/>
      <c r="E14" s="309"/>
      <c r="F14" s="309"/>
      <c r="G14" s="309"/>
      <c r="H14" s="313"/>
    </row>
    <row r="15" spans="1:46">
      <c r="A15" s="308" t="s">
        <v>161</v>
      </c>
      <c r="B15" s="309" t="s">
        <v>263</v>
      </c>
      <c r="C15" s="309"/>
      <c r="D15" s="872" t="s">
        <v>339</v>
      </c>
      <c r="E15" s="873"/>
      <c r="F15" s="565" t="s">
        <v>341</v>
      </c>
      <c r="G15" s="513"/>
      <c r="H15" s="516"/>
    </row>
    <row r="16" spans="1:46">
      <c r="A16" s="316"/>
      <c r="B16" s="609" t="s">
        <v>359</v>
      </c>
      <c r="C16" s="609" t="s">
        <v>360</v>
      </c>
      <c r="D16" s="317" t="s">
        <v>264</v>
      </c>
      <c r="E16" s="514" t="s">
        <v>265</v>
      </c>
      <c r="F16" s="564" t="s">
        <v>342</v>
      </c>
      <c r="G16" s="309"/>
      <c r="H16" s="517"/>
      <c r="AT16"/>
    </row>
    <row r="17" spans="1:46">
      <c r="A17" s="316"/>
      <c r="B17" s="302" t="s">
        <v>226</v>
      </c>
      <c r="C17" s="303" t="s">
        <v>230</v>
      </c>
      <c r="D17" s="318"/>
      <c r="E17" s="515"/>
      <c r="F17" s="319"/>
      <c r="G17" s="309"/>
      <c r="H17" s="517"/>
      <c r="AT17"/>
    </row>
    <row r="18" spans="1:46">
      <c r="A18" s="316"/>
      <c r="B18" s="302" t="s">
        <v>227</v>
      </c>
      <c r="C18" s="303" t="s">
        <v>231</v>
      </c>
      <c r="D18" s="319"/>
      <c r="E18" s="511"/>
      <c r="F18" s="319"/>
      <c r="G18" s="309"/>
      <c r="H18" s="517"/>
      <c r="AT18"/>
    </row>
    <row r="19" spans="1:46">
      <c r="A19" s="316"/>
      <c r="B19" s="302" t="s">
        <v>228</v>
      </c>
      <c r="C19" s="303" t="s">
        <v>232</v>
      </c>
      <c r="D19" s="319"/>
      <c r="E19" s="511"/>
      <c r="F19" s="319"/>
      <c r="G19" s="309"/>
      <c r="H19" s="517"/>
      <c r="AT19"/>
    </row>
    <row r="20" spans="1:46">
      <c r="A20" s="316"/>
      <c r="B20" s="302" t="s">
        <v>229</v>
      </c>
      <c r="C20" s="303" t="s">
        <v>233</v>
      </c>
      <c r="D20" s="319"/>
      <c r="E20" s="511"/>
      <c r="F20" s="319"/>
      <c r="G20" s="309"/>
      <c r="H20" s="517"/>
      <c r="AT20"/>
    </row>
    <row r="21" spans="1:46" ht="21.75" customHeight="1">
      <c r="A21" s="316"/>
      <c r="B21" s="309"/>
      <c r="C21" s="562" t="s">
        <v>340</v>
      </c>
      <c r="D21" s="320">
        <f>SUM(D17:D20)</f>
        <v>0</v>
      </c>
      <c r="E21" s="512">
        <f>SUM(E17:E20)</f>
        <v>0</v>
      </c>
      <c r="F21" s="320">
        <f>SUM(F17:F20)</f>
        <v>0</v>
      </c>
      <c r="G21" s="309"/>
      <c r="H21" s="517"/>
      <c r="AT21"/>
    </row>
    <row r="22" spans="1:46" ht="17.25">
      <c r="A22" s="316"/>
      <c r="B22" s="610" t="s">
        <v>361</v>
      </c>
      <c r="C22" s="309"/>
      <c r="D22" s="309"/>
      <c r="E22" s="309"/>
      <c r="F22" s="309"/>
      <c r="G22" s="309"/>
      <c r="H22" s="325">
        <f>SUM(D21:F21)</f>
        <v>0</v>
      </c>
    </row>
    <row r="23" spans="1:46">
      <c r="A23" s="316"/>
      <c r="B23" s="309"/>
      <c r="C23" s="309"/>
      <c r="D23" s="309"/>
      <c r="E23" s="309"/>
      <c r="F23" s="309"/>
      <c r="G23" s="309"/>
      <c r="H23" s="313"/>
    </row>
    <row r="24" spans="1:46" ht="15.75" thickBot="1">
      <c r="A24" s="308" t="s">
        <v>162</v>
      </c>
      <c r="B24" s="309" t="s">
        <v>266</v>
      </c>
      <c r="C24" s="309"/>
      <c r="D24" s="309"/>
      <c r="E24" s="309"/>
      <c r="F24" s="309"/>
      <c r="G24" s="309"/>
      <c r="H24" s="326">
        <f>IFERROR(H13/H22,0)</f>
        <v>0</v>
      </c>
    </row>
    <row r="25" spans="1:46" ht="15.75" thickTop="1">
      <c r="A25" s="321"/>
      <c r="B25" s="322"/>
      <c r="C25" s="322"/>
      <c r="D25" s="322"/>
      <c r="E25" s="322"/>
      <c r="F25" s="322"/>
      <c r="G25" s="322"/>
      <c r="H25" s="323"/>
    </row>
    <row r="26" spans="1:46" s="359" customFormat="1"/>
    <row r="27" spans="1:46">
      <c r="A27" s="359" t="s">
        <v>267</v>
      </c>
      <c r="B27" s="570" t="s">
        <v>269</v>
      </c>
      <c r="C27" s="570"/>
      <c r="D27" s="570"/>
      <c r="E27" s="570"/>
      <c r="F27" s="570"/>
    </row>
    <row r="28" spans="1:46">
      <c r="B28" t="s">
        <v>381</v>
      </c>
    </row>
    <row r="30" spans="1:46">
      <c r="M30" s="508">
        <v>0.60670000000000002</v>
      </c>
    </row>
    <row r="31" spans="1:46">
      <c r="M31" s="509">
        <f>100-60.67</f>
        <v>39.33</v>
      </c>
    </row>
    <row r="33" spans="2:13">
      <c r="M33" s="490"/>
    </row>
    <row r="35" spans="2:13">
      <c r="I35" s="491"/>
    </row>
    <row r="36" spans="2:13">
      <c r="I36" s="491"/>
    </row>
    <row r="39" spans="2:13" s="359" customFormat="1"/>
    <row r="40" spans="2:13" s="359" customFormat="1" ht="15" customHeight="1">
      <c r="B40" s="876"/>
      <c r="C40" s="876"/>
      <c r="D40" s="876"/>
      <c r="E40" s="876"/>
      <c r="F40" s="876"/>
      <c r="G40" s="876"/>
      <c r="H40" s="876"/>
    </row>
    <row r="41" spans="2:13" s="359" customFormat="1">
      <c r="B41" s="876"/>
      <c r="C41" s="876"/>
      <c r="D41" s="876"/>
      <c r="E41" s="876"/>
      <c r="F41" s="876"/>
      <c r="G41" s="876"/>
      <c r="H41" s="876"/>
    </row>
    <row r="42" spans="2:13" s="359" customFormat="1">
      <c r="B42" s="502"/>
      <c r="C42" s="502"/>
      <c r="D42" s="502"/>
      <c r="E42" s="502"/>
      <c r="F42" s="502"/>
      <c r="G42" s="502"/>
      <c r="H42" s="502"/>
    </row>
    <row r="43" spans="2:13" s="359" customFormat="1">
      <c r="B43" s="874"/>
      <c r="C43" s="874"/>
      <c r="D43" s="874"/>
      <c r="E43" s="874"/>
      <c r="F43" s="874"/>
      <c r="G43" s="502"/>
      <c r="H43" s="502"/>
    </row>
    <row r="44" spans="2:13" s="359" customFormat="1"/>
    <row r="45" spans="2:13" s="359" customFormat="1"/>
    <row r="46" spans="2:13" s="359" customFormat="1"/>
    <row r="47" spans="2:13" s="359" customFormat="1"/>
    <row r="48" spans="2:13" s="359" customFormat="1"/>
    <row r="49" s="359" customFormat="1"/>
    <row r="50" s="359" customFormat="1"/>
    <row r="51" s="359" customFormat="1"/>
    <row r="52" s="359" customFormat="1"/>
    <row r="53" s="359" customFormat="1"/>
    <row r="54" s="359" customFormat="1"/>
    <row r="55" s="359" customFormat="1"/>
    <row r="56" s="359" customFormat="1"/>
    <row r="57" s="359" customFormat="1"/>
    <row r="58" s="359" customFormat="1"/>
    <row r="59" s="359" customFormat="1"/>
    <row r="60" s="359" customFormat="1"/>
    <row r="61" s="359" customFormat="1"/>
    <row r="62" s="359" customFormat="1"/>
    <row r="63" s="359" customFormat="1"/>
    <row r="64" s="359" customFormat="1"/>
    <row r="65" s="359" customFormat="1"/>
    <row r="66" s="359" customFormat="1"/>
    <row r="67" s="359" customFormat="1"/>
    <row r="68" s="359" customFormat="1"/>
    <row r="69" s="359" customFormat="1"/>
    <row r="70" s="359" customFormat="1"/>
    <row r="71" s="359" customFormat="1"/>
    <row r="72" s="359" customFormat="1"/>
    <row r="73" s="359" customFormat="1"/>
    <row r="74" s="359" customFormat="1"/>
    <row r="75" s="359" customFormat="1"/>
    <row r="76" s="359" customFormat="1"/>
    <row r="77" s="359" customFormat="1"/>
    <row r="78" s="359" customFormat="1"/>
    <row r="79" s="359" customFormat="1"/>
    <row r="80"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row r="201" s="359" customFormat="1"/>
    <row r="202" s="359" customFormat="1"/>
    <row r="203" s="359" customFormat="1"/>
    <row r="204" s="359" customFormat="1"/>
    <row r="205" s="359" customFormat="1"/>
    <row r="206" s="359" customFormat="1"/>
    <row r="207" s="359" customFormat="1"/>
    <row r="208" s="359" customFormat="1"/>
    <row r="209" s="359" customFormat="1"/>
    <row r="210" s="359" customFormat="1"/>
    <row r="211" s="359" customFormat="1"/>
    <row r="212" s="359" customFormat="1"/>
    <row r="213" s="359" customFormat="1"/>
    <row r="214" s="359" customFormat="1"/>
    <row r="215" s="359" customFormat="1"/>
    <row r="216" s="359" customFormat="1"/>
    <row r="217" s="359" customFormat="1"/>
  </sheetData>
  <customSheetViews>
    <customSheetView guid="{B132CD03-A5D7-4D81-A86A-BF3963EBDAE2}" hiddenColumns="1">
      <selection activeCell="C4" sqref="C4"/>
      <pageMargins left="0.7" right="0.7" top="0.75" bottom="0.75" header="0.3" footer="0.3"/>
      <pageSetup orientation="portrait"/>
    </customSheetView>
  </customSheetViews>
  <mergeCells count="12">
    <mergeCell ref="D15:E15"/>
    <mergeCell ref="B43:F43"/>
    <mergeCell ref="G3:H3"/>
    <mergeCell ref="A3:B3"/>
    <mergeCell ref="A4:B4"/>
    <mergeCell ref="B40:H41"/>
    <mergeCell ref="B13:C13"/>
    <mergeCell ref="B12:C12"/>
    <mergeCell ref="B11:C11"/>
    <mergeCell ref="B10:C10"/>
    <mergeCell ref="B9:D9"/>
    <mergeCell ref="B8:E8"/>
  </mergeCells>
  <phoneticPr fontId="40" type="noConversion"/>
  <dataValidations disablePrompts="1" count="1">
    <dataValidation type="list" allowBlank="1" showInputMessage="1" showErrorMessage="1" sqref="F8" xr:uid="{00000000-0002-0000-0A00-000000000000}">
      <formula1>$K$7:$K$8</formula1>
    </dataValidation>
  </dataValidations>
  <pageMargins left="0.25" right="0.25" top="0.5" bottom="0.5" header="0.25" footer="0.25"/>
  <pageSetup scale="71" orientation="portrait" r:id="rId1"/>
  <headerFooter>
    <oddHeader>&amp;R&amp;9Healthcare and Family Services
Emergency Medical Transportation Cost Report</oddHeader>
    <oddFooter>&amp;C&amp;9Sch 9 - Final Settlement&amp;R&amp;9Page &amp;P of &amp;N</oddFooter>
  </headerFooter>
  <ignoredErrors>
    <ignoredError sqref="A7:A13 A24 A15" numberStoredAsText="1"/>
  </ignoredErrors>
  <extLst>
    <ext xmlns:mx="http://schemas.microsoft.com/office/mac/excel/2008/main" uri="{64002731-A6B0-56B0-2670-7721B7C09600}">
      <mx:PLV Mode="1"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T196"/>
  <sheetViews>
    <sheetView zoomScaleNormal="100" workbookViewId="0">
      <selection activeCell="A9" sqref="A9"/>
    </sheetView>
  </sheetViews>
  <sheetFormatPr defaultColWidth="8.85546875" defaultRowHeight="15"/>
  <cols>
    <col min="3" max="3" width="11.140625" customWidth="1"/>
    <col min="4" max="4" width="31.140625" customWidth="1"/>
    <col min="5" max="5" width="14.85546875" customWidth="1"/>
    <col min="6" max="6" width="10.85546875" customWidth="1"/>
    <col min="7" max="7" width="10.42578125" customWidth="1"/>
    <col min="9" max="9" width="15.7109375" customWidth="1"/>
    <col min="10" max="46" width="8.85546875" style="359"/>
  </cols>
  <sheetData>
    <row r="1" spans="1:9" s="359" customFormat="1" ht="15.75">
      <c r="A1" s="563" t="s">
        <v>244</v>
      </c>
      <c r="B1" s="563"/>
      <c r="C1" s="563"/>
      <c r="D1" s="563"/>
      <c r="E1" s="563"/>
      <c r="F1" s="563"/>
      <c r="G1" s="563"/>
      <c r="H1" s="563"/>
      <c r="I1" s="563"/>
    </row>
    <row r="2" spans="1:9" s="359" customFormat="1" ht="15.75">
      <c r="A2" s="492"/>
      <c r="B2" s="492"/>
      <c r="C2" s="492"/>
      <c r="D2" s="492"/>
      <c r="E2" s="492"/>
      <c r="F2" s="492"/>
      <c r="G2" s="492"/>
      <c r="H2" s="492"/>
      <c r="I2" s="492"/>
    </row>
    <row r="3" spans="1:9" s="359" customFormat="1">
      <c r="A3" s="875" t="s">
        <v>146</v>
      </c>
      <c r="B3" s="875"/>
      <c r="C3" s="875" t="s">
        <v>245</v>
      </c>
      <c r="D3" s="488">
        <f>'General Information'!A5</f>
        <v>0</v>
      </c>
      <c r="E3" s="493"/>
      <c r="F3" s="494"/>
      <c r="G3" s="495" t="s">
        <v>40</v>
      </c>
      <c r="H3" s="700">
        <f>'General Information'!$C$25</f>
        <v>0</v>
      </c>
      <c r="I3" s="700"/>
    </row>
    <row r="4" spans="1:9" s="359" customFormat="1">
      <c r="A4" s="875" t="s">
        <v>41</v>
      </c>
      <c r="B4" s="875"/>
      <c r="C4" s="875">
        <v>1234567890</v>
      </c>
      <c r="D4" s="489">
        <f>'General Information'!F5</f>
        <v>0</v>
      </c>
      <c r="E4" s="494"/>
      <c r="F4" s="494"/>
      <c r="G4" s="494"/>
      <c r="H4" s="494"/>
      <c r="I4" s="494"/>
    </row>
    <row r="5" spans="1:9" s="359" customFormat="1">
      <c r="A5" s="901"/>
      <c r="B5" s="901"/>
      <c r="C5" s="901"/>
      <c r="D5" s="496"/>
      <c r="E5" s="497"/>
      <c r="F5" s="497"/>
      <c r="G5" s="497"/>
      <c r="H5" s="497"/>
      <c r="I5" s="497"/>
    </row>
    <row r="6" spans="1:9" s="359" customFormat="1" ht="15.75">
      <c r="A6" s="492"/>
      <c r="B6" s="492"/>
      <c r="C6" s="492"/>
      <c r="D6" s="492"/>
      <c r="E6" s="492"/>
      <c r="F6" s="492"/>
      <c r="G6" s="492"/>
      <c r="H6" s="492"/>
      <c r="I6" s="492"/>
    </row>
    <row r="7" spans="1:9" s="359" customFormat="1">
      <c r="A7" s="900" t="s">
        <v>246</v>
      </c>
      <c r="B7" s="900"/>
      <c r="C7" s="900"/>
      <c r="D7" s="900"/>
      <c r="E7" s="900"/>
      <c r="F7" s="900"/>
      <c r="G7" s="900"/>
      <c r="H7" s="900"/>
      <c r="I7" s="900"/>
    </row>
    <row r="8" spans="1:9" ht="15.75" thickBot="1">
      <c r="A8" s="173" t="s">
        <v>247</v>
      </c>
      <c r="B8" s="200" t="s">
        <v>248</v>
      </c>
      <c r="C8" s="888" t="s">
        <v>249</v>
      </c>
      <c r="D8" s="889"/>
      <c r="E8" s="889"/>
      <c r="F8" s="889"/>
      <c r="G8" s="889"/>
      <c r="H8" s="890"/>
      <c r="I8" s="174" t="s">
        <v>153</v>
      </c>
    </row>
    <row r="9" spans="1:9" ht="15.75" thickTop="1">
      <c r="A9" s="201"/>
      <c r="B9" s="202"/>
      <c r="C9" s="552"/>
      <c r="D9" s="553"/>
      <c r="E9" s="553"/>
      <c r="F9" s="553"/>
      <c r="G9" s="553"/>
      <c r="H9" s="554"/>
      <c r="I9" s="274"/>
    </row>
    <row r="10" spans="1:9">
      <c r="A10" s="203"/>
      <c r="B10" s="204"/>
      <c r="C10" s="552"/>
      <c r="D10" s="553"/>
      <c r="E10" s="553"/>
      <c r="F10" s="553"/>
      <c r="G10" s="553"/>
      <c r="H10" s="554"/>
      <c r="I10" s="275"/>
    </row>
    <row r="11" spans="1:9">
      <c r="A11" s="203"/>
      <c r="B11" s="204"/>
      <c r="C11" s="552"/>
      <c r="D11" s="553"/>
      <c r="E11" s="553"/>
      <c r="F11" s="553"/>
      <c r="G11" s="553"/>
      <c r="H11" s="554"/>
      <c r="I11" s="275"/>
    </row>
    <row r="12" spans="1:9">
      <c r="A12" s="203"/>
      <c r="B12" s="205"/>
      <c r="C12" s="552"/>
      <c r="D12" s="553"/>
      <c r="E12" s="553"/>
      <c r="F12" s="553"/>
      <c r="G12" s="553"/>
      <c r="H12" s="554"/>
      <c r="I12" s="275"/>
    </row>
    <row r="13" spans="1:9">
      <c r="A13" s="207"/>
      <c r="B13" s="206"/>
      <c r="C13" s="552"/>
      <c r="D13" s="553"/>
      <c r="E13" s="553"/>
      <c r="F13" s="553"/>
      <c r="G13" s="553"/>
      <c r="H13" s="554"/>
      <c r="I13" s="275"/>
    </row>
    <row r="14" spans="1:9">
      <c r="A14" s="207"/>
      <c r="B14" s="206"/>
      <c r="C14" s="552"/>
      <c r="D14" s="553"/>
      <c r="E14" s="553"/>
      <c r="F14" s="553"/>
      <c r="G14" s="553"/>
      <c r="H14" s="554"/>
      <c r="I14" s="275"/>
    </row>
    <row r="15" spans="1:9">
      <c r="A15" s="207"/>
      <c r="B15" s="206"/>
      <c r="C15" s="552"/>
      <c r="D15" s="553"/>
      <c r="E15" s="553"/>
      <c r="F15" s="553"/>
      <c r="G15" s="553"/>
      <c r="H15" s="554"/>
      <c r="I15" s="275"/>
    </row>
    <row r="16" spans="1:9">
      <c r="A16" s="207"/>
      <c r="B16" s="206"/>
      <c r="C16" s="552"/>
      <c r="D16" s="553"/>
      <c r="E16" s="553"/>
      <c r="F16" s="553"/>
      <c r="G16" s="553"/>
      <c r="H16" s="554"/>
      <c r="I16" s="275"/>
    </row>
    <row r="17" spans="1:9" ht="15.75">
      <c r="A17" s="207"/>
      <c r="B17" s="206"/>
      <c r="C17" s="552"/>
      <c r="D17" s="553"/>
      <c r="E17" s="553"/>
      <c r="F17" s="553"/>
      <c r="G17" s="553"/>
      <c r="H17" s="554"/>
      <c r="I17" s="276"/>
    </row>
    <row r="18" spans="1:9" ht="15.75">
      <c r="A18" s="207"/>
      <c r="B18" s="206"/>
      <c r="C18" s="552"/>
      <c r="D18" s="553"/>
      <c r="E18" s="553"/>
      <c r="F18" s="553"/>
      <c r="G18" s="553"/>
      <c r="H18" s="554"/>
      <c r="I18" s="276"/>
    </row>
    <row r="19" spans="1:9">
      <c r="A19" s="207"/>
      <c r="B19" s="206"/>
      <c r="C19" s="552"/>
      <c r="D19" s="553"/>
      <c r="E19" s="553"/>
      <c r="F19" s="553"/>
      <c r="G19" s="553"/>
      <c r="H19" s="554"/>
      <c r="I19" s="275"/>
    </row>
    <row r="20" spans="1:9">
      <c r="A20" s="207"/>
      <c r="B20" s="206"/>
      <c r="C20" s="552"/>
      <c r="D20" s="553"/>
      <c r="E20" s="553"/>
      <c r="F20" s="553"/>
      <c r="G20" s="553"/>
      <c r="H20" s="554"/>
      <c r="I20" s="275"/>
    </row>
    <row r="21" spans="1:9">
      <c r="A21" s="207"/>
      <c r="B21" s="206"/>
      <c r="C21" s="552"/>
      <c r="D21" s="553"/>
      <c r="E21" s="553"/>
      <c r="F21" s="553"/>
      <c r="G21" s="553"/>
      <c r="H21" s="554"/>
      <c r="I21" s="275"/>
    </row>
    <row r="22" spans="1:9">
      <c r="A22" s="175"/>
      <c r="B22" s="199"/>
      <c r="C22" s="555"/>
      <c r="D22" s="556"/>
      <c r="E22" s="556"/>
      <c r="F22" s="556"/>
      <c r="G22" s="556"/>
      <c r="H22" s="557"/>
      <c r="I22" s="277"/>
    </row>
    <row r="23" spans="1:9" s="359" customFormat="1" ht="15.75">
      <c r="A23" s="492"/>
      <c r="B23" s="492"/>
      <c r="C23" s="498"/>
      <c r="D23" s="498"/>
      <c r="E23" s="498"/>
      <c r="F23" s="498"/>
      <c r="G23" s="498"/>
      <c r="H23" s="498"/>
      <c r="I23" s="498"/>
    </row>
    <row r="24" spans="1:9" s="359" customFormat="1" ht="15.75">
      <c r="A24" s="492"/>
      <c r="B24" s="492"/>
      <c r="C24" s="492"/>
      <c r="D24" s="492"/>
      <c r="E24" s="492"/>
      <c r="F24" s="492"/>
      <c r="G24" s="492"/>
      <c r="H24" s="492"/>
      <c r="I24" s="492"/>
    </row>
    <row r="25" spans="1:9" s="359" customFormat="1">
      <c r="A25" s="891" t="s">
        <v>250</v>
      </c>
      <c r="B25" s="891"/>
      <c r="C25" s="891"/>
      <c r="D25" s="891"/>
      <c r="E25" s="891"/>
      <c r="F25" s="891"/>
      <c r="G25" s="891"/>
      <c r="H25" s="891"/>
      <c r="I25" s="891"/>
    </row>
    <row r="26" spans="1:9" ht="15.75" thickBot="1">
      <c r="A26" s="173" t="s">
        <v>247</v>
      </c>
      <c r="B26" s="200" t="s">
        <v>248</v>
      </c>
      <c r="C26" s="888" t="s">
        <v>251</v>
      </c>
      <c r="D26" s="889"/>
      <c r="E26" s="889"/>
      <c r="F26" s="889"/>
      <c r="G26" s="889"/>
      <c r="H26" s="890"/>
      <c r="I26" s="174" t="s">
        <v>153</v>
      </c>
    </row>
    <row r="27" spans="1:9" ht="15.75" thickTop="1">
      <c r="A27" s="201"/>
      <c r="B27" s="202"/>
      <c r="C27" s="552"/>
      <c r="D27" s="553"/>
      <c r="E27" s="553"/>
      <c r="F27" s="553"/>
      <c r="G27" s="553"/>
      <c r="H27" s="554"/>
      <c r="I27" s="278"/>
    </row>
    <row r="28" spans="1:9">
      <c r="A28" s="203"/>
      <c r="B28" s="204"/>
      <c r="C28" s="552"/>
      <c r="D28" s="553"/>
      <c r="E28" s="553"/>
      <c r="F28" s="553"/>
      <c r="G28" s="553"/>
      <c r="H28" s="554"/>
      <c r="I28" s="279"/>
    </row>
    <row r="29" spans="1:9">
      <c r="A29" s="203"/>
      <c r="B29" s="204"/>
      <c r="C29" s="552"/>
      <c r="D29" s="553"/>
      <c r="E29" s="553"/>
      <c r="F29" s="553"/>
      <c r="G29" s="553"/>
      <c r="H29" s="554"/>
      <c r="I29" s="279"/>
    </row>
    <row r="30" spans="1:9">
      <c r="A30" s="203"/>
      <c r="B30" s="205"/>
      <c r="C30" s="552"/>
      <c r="D30" s="553"/>
      <c r="E30" s="553"/>
      <c r="F30" s="553"/>
      <c r="G30" s="553"/>
      <c r="H30" s="554"/>
      <c r="I30" s="280"/>
    </row>
    <row r="31" spans="1:9">
      <c r="A31" s="203"/>
      <c r="B31" s="205"/>
      <c r="C31" s="552"/>
      <c r="D31" s="553"/>
      <c r="E31" s="553"/>
      <c r="F31" s="553"/>
      <c r="G31" s="553"/>
      <c r="H31" s="554"/>
      <c r="I31" s="280"/>
    </row>
    <row r="32" spans="1:9">
      <c r="A32" s="203"/>
      <c r="B32" s="205"/>
      <c r="C32" s="552"/>
      <c r="D32" s="553"/>
      <c r="E32" s="553"/>
      <c r="F32" s="553"/>
      <c r="G32" s="553"/>
      <c r="H32" s="554"/>
      <c r="I32" s="280"/>
    </row>
    <row r="33" spans="1:9">
      <c r="A33" s="203"/>
      <c r="B33" s="205"/>
      <c r="C33" s="552"/>
      <c r="D33" s="553"/>
      <c r="E33" s="553"/>
      <c r="F33" s="553"/>
      <c r="G33" s="553"/>
      <c r="H33" s="554"/>
      <c r="I33" s="280"/>
    </row>
    <row r="34" spans="1:9">
      <c r="A34" s="203"/>
      <c r="B34" s="205"/>
      <c r="C34" s="552"/>
      <c r="D34" s="553"/>
      <c r="E34" s="553"/>
      <c r="F34" s="553"/>
      <c r="G34" s="553"/>
      <c r="H34" s="554"/>
      <c r="I34" s="280"/>
    </row>
    <row r="35" spans="1:9">
      <c r="A35" s="203"/>
      <c r="B35" s="205"/>
      <c r="C35" s="552"/>
      <c r="D35" s="553"/>
      <c r="E35" s="553"/>
      <c r="F35" s="553"/>
      <c r="G35" s="553"/>
      <c r="H35" s="554"/>
      <c r="I35" s="280"/>
    </row>
    <row r="36" spans="1:9">
      <c r="A36" s="203"/>
      <c r="B36" s="206"/>
      <c r="C36" s="552"/>
      <c r="D36" s="553"/>
      <c r="E36" s="553"/>
      <c r="F36" s="553"/>
      <c r="G36" s="553"/>
      <c r="H36" s="554"/>
      <c r="I36" s="280"/>
    </row>
    <row r="37" spans="1:9">
      <c r="A37" s="207"/>
      <c r="B37" s="206"/>
      <c r="C37" s="552"/>
      <c r="D37" s="553"/>
      <c r="E37" s="553"/>
      <c r="F37" s="553"/>
      <c r="G37" s="553"/>
      <c r="H37" s="554"/>
      <c r="I37" s="280"/>
    </row>
    <row r="38" spans="1:9">
      <c r="A38" s="207"/>
      <c r="B38" s="206"/>
      <c r="C38" s="552"/>
      <c r="D38" s="553"/>
      <c r="E38" s="553"/>
      <c r="F38" s="553"/>
      <c r="G38" s="553"/>
      <c r="H38" s="554"/>
      <c r="I38" s="280"/>
    </row>
    <row r="39" spans="1:9">
      <c r="A39" s="175"/>
      <c r="B39" s="199"/>
      <c r="C39" s="555"/>
      <c r="D39" s="556"/>
      <c r="E39" s="556"/>
      <c r="F39" s="556"/>
      <c r="G39" s="556"/>
      <c r="H39" s="557"/>
      <c r="I39" s="277"/>
    </row>
    <row r="40" spans="1:9" s="359" customFormat="1">
      <c r="A40" s="499"/>
      <c r="B40" s="499"/>
      <c r="C40" s="498"/>
      <c r="D40" s="498"/>
      <c r="E40" s="498"/>
      <c r="F40" s="498"/>
      <c r="G40" s="498"/>
      <c r="H40" s="498"/>
      <c r="I40" s="498"/>
    </row>
    <row r="41" spans="1:9" s="359" customFormat="1">
      <c r="A41" s="499"/>
      <c r="B41" s="499"/>
      <c r="C41" s="500"/>
      <c r="D41" s="500"/>
      <c r="E41" s="500"/>
      <c r="F41" s="500"/>
      <c r="G41" s="500"/>
      <c r="H41" s="500"/>
      <c r="I41" s="500"/>
    </row>
    <row r="42" spans="1:9" s="359" customFormat="1">
      <c r="A42" s="891" t="s">
        <v>252</v>
      </c>
      <c r="B42" s="891"/>
      <c r="C42" s="891"/>
      <c r="D42" s="891"/>
      <c r="E42" s="891"/>
      <c r="F42" s="891"/>
      <c r="G42" s="891"/>
      <c r="H42" s="891"/>
      <c r="I42" s="891"/>
    </row>
    <row r="43" spans="1:9" ht="15.75" thickBot="1">
      <c r="A43" s="892" t="s">
        <v>247</v>
      </c>
      <c r="B43" s="893"/>
      <c r="C43" s="888" t="s">
        <v>253</v>
      </c>
      <c r="D43" s="889"/>
      <c r="E43" s="889"/>
      <c r="F43" s="889"/>
      <c r="G43" s="889"/>
      <c r="H43" s="889"/>
      <c r="I43" s="894"/>
    </row>
    <row r="44" spans="1:9" ht="15.75" thickTop="1">
      <c r="A44" s="895"/>
      <c r="B44" s="896"/>
      <c r="C44" s="897"/>
      <c r="D44" s="898"/>
      <c r="E44" s="898"/>
      <c r="F44" s="898"/>
      <c r="G44" s="898"/>
      <c r="H44" s="898"/>
      <c r="I44" s="899"/>
    </row>
    <row r="45" spans="1:9">
      <c r="A45" s="883"/>
      <c r="B45" s="884"/>
      <c r="C45" s="885"/>
      <c r="D45" s="886"/>
      <c r="E45" s="886"/>
      <c r="F45" s="886"/>
      <c r="G45" s="886"/>
      <c r="H45" s="886"/>
      <c r="I45" s="887"/>
    </row>
    <row r="46" spans="1:9">
      <c r="A46" s="883"/>
      <c r="B46" s="884"/>
      <c r="C46" s="885"/>
      <c r="D46" s="886"/>
      <c r="E46" s="886"/>
      <c r="F46" s="886"/>
      <c r="G46" s="886"/>
      <c r="H46" s="886"/>
      <c r="I46" s="887"/>
    </row>
    <row r="47" spans="1:9">
      <c r="A47" s="883"/>
      <c r="B47" s="884"/>
      <c r="C47" s="885"/>
      <c r="D47" s="886"/>
      <c r="E47" s="886"/>
      <c r="F47" s="886"/>
      <c r="G47" s="886"/>
      <c r="H47" s="886"/>
      <c r="I47" s="887"/>
    </row>
    <row r="48" spans="1:9">
      <c r="A48" s="883"/>
      <c r="B48" s="884"/>
      <c r="C48" s="885"/>
      <c r="D48" s="886"/>
      <c r="E48" s="886"/>
      <c r="F48" s="886"/>
      <c r="G48" s="886"/>
      <c r="H48" s="886"/>
      <c r="I48" s="887"/>
    </row>
    <row r="49" spans="1:9">
      <c r="A49" s="878"/>
      <c r="B49" s="879"/>
      <c r="C49" s="880"/>
      <c r="D49" s="881"/>
      <c r="E49" s="881"/>
      <c r="F49" s="881"/>
      <c r="G49" s="881"/>
      <c r="H49" s="881"/>
      <c r="I49" s="882"/>
    </row>
    <row r="50" spans="1:9" s="359" customFormat="1"/>
    <row r="51" spans="1:9" s="359" customFormat="1"/>
    <row r="52" spans="1:9" s="359" customFormat="1"/>
    <row r="53" spans="1:9" s="359" customFormat="1"/>
    <row r="54" spans="1:9" s="359" customFormat="1"/>
    <row r="55" spans="1:9" s="359" customFormat="1"/>
    <row r="56" spans="1:9" s="359" customFormat="1"/>
    <row r="57" spans="1:9" s="359" customFormat="1"/>
    <row r="58" spans="1:9" s="359" customFormat="1"/>
    <row r="59" spans="1:9" s="359" customFormat="1"/>
    <row r="60" spans="1:9" s="359" customFormat="1"/>
    <row r="61" spans="1:9" s="359" customFormat="1"/>
    <row r="62" spans="1:9" s="359" customFormat="1"/>
    <row r="63" spans="1:9" s="359" customFormat="1"/>
    <row r="64" spans="1:9" s="359" customFormat="1"/>
    <row r="65" s="359" customFormat="1"/>
    <row r="66" s="359" customFormat="1"/>
    <row r="67" s="359" customFormat="1"/>
    <row r="68" s="359" customFormat="1"/>
    <row r="69" s="359" customFormat="1"/>
    <row r="70" s="359" customFormat="1"/>
    <row r="71" s="359" customFormat="1"/>
    <row r="72" s="359" customFormat="1"/>
    <row r="73" s="359" customFormat="1"/>
    <row r="74" s="359" customFormat="1"/>
    <row r="75" s="359" customFormat="1"/>
    <row r="76" s="359" customFormat="1"/>
    <row r="77" s="359" customFormat="1"/>
    <row r="78" s="359" customFormat="1"/>
    <row r="79" s="359" customFormat="1"/>
    <row r="80"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sheetData>
  <customSheetViews>
    <customSheetView guid="{B132CD03-A5D7-4D81-A86A-BF3963EBDAE2}">
      <selection activeCell="H3" sqref="H3:I3"/>
      <pageMargins left="0.7" right="0.7" top="0.75" bottom="0.75" header="0.3" footer="0.3"/>
    </customSheetView>
  </customSheetViews>
  <mergeCells count="23">
    <mergeCell ref="A7:I7"/>
    <mergeCell ref="A3:C3"/>
    <mergeCell ref="H3:I3"/>
    <mergeCell ref="A4:C4"/>
    <mergeCell ref="A5:C5"/>
    <mergeCell ref="C8:H8"/>
    <mergeCell ref="A25:I25"/>
    <mergeCell ref="C26:H26"/>
    <mergeCell ref="A45:B45"/>
    <mergeCell ref="C45:I45"/>
    <mergeCell ref="A42:I42"/>
    <mergeCell ref="A43:B43"/>
    <mergeCell ref="C43:I43"/>
    <mergeCell ref="A44:B44"/>
    <mergeCell ref="C44:I44"/>
    <mergeCell ref="A49:B49"/>
    <mergeCell ref="C49:I49"/>
    <mergeCell ref="A46:B46"/>
    <mergeCell ref="C46:I46"/>
    <mergeCell ref="A47:B47"/>
    <mergeCell ref="C47:I47"/>
    <mergeCell ref="A48:B48"/>
    <mergeCell ref="C48:I48"/>
  </mergeCells>
  <phoneticPr fontId="40" type="noConversion"/>
  <pageMargins left="0.25" right="0.25" top="0.5" bottom="0.5" header="0.25" footer="0.25"/>
  <pageSetup scale="84" orientation="portrait" r:id="rId1"/>
  <headerFooter>
    <oddHeader>&amp;R&amp;9Healthcare and Family Services
Emergency Medical Transportation Cost Report</oddHeader>
    <oddFooter>&amp;C&amp;9Sch 10 - Notes&amp;R&amp;9Page &amp;P of &amp;N</oddFooter>
  </headerFooter>
  <extLst>
    <ext xmlns:mx="http://schemas.microsoft.com/office/mac/excel/2008/main" uri="{64002731-A6B0-56B0-2670-7721B7C09600}">
      <mx:PLV Mode="1"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3"/>
  <sheetViews>
    <sheetView workbookViewId="0">
      <pane ySplit="3" topLeftCell="A4" activePane="bottomLeft" state="frozen"/>
      <selection activeCell="C4" sqref="C4:E4"/>
      <selection pane="bottomLeft" activeCell="B9" sqref="B9"/>
    </sheetView>
  </sheetViews>
  <sheetFormatPr defaultRowHeight="15"/>
  <cols>
    <col min="1" max="1" width="58" customWidth="1"/>
  </cols>
  <sheetData>
    <row r="1" spans="1:4" s="569" customFormat="1" ht="15.75" thickBot="1"/>
    <row r="2" spans="1:4" ht="16.5" thickBot="1">
      <c r="A2" s="601" t="s">
        <v>353</v>
      </c>
      <c r="B2" s="518"/>
      <c r="C2" s="518"/>
      <c r="D2" s="518"/>
    </row>
    <row r="3" spans="1:4" ht="16.5" thickBot="1">
      <c r="A3" s="602" t="s">
        <v>354</v>
      </c>
      <c r="B3" s="520" t="s">
        <v>295</v>
      </c>
      <c r="C3" s="520" t="s">
        <v>296</v>
      </c>
      <c r="D3" s="520" t="s">
        <v>297</v>
      </c>
    </row>
    <row r="4" spans="1:4">
      <c r="A4" s="521"/>
      <c r="B4" s="536"/>
      <c r="C4" s="536"/>
      <c r="D4" s="536"/>
    </row>
    <row r="5" spans="1:4" ht="15.75">
      <c r="A5" s="522" t="s">
        <v>298</v>
      </c>
      <c r="B5" s="537"/>
      <c r="C5" s="537"/>
      <c r="D5" s="537"/>
    </row>
    <row r="6" spans="1:4" ht="22.5">
      <c r="A6" s="523"/>
      <c r="B6" s="537"/>
      <c r="C6" s="537"/>
      <c r="D6" s="537"/>
    </row>
    <row r="7" spans="1:4" ht="31.5">
      <c r="A7" s="524" t="s">
        <v>299</v>
      </c>
      <c r="B7" s="537"/>
      <c r="C7" s="537"/>
      <c r="D7" s="537"/>
    </row>
    <row r="8" spans="1:4" ht="15.75">
      <c r="A8" s="599" t="s">
        <v>348</v>
      </c>
      <c r="B8" s="537"/>
      <c r="C8" s="537"/>
      <c r="D8" s="537"/>
    </row>
    <row r="9" spans="1:4" ht="15.75">
      <c r="A9" s="599" t="s">
        <v>349</v>
      </c>
      <c r="B9" s="537"/>
      <c r="C9" s="537"/>
      <c r="D9" s="537"/>
    </row>
    <row r="10" spans="1:4" ht="15.75">
      <c r="A10" s="599" t="s">
        <v>350</v>
      </c>
      <c r="B10" s="537"/>
      <c r="C10" s="537"/>
      <c r="D10" s="537"/>
    </row>
    <row r="11" spans="1:4" ht="15.75">
      <c r="A11" s="599" t="s">
        <v>352</v>
      </c>
      <c r="B11" s="537"/>
      <c r="C11" s="537"/>
      <c r="D11" s="537"/>
    </row>
    <row r="12" spans="1:4" ht="15.75">
      <c r="A12" s="600" t="s">
        <v>351</v>
      </c>
      <c r="B12" s="537"/>
      <c r="C12" s="537"/>
      <c r="D12" s="537"/>
    </row>
    <row r="13" spans="1:4" ht="15.75">
      <c r="A13" s="525"/>
      <c r="B13" s="537"/>
      <c r="C13" s="537"/>
      <c r="D13" s="537"/>
    </row>
    <row r="14" spans="1:4" ht="31.5">
      <c r="A14" s="524" t="s">
        <v>300</v>
      </c>
      <c r="B14" s="537"/>
      <c r="C14" s="537"/>
      <c r="D14" s="537"/>
    </row>
    <row r="15" spans="1:4" ht="31.5">
      <c r="A15" s="526" t="s">
        <v>301</v>
      </c>
      <c r="B15" s="537"/>
      <c r="C15" s="537"/>
      <c r="D15" s="537"/>
    </row>
    <row r="16" spans="1:4" ht="15.75">
      <c r="A16" s="526"/>
      <c r="B16" s="537"/>
      <c r="C16" s="537"/>
      <c r="D16" s="537"/>
    </row>
    <row r="17" spans="1:4" ht="15.75">
      <c r="A17" s="526"/>
      <c r="B17" s="537"/>
      <c r="C17" s="537"/>
      <c r="D17" s="537"/>
    </row>
    <row r="18" spans="1:4" ht="15.75">
      <c r="A18" s="526"/>
      <c r="B18" s="537"/>
      <c r="C18" s="537"/>
      <c r="D18" s="537"/>
    </row>
    <row r="19" spans="1:4" ht="15.75">
      <c r="A19" s="526"/>
      <c r="B19" s="537"/>
      <c r="C19" s="537"/>
      <c r="D19" s="537"/>
    </row>
    <row r="20" spans="1:4" ht="15.75">
      <c r="A20" s="524" t="s">
        <v>302</v>
      </c>
      <c r="B20" s="537"/>
      <c r="C20" s="537"/>
      <c r="D20" s="537"/>
    </row>
    <row r="21" spans="1:4" ht="15.75">
      <c r="A21" s="527" t="s">
        <v>303</v>
      </c>
      <c r="B21" s="537"/>
      <c r="C21" s="537"/>
      <c r="D21" s="537"/>
    </row>
    <row r="22" spans="1:4" ht="63">
      <c r="A22" s="527" t="s">
        <v>304</v>
      </c>
      <c r="B22" s="537"/>
      <c r="C22" s="537"/>
      <c r="D22" s="537"/>
    </row>
    <row r="23" spans="1:4" ht="15.75">
      <c r="A23" s="527" t="s">
        <v>305</v>
      </c>
      <c r="B23" s="537"/>
      <c r="C23" s="537"/>
      <c r="D23" s="537"/>
    </row>
    <row r="24" spans="1:4" ht="31.5">
      <c r="A24" s="527" t="s">
        <v>306</v>
      </c>
      <c r="B24" s="537"/>
      <c r="C24" s="537"/>
      <c r="D24" s="537"/>
    </row>
    <row r="25" spans="1:4">
      <c r="A25" s="521"/>
      <c r="B25" s="537"/>
      <c r="C25" s="537"/>
      <c r="D25" s="537"/>
    </row>
    <row r="26" spans="1:4" ht="141.75">
      <c r="A26" s="524" t="s">
        <v>307</v>
      </c>
      <c r="B26" s="537"/>
      <c r="C26" s="537"/>
      <c r="D26" s="537"/>
    </row>
    <row r="27" spans="1:4">
      <c r="A27" s="521"/>
      <c r="B27" s="537"/>
      <c r="C27" s="537"/>
      <c r="D27" s="537"/>
    </row>
    <row r="28" spans="1:4" ht="31.5">
      <c r="A28" s="524" t="s">
        <v>308</v>
      </c>
      <c r="B28" s="537"/>
      <c r="C28" s="537"/>
      <c r="D28" s="537"/>
    </row>
    <row r="29" spans="1:4" ht="16.5" thickBot="1">
      <c r="A29" s="528"/>
      <c r="B29" s="519"/>
      <c r="C29" s="519"/>
      <c r="D29" s="519"/>
    </row>
    <row r="30" spans="1:4">
      <c r="A30" s="530"/>
      <c r="B30" s="603"/>
      <c r="C30" s="603"/>
      <c r="D30" s="603"/>
    </row>
    <row r="31" spans="1:4" ht="15.75">
      <c r="A31" s="522" t="s">
        <v>309</v>
      </c>
      <c r="B31" s="537"/>
      <c r="C31" s="537"/>
      <c r="D31" s="537"/>
    </row>
    <row r="32" spans="1:4" ht="15.75">
      <c r="A32" s="532"/>
      <c r="B32" s="537"/>
      <c r="C32" s="537"/>
      <c r="D32" s="537"/>
    </row>
    <row r="33" spans="1:4" ht="63">
      <c r="A33" s="524" t="s">
        <v>310</v>
      </c>
      <c r="B33" s="537"/>
      <c r="C33" s="537"/>
      <c r="D33" s="537"/>
    </row>
    <row r="34" spans="1:4" ht="15.75">
      <c r="A34" s="527" t="s">
        <v>311</v>
      </c>
      <c r="B34" s="537"/>
      <c r="C34" s="537"/>
      <c r="D34" s="537"/>
    </row>
    <row r="35" spans="1:4" ht="15.75">
      <c r="A35" s="527" t="s">
        <v>312</v>
      </c>
      <c r="B35" s="537"/>
      <c r="C35" s="537"/>
      <c r="D35" s="537"/>
    </row>
    <row r="36" spans="1:4" ht="15.75">
      <c r="A36" s="527" t="s">
        <v>313</v>
      </c>
      <c r="B36" s="537"/>
      <c r="C36" s="537"/>
      <c r="D36" s="537"/>
    </row>
    <row r="37" spans="1:4" ht="15.75">
      <c r="A37" s="533"/>
      <c r="B37" s="537"/>
      <c r="C37" s="537"/>
      <c r="D37" s="537"/>
    </row>
    <row r="38" spans="1:4" ht="15.75">
      <c r="A38" s="531"/>
      <c r="B38" s="537"/>
      <c r="C38" s="537"/>
      <c r="D38" s="537"/>
    </row>
    <row r="39" spans="1:4" ht="15.75">
      <c r="A39" s="531"/>
      <c r="B39" s="537"/>
      <c r="C39" s="537"/>
      <c r="D39" s="537"/>
    </row>
    <row r="40" spans="1:4" ht="15.75">
      <c r="A40" s="531"/>
      <c r="B40" s="537"/>
      <c r="C40" s="537"/>
      <c r="D40" s="537"/>
    </row>
    <row r="41" spans="1:4" ht="78.75">
      <c r="A41" s="531" t="s">
        <v>314</v>
      </c>
      <c r="B41" s="537"/>
      <c r="C41" s="537"/>
      <c r="D41" s="537"/>
    </row>
    <row r="42" spans="1:4">
      <c r="A42" s="521"/>
      <c r="B42" s="537"/>
      <c r="C42" s="537"/>
      <c r="D42" s="537"/>
    </row>
    <row r="43" spans="1:4" ht="31.5">
      <c r="A43" s="524" t="s">
        <v>315</v>
      </c>
      <c r="B43" s="537"/>
      <c r="C43" s="537"/>
      <c r="D43" s="537"/>
    </row>
    <row r="44" spans="1:4" ht="15.75">
      <c r="A44" s="524" t="s">
        <v>316</v>
      </c>
      <c r="B44" s="537"/>
      <c r="C44" s="537"/>
      <c r="D44" s="537"/>
    </row>
    <row r="45" spans="1:4">
      <c r="A45" s="534"/>
      <c r="B45" s="537"/>
      <c r="C45" s="537"/>
      <c r="D45" s="537"/>
    </row>
    <row r="46" spans="1:4" ht="15.75">
      <c r="A46" s="522" t="s">
        <v>317</v>
      </c>
      <c r="B46" s="537"/>
      <c r="C46" s="537"/>
      <c r="D46" s="537"/>
    </row>
    <row r="47" spans="1:4">
      <c r="A47" s="521"/>
      <c r="B47" s="537"/>
      <c r="C47" s="537"/>
      <c r="D47" s="537"/>
    </row>
    <row r="48" spans="1:4" ht="31.5">
      <c r="A48" s="522" t="s">
        <v>318</v>
      </c>
      <c r="B48" s="537"/>
      <c r="C48" s="537"/>
      <c r="D48" s="537"/>
    </row>
    <row r="49" spans="1:4" ht="63">
      <c r="A49" s="524" t="s">
        <v>319</v>
      </c>
      <c r="B49" s="537"/>
      <c r="C49" s="537"/>
      <c r="D49" s="537"/>
    </row>
    <row r="50" spans="1:4" ht="15.75">
      <c r="A50" s="526"/>
      <c r="B50" s="537"/>
      <c r="C50" s="537"/>
      <c r="D50" s="537"/>
    </row>
    <row r="51" spans="1:4" ht="31.5">
      <c r="A51" s="524" t="s">
        <v>334</v>
      </c>
      <c r="B51" s="537"/>
      <c r="C51" s="537"/>
      <c r="D51" s="537"/>
    </row>
    <row r="52" spans="1:4" ht="48" thickBot="1">
      <c r="A52" s="535" t="s">
        <v>320</v>
      </c>
      <c r="B52" s="519"/>
      <c r="C52" s="519"/>
      <c r="D52" s="519"/>
    </row>
    <row r="53" spans="1:4">
      <c r="A53" s="529"/>
    </row>
  </sheetData>
  <pageMargins left="0.25" right="0.25" top="0.75" bottom="0.5" header="0.25" footer="0.25"/>
  <pageSetup orientation="portrait" r:id="rId1"/>
  <headerFooter>
    <oddHeader xml:space="preserve">&amp;R&amp;8Healthcare and Family Serivces
Emergency Medical Transportation Cost Report&amp;11
</oddHeader>
    <oddFooter>&amp;C&amp;8                                                                      &amp;"-,Bold"&amp;A&amp;R&amp;8Page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00"/>
  <sheetViews>
    <sheetView zoomScaleNormal="100" workbookViewId="0">
      <selection activeCell="D10" sqref="D10"/>
    </sheetView>
  </sheetViews>
  <sheetFormatPr defaultColWidth="8.85546875" defaultRowHeight="15"/>
  <cols>
    <col min="1" max="1" width="8.42578125" bestFit="1" customWidth="1"/>
    <col min="2" max="2" width="22.7109375" customWidth="1"/>
    <col min="3" max="3" width="24.28515625" customWidth="1"/>
    <col min="4" max="4" width="9.7109375" customWidth="1"/>
    <col min="5" max="7" width="21.42578125" customWidth="1"/>
    <col min="8" max="8" width="22.85546875" customWidth="1"/>
    <col min="9" max="33" width="8.85546875" style="359"/>
  </cols>
  <sheetData>
    <row r="1" spans="1:8" ht="15.75">
      <c r="A1" s="698" t="s">
        <v>38</v>
      </c>
      <c r="B1" s="698"/>
      <c r="C1" s="698"/>
      <c r="D1" s="698"/>
      <c r="E1" s="698"/>
      <c r="F1" s="698"/>
      <c r="G1" s="698"/>
      <c r="H1" s="698"/>
    </row>
    <row r="2" spans="1:8">
      <c r="A2" s="360"/>
      <c r="B2" s="360"/>
      <c r="C2" s="361"/>
      <c r="D2" s="361"/>
      <c r="E2" s="362"/>
      <c r="F2" s="362"/>
      <c r="G2" s="362"/>
      <c r="H2" s="362"/>
    </row>
    <row r="3" spans="1:8">
      <c r="A3" s="699" t="s">
        <v>39</v>
      </c>
      <c r="B3" s="699"/>
      <c r="C3" s="363">
        <f>'General Information'!A5</f>
        <v>0</v>
      </c>
      <c r="D3" s="364"/>
      <c r="E3" s="365"/>
      <c r="F3" s="366" t="s">
        <v>40</v>
      </c>
      <c r="G3" s="700">
        <f>'General Information'!$C$25</f>
        <v>0</v>
      </c>
      <c r="H3" s="700"/>
    </row>
    <row r="4" spans="1:8" ht="15.75">
      <c r="A4" s="699" t="s">
        <v>41</v>
      </c>
      <c r="B4" s="699"/>
      <c r="C4" s="367">
        <f>'General Information'!F5</f>
        <v>0</v>
      </c>
      <c r="D4" s="364"/>
      <c r="E4" s="364"/>
      <c r="F4" s="368"/>
      <c r="G4" s="368"/>
      <c r="H4" s="369"/>
    </row>
    <row r="5" spans="1:8" ht="16.5" thickBot="1">
      <c r="A5" s="368"/>
      <c r="B5" s="368"/>
      <c r="C5" s="370"/>
      <c r="D5" s="370"/>
      <c r="E5" s="371"/>
      <c r="F5" s="371"/>
      <c r="G5" s="371"/>
      <c r="H5" s="372"/>
    </row>
    <row r="6" spans="1:8">
      <c r="A6" s="702" t="s">
        <v>42</v>
      </c>
      <c r="B6" s="705" t="s">
        <v>43</v>
      </c>
      <c r="C6" s="705"/>
      <c r="D6" s="41"/>
      <c r="E6" s="42">
        <v>1</v>
      </c>
      <c r="F6" s="42">
        <v>2</v>
      </c>
      <c r="G6" s="42">
        <v>3</v>
      </c>
      <c r="H6" s="43">
        <v>4</v>
      </c>
    </row>
    <row r="7" spans="1:8" ht="51">
      <c r="A7" s="703"/>
      <c r="B7" s="706"/>
      <c r="C7" s="706"/>
      <c r="D7" s="44" t="s">
        <v>294</v>
      </c>
      <c r="E7" s="45" t="s">
        <v>45</v>
      </c>
      <c r="F7" s="45" t="s">
        <v>46</v>
      </c>
      <c r="G7" s="48" t="s">
        <v>47</v>
      </c>
      <c r="H7" s="53" t="s">
        <v>48</v>
      </c>
    </row>
    <row r="8" spans="1:8" ht="15.75" thickBot="1">
      <c r="A8" s="704"/>
      <c r="B8" s="707"/>
      <c r="C8" s="707"/>
      <c r="D8" s="46"/>
      <c r="E8" s="176" t="s">
        <v>49</v>
      </c>
      <c r="F8" s="176" t="s">
        <v>50</v>
      </c>
      <c r="G8" s="176" t="s">
        <v>51</v>
      </c>
      <c r="H8" s="177" t="s">
        <v>52</v>
      </c>
    </row>
    <row r="9" spans="1:8" ht="16.5" thickTop="1">
      <c r="A9" s="178"/>
      <c r="B9" s="708" t="s">
        <v>53</v>
      </c>
      <c r="C9" s="708"/>
      <c r="D9" s="179"/>
      <c r="E9" s="180"/>
      <c r="F9" s="180"/>
      <c r="G9" s="180"/>
      <c r="H9" s="181"/>
    </row>
    <row r="10" spans="1:8">
      <c r="A10" s="184">
        <v>1</v>
      </c>
      <c r="B10" s="694" t="s">
        <v>54</v>
      </c>
      <c r="C10" s="694"/>
      <c r="D10" s="208" t="str">
        <f>IF('Sch 2 - MTS Expense'!D10="", "", 'Sch 2 - MTS Expense'!D10)</f>
        <v/>
      </c>
      <c r="E10" s="209">
        <f>SUM(F10:H10)</f>
        <v>0</v>
      </c>
      <c r="F10" s="209">
        <f>'Sch 2 - MTS Expense'!I10</f>
        <v>0</v>
      </c>
      <c r="G10" s="211">
        <f>'Sch 3 - NON-MTS Expense'!I10</f>
        <v>0</v>
      </c>
      <c r="H10" s="210"/>
    </row>
    <row r="11" spans="1:8">
      <c r="A11" s="184">
        <v>2</v>
      </c>
      <c r="B11" s="694" t="s">
        <v>55</v>
      </c>
      <c r="C11" s="694"/>
      <c r="D11" s="208" t="str">
        <f>IF('Sch 2 - MTS Expense'!D11="", "", 'Sch 2 - MTS Expense'!D11)</f>
        <v/>
      </c>
      <c r="E11" s="211">
        <f t="shared" ref="E11:E19" si="0">SUM(F11:H11)</f>
        <v>0</v>
      </c>
      <c r="F11" s="211">
        <f>'Sch 2 - MTS Expense'!I11</f>
        <v>0</v>
      </c>
      <c r="G11" s="211">
        <f>'Sch 3 - NON-MTS Expense'!I11</f>
        <v>0</v>
      </c>
      <c r="H11" s="212"/>
    </row>
    <row r="12" spans="1:8">
      <c r="A12" s="184">
        <v>3</v>
      </c>
      <c r="B12" s="694" t="s">
        <v>56</v>
      </c>
      <c r="C12" s="694"/>
      <c r="D12" s="208" t="str">
        <f>IF('Sch 2 - MTS Expense'!D12="", "", 'Sch 2 - MTS Expense'!D12)</f>
        <v/>
      </c>
      <c r="E12" s="211">
        <f t="shared" si="0"/>
        <v>0</v>
      </c>
      <c r="F12" s="211">
        <f>'Sch 2 - MTS Expense'!I12</f>
        <v>0</v>
      </c>
      <c r="G12" s="211">
        <f>'Sch 3 - NON-MTS Expense'!I12</f>
        <v>0</v>
      </c>
      <c r="H12" s="212"/>
    </row>
    <row r="13" spans="1:8">
      <c r="A13" s="184">
        <v>4</v>
      </c>
      <c r="B13" s="694" t="s">
        <v>57</v>
      </c>
      <c r="C13" s="694"/>
      <c r="D13" s="208" t="str">
        <f>IF('Sch 2 - MTS Expense'!D13="", "", 'Sch 2 - MTS Expense'!D13)</f>
        <v/>
      </c>
      <c r="E13" s="211">
        <f t="shared" si="0"/>
        <v>0</v>
      </c>
      <c r="F13" s="211">
        <f>'Sch 2 - MTS Expense'!I13</f>
        <v>0</v>
      </c>
      <c r="G13" s="211">
        <f>'Sch 3 - NON-MTS Expense'!I13</f>
        <v>0</v>
      </c>
      <c r="H13" s="212"/>
    </row>
    <row r="14" spans="1:8">
      <c r="A14" s="184">
        <v>5</v>
      </c>
      <c r="B14" s="694" t="s">
        <v>58</v>
      </c>
      <c r="C14" s="694"/>
      <c r="D14" s="208" t="str">
        <f>IF('Sch 2 - MTS Expense'!D14="", "", 'Sch 2 - MTS Expense'!D14)</f>
        <v/>
      </c>
      <c r="E14" s="211">
        <f t="shared" si="0"/>
        <v>0</v>
      </c>
      <c r="F14" s="211">
        <f>'Sch 2 - MTS Expense'!I14</f>
        <v>0</v>
      </c>
      <c r="G14" s="211">
        <f>'Sch 3 - NON-MTS Expense'!I14</f>
        <v>0</v>
      </c>
      <c r="H14" s="212"/>
    </row>
    <row r="15" spans="1:8">
      <c r="A15" s="184">
        <v>6</v>
      </c>
      <c r="B15" s="694" t="s">
        <v>59</v>
      </c>
      <c r="C15" s="694"/>
      <c r="D15" s="208" t="str">
        <f>IF('Sch 2 - MTS Expense'!D15="", "", 'Sch 2 - MTS Expense'!D15)</f>
        <v/>
      </c>
      <c r="E15" s="211">
        <f t="shared" si="0"/>
        <v>0</v>
      </c>
      <c r="F15" s="211">
        <f>'Sch 2 - MTS Expense'!I15</f>
        <v>0</v>
      </c>
      <c r="G15" s="211">
        <f>'Sch 3 - NON-MTS Expense'!I15</f>
        <v>0</v>
      </c>
      <c r="H15" s="212"/>
    </row>
    <row r="16" spans="1:8">
      <c r="A16" s="184">
        <v>7</v>
      </c>
      <c r="B16" s="694" t="s">
        <v>60</v>
      </c>
      <c r="C16" s="694"/>
      <c r="D16" s="208" t="str">
        <f>IF('Sch 2 - MTS Expense'!D16="", "", 'Sch 2 - MTS Expense'!D16)</f>
        <v/>
      </c>
      <c r="E16" s="211">
        <f t="shared" si="0"/>
        <v>0</v>
      </c>
      <c r="F16" s="211">
        <f>'Sch 2 - MTS Expense'!I16</f>
        <v>0</v>
      </c>
      <c r="G16" s="211">
        <f>'Sch 3 - NON-MTS Expense'!I16</f>
        <v>0</v>
      </c>
      <c r="H16" s="212"/>
    </row>
    <row r="17" spans="1:8">
      <c r="A17" s="184">
        <v>8</v>
      </c>
      <c r="B17" s="694" t="s">
        <v>61</v>
      </c>
      <c r="C17" s="694"/>
      <c r="D17" s="208" t="str">
        <f>IF('Sch 2 - MTS Expense'!D17="", "", 'Sch 2 - MTS Expense'!D17)</f>
        <v/>
      </c>
      <c r="E17" s="211">
        <f t="shared" si="0"/>
        <v>0</v>
      </c>
      <c r="F17" s="211">
        <f>'Sch 2 - MTS Expense'!I17</f>
        <v>0</v>
      </c>
      <c r="G17" s="211">
        <f>'Sch 3 - NON-MTS Expense'!I17</f>
        <v>0</v>
      </c>
      <c r="H17" s="212"/>
    </row>
    <row r="18" spans="1:8">
      <c r="A18" s="184">
        <v>9</v>
      </c>
      <c r="B18" s="695" t="str">
        <f>'Sch 2 - MTS Expense'!B18:C18</f>
        <v>Other- (Specify)</v>
      </c>
      <c r="C18" s="695"/>
      <c r="D18" s="208" t="str">
        <f>IF('Sch 2 - MTS Expense'!D18="", "", 'Sch 2 - MTS Expense'!D18)</f>
        <v/>
      </c>
      <c r="E18" s="211">
        <f t="shared" si="0"/>
        <v>0</v>
      </c>
      <c r="F18" s="211">
        <f>'Sch 2 - MTS Expense'!I18</f>
        <v>0</v>
      </c>
      <c r="G18" s="211">
        <f>'Sch 3 - NON-MTS Expense'!I18</f>
        <v>0</v>
      </c>
      <c r="H18" s="212"/>
    </row>
    <row r="19" spans="1:8" ht="17.25">
      <c r="A19" s="184">
        <v>10</v>
      </c>
      <c r="B19" s="695" t="str">
        <f>'Sch 2 - MTS Expense'!B19:C19</f>
        <v>Other- (Specify)</v>
      </c>
      <c r="C19" s="695"/>
      <c r="D19" s="208" t="str">
        <f>IF('Sch 2 - MTS Expense'!D19="", "", 'Sch 2 - MTS Expense'!D19)</f>
        <v/>
      </c>
      <c r="E19" s="213">
        <f t="shared" si="0"/>
        <v>0</v>
      </c>
      <c r="F19" s="213">
        <f>'Sch 2 - MTS Expense'!I19</f>
        <v>0</v>
      </c>
      <c r="G19" s="213">
        <f>'Sch 3 - NON-MTS Expense'!I19</f>
        <v>0</v>
      </c>
      <c r="H19" s="214"/>
    </row>
    <row r="20" spans="1:8" ht="18">
      <c r="A20" s="184"/>
      <c r="B20" s="701" t="s">
        <v>62</v>
      </c>
      <c r="C20" s="701"/>
      <c r="D20" s="208"/>
      <c r="E20" s="215">
        <f>SUM(E10:E19)</f>
        <v>0</v>
      </c>
      <c r="F20" s="215">
        <f t="shared" ref="F20:G20" si="1">SUM(F10:F19)</f>
        <v>0</v>
      </c>
      <c r="G20" s="215">
        <f t="shared" si="1"/>
        <v>0</v>
      </c>
      <c r="H20" s="216"/>
    </row>
    <row r="21" spans="1:8" ht="15.75">
      <c r="A21" s="184"/>
      <c r="B21" s="696"/>
      <c r="C21" s="696"/>
      <c r="D21" s="208"/>
      <c r="E21" s="211"/>
      <c r="F21" s="211"/>
      <c r="G21" s="211"/>
      <c r="H21" s="212"/>
    </row>
    <row r="22" spans="1:8" ht="15.75">
      <c r="A22" s="184"/>
      <c r="B22" s="696" t="s">
        <v>63</v>
      </c>
      <c r="C22" s="696"/>
      <c r="D22" s="208"/>
      <c r="E22" s="211"/>
      <c r="F22" s="211"/>
      <c r="G22" s="211"/>
      <c r="H22" s="212"/>
    </row>
    <row r="23" spans="1:8">
      <c r="A23" s="184">
        <v>11</v>
      </c>
      <c r="B23" s="694" t="s">
        <v>64</v>
      </c>
      <c r="C23" s="694"/>
      <c r="D23" s="208" t="str">
        <f>IF('Sch 2 - MTS Expense'!D23="", "", 'Sch 2 - MTS Expense'!D23)</f>
        <v/>
      </c>
      <c r="E23" s="209">
        <f>SUM(F23:H23)</f>
        <v>0</v>
      </c>
      <c r="F23" s="209">
        <f>'Sch 2 - MTS Expense'!I23</f>
        <v>0</v>
      </c>
      <c r="G23" s="209">
        <f>'Sch 3 - NON-MTS Expense'!I23</f>
        <v>0</v>
      </c>
      <c r="H23" s="210"/>
    </row>
    <row r="24" spans="1:8">
      <c r="A24" s="184">
        <v>12</v>
      </c>
      <c r="B24" s="694" t="s">
        <v>65</v>
      </c>
      <c r="C24" s="694"/>
      <c r="D24" s="208" t="str">
        <f>IF('Sch 2 - MTS Expense'!D24="", "", 'Sch 2 - MTS Expense'!D24)</f>
        <v/>
      </c>
      <c r="E24" s="211">
        <f>SUM(F24:H24)</f>
        <v>0</v>
      </c>
      <c r="F24" s="211">
        <f>'Sch 2 - MTS Expense'!I24</f>
        <v>0</v>
      </c>
      <c r="G24" s="211">
        <f>'Sch 3 - NON-MTS Expense'!I24</f>
        <v>0</v>
      </c>
      <c r="H24" s="212"/>
    </row>
    <row r="25" spans="1:8">
      <c r="A25" s="184">
        <v>13</v>
      </c>
      <c r="B25" s="694" t="s">
        <v>66</v>
      </c>
      <c r="C25" s="694"/>
      <c r="D25" s="208" t="str">
        <f>IF('Sch 2 - MTS Expense'!D25="", "", 'Sch 2 - MTS Expense'!D25)</f>
        <v/>
      </c>
      <c r="E25" s="211">
        <f t="shared" ref="E25:E30" si="2">SUM(F25:H25)</f>
        <v>0</v>
      </c>
      <c r="F25" s="211">
        <f>'Sch 2 - MTS Expense'!I25</f>
        <v>0</v>
      </c>
      <c r="G25" s="211">
        <f>'Sch 3 - NON-MTS Expense'!I25</f>
        <v>0</v>
      </c>
      <c r="H25" s="212"/>
    </row>
    <row r="26" spans="1:8">
      <c r="A26" s="184">
        <v>14</v>
      </c>
      <c r="B26" s="694" t="s">
        <v>67</v>
      </c>
      <c r="C26" s="694"/>
      <c r="D26" s="208" t="str">
        <f>IF('Sch 2 - MTS Expense'!D26="", "", 'Sch 2 - MTS Expense'!D26)</f>
        <v/>
      </c>
      <c r="E26" s="211">
        <f t="shared" si="2"/>
        <v>0</v>
      </c>
      <c r="F26" s="211">
        <f>'Sch 2 - MTS Expense'!I26</f>
        <v>0</v>
      </c>
      <c r="G26" s="211">
        <f>'Sch 3 - NON-MTS Expense'!I26</f>
        <v>0</v>
      </c>
      <c r="H26" s="212"/>
    </row>
    <row r="27" spans="1:8">
      <c r="A27" s="184">
        <v>15</v>
      </c>
      <c r="B27" s="695" t="str">
        <f>'Sch 2 - MTS Expense'!B27:C27</f>
        <v>Other- (Specify)</v>
      </c>
      <c r="C27" s="695"/>
      <c r="D27" s="208" t="str">
        <f>IF('Sch 2 - MTS Expense'!D27="", "", 'Sch 2 - MTS Expense'!D27)</f>
        <v/>
      </c>
      <c r="E27" s="211">
        <f t="shared" si="2"/>
        <v>0</v>
      </c>
      <c r="F27" s="211">
        <f>'Sch 2 - MTS Expense'!I27</f>
        <v>0</v>
      </c>
      <c r="G27" s="211">
        <f>'Sch 3 - NON-MTS Expense'!I27</f>
        <v>0</v>
      </c>
      <c r="H27" s="212"/>
    </row>
    <row r="28" spans="1:8">
      <c r="A28" s="184">
        <v>16</v>
      </c>
      <c r="B28" s="695" t="str">
        <f>'Sch 2 - MTS Expense'!B28:C28</f>
        <v>Other- (Specify)</v>
      </c>
      <c r="C28" s="695"/>
      <c r="D28" s="208" t="str">
        <f>IF('Sch 2 - MTS Expense'!D28="", "", 'Sch 2 - MTS Expense'!D28)</f>
        <v/>
      </c>
      <c r="E28" s="211">
        <f t="shared" si="2"/>
        <v>0</v>
      </c>
      <c r="F28" s="211">
        <f>'Sch 2 - MTS Expense'!I28</f>
        <v>0</v>
      </c>
      <c r="G28" s="211">
        <f>'Sch 3 - NON-MTS Expense'!I28</f>
        <v>0</v>
      </c>
      <c r="H28" s="212"/>
    </row>
    <row r="29" spans="1:8">
      <c r="A29" s="184">
        <v>17</v>
      </c>
      <c r="B29" s="695" t="str">
        <f>'Sch 2 - MTS Expense'!B29:C29</f>
        <v>Other- (Specify)</v>
      </c>
      <c r="C29" s="695"/>
      <c r="D29" s="208" t="str">
        <f>IF('Sch 2 - MTS Expense'!D29="", "", 'Sch 2 - MTS Expense'!D29)</f>
        <v/>
      </c>
      <c r="E29" s="211">
        <f t="shared" si="2"/>
        <v>0</v>
      </c>
      <c r="F29" s="211">
        <f>'Sch 2 - MTS Expense'!I29</f>
        <v>0</v>
      </c>
      <c r="G29" s="211">
        <f>'Sch 3 - NON-MTS Expense'!I29</f>
        <v>0</v>
      </c>
      <c r="H29" s="212"/>
    </row>
    <row r="30" spans="1:8" ht="17.25">
      <c r="A30" s="184">
        <v>18</v>
      </c>
      <c r="B30" s="695" t="str">
        <f>'Sch 2 - MTS Expense'!B30:C30</f>
        <v>Other- (Specify)</v>
      </c>
      <c r="C30" s="695"/>
      <c r="D30" s="208" t="str">
        <f>IF('Sch 2 - MTS Expense'!D30="", "", 'Sch 2 - MTS Expense'!D30)</f>
        <v/>
      </c>
      <c r="E30" s="213">
        <f t="shared" si="2"/>
        <v>0</v>
      </c>
      <c r="F30" s="213">
        <f>'Sch 2 - MTS Expense'!I30</f>
        <v>0</v>
      </c>
      <c r="G30" s="213">
        <f>'Sch 3 - NON-MTS Expense'!I30</f>
        <v>0</v>
      </c>
      <c r="H30" s="214"/>
    </row>
    <row r="31" spans="1:8" ht="20.25">
      <c r="A31" s="184"/>
      <c r="B31" s="697" t="s">
        <v>68</v>
      </c>
      <c r="C31" s="697"/>
      <c r="D31" s="208"/>
      <c r="E31" s="217">
        <f>SUM(E23:E30)</f>
        <v>0</v>
      </c>
      <c r="F31" s="217">
        <f t="shared" ref="F31:G31" si="3">SUM(F23:F30)</f>
        <v>0</v>
      </c>
      <c r="G31" s="217">
        <f t="shared" si="3"/>
        <v>0</v>
      </c>
      <c r="H31" s="218"/>
    </row>
    <row r="32" spans="1:8" ht="20.25">
      <c r="A32" s="184"/>
      <c r="B32" s="694"/>
      <c r="C32" s="694"/>
      <c r="D32" s="208"/>
      <c r="E32" s="217"/>
      <c r="F32" s="217"/>
      <c r="G32" s="217"/>
      <c r="H32" s="218"/>
    </row>
    <row r="33" spans="1:8" ht="15.75">
      <c r="A33" s="184"/>
      <c r="B33" s="696" t="s">
        <v>69</v>
      </c>
      <c r="C33" s="696"/>
      <c r="D33" s="208"/>
      <c r="E33" s="219"/>
      <c r="F33" s="219"/>
      <c r="G33" s="219"/>
      <c r="H33" s="220"/>
    </row>
    <row r="34" spans="1:8">
      <c r="A34" s="184">
        <v>19</v>
      </c>
      <c r="B34" s="694" t="s">
        <v>64</v>
      </c>
      <c r="C34" s="694"/>
      <c r="D34" s="208" t="str">
        <f>IF('Sch 2 - MTS Expense'!D34="", "", 'Sch 2 - MTS Expense'!D34)</f>
        <v/>
      </c>
      <c r="E34" s="209">
        <f>SUM(F34:H34)</f>
        <v>0</v>
      </c>
      <c r="F34" s="209">
        <f>'Sch 2 - MTS Expense'!I34</f>
        <v>0</v>
      </c>
      <c r="G34" s="209">
        <f>'Sch 3 - NON-MTS Expense'!I34</f>
        <v>0</v>
      </c>
      <c r="H34" s="210"/>
    </row>
    <row r="35" spans="1:8">
      <c r="A35" s="184">
        <v>20</v>
      </c>
      <c r="B35" s="694" t="s">
        <v>65</v>
      </c>
      <c r="C35" s="694"/>
      <c r="D35" s="208" t="str">
        <f>IF('Sch 2 - MTS Expense'!D35="", "", 'Sch 2 - MTS Expense'!D35)</f>
        <v/>
      </c>
      <c r="E35" s="211">
        <f>SUM(F35:H35)</f>
        <v>0</v>
      </c>
      <c r="F35" s="211">
        <f>'Sch 2 - MTS Expense'!I35</f>
        <v>0</v>
      </c>
      <c r="G35" s="211">
        <f>'Sch 3 - NON-MTS Expense'!I35</f>
        <v>0</v>
      </c>
      <c r="H35" s="212"/>
    </row>
    <row r="36" spans="1:8">
      <c r="A36" s="184">
        <v>21</v>
      </c>
      <c r="B36" s="694" t="s">
        <v>66</v>
      </c>
      <c r="C36" s="694"/>
      <c r="D36" s="208" t="str">
        <f>IF('Sch 2 - MTS Expense'!D36="", "", 'Sch 2 - MTS Expense'!D36)</f>
        <v/>
      </c>
      <c r="E36" s="211">
        <f t="shared" ref="E36:E41" si="4">SUM(F36:H36)</f>
        <v>0</v>
      </c>
      <c r="F36" s="211">
        <f>'Sch 2 - MTS Expense'!I36</f>
        <v>0</v>
      </c>
      <c r="G36" s="211">
        <f>'Sch 3 - NON-MTS Expense'!I36</f>
        <v>0</v>
      </c>
      <c r="H36" s="212"/>
    </row>
    <row r="37" spans="1:8">
      <c r="A37" s="184">
        <v>22</v>
      </c>
      <c r="B37" s="694" t="s">
        <v>67</v>
      </c>
      <c r="C37" s="694"/>
      <c r="D37" s="208" t="str">
        <f>IF('Sch 2 - MTS Expense'!D37="", "", 'Sch 2 - MTS Expense'!D37)</f>
        <v/>
      </c>
      <c r="E37" s="211">
        <f t="shared" si="4"/>
        <v>0</v>
      </c>
      <c r="F37" s="211">
        <f>'Sch 2 - MTS Expense'!I37</f>
        <v>0</v>
      </c>
      <c r="G37" s="211">
        <f>'Sch 3 - NON-MTS Expense'!I37</f>
        <v>0</v>
      </c>
      <c r="H37" s="212"/>
    </row>
    <row r="38" spans="1:8">
      <c r="A38" s="184">
        <v>23</v>
      </c>
      <c r="B38" s="695" t="str">
        <f>'Sch 2 - MTS Expense'!B38:C38</f>
        <v>Other- (Specify)</v>
      </c>
      <c r="C38" s="695"/>
      <c r="D38" s="208" t="str">
        <f>IF('Sch 2 - MTS Expense'!D38="", "", 'Sch 2 - MTS Expense'!D38)</f>
        <v/>
      </c>
      <c r="E38" s="211">
        <f t="shared" si="4"/>
        <v>0</v>
      </c>
      <c r="F38" s="211">
        <f>'Sch 2 - MTS Expense'!I38</f>
        <v>0</v>
      </c>
      <c r="G38" s="211">
        <f>'Sch 3 - NON-MTS Expense'!I38</f>
        <v>0</v>
      </c>
      <c r="H38" s="212"/>
    </row>
    <row r="39" spans="1:8">
      <c r="A39" s="184">
        <v>24</v>
      </c>
      <c r="B39" s="695" t="str">
        <f>'Sch 2 - MTS Expense'!B39:C39</f>
        <v>Other- (Specify)</v>
      </c>
      <c r="C39" s="695"/>
      <c r="D39" s="208" t="str">
        <f>IF('Sch 2 - MTS Expense'!D39="", "", 'Sch 2 - MTS Expense'!D39)</f>
        <v/>
      </c>
      <c r="E39" s="211">
        <f t="shared" si="4"/>
        <v>0</v>
      </c>
      <c r="F39" s="211">
        <f>'Sch 2 - MTS Expense'!I39</f>
        <v>0</v>
      </c>
      <c r="G39" s="211">
        <f>'Sch 3 - NON-MTS Expense'!I39</f>
        <v>0</v>
      </c>
      <c r="H39" s="212"/>
    </row>
    <row r="40" spans="1:8">
      <c r="A40" s="184">
        <v>25</v>
      </c>
      <c r="B40" s="695" t="str">
        <f>'Sch 2 - MTS Expense'!B40:C40</f>
        <v>Other- (Specify)</v>
      </c>
      <c r="C40" s="695"/>
      <c r="D40" s="208" t="str">
        <f>IF('Sch 2 - MTS Expense'!D40="", "", 'Sch 2 - MTS Expense'!D40)</f>
        <v/>
      </c>
      <c r="E40" s="211">
        <f t="shared" si="4"/>
        <v>0</v>
      </c>
      <c r="F40" s="211">
        <f>'Sch 2 - MTS Expense'!I40</f>
        <v>0</v>
      </c>
      <c r="G40" s="211">
        <f>'Sch 3 - NON-MTS Expense'!I40</f>
        <v>0</v>
      </c>
      <c r="H40" s="212"/>
    </row>
    <row r="41" spans="1:8" ht="17.25">
      <c r="A41" s="184">
        <v>26</v>
      </c>
      <c r="B41" s="695" t="str">
        <f>'Sch 2 - MTS Expense'!B41:C41</f>
        <v>Other- (Specify)</v>
      </c>
      <c r="C41" s="695"/>
      <c r="D41" s="208" t="str">
        <f>IF('Sch 2 - MTS Expense'!D41="", "", 'Sch 2 - MTS Expense'!D41)</f>
        <v/>
      </c>
      <c r="E41" s="213">
        <f t="shared" si="4"/>
        <v>0</v>
      </c>
      <c r="F41" s="213">
        <f>'Sch 2 - MTS Expense'!I41</f>
        <v>0</v>
      </c>
      <c r="G41" s="213">
        <f>'Sch 3 - NON-MTS Expense'!I41</f>
        <v>0</v>
      </c>
      <c r="H41" s="214"/>
    </row>
    <row r="42" spans="1:8" ht="20.25">
      <c r="A42" s="184"/>
      <c r="B42" s="713" t="s">
        <v>70</v>
      </c>
      <c r="C42" s="714"/>
      <c r="D42" s="208"/>
      <c r="E42" s="217">
        <f>SUM(E34:E41)</f>
        <v>0</v>
      </c>
      <c r="F42" s="217">
        <f t="shared" ref="F42:G42" si="5">SUM(F34:F41)</f>
        <v>0</v>
      </c>
      <c r="G42" s="217">
        <f t="shared" si="5"/>
        <v>0</v>
      </c>
      <c r="H42" s="221"/>
    </row>
    <row r="43" spans="1:8" ht="18">
      <c r="A43" s="184"/>
      <c r="B43" s="709" t="s">
        <v>71</v>
      </c>
      <c r="C43" s="709"/>
      <c r="D43" s="222"/>
      <c r="E43" s="215">
        <f>E31+E42</f>
        <v>0</v>
      </c>
      <c r="F43" s="215">
        <f t="shared" ref="F43" si="6">F31+F42</f>
        <v>0</v>
      </c>
      <c r="G43" s="215">
        <f>G31+G42</f>
        <v>0</v>
      </c>
      <c r="H43" s="216"/>
    </row>
    <row r="44" spans="1:8" ht="15.75">
      <c r="A44" s="184"/>
      <c r="B44" s="710"/>
      <c r="C44" s="710"/>
      <c r="D44" s="222"/>
      <c r="E44" s="219"/>
      <c r="F44" s="219"/>
      <c r="G44" s="219"/>
      <c r="H44" s="220"/>
    </row>
    <row r="45" spans="1:8" ht="17.25">
      <c r="A45" s="184"/>
      <c r="B45" s="711" t="s">
        <v>72</v>
      </c>
      <c r="C45" s="712"/>
      <c r="D45" s="223"/>
      <c r="E45" s="224">
        <f>E20+E43</f>
        <v>0</v>
      </c>
      <c r="F45" s="224">
        <f t="shared" ref="F45:G45" si="7">F20+F43</f>
        <v>0</v>
      </c>
      <c r="G45" s="224">
        <f t="shared" si="7"/>
        <v>0</v>
      </c>
      <c r="H45" s="225"/>
    </row>
    <row r="46" spans="1:8">
      <c r="A46" s="184"/>
      <c r="B46" s="694"/>
      <c r="C46" s="694"/>
      <c r="D46" s="208"/>
      <c r="E46" s="211"/>
      <c r="F46" s="211"/>
      <c r="G46" s="211"/>
      <c r="H46" s="226"/>
    </row>
    <row r="47" spans="1:8" ht="15.75">
      <c r="A47" s="184"/>
      <c r="B47" s="696" t="s">
        <v>73</v>
      </c>
      <c r="C47" s="696"/>
      <c r="D47" s="208"/>
      <c r="E47" s="211"/>
      <c r="F47" s="211"/>
      <c r="G47" s="211"/>
      <c r="H47" s="226"/>
    </row>
    <row r="48" spans="1:8">
      <c r="A48" s="184">
        <v>27</v>
      </c>
      <c r="B48" s="694" t="s">
        <v>74</v>
      </c>
      <c r="C48" s="694"/>
      <c r="D48" s="208" t="str">
        <f>IF('Sch 2 - MTS Expense'!D48="", "", 'Sch 2 - MTS Expense'!D48)</f>
        <v/>
      </c>
      <c r="E48" s="209">
        <f>SUM(F48:H48)</f>
        <v>0</v>
      </c>
      <c r="F48" s="209">
        <f>'Sch 2 - MTS Expense'!I48</f>
        <v>0</v>
      </c>
      <c r="G48" s="209">
        <f>'Sch 3 - NON-MTS Expense'!I48</f>
        <v>0</v>
      </c>
      <c r="H48" s="227">
        <f>'Sch 5 - A&amp;G'!H10</f>
        <v>0</v>
      </c>
    </row>
    <row r="49" spans="1:8">
      <c r="A49" s="184">
        <v>28</v>
      </c>
      <c r="B49" s="694" t="s">
        <v>75</v>
      </c>
      <c r="C49" s="694"/>
      <c r="D49" s="208" t="str">
        <f>IF('Sch 2 - MTS Expense'!D49="", "", 'Sch 2 - MTS Expense'!D49)</f>
        <v/>
      </c>
      <c r="E49" s="211">
        <f>SUM(F49:H49)</f>
        <v>0</v>
      </c>
      <c r="F49" s="211">
        <f>'Sch 2 - MTS Expense'!I49</f>
        <v>0</v>
      </c>
      <c r="G49" s="211">
        <f>'Sch 3 - NON-MTS Expense'!I49</f>
        <v>0</v>
      </c>
      <c r="H49" s="226">
        <f>'Sch 5 - A&amp;G'!H11</f>
        <v>0</v>
      </c>
    </row>
    <row r="50" spans="1:8">
      <c r="A50" s="184">
        <v>29</v>
      </c>
      <c r="B50" s="694" t="s">
        <v>76</v>
      </c>
      <c r="C50" s="694"/>
      <c r="D50" s="208" t="str">
        <f>IF('Sch 2 - MTS Expense'!D50="", "", 'Sch 2 - MTS Expense'!D50)</f>
        <v/>
      </c>
      <c r="E50" s="211">
        <f t="shared" ref="E50:E78" si="8">SUM(F50:H50)</f>
        <v>0</v>
      </c>
      <c r="F50" s="211">
        <f>'Sch 2 - MTS Expense'!I50</f>
        <v>0</v>
      </c>
      <c r="G50" s="211">
        <f>'Sch 3 - NON-MTS Expense'!I50</f>
        <v>0</v>
      </c>
      <c r="H50" s="226">
        <f>'Sch 5 - A&amp;G'!H12</f>
        <v>0</v>
      </c>
    </row>
    <row r="51" spans="1:8">
      <c r="A51" s="184">
        <v>30</v>
      </c>
      <c r="B51" s="694" t="s">
        <v>77</v>
      </c>
      <c r="C51" s="694"/>
      <c r="D51" s="208" t="str">
        <f>IF('Sch 2 - MTS Expense'!D51="", "", 'Sch 2 - MTS Expense'!D51)</f>
        <v/>
      </c>
      <c r="E51" s="211">
        <f t="shared" si="8"/>
        <v>0</v>
      </c>
      <c r="F51" s="211">
        <f>'Sch 2 - MTS Expense'!I51</f>
        <v>0</v>
      </c>
      <c r="G51" s="211">
        <f>'Sch 3 - NON-MTS Expense'!I51</f>
        <v>0</v>
      </c>
      <c r="H51" s="226">
        <f>'Sch 5 - A&amp;G'!H13</f>
        <v>0</v>
      </c>
    </row>
    <row r="52" spans="1:8">
      <c r="A52" s="184">
        <v>31</v>
      </c>
      <c r="B52" s="694" t="s">
        <v>78</v>
      </c>
      <c r="C52" s="694"/>
      <c r="D52" s="208" t="str">
        <f>IF('Sch 2 - MTS Expense'!D52="", "", 'Sch 2 - MTS Expense'!D52)</f>
        <v/>
      </c>
      <c r="E52" s="211">
        <f t="shared" si="8"/>
        <v>0</v>
      </c>
      <c r="F52" s="211">
        <f>'Sch 2 - MTS Expense'!I52</f>
        <v>0</v>
      </c>
      <c r="G52" s="211">
        <f>'Sch 3 - NON-MTS Expense'!I52</f>
        <v>0</v>
      </c>
      <c r="H52" s="226">
        <f>'Sch 5 - A&amp;G'!H14</f>
        <v>0</v>
      </c>
    </row>
    <row r="53" spans="1:8">
      <c r="A53" s="184">
        <v>32</v>
      </c>
      <c r="B53" s="694" t="s">
        <v>79</v>
      </c>
      <c r="C53" s="694"/>
      <c r="D53" s="208" t="str">
        <f>IF('Sch 2 - MTS Expense'!D53="", "", 'Sch 2 - MTS Expense'!D53)</f>
        <v/>
      </c>
      <c r="E53" s="211">
        <f t="shared" si="8"/>
        <v>0</v>
      </c>
      <c r="F53" s="211">
        <f>'Sch 2 - MTS Expense'!I53</f>
        <v>0</v>
      </c>
      <c r="G53" s="211">
        <f>'Sch 3 - NON-MTS Expense'!I53</f>
        <v>0</v>
      </c>
      <c r="H53" s="226">
        <f>'Sch 5 - A&amp;G'!H15</f>
        <v>0</v>
      </c>
    </row>
    <row r="54" spans="1:8">
      <c r="A54" s="184">
        <v>33</v>
      </c>
      <c r="B54" s="717" t="s">
        <v>80</v>
      </c>
      <c r="C54" s="718"/>
      <c r="D54" s="208" t="str">
        <f>IF('Sch 2 - MTS Expense'!D54="", "", 'Sch 2 - MTS Expense'!D54)</f>
        <v/>
      </c>
      <c r="E54" s="211">
        <f t="shared" si="8"/>
        <v>0</v>
      </c>
      <c r="F54" s="211">
        <f>'Sch 2 - MTS Expense'!I54</f>
        <v>0</v>
      </c>
      <c r="G54" s="211">
        <f>'Sch 3 - NON-MTS Expense'!I54</f>
        <v>0</v>
      </c>
      <c r="H54" s="226">
        <f>'Sch 5 - A&amp;G'!H16</f>
        <v>0</v>
      </c>
    </row>
    <row r="55" spans="1:8">
      <c r="A55" s="184">
        <v>34</v>
      </c>
      <c r="B55" s="694" t="s">
        <v>81</v>
      </c>
      <c r="C55" s="694"/>
      <c r="D55" s="208" t="str">
        <f>IF('Sch 2 - MTS Expense'!D55="", "", 'Sch 2 - MTS Expense'!D55)</f>
        <v/>
      </c>
      <c r="E55" s="211">
        <f t="shared" si="8"/>
        <v>0</v>
      </c>
      <c r="F55" s="211">
        <f>'Sch 2 - MTS Expense'!I55</f>
        <v>0</v>
      </c>
      <c r="G55" s="211">
        <f>'Sch 3 - NON-MTS Expense'!I55</f>
        <v>0</v>
      </c>
      <c r="H55" s="226">
        <f>'Sch 5 - A&amp;G'!H17</f>
        <v>0</v>
      </c>
    </row>
    <row r="56" spans="1:8">
      <c r="A56" s="184">
        <v>35</v>
      </c>
      <c r="B56" s="694" t="s">
        <v>82</v>
      </c>
      <c r="C56" s="694"/>
      <c r="D56" s="208" t="str">
        <f>IF('Sch 2 - MTS Expense'!D56="", "", 'Sch 2 - MTS Expense'!D56)</f>
        <v/>
      </c>
      <c r="E56" s="211">
        <f t="shared" si="8"/>
        <v>0</v>
      </c>
      <c r="F56" s="211">
        <f>'Sch 2 - MTS Expense'!I56</f>
        <v>0</v>
      </c>
      <c r="G56" s="211">
        <f>'Sch 3 - NON-MTS Expense'!I56</f>
        <v>0</v>
      </c>
      <c r="H56" s="226">
        <f>'Sch 5 - A&amp;G'!H18</f>
        <v>0</v>
      </c>
    </row>
    <row r="57" spans="1:8">
      <c r="A57" s="184">
        <v>36</v>
      </c>
      <c r="B57" s="694" t="s">
        <v>83</v>
      </c>
      <c r="C57" s="694"/>
      <c r="D57" s="208" t="str">
        <f>IF('Sch 2 - MTS Expense'!D57="", "", 'Sch 2 - MTS Expense'!D57)</f>
        <v/>
      </c>
      <c r="E57" s="211">
        <f t="shared" si="8"/>
        <v>0</v>
      </c>
      <c r="F57" s="211">
        <f>'Sch 2 - MTS Expense'!I57</f>
        <v>0</v>
      </c>
      <c r="G57" s="211">
        <f>'Sch 3 - NON-MTS Expense'!I57</f>
        <v>0</v>
      </c>
      <c r="H57" s="226">
        <f>'Sch 5 - A&amp;G'!H19</f>
        <v>0</v>
      </c>
    </row>
    <row r="58" spans="1:8">
      <c r="A58" s="184">
        <v>37</v>
      </c>
      <c r="B58" s="694" t="s">
        <v>84</v>
      </c>
      <c r="C58" s="694"/>
      <c r="D58" s="208" t="str">
        <f>IF('Sch 2 - MTS Expense'!D58="", "", 'Sch 2 - MTS Expense'!D58)</f>
        <v/>
      </c>
      <c r="E58" s="211">
        <f t="shared" si="8"/>
        <v>0</v>
      </c>
      <c r="F58" s="211">
        <f>'Sch 2 - MTS Expense'!I58</f>
        <v>0</v>
      </c>
      <c r="G58" s="211">
        <f>'Sch 3 - NON-MTS Expense'!I58</f>
        <v>0</v>
      </c>
      <c r="H58" s="226">
        <f>'Sch 5 - A&amp;G'!H20</f>
        <v>0</v>
      </c>
    </row>
    <row r="59" spans="1:8">
      <c r="A59" s="184">
        <v>38</v>
      </c>
      <c r="B59" s="694" t="s">
        <v>85</v>
      </c>
      <c r="C59" s="694"/>
      <c r="D59" s="208" t="str">
        <f>IF('Sch 2 - MTS Expense'!D59="", "", 'Sch 2 - MTS Expense'!D59)</f>
        <v/>
      </c>
      <c r="E59" s="211">
        <f t="shared" si="8"/>
        <v>0</v>
      </c>
      <c r="F59" s="211">
        <f>'Sch 2 - MTS Expense'!I59</f>
        <v>0</v>
      </c>
      <c r="G59" s="211">
        <f>'Sch 3 - NON-MTS Expense'!I59</f>
        <v>0</v>
      </c>
      <c r="H59" s="226">
        <f>'Sch 5 - A&amp;G'!H21</f>
        <v>0</v>
      </c>
    </row>
    <row r="60" spans="1:8">
      <c r="A60" s="184">
        <v>39</v>
      </c>
      <c r="B60" s="694" t="s">
        <v>86</v>
      </c>
      <c r="C60" s="694"/>
      <c r="D60" s="208" t="str">
        <f>IF('Sch 2 - MTS Expense'!D60="", "", 'Sch 2 - MTS Expense'!D60)</f>
        <v/>
      </c>
      <c r="E60" s="211">
        <f t="shared" si="8"/>
        <v>0</v>
      </c>
      <c r="F60" s="211">
        <f>'Sch 2 - MTS Expense'!I60</f>
        <v>0</v>
      </c>
      <c r="G60" s="211">
        <f>'Sch 3 - NON-MTS Expense'!I60</f>
        <v>0</v>
      </c>
      <c r="H60" s="226">
        <f>'Sch 5 - A&amp;G'!H22</f>
        <v>0</v>
      </c>
    </row>
    <row r="61" spans="1:8">
      <c r="A61" s="184">
        <v>40</v>
      </c>
      <c r="B61" s="694" t="s">
        <v>87</v>
      </c>
      <c r="C61" s="694"/>
      <c r="D61" s="208" t="str">
        <f>IF('Sch 2 - MTS Expense'!D61="", "", 'Sch 2 - MTS Expense'!D61)</f>
        <v/>
      </c>
      <c r="E61" s="211">
        <f t="shared" si="8"/>
        <v>0</v>
      </c>
      <c r="F61" s="211">
        <f>'Sch 2 - MTS Expense'!I61</f>
        <v>0</v>
      </c>
      <c r="G61" s="211">
        <f>'Sch 3 - NON-MTS Expense'!I61</f>
        <v>0</v>
      </c>
      <c r="H61" s="226">
        <f>'Sch 5 - A&amp;G'!H23</f>
        <v>0</v>
      </c>
    </row>
    <row r="62" spans="1:8">
      <c r="A62" s="184">
        <v>41</v>
      </c>
      <c r="B62" s="694" t="s">
        <v>88</v>
      </c>
      <c r="C62" s="694"/>
      <c r="D62" s="208" t="str">
        <f>IF('Sch 2 - MTS Expense'!D62="", "", 'Sch 2 - MTS Expense'!D62)</f>
        <v/>
      </c>
      <c r="E62" s="211">
        <f t="shared" si="8"/>
        <v>0</v>
      </c>
      <c r="F62" s="211">
        <f>'Sch 2 - MTS Expense'!I62</f>
        <v>0</v>
      </c>
      <c r="G62" s="211">
        <f>'Sch 3 - NON-MTS Expense'!I62</f>
        <v>0</v>
      </c>
      <c r="H62" s="226">
        <f>'Sch 5 - A&amp;G'!H24</f>
        <v>0</v>
      </c>
    </row>
    <row r="63" spans="1:8">
      <c r="A63" s="184">
        <v>42</v>
      </c>
      <c r="B63" s="694" t="s">
        <v>89</v>
      </c>
      <c r="C63" s="694"/>
      <c r="D63" s="208" t="str">
        <f>IF('Sch 2 - MTS Expense'!D63="", "", 'Sch 2 - MTS Expense'!D63)</f>
        <v/>
      </c>
      <c r="E63" s="211">
        <f t="shared" si="8"/>
        <v>0</v>
      </c>
      <c r="F63" s="211">
        <f>'Sch 2 - MTS Expense'!I63</f>
        <v>0</v>
      </c>
      <c r="G63" s="211">
        <f>'Sch 3 - NON-MTS Expense'!I63</f>
        <v>0</v>
      </c>
      <c r="H63" s="226">
        <f>'Sch 5 - A&amp;G'!H25</f>
        <v>0</v>
      </c>
    </row>
    <row r="64" spans="1:8">
      <c r="A64" s="184">
        <v>43</v>
      </c>
      <c r="B64" s="694" t="s">
        <v>90</v>
      </c>
      <c r="C64" s="694"/>
      <c r="D64" s="208" t="str">
        <f>IF('Sch 2 - MTS Expense'!D64="", "", 'Sch 2 - MTS Expense'!D64)</f>
        <v/>
      </c>
      <c r="E64" s="211">
        <f t="shared" si="8"/>
        <v>0</v>
      </c>
      <c r="F64" s="211">
        <f>'Sch 2 - MTS Expense'!I64</f>
        <v>0</v>
      </c>
      <c r="G64" s="211">
        <f>'Sch 3 - NON-MTS Expense'!I64</f>
        <v>0</v>
      </c>
      <c r="H64" s="226">
        <f>'Sch 5 - A&amp;G'!H26</f>
        <v>0</v>
      </c>
    </row>
    <row r="65" spans="1:8">
      <c r="A65" s="184">
        <v>44</v>
      </c>
      <c r="B65" s="694" t="s">
        <v>91</v>
      </c>
      <c r="C65" s="694"/>
      <c r="D65" s="208" t="str">
        <f>IF('Sch 2 - MTS Expense'!D65="", "", 'Sch 2 - MTS Expense'!D65)</f>
        <v/>
      </c>
      <c r="E65" s="211">
        <f t="shared" si="8"/>
        <v>0</v>
      </c>
      <c r="F65" s="211">
        <f>'Sch 2 - MTS Expense'!I65</f>
        <v>0</v>
      </c>
      <c r="G65" s="211">
        <f>'Sch 3 - NON-MTS Expense'!I65</f>
        <v>0</v>
      </c>
      <c r="H65" s="226">
        <f>'Sch 5 - A&amp;G'!H27</f>
        <v>0</v>
      </c>
    </row>
    <row r="66" spans="1:8">
      <c r="A66" s="184">
        <v>45</v>
      </c>
      <c r="B66" s="694" t="s">
        <v>92</v>
      </c>
      <c r="C66" s="694"/>
      <c r="D66" s="208" t="str">
        <f>IF('Sch 2 - MTS Expense'!D66="", "", 'Sch 2 - MTS Expense'!D66)</f>
        <v/>
      </c>
      <c r="E66" s="211">
        <f t="shared" si="8"/>
        <v>0</v>
      </c>
      <c r="F66" s="211">
        <f>'Sch 2 - MTS Expense'!I66</f>
        <v>0</v>
      </c>
      <c r="G66" s="211">
        <f>'Sch 3 - NON-MTS Expense'!I66</f>
        <v>0</v>
      </c>
      <c r="H66" s="226">
        <f>'Sch 5 - A&amp;G'!H28</f>
        <v>0</v>
      </c>
    </row>
    <row r="67" spans="1:8">
      <c r="A67" s="184">
        <v>46</v>
      </c>
      <c r="B67" s="694" t="s">
        <v>93</v>
      </c>
      <c r="C67" s="694"/>
      <c r="D67" s="208" t="str">
        <f>IF('Sch 2 - MTS Expense'!D67="", "", 'Sch 2 - MTS Expense'!D67)</f>
        <v/>
      </c>
      <c r="E67" s="211">
        <f t="shared" si="8"/>
        <v>0</v>
      </c>
      <c r="F67" s="211">
        <f>'Sch 2 - MTS Expense'!I67</f>
        <v>0</v>
      </c>
      <c r="G67" s="211">
        <f>'Sch 3 - NON-MTS Expense'!I67</f>
        <v>0</v>
      </c>
      <c r="H67" s="226">
        <f>'Sch 5 - A&amp;G'!H29</f>
        <v>0</v>
      </c>
    </row>
    <row r="68" spans="1:8">
      <c r="A68" s="184">
        <v>47</v>
      </c>
      <c r="B68" s="694" t="s">
        <v>94</v>
      </c>
      <c r="C68" s="694"/>
      <c r="D68" s="208" t="str">
        <f>IF('Sch 2 - MTS Expense'!D68="", "", 'Sch 2 - MTS Expense'!D68)</f>
        <v/>
      </c>
      <c r="E68" s="211">
        <f t="shared" si="8"/>
        <v>0</v>
      </c>
      <c r="F68" s="211">
        <f>'Sch 2 - MTS Expense'!I68</f>
        <v>0</v>
      </c>
      <c r="G68" s="211">
        <f>'Sch 3 - NON-MTS Expense'!I68</f>
        <v>0</v>
      </c>
      <c r="H68" s="226">
        <f>'Sch 5 - A&amp;G'!H30</f>
        <v>0</v>
      </c>
    </row>
    <row r="69" spans="1:8">
      <c r="A69" s="184">
        <v>48</v>
      </c>
      <c r="B69" s="694" t="s">
        <v>95</v>
      </c>
      <c r="C69" s="694"/>
      <c r="D69" s="208" t="str">
        <f>IF('Sch 2 - MTS Expense'!D69="", "", 'Sch 2 - MTS Expense'!D69)</f>
        <v/>
      </c>
      <c r="E69" s="211">
        <f t="shared" si="8"/>
        <v>0</v>
      </c>
      <c r="F69" s="211">
        <f>'Sch 2 - MTS Expense'!I69</f>
        <v>0</v>
      </c>
      <c r="G69" s="211">
        <f>'Sch 3 - NON-MTS Expense'!I69</f>
        <v>0</v>
      </c>
      <c r="H69" s="226">
        <f>'Sch 5 - A&amp;G'!H31</f>
        <v>0</v>
      </c>
    </row>
    <row r="70" spans="1:8">
      <c r="A70" s="184">
        <v>49</v>
      </c>
      <c r="B70" s="694" t="s">
        <v>96</v>
      </c>
      <c r="C70" s="694"/>
      <c r="D70" s="208" t="str">
        <f>IF('Sch 2 - MTS Expense'!D70="", "", 'Sch 2 - MTS Expense'!D70)</f>
        <v/>
      </c>
      <c r="E70" s="211">
        <f t="shared" si="8"/>
        <v>0</v>
      </c>
      <c r="F70" s="211">
        <f>'Sch 2 - MTS Expense'!I70</f>
        <v>0</v>
      </c>
      <c r="G70" s="211">
        <f>'Sch 3 - NON-MTS Expense'!I70</f>
        <v>0</v>
      </c>
      <c r="H70" s="226">
        <f>'Sch 5 - A&amp;G'!H32</f>
        <v>0</v>
      </c>
    </row>
    <row r="71" spans="1:8">
      <c r="A71" s="184">
        <v>50</v>
      </c>
      <c r="B71" s="694" t="s">
        <v>97</v>
      </c>
      <c r="C71" s="694"/>
      <c r="D71" s="208" t="str">
        <f>IF('Sch 2 - MTS Expense'!D71="", "", 'Sch 2 - MTS Expense'!D71)</f>
        <v/>
      </c>
      <c r="E71" s="211">
        <f t="shared" si="8"/>
        <v>0</v>
      </c>
      <c r="F71" s="211">
        <f>'Sch 2 - MTS Expense'!I71</f>
        <v>0</v>
      </c>
      <c r="G71" s="211">
        <f>'Sch 3 - NON-MTS Expense'!I71</f>
        <v>0</v>
      </c>
      <c r="H71" s="226">
        <f>'Sch 5 - A&amp;G'!H33</f>
        <v>0</v>
      </c>
    </row>
    <row r="72" spans="1:8">
      <c r="A72" s="184">
        <v>51</v>
      </c>
      <c r="B72" s="694" t="s">
        <v>98</v>
      </c>
      <c r="C72" s="694"/>
      <c r="D72" s="208" t="str">
        <f>IF('Sch 2 - MTS Expense'!D72="", "", 'Sch 2 - MTS Expense'!D72)</f>
        <v/>
      </c>
      <c r="E72" s="211">
        <f t="shared" si="8"/>
        <v>0</v>
      </c>
      <c r="F72" s="211">
        <f>'Sch 2 - MTS Expense'!I72</f>
        <v>0</v>
      </c>
      <c r="G72" s="211">
        <f>'Sch 3 - NON-MTS Expense'!I72</f>
        <v>0</v>
      </c>
      <c r="H72" s="226">
        <f>'Sch 5 - A&amp;G'!H34</f>
        <v>0</v>
      </c>
    </row>
    <row r="73" spans="1:8">
      <c r="A73" s="184">
        <v>52</v>
      </c>
      <c r="B73" s="694" t="s">
        <v>99</v>
      </c>
      <c r="C73" s="694"/>
      <c r="D73" s="208" t="str">
        <f>IF('Sch 2 - MTS Expense'!D73="", "", 'Sch 2 - MTS Expense'!D73)</f>
        <v/>
      </c>
      <c r="E73" s="211">
        <f t="shared" si="8"/>
        <v>0</v>
      </c>
      <c r="F73" s="211">
        <f>'Sch 2 - MTS Expense'!I73</f>
        <v>0</v>
      </c>
      <c r="G73" s="211">
        <f>'Sch 3 - NON-MTS Expense'!I73</f>
        <v>0</v>
      </c>
      <c r="H73" s="226">
        <f>'Sch 5 - A&amp;G'!H35</f>
        <v>0</v>
      </c>
    </row>
    <row r="74" spans="1:8">
      <c r="A74" s="184">
        <v>53</v>
      </c>
      <c r="B74" s="694" t="s">
        <v>100</v>
      </c>
      <c r="C74" s="694"/>
      <c r="D74" s="208" t="str">
        <f>IF('Sch 2 - MTS Expense'!D74="", "", 'Sch 2 - MTS Expense'!D74)</f>
        <v/>
      </c>
      <c r="E74" s="211">
        <f t="shared" si="8"/>
        <v>0</v>
      </c>
      <c r="F74" s="211">
        <f>'Sch 2 - MTS Expense'!I74</f>
        <v>0</v>
      </c>
      <c r="G74" s="211">
        <f>'Sch 3 - NON-MTS Expense'!I74</f>
        <v>0</v>
      </c>
      <c r="H74" s="226">
        <f>'Sch 5 - A&amp;G'!H36</f>
        <v>0</v>
      </c>
    </row>
    <row r="75" spans="1:8">
      <c r="A75" s="184">
        <v>54</v>
      </c>
      <c r="B75" s="694" t="s">
        <v>101</v>
      </c>
      <c r="C75" s="694"/>
      <c r="D75" s="208" t="str">
        <f>IF('Sch 2 - MTS Expense'!D75="", "", 'Sch 2 - MTS Expense'!D75)</f>
        <v/>
      </c>
      <c r="E75" s="211">
        <f t="shared" si="8"/>
        <v>0</v>
      </c>
      <c r="F75" s="211">
        <f>'Sch 2 - MTS Expense'!I75</f>
        <v>0</v>
      </c>
      <c r="G75" s="211">
        <f>'Sch 3 - NON-MTS Expense'!I75</f>
        <v>0</v>
      </c>
      <c r="H75" s="226">
        <f>'Sch 5 - A&amp;G'!H37</f>
        <v>0</v>
      </c>
    </row>
    <row r="76" spans="1:8">
      <c r="A76" s="184">
        <v>55</v>
      </c>
      <c r="B76" s="695" t="str">
        <f>'Sch 2 - MTS Expense'!B76:C76</f>
        <v>Other- (Specify)</v>
      </c>
      <c r="C76" s="695"/>
      <c r="D76" s="208" t="str">
        <f>IF('Sch 2 - MTS Expense'!D76="", "", 'Sch 2 - MTS Expense'!D76)</f>
        <v/>
      </c>
      <c r="E76" s="211">
        <f t="shared" si="8"/>
        <v>0</v>
      </c>
      <c r="F76" s="211">
        <f>'Sch 2 - MTS Expense'!I76</f>
        <v>0</v>
      </c>
      <c r="G76" s="211">
        <f>'Sch 3 - NON-MTS Expense'!I76</f>
        <v>0</v>
      </c>
      <c r="H76" s="226">
        <f>'Sch 5 - A&amp;G'!H38</f>
        <v>0</v>
      </c>
    </row>
    <row r="77" spans="1:8">
      <c r="A77" s="184">
        <v>56</v>
      </c>
      <c r="B77" s="695" t="str">
        <f>'Sch 2 - MTS Expense'!B77:C77</f>
        <v>Other- (Specify)</v>
      </c>
      <c r="C77" s="695"/>
      <c r="D77" s="208" t="str">
        <f>IF('Sch 2 - MTS Expense'!D77="", "", 'Sch 2 - MTS Expense'!D77)</f>
        <v/>
      </c>
      <c r="E77" s="211">
        <f t="shared" si="8"/>
        <v>0</v>
      </c>
      <c r="F77" s="211">
        <f>'Sch 2 - MTS Expense'!I77</f>
        <v>0</v>
      </c>
      <c r="G77" s="211">
        <f>'Sch 3 - NON-MTS Expense'!I77</f>
        <v>0</v>
      </c>
      <c r="H77" s="226">
        <f>'Sch 5 - A&amp;G'!H39</f>
        <v>0</v>
      </c>
    </row>
    <row r="78" spans="1:8" ht="17.25">
      <c r="A78" s="184">
        <v>57</v>
      </c>
      <c r="B78" s="695" t="str">
        <f>'Sch 2 - MTS Expense'!B78:C78</f>
        <v>Other- (Specify)</v>
      </c>
      <c r="C78" s="695"/>
      <c r="D78" s="208" t="str">
        <f>IF('Sch 2 - MTS Expense'!D78="", "", 'Sch 2 - MTS Expense'!D78)</f>
        <v/>
      </c>
      <c r="E78" s="213">
        <f t="shared" si="8"/>
        <v>0</v>
      </c>
      <c r="F78" s="213">
        <f>'Sch 2 - MTS Expense'!I78</f>
        <v>0</v>
      </c>
      <c r="G78" s="213">
        <f>'Sch 3 - NON-MTS Expense'!I78</f>
        <v>0</v>
      </c>
      <c r="H78" s="228">
        <f>'Sch 5 - A&amp;G'!H40</f>
        <v>0</v>
      </c>
    </row>
    <row r="79" spans="1:8" ht="17.25">
      <c r="A79" s="184"/>
      <c r="B79" s="711" t="s">
        <v>102</v>
      </c>
      <c r="C79" s="712"/>
      <c r="D79" s="229"/>
      <c r="E79" s="224">
        <f>SUM(E48:E78)</f>
        <v>0</v>
      </c>
      <c r="F79" s="224">
        <f t="shared" ref="F79:H79" si="9">SUM(F48:F78)</f>
        <v>0</v>
      </c>
      <c r="G79" s="224">
        <f t="shared" si="9"/>
        <v>0</v>
      </c>
      <c r="H79" s="230">
        <f t="shared" si="9"/>
        <v>0</v>
      </c>
    </row>
    <row r="80" spans="1:8" ht="15.75">
      <c r="A80" s="184"/>
      <c r="B80" s="710"/>
      <c r="C80" s="710"/>
      <c r="D80" s="229"/>
      <c r="E80" s="211"/>
      <c r="F80" s="211"/>
      <c r="G80" s="211"/>
      <c r="H80" s="226"/>
    </row>
    <row r="81" spans="1:8" ht="18" thickBot="1">
      <c r="A81" s="185"/>
      <c r="B81" s="716" t="s">
        <v>103</v>
      </c>
      <c r="C81" s="716"/>
      <c r="D81" s="231"/>
      <c r="E81" s="6">
        <f>E79+E45</f>
        <v>0</v>
      </c>
      <c r="F81" s="6">
        <f t="shared" ref="F81:H81" si="10">F79+F45</f>
        <v>0</v>
      </c>
      <c r="G81" s="6">
        <f t="shared" si="10"/>
        <v>0</v>
      </c>
      <c r="H81" s="7">
        <f t="shared" si="10"/>
        <v>0</v>
      </c>
    </row>
    <row r="82" spans="1:8" s="359" customFormat="1">
      <c r="A82" s="506"/>
      <c r="B82" s="373"/>
      <c r="C82" s="373"/>
      <c r="D82" s="373"/>
      <c r="E82" s="374"/>
      <c r="F82" s="374"/>
      <c r="G82" s="374"/>
      <c r="H82" s="374"/>
    </row>
    <row r="83" spans="1:8" s="359" customFormat="1">
      <c r="A83" s="507"/>
      <c r="B83" s="715"/>
      <c r="C83" s="715"/>
      <c r="D83" s="715"/>
      <c r="E83" s="715"/>
      <c r="F83" s="715"/>
      <c r="G83" s="715"/>
      <c r="H83" s="381"/>
    </row>
    <row r="84" spans="1:8" s="359" customFormat="1">
      <c r="A84" s="507"/>
      <c r="B84" s="715"/>
      <c r="C84" s="715"/>
      <c r="D84" s="715"/>
      <c r="E84" s="715"/>
      <c r="F84" s="715"/>
      <c r="G84" s="715"/>
      <c r="H84" s="371"/>
    </row>
    <row r="85" spans="1:8" s="359" customFormat="1">
      <c r="A85" s="507"/>
      <c r="B85" s="715"/>
      <c r="C85" s="715"/>
      <c r="D85" s="715"/>
      <c r="E85" s="715"/>
      <c r="F85" s="715"/>
      <c r="G85" s="715"/>
      <c r="H85" s="371"/>
    </row>
    <row r="86" spans="1:8" s="359" customFormat="1">
      <c r="A86" s="370"/>
      <c r="B86" s="715"/>
      <c r="C86" s="715"/>
      <c r="D86" s="715"/>
      <c r="E86" s="715"/>
      <c r="F86" s="715"/>
      <c r="G86" s="715"/>
      <c r="H86" s="371"/>
    </row>
    <row r="87" spans="1:8" s="359" customFormat="1" ht="9.75" customHeight="1">
      <c r="A87" s="370"/>
      <c r="B87" s="715"/>
      <c r="C87" s="715"/>
      <c r="D87" s="715"/>
      <c r="E87" s="715"/>
      <c r="F87" s="715"/>
      <c r="G87" s="715"/>
      <c r="H87" s="371"/>
    </row>
    <row r="88" spans="1:8" s="359" customFormat="1"/>
    <row r="89" spans="1:8" s="359" customFormat="1"/>
    <row r="90" spans="1:8" s="359" customFormat="1"/>
    <row r="91" spans="1:8" s="359" customFormat="1"/>
    <row r="92" spans="1:8" s="359" customFormat="1"/>
    <row r="93" spans="1:8" s="359" customFormat="1"/>
    <row r="94" spans="1:8" s="359" customFormat="1"/>
    <row r="95" spans="1:8" s="359" customFormat="1"/>
    <row r="96" spans="1:8"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sheetData>
  <customSheetViews>
    <customSheetView guid="{B132CD03-A5D7-4D81-A86A-BF3963EBDAE2}">
      <selection activeCell="G3" sqref="G3:H3"/>
      <pageMargins left="0.7" right="0.7" top="0.75" bottom="0.75" header="0.3" footer="0.3"/>
    </customSheetView>
  </customSheetViews>
  <mergeCells count="80">
    <mergeCell ref="B50:C50"/>
    <mergeCell ref="B64:C64"/>
    <mergeCell ref="B65:C65"/>
    <mergeCell ref="B53:C53"/>
    <mergeCell ref="B54:C54"/>
    <mergeCell ref="B55:C55"/>
    <mergeCell ref="B57:C57"/>
    <mergeCell ref="B51:C51"/>
    <mergeCell ref="B52:C52"/>
    <mergeCell ref="B83:G87"/>
    <mergeCell ref="B68:C68"/>
    <mergeCell ref="B69:C69"/>
    <mergeCell ref="B70:C70"/>
    <mergeCell ref="B71:C71"/>
    <mergeCell ref="B81:C81"/>
    <mergeCell ref="B72:C72"/>
    <mergeCell ref="B80:C80"/>
    <mergeCell ref="B79:C79"/>
    <mergeCell ref="B49:C49"/>
    <mergeCell ref="B61:C61"/>
    <mergeCell ref="B78:C78"/>
    <mergeCell ref="B73:C73"/>
    <mergeCell ref="B74:C74"/>
    <mergeCell ref="B75:C75"/>
    <mergeCell ref="B76:C76"/>
    <mergeCell ref="B77:C77"/>
    <mergeCell ref="B56:C56"/>
    <mergeCell ref="B66:C66"/>
    <mergeCell ref="B67:C67"/>
    <mergeCell ref="B58:C58"/>
    <mergeCell ref="B59:C59"/>
    <mergeCell ref="B60:C60"/>
    <mergeCell ref="B62:C62"/>
    <mergeCell ref="B63:C63"/>
    <mergeCell ref="B34:C34"/>
    <mergeCell ref="B35:C35"/>
    <mergeCell ref="B48:C48"/>
    <mergeCell ref="B43:C43"/>
    <mergeCell ref="B47:C47"/>
    <mergeCell ref="B44:C44"/>
    <mergeCell ref="B36:C36"/>
    <mergeCell ref="B37:C37"/>
    <mergeCell ref="B40:C40"/>
    <mergeCell ref="B38:C38"/>
    <mergeCell ref="B39:C39"/>
    <mergeCell ref="B45:C45"/>
    <mergeCell ref="B46:C46"/>
    <mergeCell ref="B41:C41"/>
    <mergeCell ref="B42:C42"/>
    <mergeCell ref="A1:H1"/>
    <mergeCell ref="A4:B4"/>
    <mergeCell ref="G3:H3"/>
    <mergeCell ref="B18:C18"/>
    <mergeCell ref="B20:C20"/>
    <mergeCell ref="A6:A8"/>
    <mergeCell ref="B6:C8"/>
    <mergeCell ref="A3:B3"/>
    <mergeCell ref="B9:C9"/>
    <mergeCell ref="B10:C10"/>
    <mergeCell ref="B11:C11"/>
    <mergeCell ref="B12:C12"/>
    <mergeCell ref="B14:C14"/>
    <mergeCell ref="B15:C15"/>
    <mergeCell ref="B16:C16"/>
    <mergeCell ref="B17:C17"/>
    <mergeCell ref="B26:C26"/>
    <mergeCell ref="B27:C27"/>
    <mergeCell ref="B28:C28"/>
    <mergeCell ref="B13:C13"/>
    <mergeCell ref="B33:C33"/>
    <mergeCell ref="B24:C24"/>
    <mergeCell ref="B25:C25"/>
    <mergeCell ref="B29:C29"/>
    <mergeCell ref="B31:C31"/>
    <mergeCell ref="B30:C30"/>
    <mergeCell ref="B32:C32"/>
    <mergeCell ref="B23:C23"/>
    <mergeCell ref="B21:C21"/>
    <mergeCell ref="B22:C22"/>
    <mergeCell ref="B19:C19"/>
  </mergeCells>
  <phoneticPr fontId="40" type="noConversion"/>
  <pageMargins left="0.25" right="0.25" top="0.5" bottom="0.5" header="0.25" footer="0.25"/>
  <pageSetup scale="57" orientation="portrait" r:id="rId1"/>
  <headerFooter>
    <oddHeader>&amp;R&amp;9Healthcare and Family Services
Emergency Medical Transportation Cost Report</oddHeader>
    <oddFooter>&amp;C&amp;9Sch 1 - Total Expense&amp;R&amp;9Page &amp;P of &amp;N</oddFooter>
  </headerFooter>
  <rowBreaks count="2" manualBreakCount="2">
    <brk id="75" max="7" man="1"/>
    <brk id="81" max="16383" man="1"/>
  </rowBreak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208"/>
  <sheetViews>
    <sheetView showGridLines="0" zoomScaleNormal="100" workbookViewId="0">
      <selection activeCell="E8" sqref="E8"/>
    </sheetView>
  </sheetViews>
  <sheetFormatPr defaultColWidth="8.85546875" defaultRowHeight="15"/>
  <cols>
    <col min="2" max="3" width="23.42578125" customWidth="1"/>
    <col min="4" max="4" width="11.140625" customWidth="1"/>
    <col min="5" max="7" width="17.42578125" customWidth="1"/>
    <col min="8" max="8" width="16.7109375" customWidth="1"/>
    <col min="9" max="9" width="17.42578125" customWidth="1"/>
    <col min="10" max="11" width="8.85546875" style="359"/>
    <col min="12" max="12" width="30.7109375" style="359" customWidth="1"/>
    <col min="13" max="13" width="15.7109375" style="359" customWidth="1"/>
    <col min="14" max="34" width="8.85546875" style="359"/>
  </cols>
  <sheetData>
    <row r="1" spans="1:9" s="359" customFormat="1" ht="15.75">
      <c r="A1" s="698" t="s">
        <v>104</v>
      </c>
      <c r="B1" s="698"/>
      <c r="C1" s="698"/>
      <c r="D1" s="698"/>
      <c r="E1" s="698"/>
      <c r="F1" s="698"/>
      <c r="G1" s="698"/>
      <c r="H1" s="698"/>
      <c r="I1" s="698"/>
    </row>
    <row r="2" spans="1:9" s="359" customFormat="1">
      <c r="A2" s="360"/>
      <c r="B2" s="360"/>
      <c r="C2" s="375"/>
      <c r="D2" s="375"/>
      <c r="E2" s="376"/>
      <c r="F2" s="376"/>
      <c r="G2" s="376"/>
      <c r="H2" s="376"/>
      <c r="I2" s="377"/>
    </row>
    <row r="3" spans="1:9" s="359" customFormat="1">
      <c r="A3" s="699" t="s">
        <v>105</v>
      </c>
      <c r="B3" s="699"/>
      <c r="C3" s="733">
        <f>'General Information'!A5</f>
        <v>0</v>
      </c>
      <c r="D3" s="733"/>
      <c r="E3" s="733"/>
      <c r="F3" s="378"/>
      <c r="G3" s="366" t="s">
        <v>40</v>
      </c>
      <c r="H3" s="700">
        <f>'General Information'!$C$25</f>
        <v>0</v>
      </c>
      <c r="I3" s="700"/>
    </row>
    <row r="4" spans="1:9" s="359" customFormat="1">
      <c r="A4" s="699" t="s">
        <v>41</v>
      </c>
      <c r="B4" s="699"/>
      <c r="C4" s="727">
        <f>'General Information'!F5</f>
        <v>0</v>
      </c>
      <c r="D4" s="727"/>
      <c r="E4" s="727"/>
      <c r="F4" s="378"/>
      <c r="G4" s="728"/>
      <c r="H4" s="728"/>
      <c r="I4" s="379"/>
    </row>
    <row r="5" spans="1:9" s="359" customFormat="1" ht="16.5" thickBot="1">
      <c r="A5" s="380"/>
      <c r="B5" s="380"/>
      <c r="C5" s="370"/>
      <c r="D5" s="370"/>
      <c r="E5" s="371"/>
      <c r="F5" s="371"/>
      <c r="G5" s="371"/>
      <c r="H5" s="372"/>
      <c r="I5" s="381"/>
    </row>
    <row r="6" spans="1:9">
      <c r="A6" s="734" t="s">
        <v>42</v>
      </c>
      <c r="B6" s="737" t="s">
        <v>43</v>
      </c>
      <c r="C6" s="738"/>
      <c r="D6" s="50"/>
      <c r="E6" s="50">
        <v>1</v>
      </c>
      <c r="F6" s="50">
        <v>2</v>
      </c>
      <c r="G6" s="50">
        <v>3</v>
      </c>
      <c r="H6" s="50">
        <v>4</v>
      </c>
      <c r="I6" s="51">
        <v>5</v>
      </c>
    </row>
    <row r="7" spans="1:9" ht="51.75">
      <c r="A7" s="735"/>
      <c r="B7" s="739"/>
      <c r="C7" s="740"/>
      <c r="D7" s="54" t="s">
        <v>294</v>
      </c>
      <c r="E7" s="52" t="s">
        <v>46</v>
      </c>
      <c r="F7" s="52" t="s">
        <v>106</v>
      </c>
      <c r="G7" s="52" t="s">
        <v>291</v>
      </c>
      <c r="H7" s="52" t="s">
        <v>107</v>
      </c>
      <c r="I7" s="53" t="s">
        <v>108</v>
      </c>
    </row>
    <row r="8" spans="1:9" ht="26.25" thickBot="1">
      <c r="A8" s="736"/>
      <c r="B8" s="741"/>
      <c r="C8" s="742"/>
      <c r="D8" s="46"/>
      <c r="E8" s="186"/>
      <c r="F8" s="187" t="s">
        <v>109</v>
      </c>
      <c r="G8" s="187" t="s">
        <v>110</v>
      </c>
      <c r="H8" s="187" t="s">
        <v>111</v>
      </c>
      <c r="I8" s="188" t="s">
        <v>112</v>
      </c>
    </row>
    <row r="9" spans="1:9" ht="16.5" thickTop="1">
      <c r="A9" s="190"/>
      <c r="B9" s="743" t="s">
        <v>53</v>
      </c>
      <c r="C9" s="744"/>
      <c r="D9" s="189"/>
      <c r="E9" s="171"/>
      <c r="F9" s="171"/>
      <c r="G9" s="171"/>
      <c r="H9" s="171"/>
      <c r="I9" s="172"/>
    </row>
    <row r="10" spans="1:9">
      <c r="A10" s="182">
        <v>1</v>
      </c>
      <c r="B10" s="717" t="s">
        <v>54</v>
      </c>
      <c r="C10" s="718"/>
      <c r="D10" s="232"/>
      <c r="E10" s="233">
        <v>0</v>
      </c>
      <c r="F10" s="234">
        <f>'Sch 4 - CRSB'!I10</f>
        <v>0</v>
      </c>
      <c r="G10" s="234">
        <f>SUMIFS('Sch 6 - Reclassifications'!$H$9:$H$69, 'Sch 6 - Reclassifications'!$F$9:$F$69, 'Sch 2 - MTS Expense'!$A10, 'Sch 6 - Reclassifications'!$G$9:$G$69,2)-SUMIFS('Sch 6 - Reclassifications'!$L$9:$L$69, 'Sch 6 - Reclassifications'!$J$9:$J$69, 'Sch 2 - MTS Expense'!$A10, 'Sch 6 - Reclassifications'!$K$9:$K$69, 2)</f>
        <v>0</v>
      </c>
      <c r="H10" s="234">
        <f>SUMIFS('Sch 7 - Adjustments'!$E$9:$E$39, 'Sch 7 - Adjustments'!$I$9:$I$39, 'Sch 2 - MTS Expense'!$A10, 'Sch 7 - Adjustments'!$H$9:$H$39, 2)</f>
        <v>0</v>
      </c>
      <c r="I10" s="227">
        <f>SUM(E10:H10)</f>
        <v>0</v>
      </c>
    </row>
    <row r="11" spans="1:9">
      <c r="A11" s="182">
        <v>2</v>
      </c>
      <c r="B11" s="717" t="s">
        <v>55</v>
      </c>
      <c r="C11" s="718"/>
      <c r="D11" s="232"/>
      <c r="E11" s="235">
        <v>0</v>
      </c>
      <c r="F11" s="236">
        <f>'Sch 4 - CRSB'!I11</f>
        <v>0</v>
      </c>
      <c r="G11" s="236">
        <f>SUMIFS('Sch 6 - Reclassifications'!$H$9:$H$69, 'Sch 6 - Reclassifications'!$F$9:$F$69, 'Sch 2 - MTS Expense'!$A11, 'Sch 6 - Reclassifications'!$G$9:$G$69,2)-SUMIFS('Sch 6 - Reclassifications'!$L$9:$L$69, 'Sch 6 - Reclassifications'!$J$9:$J$69, 'Sch 2 - MTS Expense'!$A11, 'Sch 6 - Reclassifications'!$K$9:$K$69, 2)</f>
        <v>0</v>
      </c>
      <c r="H11" s="236">
        <f>SUMIFS('Sch 7 - Adjustments'!$E$9:$E$39, 'Sch 7 - Adjustments'!$I$9:$I$39, 'Sch 2 - MTS Expense'!$A11, 'Sch 7 - Adjustments'!$H$9:$H$39, 2)</f>
        <v>0</v>
      </c>
      <c r="I11" s="226">
        <f t="shared" ref="I11:I19" si="0">SUM(E11:H11)</f>
        <v>0</v>
      </c>
    </row>
    <row r="12" spans="1:9">
      <c r="A12" s="182">
        <v>3</v>
      </c>
      <c r="B12" s="717" t="s">
        <v>56</v>
      </c>
      <c r="C12" s="718"/>
      <c r="D12" s="232"/>
      <c r="E12" s="235">
        <v>0</v>
      </c>
      <c r="F12" s="236">
        <f>'Sch 4 - CRSB'!I12</f>
        <v>0</v>
      </c>
      <c r="G12" s="236">
        <f>SUMIFS('Sch 6 - Reclassifications'!$H$9:$H$69, 'Sch 6 - Reclassifications'!$F$9:$F$69, 'Sch 2 - MTS Expense'!$A12, 'Sch 6 - Reclassifications'!$G$9:$G$69,2)-SUMIFS('Sch 6 - Reclassifications'!$L$9:$L$69, 'Sch 6 - Reclassifications'!$J$9:$J$69, 'Sch 2 - MTS Expense'!$A12, 'Sch 6 - Reclassifications'!$K$9:$K$69, 2)</f>
        <v>0</v>
      </c>
      <c r="H12" s="236">
        <f>SUMIFS('Sch 7 - Adjustments'!$E$9:$E$39, 'Sch 7 - Adjustments'!$I$9:$I$39, 'Sch 2 - MTS Expense'!$A12, 'Sch 7 - Adjustments'!$H$9:$H$39, 2)</f>
        <v>0</v>
      </c>
      <c r="I12" s="226">
        <f t="shared" si="0"/>
        <v>0</v>
      </c>
    </row>
    <row r="13" spans="1:9">
      <c r="A13" s="182">
        <v>4</v>
      </c>
      <c r="B13" s="717" t="s">
        <v>57</v>
      </c>
      <c r="C13" s="718"/>
      <c r="D13" s="232"/>
      <c r="E13" s="235">
        <v>0</v>
      </c>
      <c r="F13" s="236">
        <f>'Sch 4 - CRSB'!I13</f>
        <v>0</v>
      </c>
      <c r="G13" s="236">
        <f>SUMIFS('Sch 6 - Reclassifications'!$H$9:$H$69, 'Sch 6 - Reclassifications'!$F$9:$F$69, 'Sch 2 - MTS Expense'!$A13, 'Sch 6 - Reclassifications'!$G$9:$G$69,2)-SUMIFS('Sch 6 - Reclassifications'!$L$9:$L$69, 'Sch 6 - Reclassifications'!$J$9:$J$69, 'Sch 2 - MTS Expense'!$A13, 'Sch 6 - Reclassifications'!$K$9:$K$69, 2)</f>
        <v>0</v>
      </c>
      <c r="H13" s="236">
        <f>SUMIFS('Sch 7 - Adjustments'!$E$9:$E$39, 'Sch 7 - Adjustments'!$I$9:$I$39, 'Sch 2 - MTS Expense'!$A13, 'Sch 7 - Adjustments'!$H$9:$H$39, 2)</f>
        <v>0</v>
      </c>
      <c r="I13" s="226">
        <f t="shared" si="0"/>
        <v>0</v>
      </c>
    </row>
    <row r="14" spans="1:9">
      <c r="A14" s="182">
        <v>5</v>
      </c>
      <c r="B14" s="717" t="s">
        <v>58</v>
      </c>
      <c r="C14" s="718"/>
      <c r="D14" s="232"/>
      <c r="E14" s="235">
        <v>0</v>
      </c>
      <c r="F14" s="236">
        <f>'Sch 4 - CRSB'!I14</f>
        <v>0</v>
      </c>
      <c r="G14" s="236">
        <f>SUMIFS('Sch 6 - Reclassifications'!$H$9:$H$69, 'Sch 6 - Reclassifications'!$F$9:$F$69, 'Sch 2 - MTS Expense'!$A14, 'Sch 6 - Reclassifications'!$G$9:$G$69,2)-SUMIFS('Sch 6 - Reclassifications'!$L$9:$L$69, 'Sch 6 - Reclassifications'!$J$9:$J$69, 'Sch 2 - MTS Expense'!$A14, 'Sch 6 - Reclassifications'!$K$9:$K$69, 2)</f>
        <v>0</v>
      </c>
      <c r="H14" s="236">
        <f>SUMIFS('Sch 7 - Adjustments'!$E$9:$E$39, 'Sch 7 - Adjustments'!$I$9:$I$39, 'Sch 2 - MTS Expense'!$A14, 'Sch 7 - Adjustments'!$H$9:$H$39, 2)</f>
        <v>0</v>
      </c>
      <c r="I14" s="226">
        <f t="shared" si="0"/>
        <v>0</v>
      </c>
    </row>
    <row r="15" spans="1:9">
      <c r="A15" s="182">
        <v>6</v>
      </c>
      <c r="B15" s="717" t="s">
        <v>59</v>
      </c>
      <c r="C15" s="718"/>
      <c r="D15" s="232"/>
      <c r="E15" s="235">
        <v>0</v>
      </c>
      <c r="F15" s="236">
        <f>'Sch 4 - CRSB'!I15</f>
        <v>0</v>
      </c>
      <c r="G15" s="236">
        <f>SUMIFS('Sch 6 - Reclassifications'!$H$9:$H$69, 'Sch 6 - Reclassifications'!$F$9:$F$69, 'Sch 2 - MTS Expense'!$A15, 'Sch 6 - Reclassifications'!$G$9:$G$69,2)-SUMIFS('Sch 6 - Reclassifications'!$L$9:$L$69, 'Sch 6 - Reclassifications'!$J$9:$J$69, 'Sch 2 - MTS Expense'!$A15, 'Sch 6 - Reclassifications'!$K$9:$K$69, 2)</f>
        <v>0</v>
      </c>
      <c r="H15" s="236">
        <f>SUMIFS('Sch 7 - Adjustments'!$E$9:$E$39, 'Sch 7 - Adjustments'!$I$9:$I$39, 'Sch 2 - MTS Expense'!$A15, 'Sch 7 - Adjustments'!$H$9:$H$39, 2)</f>
        <v>0</v>
      </c>
      <c r="I15" s="226">
        <f t="shared" si="0"/>
        <v>0</v>
      </c>
    </row>
    <row r="16" spans="1:9">
      <c r="A16" s="182">
        <v>7</v>
      </c>
      <c r="B16" s="717" t="s">
        <v>60</v>
      </c>
      <c r="C16" s="718"/>
      <c r="D16" s="232"/>
      <c r="E16" s="235">
        <v>0</v>
      </c>
      <c r="F16" s="236">
        <f>'Sch 4 - CRSB'!I16</f>
        <v>0</v>
      </c>
      <c r="G16" s="236">
        <f>SUMIFS('Sch 6 - Reclassifications'!$H$9:$H$69, 'Sch 6 - Reclassifications'!$F$9:$F$69, 'Sch 2 - MTS Expense'!$A16, 'Sch 6 - Reclassifications'!$G$9:$G$69,2)-SUMIFS('Sch 6 - Reclassifications'!$L$9:$L$69, 'Sch 6 - Reclassifications'!$J$9:$J$69, 'Sch 2 - MTS Expense'!$A16, 'Sch 6 - Reclassifications'!$K$9:$K$69, 2)</f>
        <v>0</v>
      </c>
      <c r="H16" s="236">
        <f>SUMIFS('Sch 7 - Adjustments'!$E$9:$E$39, 'Sch 7 - Adjustments'!$I$9:$I$39, 'Sch 2 - MTS Expense'!$A16, 'Sch 7 - Adjustments'!$H$9:$H$39, 2)</f>
        <v>0</v>
      </c>
      <c r="I16" s="226">
        <f t="shared" si="0"/>
        <v>0</v>
      </c>
    </row>
    <row r="17" spans="1:9">
      <c r="A17" s="182">
        <v>8</v>
      </c>
      <c r="B17" s="717" t="s">
        <v>61</v>
      </c>
      <c r="C17" s="718"/>
      <c r="D17" s="232"/>
      <c r="E17" s="235">
        <v>0</v>
      </c>
      <c r="F17" s="236">
        <f>'Sch 4 - CRSB'!I17</f>
        <v>0</v>
      </c>
      <c r="G17" s="236">
        <f>SUMIFS('Sch 6 - Reclassifications'!$H$9:$H$69, 'Sch 6 - Reclassifications'!$F$9:$F$69, 'Sch 2 - MTS Expense'!$A17, 'Sch 6 - Reclassifications'!$G$9:$G$69,2)-SUMIFS('Sch 6 - Reclassifications'!$L$9:$L$69, 'Sch 6 - Reclassifications'!$J$9:$J$69, 'Sch 2 - MTS Expense'!$A17, 'Sch 6 - Reclassifications'!$K$9:$K$69, 2)</f>
        <v>0</v>
      </c>
      <c r="H17" s="236">
        <f>SUMIFS('Sch 7 - Adjustments'!$E$9:$E$39, 'Sch 7 - Adjustments'!$I$9:$I$39, 'Sch 2 - MTS Expense'!$A17, 'Sch 7 - Adjustments'!$H$9:$H$39, 2)</f>
        <v>0</v>
      </c>
      <c r="I17" s="226">
        <f t="shared" si="0"/>
        <v>0</v>
      </c>
    </row>
    <row r="18" spans="1:9">
      <c r="A18" s="182">
        <v>9</v>
      </c>
      <c r="B18" s="721" t="s">
        <v>277</v>
      </c>
      <c r="C18" s="722"/>
      <c r="D18" s="232"/>
      <c r="E18" s="235">
        <v>0</v>
      </c>
      <c r="F18" s="236">
        <f>'Sch 4 - CRSB'!I18</f>
        <v>0</v>
      </c>
      <c r="G18" s="236">
        <f>SUMIFS('Sch 6 - Reclassifications'!$H$9:$H$69, 'Sch 6 - Reclassifications'!$F$9:$F$69, 'Sch 2 - MTS Expense'!$A18, 'Sch 6 - Reclassifications'!$G$9:$G$69,2)-SUMIFS('Sch 6 - Reclassifications'!$L$9:$L$69, 'Sch 6 - Reclassifications'!$J$9:$J$69, 'Sch 2 - MTS Expense'!$A18, 'Sch 6 - Reclassifications'!$K$9:$K$69, 2)</f>
        <v>0</v>
      </c>
      <c r="H18" s="236">
        <f>SUMIFS('Sch 7 - Adjustments'!$E$9:$E$39, 'Sch 7 - Adjustments'!$I$9:$I$39, 'Sch 2 - MTS Expense'!$A18, 'Sch 7 - Adjustments'!$H$9:$H$39, 2)</f>
        <v>0</v>
      </c>
      <c r="I18" s="226">
        <f t="shared" si="0"/>
        <v>0</v>
      </c>
    </row>
    <row r="19" spans="1:9" ht="17.25">
      <c r="A19" s="182">
        <v>10</v>
      </c>
      <c r="B19" s="721" t="s">
        <v>277</v>
      </c>
      <c r="C19" s="722"/>
      <c r="D19" s="232"/>
      <c r="E19" s="237">
        <v>0</v>
      </c>
      <c r="F19" s="238">
        <f>'Sch 4 - CRSB'!I19</f>
        <v>0</v>
      </c>
      <c r="G19" s="238">
        <f>SUMIFS('Sch 6 - Reclassifications'!$H$9:$H$69, 'Sch 6 - Reclassifications'!$F$9:$F$69, 'Sch 2 - MTS Expense'!$A19, 'Sch 6 - Reclassifications'!$G$9:$G$69,2)-SUMIFS('Sch 6 - Reclassifications'!$L$9:$L$69, 'Sch 6 - Reclassifications'!$J$9:$J$69, 'Sch 2 - MTS Expense'!$A19, 'Sch 6 - Reclassifications'!$K$9:$K$69, 2)</f>
        <v>0</v>
      </c>
      <c r="H19" s="238">
        <f>SUMIFS('Sch 7 - Adjustments'!$E$9:$E$39, 'Sch 7 - Adjustments'!$I$9:$I$39, 'Sch 2 - MTS Expense'!$A19, 'Sch 7 - Adjustments'!$H$9:$H$39, 2)</f>
        <v>0</v>
      </c>
      <c r="I19" s="265">
        <f t="shared" si="0"/>
        <v>0</v>
      </c>
    </row>
    <row r="20" spans="1:9" ht="18">
      <c r="A20" s="182"/>
      <c r="B20" s="711" t="s">
        <v>62</v>
      </c>
      <c r="C20" s="712"/>
      <c r="D20" s="208"/>
      <c r="E20" s="215">
        <f>SUM(E10:E19)</f>
        <v>0</v>
      </c>
      <c r="F20" s="215">
        <f t="shared" ref="F20:I20" si="1">SUM(F10:F19)</f>
        <v>0</v>
      </c>
      <c r="G20" s="215">
        <f t="shared" si="1"/>
        <v>0</v>
      </c>
      <c r="H20" s="215">
        <f t="shared" si="1"/>
        <v>0</v>
      </c>
      <c r="I20" s="239">
        <f t="shared" si="1"/>
        <v>0</v>
      </c>
    </row>
    <row r="21" spans="1:9" ht="15.75">
      <c r="A21" s="182"/>
      <c r="B21" s="731"/>
      <c r="C21" s="732"/>
      <c r="D21" s="208"/>
      <c r="E21" s="211"/>
      <c r="F21" s="236"/>
      <c r="G21" s="236"/>
      <c r="H21" s="236"/>
      <c r="I21" s="226"/>
    </row>
    <row r="22" spans="1:9" ht="15.75">
      <c r="A22" s="182"/>
      <c r="B22" s="731" t="s">
        <v>63</v>
      </c>
      <c r="C22" s="732"/>
      <c r="D22" s="208"/>
      <c r="E22" s="211"/>
      <c r="F22" s="236"/>
      <c r="G22" s="236"/>
      <c r="H22" s="236"/>
      <c r="I22" s="226"/>
    </row>
    <row r="23" spans="1:9">
      <c r="A23" s="182">
        <v>11</v>
      </c>
      <c r="B23" s="717" t="s">
        <v>64</v>
      </c>
      <c r="C23" s="718"/>
      <c r="D23" s="232"/>
      <c r="E23" s="233">
        <v>0</v>
      </c>
      <c r="F23" s="234">
        <f>'Sch 4 - CRSB'!I35</f>
        <v>0</v>
      </c>
      <c r="G23" s="234">
        <f>SUMIFS('Sch 6 - Reclassifications'!$H$9:$H$69, 'Sch 6 - Reclassifications'!$F$9:$F$69, 'Sch 2 - MTS Expense'!$A23, 'Sch 6 - Reclassifications'!$G$9:$G$69,2)-SUMIFS('Sch 6 - Reclassifications'!$L$9:$L$69, 'Sch 6 - Reclassifications'!$J$9:$J$69, 'Sch 2 - MTS Expense'!$A23, 'Sch 6 - Reclassifications'!$K$9:$K$69, 2)</f>
        <v>0</v>
      </c>
      <c r="H23" s="234">
        <f>SUMIFS('Sch 7 - Adjustments'!$E$9:$E$39, 'Sch 7 - Adjustments'!$I$9:$I$39, 'Sch 2 - MTS Expense'!$A23, 'Sch 7 - Adjustments'!$H$9:$H$39, 2)</f>
        <v>0</v>
      </c>
      <c r="I23" s="227">
        <f>SUM(E23:H23)</f>
        <v>0</v>
      </c>
    </row>
    <row r="24" spans="1:9">
      <c r="A24" s="182">
        <v>12</v>
      </c>
      <c r="B24" s="717" t="s">
        <v>65</v>
      </c>
      <c r="C24" s="718"/>
      <c r="D24" s="232"/>
      <c r="E24" s="235">
        <v>0</v>
      </c>
      <c r="F24" s="236">
        <f>'Sch 4 - CRSB'!I36</f>
        <v>0</v>
      </c>
      <c r="G24" s="236">
        <f>SUMIFS('Sch 6 - Reclassifications'!$H$9:$H$69, 'Sch 6 - Reclassifications'!$F$9:$F$69, 'Sch 2 - MTS Expense'!$A24, 'Sch 6 - Reclassifications'!$G$9:$G$69,2)-SUMIFS('Sch 6 - Reclassifications'!$L$9:$L$69, 'Sch 6 - Reclassifications'!$J$9:$J$69, 'Sch 2 - MTS Expense'!$A24, 'Sch 6 - Reclassifications'!$K$9:$K$69, 2)</f>
        <v>0</v>
      </c>
      <c r="H24" s="236">
        <f>SUMIFS('Sch 7 - Adjustments'!$E$9:$E$39, 'Sch 7 - Adjustments'!$I$9:$I$39, 'Sch 2 - MTS Expense'!$A24, 'Sch 7 - Adjustments'!$H$9:$H$39, 2)</f>
        <v>0</v>
      </c>
      <c r="I24" s="226">
        <f>SUM(E24:H24)</f>
        <v>0</v>
      </c>
    </row>
    <row r="25" spans="1:9">
      <c r="A25" s="182">
        <v>13</v>
      </c>
      <c r="B25" s="717" t="s">
        <v>66</v>
      </c>
      <c r="C25" s="718"/>
      <c r="D25" s="232"/>
      <c r="E25" s="235">
        <v>0</v>
      </c>
      <c r="F25" s="236">
        <f>'Sch 4 - CRSB'!I37</f>
        <v>0</v>
      </c>
      <c r="G25" s="236">
        <f>SUMIFS('Sch 6 - Reclassifications'!$H$9:$H$69, 'Sch 6 - Reclassifications'!$F$9:$F$69, 'Sch 2 - MTS Expense'!$A25, 'Sch 6 - Reclassifications'!$G$9:$G$69,2)-SUMIFS('Sch 6 - Reclassifications'!$L$9:$L$69, 'Sch 6 - Reclassifications'!$J$9:$J$69, 'Sch 2 - MTS Expense'!$A25, 'Sch 6 - Reclassifications'!$K$9:$K$69, 2)</f>
        <v>0</v>
      </c>
      <c r="H25" s="236">
        <f>SUMIFS('Sch 7 - Adjustments'!$E$9:$E$39, 'Sch 7 - Adjustments'!$I$9:$I$39, 'Sch 2 - MTS Expense'!$A25, 'Sch 7 - Adjustments'!$H$9:$H$39, 2)</f>
        <v>0</v>
      </c>
      <c r="I25" s="226">
        <f t="shared" ref="I25:I30" si="2">SUM(E25:H25)</f>
        <v>0</v>
      </c>
    </row>
    <row r="26" spans="1:9">
      <c r="A26" s="182">
        <v>14</v>
      </c>
      <c r="B26" s="717" t="s">
        <v>67</v>
      </c>
      <c r="C26" s="718"/>
      <c r="D26" s="232"/>
      <c r="E26" s="235">
        <v>0</v>
      </c>
      <c r="F26" s="236">
        <f>'Sch 4 - CRSB'!I38</f>
        <v>0</v>
      </c>
      <c r="G26" s="236">
        <f>SUMIFS('Sch 6 - Reclassifications'!$H$9:$H$69, 'Sch 6 - Reclassifications'!$F$9:$F$69, 'Sch 2 - MTS Expense'!$A26, 'Sch 6 - Reclassifications'!$G$9:$G$69,2)-SUMIFS('Sch 6 - Reclassifications'!$L$9:$L$69, 'Sch 6 - Reclassifications'!$J$9:$J$69, 'Sch 2 - MTS Expense'!$A26, 'Sch 6 - Reclassifications'!$K$9:$K$69, 2)</f>
        <v>0</v>
      </c>
      <c r="H26" s="236">
        <f>SUMIFS('Sch 7 - Adjustments'!$E$9:$E$39, 'Sch 7 - Adjustments'!$I$9:$I$39, 'Sch 2 - MTS Expense'!$A26, 'Sch 7 - Adjustments'!$H$9:$H$39, 2)</f>
        <v>0</v>
      </c>
      <c r="I26" s="226">
        <f t="shared" si="2"/>
        <v>0</v>
      </c>
    </row>
    <row r="27" spans="1:9">
      <c r="A27" s="182">
        <v>15</v>
      </c>
      <c r="B27" s="721" t="s">
        <v>277</v>
      </c>
      <c r="C27" s="722"/>
      <c r="D27" s="232"/>
      <c r="E27" s="235">
        <v>0</v>
      </c>
      <c r="F27" s="236">
        <f>'Sch 4 - CRSB'!I39</f>
        <v>0</v>
      </c>
      <c r="G27" s="236">
        <f>SUMIFS('Sch 6 - Reclassifications'!$H$9:$H$69, 'Sch 6 - Reclassifications'!$F$9:$F$69, 'Sch 2 - MTS Expense'!$A27, 'Sch 6 - Reclassifications'!$G$9:$G$69,2)-SUMIFS('Sch 6 - Reclassifications'!$L$9:$L$69, 'Sch 6 - Reclassifications'!$J$9:$J$69, 'Sch 2 - MTS Expense'!$A27, 'Sch 6 - Reclassifications'!$K$9:$K$69, 2)</f>
        <v>0</v>
      </c>
      <c r="H27" s="236">
        <f>SUMIFS('Sch 7 - Adjustments'!$E$9:$E$39, 'Sch 7 - Adjustments'!$I$9:$I$39, 'Sch 2 - MTS Expense'!$A27, 'Sch 7 - Adjustments'!$H$9:$H$39, 2)</f>
        <v>0</v>
      </c>
      <c r="I27" s="226">
        <f t="shared" si="2"/>
        <v>0</v>
      </c>
    </row>
    <row r="28" spans="1:9">
      <c r="A28" s="182">
        <v>16</v>
      </c>
      <c r="B28" s="721" t="s">
        <v>277</v>
      </c>
      <c r="C28" s="722"/>
      <c r="D28" s="232"/>
      <c r="E28" s="235">
        <v>0</v>
      </c>
      <c r="F28" s="236">
        <f>'Sch 4 - CRSB'!I40</f>
        <v>0</v>
      </c>
      <c r="G28" s="236">
        <f>SUMIFS('Sch 6 - Reclassifications'!$H$9:$H$69, 'Sch 6 - Reclassifications'!$F$9:$F$69, 'Sch 2 - MTS Expense'!$A28, 'Sch 6 - Reclassifications'!$G$9:$G$69,2)-SUMIFS('Sch 6 - Reclassifications'!$L$9:$L$69, 'Sch 6 - Reclassifications'!$J$9:$J$69, 'Sch 2 - MTS Expense'!$A28, 'Sch 6 - Reclassifications'!$K$9:$K$69, 2)</f>
        <v>0</v>
      </c>
      <c r="H28" s="236">
        <f>SUMIFS('Sch 7 - Adjustments'!$E$9:$E$39, 'Sch 7 - Adjustments'!$I$9:$I$39, 'Sch 2 - MTS Expense'!$A28, 'Sch 7 - Adjustments'!$H$9:$H$39, 2)</f>
        <v>0</v>
      </c>
      <c r="I28" s="226">
        <f t="shared" si="2"/>
        <v>0</v>
      </c>
    </row>
    <row r="29" spans="1:9">
      <c r="A29" s="182">
        <v>17</v>
      </c>
      <c r="B29" s="721" t="s">
        <v>277</v>
      </c>
      <c r="C29" s="722"/>
      <c r="D29" s="232"/>
      <c r="E29" s="235">
        <v>0</v>
      </c>
      <c r="F29" s="236">
        <f>'Sch 4 - CRSB'!I41</f>
        <v>0</v>
      </c>
      <c r="G29" s="236">
        <f>SUMIFS('Sch 6 - Reclassifications'!$H$9:$H$69, 'Sch 6 - Reclassifications'!$F$9:$F$69, 'Sch 2 - MTS Expense'!$A29, 'Sch 6 - Reclassifications'!$G$9:$G$69,2)-SUMIFS('Sch 6 - Reclassifications'!$L$9:$L$69, 'Sch 6 - Reclassifications'!$J$9:$J$69, 'Sch 2 - MTS Expense'!$A29, 'Sch 6 - Reclassifications'!$K$9:$K$69, 2)</f>
        <v>0</v>
      </c>
      <c r="H29" s="236">
        <f>SUMIFS('Sch 7 - Adjustments'!$E$9:$E$39, 'Sch 7 - Adjustments'!$I$9:$I$39, 'Sch 2 - MTS Expense'!$A29, 'Sch 7 - Adjustments'!$H$9:$H$39, 2)</f>
        <v>0</v>
      </c>
      <c r="I29" s="226">
        <f t="shared" si="2"/>
        <v>0</v>
      </c>
    </row>
    <row r="30" spans="1:9" ht="17.25">
      <c r="A30" s="182">
        <v>18</v>
      </c>
      <c r="B30" s="721" t="s">
        <v>277</v>
      </c>
      <c r="C30" s="722"/>
      <c r="D30" s="232"/>
      <c r="E30" s="237">
        <v>0</v>
      </c>
      <c r="F30" s="238">
        <f>'Sch 4 - CRSB'!I42</f>
        <v>0</v>
      </c>
      <c r="G30" s="238">
        <f>SUMIFS('Sch 6 - Reclassifications'!$H$9:$H$69, 'Sch 6 - Reclassifications'!$F$9:$F$69, 'Sch 2 - MTS Expense'!$A30, 'Sch 6 - Reclassifications'!$G$9:$G$69,2)-SUMIFS('Sch 6 - Reclassifications'!$L$9:$L$69, 'Sch 6 - Reclassifications'!$J$9:$J$69, 'Sch 2 - MTS Expense'!$A30, 'Sch 6 - Reclassifications'!$K$9:$K$69, 2)</f>
        <v>0</v>
      </c>
      <c r="H30" s="238">
        <f>SUMIFS('Sch 7 - Adjustments'!$E$9:$E$39, 'Sch 7 - Adjustments'!$I$9:$I$39, 'Sch 2 - MTS Expense'!$A30, 'Sch 7 - Adjustments'!$H$9:$H$39, 2)</f>
        <v>0</v>
      </c>
      <c r="I30" s="265">
        <f t="shared" si="2"/>
        <v>0</v>
      </c>
    </row>
    <row r="31" spans="1:9" ht="20.25">
      <c r="A31" s="182"/>
      <c r="B31" s="713" t="s">
        <v>68</v>
      </c>
      <c r="C31" s="714"/>
      <c r="D31" s="208"/>
      <c r="E31" s="217">
        <f>SUM(E23:E30)</f>
        <v>0</v>
      </c>
      <c r="F31" s="217">
        <f>SUM(F23:F30)</f>
        <v>0</v>
      </c>
      <c r="G31" s="240">
        <f>SUM(G23:G30)</f>
        <v>0</v>
      </c>
      <c r="H31" s="240">
        <f>SUM(H23:H30)</f>
        <v>0</v>
      </c>
      <c r="I31" s="241">
        <f>SUM(I23:I30)</f>
        <v>0</v>
      </c>
    </row>
    <row r="32" spans="1:9" ht="20.25">
      <c r="A32" s="182"/>
      <c r="B32" s="191"/>
      <c r="C32" s="192"/>
      <c r="D32" s="208"/>
      <c r="E32" s="217"/>
      <c r="F32" s="217"/>
      <c r="G32" s="240"/>
      <c r="H32" s="240"/>
      <c r="I32" s="241"/>
    </row>
    <row r="33" spans="1:9" ht="15.75">
      <c r="A33" s="182"/>
      <c r="B33" s="731" t="s">
        <v>69</v>
      </c>
      <c r="C33" s="732"/>
      <c r="D33" s="208"/>
      <c r="E33" s="219"/>
      <c r="F33" s="242"/>
      <c r="G33" s="242"/>
      <c r="H33" s="242"/>
      <c r="I33" s="243"/>
    </row>
    <row r="34" spans="1:9">
      <c r="A34" s="182">
        <v>19</v>
      </c>
      <c r="B34" s="717" t="s">
        <v>64</v>
      </c>
      <c r="C34" s="718"/>
      <c r="D34" s="232"/>
      <c r="E34" s="233">
        <v>0</v>
      </c>
      <c r="F34" s="234">
        <f>'Sch 4 - CRSB'!I46</f>
        <v>0</v>
      </c>
      <c r="G34" s="234">
        <f>SUMIFS('Sch 6 - Reclassifications'!$H$9:$H$69, 'Sch 6 - Reclassifications'!$F$9:$F$69, 'Sch 2 - MTS Expense'!$A34, 'Sch 6 - Reclassifications'!$G$9:$G$69,2)-SUMIFS('Sch 6 - Reclassifications'!$L$9:$L$69, 'Sch 6 - Reclassifications'!$J$9:$J$69, 'Sch 2 - MTS Expense'!$A34, 'Sch 6 - Reclassifications'!$K$9:$K$69, 2)</f>
        <v>0</v>
      </c>
      <c r="H34" s="234">
        <f>SUMIFS('Sch 7 - Adjustments'!$E$9:$E$39, 'Sch 7 - Adjustments'!$I$9:$I$39, 'Sch 2 - MTS Expense'!$A34, 'Sch 7 - Adjustments'!$H$9:$H$39, 2)</f>
        <v>0</v>
      </c>
      <c r="I34" s="227">
        <f>SUM(E34:H34)</f>
        <v>0</v>
      </c>
    </row>
    <row r="35" spans="1:9">
      <c r="A35" s="182">
        <v>20</v>
      </c>
      <c r="B35" s="717" t="s">
        <v>65</v>
      </c>
      <c r="C35" s="718"/>
      <c r="D35" s="232"/>
      <c r="E35" s="235">
        <v>0</v>
      </c>
      <c r="F35" s="236">
        <f>'Sch 4 - CRSB'!I47</f>
        <v>0</v>
      </c>
      <c r="G35" s="236">
        <f>SUMIFS('Sch 6 - Reclassifications'!$H$9:$H$69, 'Sch 6 - Reclassifications'!$F$9:$F$69, 'Sch 2 - MTS Expense'!$A35, 'Sch 6 - Reclassifications'!$G$9:$G$69,2)-SUMIFS('Sch 6 - Reclassifications'!$L$9:$L$69, 'Sch 6 - Reclassifications'!$J$9:$J$69, 'Sch 2 - MTS Expense'!$A35, 'Sch 6 - Reclassifications'!$K$9:$K$69, 2)</f>
        <v>0</v>
      </c>
      <c r="H35" s="236">
        <f>SUMIFS('Sch 7 - Adjustments'!$E$9:$E$39, 'Sch 7 - Adjustments'!$I$9:$I$39, 'Sch 2 - MTS Expense'!$A35, 'Sch 7 - Adjustments'!$H$9:$H$39, 2)</f>
        <v>0</v>
      </c>
      <c r="I35" s="226">
        <f>SUM(E35:H35)</f>
        <v>0</v>
      </c>
    </row>
    <row r="36" spans="1:9">
      <c r="A36" s="182">
        <v>21</v>
      </c>
      <c r="B36" s="717" t="s">
        <v>66</v>
      </c>
      <c r="C36" s="718"/>
      <c r="D36" s="232"/>
      <c r="E36" s="235">
        <v>0</v>
      </c>
      <c r="F36" s="236">
        <f>'Sch 4 - CRSB'!I48</f>
        <v>0</v>
      </c>
      <c r="G36" s="236">
        <f>SUMIFS('Sch 6 - Reclassifications'!$H$9:$H$69, 'Sch 6 - Reclassifications'!$F$9:$F$69, 'Sch 2 - MTS Expense'!$A36, 'Sch 6 - Reclassifications'!$G$9:$G$69,2)-SUMIFS('Sch 6 - Reclassifications'!$L$9:$L$69, 'Sch 6 - Reclassifications'!$J$9:$J$69, 'Sch 2 - MTS Expense'!$A36, 'Sch 6 - Reclassifications'!$K$9:$K$69, 2)</f>
        <v>0</v>
      </c>
      <c r="H36" s="236">
        <f>SUMIFS('Sch 7 - Adjustments'!$E$9:$E$39, 'Sch 7 - Adjustments'!$I$9:$I$39, 'Sch 2 - MTS Expense'!$A36, 'Sch 7 - Adjustments'!$H$9:$H$39, 2)</f>
        <v>0</v>
      </c>
      <c r="I36" s="226">
        <f t="shared" ref="I36:I41" si="3">SUM(E36:H36)</f>
        <v>0</v>
      </c>
    </row>
    <row r="37" spans="1:9">
      <c r="A37" s="182">
        <v>22</v>
      </c>
      <c r="B37" s="717" t="s">
        <v>67</v>
      </c>
      <c r="C37" s="718"/>
      <c r="D37" s="232"/>
      <c r="E37" s="235">
        <v>0</v>
      </c>
      <c r="F37" s="236">
        <f>'Sch 4 - CRSB'!I49</f>
        <v>0</v>
      </c>
      <c r="G37" s="236">
        <f>SUMIFS('Sch 6 - Reclassifications'!$H$9:$H$69, 'Sch 6 - Reclassifications'!$F$9:$F$69, 'Sch 2 - MTS Expense'!$A37, 'Sch 6 - Reclassifications'!$G$9:$G$69,2)-SUMIFS('Sch 6 - Reclassifications'!$L$9:$L$69, 'Sch 6 - Reclassifications'!$J$9:$J$69, 'Sch 2 - MTS Expense'!$A37, 'Sch 6 - Reclassifications'!$K$9:$K$69, 2)</f>
        <v>0</v>
      </c>
      <c r="H37" s="236">
        <f>SUMIFS('Sch 7 - Adjustments'!$E$9:$E$39, 'Sch 7 - Adjustments'!$I$9:$I$39, 'Sch 2 - MTS Expense'!$A37, 'Sch 7 - Adjustments'!$H$9:$H$39, 2)</f>
        <v>0</v>
      </c>
      <c r="I37" s="226">
        <f t="shared" si="3"/>
        <v>0</v>
      </c>
    </row>
    <row r="38" spans="1:9">
      <c r="A38" s="182">
        <v>23</v>
      </c>
      <c r="B38" s="721" t="s">
        <v>277</v>
      </c>
      <c r="C38" s="722"/>
      <c r="D38" s="232"/>
      <c r="E38" s="235">
        <v>0</v>
      </c>
      <c r="F38" s="236">
        <f>'Sch 4 - CRSB'!I50</f>
        <v>0</v>
      </c>
      <c r="G38" s="236">
        <f>SUMIFS('Sch 6 - Reclassifications'!$H$9:$H$69, 'Sch 6 - Reclassifications'!$F$9:$F$69, 'Sch 2 - MTS Expense'!$A38, 'Sch 6 - Reclassifications'!$G$9:$G$69,2)-SUMIFS('Sch 6 - Reclassifications'!$L$9:$L$69, 'Sch 6 - Reclassifications'!$J$9:$J$69, 'Sch 2 - MTS Expense'!$A38, 'Sch 6 - Reclassifications'!$K$9:$K$69, 2)</f>
        <v>0</v>
      </c>
      <c r="H38" s="236">
        <f>SUMIFS('Sch 7 - Adjustments'!$E$9:$E$39, 'Sch 7 - Adjustments'!$I$9:$I$39, 'Sch 2 - MTS Expense'!$A38, 'Sch 7 - Adjustments'!$H$9:$H$39, 2)</f>
        <v>0</v>
      </c>
      <c r="I38" s="226">
        <f t="shared" si="3"/>
        <v>0</v>
      </c>
    </row>
    <row r="39" spans="1:9">
      <c r="A39" s="182">
        <v>24</v>
      </c>
      <c r="B39" s="721" t="s">
        <v>277</v>
      </c>
      <c r="C39" s="722"/>
      <c r="D39" s="232"/>
      <c r="E39" s="235">
        <v>0</v>
      </c>
      <c r="F39" s="236">
        <f>'Sch 4 - CRSB'!I51</f>
        <v>0</v>
      </c>
      <c r="G39" s="236">
        <f>SUMIFS('Sch 6 - Reclassifications'!$H$9:$H$69, 'Sch 6 - Reclassifications'!$F$9:$F$69, 'Sch 2 - MTS Expense'!$A39, 'Sch 6 - Reclassifications'!$G$9:$G$69,2)-SUMIFS('Sch 6 - Reclassifications'!$L$9:$L$69, 'Sch 6 - Reclassifications'!$J$9:$J$69, 'Sch 2 - MTS Expense'!$A39, 'Sch 6 - Reclassifications'!$K$9:$K$69, 2)</f>
        <v>0</v>
      </c>
      <c r="H39" s="236">
        <f>SUMIFS('Sch 7 - Adjustments'!$E$9:$E$39, 'Sch 7 - Adjustments'!$I$9:$I$39, 'Sch 2 - MTS Expense'!$A39, 'Sch 7 - Adjustments'!$H$9:$H$39, 2)</f>
        <v>0</v>
      </c>
      <c r="I39" s="226">
        <f t="shared" si="3"/>
        <v>0</v>
      </c>
    </row>
    <row r="40" spans="1:9">
      <c r="A40" s="182">
        <v>25</v>
      </c>
      <c r="B40" s="721" t="s">
        <v>277</v>
      </c>
      <c r="C40" s="722"/>
      <c r="D40" s="232"/>
      <c r="E40" s="235">
        <v>0</v>
      </c>
      <c r="F40" s="236">
        <f>'Sch 4 - CRSB'!I52</f>
        <v>0</v>
      </c>
      <c r="G40" s="236">
        <f>SUMIFS('Sch 6 - Reclassifications'!$H$9:$H$69, 'Sch 6 - Reclassifications'!$F$9:$F$69, 'Sch 2 - MTS Expense'!$A40, 'Sch 6 - Reclassifications'!$G$9:$G$69,2)-SUMIFS('Sch 6 - Reclassifications'!$L$9:$L$69, 'Sch 6 - Reclassifications'!$J$9:$J$69, 'Sch 2 - MTS Expense'!$A40, 'Sch 6 - Reclassifications'!$K$9:$K$69, 2)</f>
        <v>0</v>
      </c>
      <c r="H40" s="236">
        <f>SUMIFS('Sch 7 - Adjustments'!$E$9:$E$39, 'Sch 7 - Adjustments'!$I$9:$I$39, 'Sch 2 - MTS Expense'!$A40, 'Sch 7 - Adjustments'!$H$9:$H$39, 2)</f>
        <v>0</v>
      </c>
      <c r="I40" s="226">
        <f t="shared" si="3"/>
        <v>0</v>
      </c>
    </row>
    <row r="41" spans="1:9" ht="17.25">
      <c r="A41" s="182">
        <v>26</v>
      </c>
      <c r="B41" s="721" t="s">
        <v>277</v>
      </c>
      <c r="C41" s="722"/>
      <c r="D41" s="232"/>
      <c r="E41" s="237">
        <v>0</v>
      </c>
      <c r="F41" s="238">
        <f>'Sch 4 - CRSB'!I53</f>
        <v>0</v>
      </c>
      <c r="G41" s="238">
        <f>SUMIFS('Sch 6 - Reclassifications'!$H$9:$H$69, 'Sch 6 - Reclassifications'!$F$9:$F$69, 'Sch 2 - MTS Expense'!$A41, 'Sch 6 - Reclassifications'!$G$9:$G$69,2)-SUMIFS('Sch 6 - Reclassifications'!$L$9:$L$69, 'Sch 6 - Reclassifications'!$J$9:$J$69, 'Sch 2 - MTS Expense'!$A41, 'Sch 6 - Reclassifications'!$K$9:$K$69, 2)</f>
        <v>0</v>
      </c>
      <c r="H41" s="228">
        <f>SUMIFS('Sch 7 - Adjustments'!$E$9:$E$39, 'Sch 7 - Adjustments'!$I$9:$I$39, 'Sch 2 - MTS Expense'!$A41, 'Sch 7 - Adjustments'!$H$9:$H$39, 2)</f>
        <v>0</v>
      </c>
      <c r="I41" s="228">
        <f t="shared" si="3"/>
        <v>0</v>
      </c>
    </row>
    <row r="42" spans="1:9" ht="20.25">
      <c r="A42" s="182"/>
      <c r="B42" s="713" t="s">
        <v>70</v>
      </c>
      <c r="C42" s="714"/>
      <c r="D42" s="208"/>
      <c r="E42" s="217">
        <f>SUM(E34:E41)</f>
        <v>0</v>
      </c>
      <c r="F42" s="217">
        <f t="shared" ref="F42:I42" si="4">SUM(F34:F41)</f>
        <v>0</v>
      </c>
      <c r="G42" s="217">
        <f t="shared" si="4"/>
        <v>0</v>
      </c>
      <c r="H42" s="217">
        <f t="shared" si="4"/>
        <v>0</v>
      </c>
      <c r="I42" s="241">
        <f t="shared" si="4"/>
        <v>0</v>
      </c>
    </row>
    <row r="43" spans="1:9" ht="18">
      <c r="A43" s="47"/>
      <c r="B43" s="729" t="s">
        <v>71</v>
      </c>
      <c r="C43" s="730"/>
      <c r="D43" s="222"/>
      <c r="E43" s="215">
        <f>E31+E42</f>
        <v>0</v>
      </c>
      <c r="F43" s="215">
        <f t="shared" ref="F43:I43" si="5">F31+F42</f>
        <v>0</v>
      </c>
      <c r="G43" s="215">
        <f t="shared" si="5"/>
        <v>0</v>
      </c>
      <c r="H43" s="215">
        <f t="shared" si="5"/>
        <v>0</v>
      </c>
      <c r="I43" s="239">
        <f t="shared" si="5"/>
        <v>0</v>
      </c>
    </row>
    <row r="44" spans="1:9" ht="15.75">
      <c r="A44" s="182"/>
      <c r="B44" s="723"/>
      <c r="C44" s="724"/>
      <c r="D44" s="222"/>
      <c r="E44" s="219"/>
      <c r="F44" s="219"/>
      <c r="G44" s="242"/>
      <c r="H44" s="242"/>
      <c r="I44" s="243"/>
    </row>
    <row r="45" spans="1:9" ht="17.25">
      <c r="A45" s="182"/>
      <c r="B45" s="711" t="s">
        <v>72</v>
      </c>
      <c r="C45" s="712"/>
      <c r="D45" s="223"/>
      <c r="E45" s="224">
        <f>E43+E20</f>
        <v>0</v>
      </c>
      <c r="F45" s="224">
        <f t="shared" ref="F45:I45" si="6">F43+F20</f>
        <v>0</v>
      </c>
      <c r="G45" s="224">
        <f t="shared" si="6"/>
        <v>0</v>
      </c>
      <c r="H45" s="224">
        <f t="shared" si="6"/>
        <v>0</v>
      </c>
      <c r="I45" s="230">
        <f t="shared" si="6"/>
        <v>0</v>
      </c>
    </row>
    <row r="46" spans="1:9">
      <c r="A46" s="182"/>
      <c r="B46" s="717"/>
      <c r="C46" s="718"/>
      <c r="D46" s="208"/>
      <c r="E46" s="211"/>
      <c r="F46" s="236"/>
      <c r="G46" s="236"/>
      <c r="H46" s="236"/>
      <c r="I46" s="226"/>
    </row>
    <row r="47" spans="1:9" ht="15.75">
      <c r="A47" s="182"/>
      <c r="B47" s="731" t="s">
        <v>73</v>
      </c>
      <c r="C47" s="732"/>
      <c r="D47" s="208"/>
      <c r="E47" s="211"/>
      <c r="F47" s="236"/>
      <c r="G47" s="236"/>
      <c r="H47" s="236"/>
      <c r="I47" s="226"/>
    </row>
    <row r="48" spans="1:9">
      <c r="A48" s="182">
        <v>27</v>
      </c>
      <c r="B48" s="717" t="s">
        <v>74</v>
      </c>
      <c r="C48" s="718"/>
      <c r="D48" s="232"/>
      <c r="E48" s="233">
        <v>0</v>
      </c>
      <c r="F48" s="245"/>
      <c r="G48" s="234">
        <f>SUMIFS('Sch 6 - Reclassifications'!$H$9:$H$69, 'Sch 6 - Reclassifications'!$F$9:$F$69, 'Sch 2 - MTS Expense'!$A48, 'Sch 6 - Reclassifications'!$G$9:$G$69,2)-SUMIFS('Sch 6 - Reclassifications'!$L$9:$L$69, 'Sch 6 - Reclassifications'!$J$9:$J$69, 'Sch 2 - MTS Expense'!$A48, 'Sch 6 - Reclassifications'!$K$9:$K$69, 2)</f>
        <v>0</v>
      </c>
      <c r="H48" s="234">
        <f>SUMIFS('Sch 7 - Adjustments'!$E$9:$E$39, 'Sch 7 - Adjustments'!$I$9:$I$39, 'Sch 2 - MTS Expense'!$A34, 'Sch 7 - Adjustments'!$H$9:$H$39, 2)</f>
        <v>0</v>
      </c>
      <c r="I48" s="227">
        <f>SUM(E48:H48)</f>
        <v>0</v>
      </c>
    </row>
    <row r="49" spans="1:9">
      <c r="A49" s="182">
        <v>28</v>
      </c>
      <c r="B49" s="717" t="s">
        <v>75</v>
      </c>
      <c r="C49" s="718"/>
      <c r="D49" s="232"/>
      <c r="E49" s="235">
        <v>0</v>
      </c>
      <c r="F49" s="246"/>
      <c r="G49" s="236">
        <f>SUMIFS('Sch 6 - Reclassifications'!$H$9:$H$69, 'Sch 6 - Reclassifications'!$F$9:$F$69, 'Sch 2 - MTS Expense'!$A49, 'Sch 6 - Reclassifications'!$G$9:$G$69,2)-SUMIFS('Sch 6 - Reclassifications'!$L$9:$L$69, 'Sch 6 - Reclassifications'!$J$9:$J$69, 'Sch 2 - MTS Expense'!$A49, 'Sch 6 - Reclassifications'!$K$9:$K$69, 2)</f>
        <v>0</v>
      </c>
      <c r="H49" s="236">
        <f>SUMIFS('Sch 7 - Adjustments'!$E$9:$E$39, 'Sch 7 - Adjustments'!$I$9:$I$39, 'Sch 2 - MTS Expense'!$A49, 'Sch 7 - Adjustments'!$H$9:$H$39, 2)</f>
        <v>0</v>
      </c>
      <c r="I49" s="226">
        <f>SUM(E49:H49)</f>
        <v>0</v>
      </c>
    </row>
    <row r="50" spans="1:9">
      <c r="A50" s="182">
        <v>29</v>
      </c>
      <c r="B50" s="717" t="s">
        <v>76</v>
      </c>
      <c r="C50" s="718"/>
      <c r="D50" s="232"/>
      <c r="E50" s="235">
        <v>0</v>
      </c>
      <c r="F50" s="246"/>
      <c r="G50" s="236">
        <f>SUMIFS('Sch 6 - Reclassifications'!$H$9:$H$69, 'Sch 6 - Reclassifications'!$F$9:$F$69, 'Sch 2 - MTS Expense'!$A50, 'Sch 6 - Reclassifications'!$G$9:$G$69,2)-SUMIFS('Sch 6 - Reclassifications'!$L$9:$L$69, 'Sch 6 - Reclassifications'!$J$9:$J$69, 'Sch 2 - MTS Expense'!$A50, 'Sch 6 - Reclassifications'!$K$9:$K$69, 2)</f>
        <v>0</v>
      </c>
      <c r="H50" s="236">
        <f>SUMIFS('Sch 7 - Adjustments'!$E$9:$E$39, 'Sch 7 - Adjustments'!$I$9:$I$39, 'Sch 2 - MTS Expense'!$A50, 'Sch 7 - Adjustments'!$H$9:$H$39, 2)</f>
        <v>0</v>
      </c>
      <c r="I50" s="226">
        <f t="shared" ref="I50:I78" si="7">SUM(E50:H50)</f>
        <v>0</v>
      </c>
    </row>
    <row r="51" spans="1:9">
      <c r="A51" s="182">
        <v>30</v>
      </c>
      <c r="B51" s="717" t="s">
        <v>77</v>
      </c>
      <c r="C51" s="718"/>
      <c r="D51" s="232"/>
      <c r="E51" s="235">
        <v>0</v>
      </c>
      <c r="F51" s="246"/>
      <c r="G51" s="236">
        <f>SUMIFS('Sch 6 - Reclassifications'!$H$9:$H$69, 'Sch 6 - Reclassifications'!$F$9:$F$69, 'Sch 2 - MTS Expense'!$A51, 'Sch 6 - Reclassifications'!$G$9:$G$69,2)-SUMIFS('Sch 6 - Reclassifications'!$L$9:$L$69, 'Sch 6 - Reclassifications'!$J$9:$J$69, 'Sch 2 - MTS Expense'!$A51, 'Sch 6 - Reclassifications'!$K$9:$K$69, 2)</f>
        <v>0</v>
      </c>
      <c r="H51" s="236">
        <f>SUMIFS('Sch 7 - Adjustments'!$E$9:$E$39, 'Sch 7 - Adjustments'!$I$9:$I$39, 'Sch 2 - MTS Expense'!$A51, 'Sch 7 - Adjustments'!$H$9:$H$39, 2)</f>
        <v>0</v>
      </c>
      <c r="I51" s="226">
        <f t="shared" si="7"/>
        <v>0</v>
      </c>
    </row>
    <row r="52" spans="1:9">
      <c r="A52" s="182">
        <v>31</v>
      </c>
      <c r="B52" s="717" t="s">
        <v>78</v>
      </c>
      <c r="C52" s="718"/>
      <c r="D52" s="232"/>
      <c r="E52" s="235">
        <v>0</v>
      </c>
      <c r="F52" s="246"/>
      <c r="G52" s="236">
        <f>SUMIFS('Sch 6 - Reclassifications'!$H$9:$H$69, 'Sch 6 - Reclassifications'!$F$9:$F$69, 'Sch 2 - MTS Expense'!$A52, 'Sch 6 - Reclassifications'!$G$9:$G$69,2)-SUMIFS('Sch 6 - Reclassifications'!$L$9:$L$69, 'Sch 6 - Reclassifications'!$J$9:$J$69, 'Sch 2 - MTS Expense'!$A52, 'Sch 6 - Reclassifications'!$K$9:$K$69, 2)</f>
        <v>0</v>
      </c>
      <c r="H52" s="236">
        <f>SUMIFS('Sch 7 - Adjustments'!$E$9:$E$39, 'Sch 7 - Adjustments'!$I$9:$I$39, 'Sch 2 - MTS Expense'!$A52, 'Sch 7 - Adjustments'!$H$9:$H$39, 2)</f>
        <v>0</v>
      </c>
      <c r="I52" s="226">
        <f t="shared" si="7"/>
        <v>0</v>
      </c>
    </row>
    <row r="53" spans="1:9">
      <c r="A53" s="182">
        <v>32</v>
      </c>
      <c r="B53" s="717" t="s">
        <v>79</v>
      </c>
      <c r="C53" s="718"/>
      <c r="D53" s="232"/>
      <c r="E53" s="235">
        <v>0</v>
      </c>
      <c r="F53" s="246"/>
      <c r="G53" s="236">
        <f>SUMIFS('Sch 6 - Reclassifications'!$H$9:$H$69, 'Sch 6 - Reclassifications'!$F$9:$F$69, 'Sch 2 - MTS Expense'!$A53, 'Sch 6 - Reclassifications'!$G$9:$G$69,2)-SUMIFS('Sch 6 - Reclassifications'!$L$9:$L$69, 'Sch 6 - Reclassifications'!$J$9:$J$69, 'Sch 2 - MTS Expense'!$A53, 'Sch 6 - Reclassifications'!$K$9:$K$69, 2)</f>
        <v>0</v>
      </c>
      <c r="H53" s="236">
        <f>SUMIFS('Sch 7 - Adjustments'!$E$9:$E$39, 'Sch 7 - Adjustments'!$I$9:$I$39, 'Sch 2 - MTS Expense'!$A53, 'Sch 7 - Adjustments'!$H$9:$H$39, 2)</f>
        <v>0</v>
      </c>
      <c r="I53" s="226">
        <f t="shared" si="7"/>
        <v>0</v>
      </c>
    </row>
    <row r="54" spans="1:9">
      <c r="A54" s="182">
        <v>33</v>
      </c>
      <c r="B54" s="717" t="s">
        <v>80</v>
      </c>
      <c r="C54" s="718"/>
      <c r="D54" s="232"/>
      <c r="E54" s="235">
        <v>0</v>
      </c>
      <c r="F54" s="246"/>
      <c r="G54" s="236">
        <f>SUMIFS('Sch 6 - Reclassifications'!$H$9:$H$69, 'Sch 6 - Reclassifications'!$F$9:$F$69, 'Sch 2 - MTS Expense'!$A54, 'Sch 6 - Reclassifications'!$G$9:$G$69,2)-SUMIFS('Sch 6 - Reclassifications'!$L$9:$L$69, 'Sch 6 - Reclassifications'!$J$9:$J$69, 'Sch 2 - MTS Expense'!$A54, 'Sch 6 - Reclassifications'!$K$9:$K$69, 2)</f>
        <v>0</v>
      </c>
      <c r="H54" s="236">
        <f>SUMIFS('Sch 7 - Adjustments'!$E$9:$E$39, 'Sch 7 - Adjustments'!$I$9:$I$39, 'Sch 2 - MTS Expense'!$A54, 'Sch 7 - Adjustments'!$H$9:$H$39, 2)</f>
        <v>0</v>
      </c>
      <c r="I54" s="226">
        <f t="shared" si="7"/>
        <v>0</v>
      </c>
    </row>
    <row r="55" spans="1:9">
      <c r="A55" s="182">
        <v>34</v>
      </c>
      <c r="B55" s="717" t="s">
        <v>81</v>
      </c>
      <c r="C55" s="718"/>
      <c r="D55" s="232"/>
      <c r="E55" s="235">
        <v>0</v>
      </c>
      <c r="F55" s="246"/>
      <c r="G55" s="236">
        <f>SUMIFS('Sch 6 - Reclassifications'!$H$9:$H$69, 'Sch 6 - Reclassifications'!$F$9:$F$69, 'Sch 2 - MTS Expense'!$A55, 'Sch 6 - Reclassifications'!$G$9:$G$69,2)-SUMIFS('Sch 6 - Reclassifications'!$L$9:$L$69, 'Sch 6 - Reclassifications'!$J$9:$J$69, 'Sch 2 - MTS Expense'!$A55, 'Sch 6 - Reclassifications'!$K$9:$K$69, 2)</f>
        <v>0</v>
      </c>
      <c r="H55" s="236">
        <f>SUMIFS('Sch 7 - Adjustments'!$E$9:$E$39, 'Sch 7 - Adjustments'!$I$9:$I$39, 'Sch 2 - MTS Expense'!$A55, 'Sch 7 - Adjustments'!$H$9:$H$39, 2)</f>
        <v>0</v>
      </c>
      <c r="I55" s="226">
        <f t="shared" si="7"/>
        <v>0</v>
      </c>
    </row>
    <row r="56" spans="1:9">
      <c r="A56" s="182">
        <v>35</v>
      </c>
      <c r="B56" s="717" t="s">
        <v>82</v>
      </c>
      <c r="C56" s="718"/>
      <c r="D56" s="232"/>
      <c r="E56" s="235">
        <v>0</v>
      </c>
      <c r="F56" s="246"/>
      <c r="G56" s="236">
        <f>SUMIFS('Sch 6 - Reclassifications'!$H$9:$H$69, 'Sch 6 - Reclassifications'!$F$9:$F$69, 'Sch 2 - MTS Expense'!$A56, 'Sch 6 - Reclassifications'!$G$9:$G$69,2)-SUMIFS('Sch 6 - Reclassifications'!$L$9:$L$69, 'Sch 6 - Reclassifications'!$J$9:$J$69, 'Sch 2 - MTS Expense'!$A56, 'Sch 6 - Reclassifications'!$K$9:$K$69, 2)</f>
        <v>0</v>
      </c>
      <c r="H56" s="236">
        <f>SUMIFS('Sch 7 - Adjustments'!$E$9:$E$39, 'Sch 7 - Adjustments'!$I$9:$I$39, 'Sch 2 - MTS Expense'!$A56, 'Sch 7 - Adjustments'!$H$9:$H$39, 2)</f>
        <v>0</v>
      </c>
      <c r="I56" s="226">
        <f t="shared" si="7"/>
        <v>0</v>
      </c>
    </row>
    <row r="57" spans="1:9">
      <c r="A57" s="182">
        <v>36</v>
      </c>
      <c r="B57" s="717" t="s">
        <v>83</v>
      </c>
      <c r="C57" s="718"/>
      <c r="D57" s="232"/>
      <c r="E57" s="235">
        <v>0</v>
      </c>
      <c r="F57" s="246"/>
      <c r="G57" s="236">
        <f>SUMIFS('Sch 6 - Reclassifications'!$H$9:$H$69, 'Sch 6 - Reclassifications'!$F$9:$F$69, 'Sch 2 - MTS Expense'!$A57, 'Sch 6 - Reclassifications'!$G$9:$G$69,2)-SUMIFS('Sch 6 - Reclassifications'!$L$9:$L$69, 'Sch 6 - Reclassifications'!$J$9:$J$69, 'Sch 2 - MTS Expense'!$A57, 'Sch 6 - Reclassifications'!$K$9:$K$69, 2)</f>
        <v>0</v>
      </c>
      <c r="H57" s="236">
        <f>SUMIFS('Sch 7 - Adjustments'!$E$9:$E$39, 'Sch 7 - Adjustments'!$I$9:$I$39, 'Sch 2 - MTS Expense'!$A57, 'Sch 7 - Adjustments'!$H$9:$H$39, 2)</f>
        <v>0</v>
      </c>
      <c r="I57" s="226">
        <f t="shared" si="7"/>
        <v>0</v>
      </c>
    </row>
    <row r="58" spans="1:9">
      <c r="A58" s="182">
        <v>37</v>
      </c>
      <c r="B58" s="717" t="s">
        <v>84</v>
      </c>
      <c r="C58" s="718"/>
      <c r="D58" s="232"/>
      <c r="E58" s="235">
        <v>0</v>
      </c>
      <c r="F58" s="246"/>
      <c r="G58" s="236">
        <f>SUMIFS('Sch 6 - Reclassifications'!$H$9:$H$69, 'Sch 6 - Reclassifications'!$F$9:$F$69, 'Sch 2 - MTS Expense'!$A58, 'Sch 6 - Reclassifications'!$G$9:$G$69,2)-SUMIFS('Sch 6 - Reclassifications'!$L$9:$L$69, 'Sch 6 - Reclassifications'!$J$9:$J$69, 'Sch 2 - MTS Expense'!$A58, 'Sch 6 - Reclassifications'!$K$9:$K$69, 2)</f>
        <v>0</v>
      </c>
      <c r="H58" s="236">
        <f>SUMIFS('Sch 7 - Adjustments'!$E$9:$E$39, 'Sch 7 - Adjustments'!$I$9:$I$39, 'Sch 2 - MTS Expense'!$A58, 'Sch 7 - Adjustments'!$H$9:$H$39, 2)</f>
        <v>0</v>
      </c>
      <c r="I58" s="226">
        <f t="shared" si="7"/>
        <v>0</v>
      </c>
    </row>
    <row r="59" spans="1:9">
      <c r="A59" s="182">
        <v>38</v>
      </c>
      <c r="B59" s="717" t="s">
        <v>85</v>
      </c>
      <c r="C59" s="718"/>
      <c r="D59" s="232"/>
      <c r="E59" s="235">
        <v>0</v>
      </c>
      <c r="F59" s="246"/>
      <c r="G59" s="236">
        <f>SUMIFS('Sch 6 - Reclassifications'!$H$9:$H$69, 'Sch 6 - Reclassifications'!$F$9:$F$69, 'Sch 2 - MTS Expense'!$A59, 'Sch 6 - Reclassifications'!$G$9:$G$69,2)-SUMIFS('Sch 6 - Reclassifications'!$L$9:$L$69, 'Sch 6 - Reclassifications'!$J$9:$J$69, 'Sch 2 - MTS Expense'!$A59, 'Sch 6 - Reclassifications'!$K$9:$K$69, 2)</f>
        <v>0</v>
      </c>
      <c r="H59" s="236">
        <f>SUMIFS('Sch 7 - Adjustments'!$E$9:$E$39, 'Sch 7 - Adjustments'!$I$9:$I$39, 'Sch 2 - MTS Expense'!$A59, 'Sch 7 - Adjustments'!$H$9:$H$39, 2)</f>
        <v>0</v>
      </c>
      <c r="I59" s="226">
        <f t="shared" si="7"/>
        <v>0</v>
      </c>
    </row>
    <row r="60" spans="1:9">
      <c r="A60" s="182">
        <v>39</v>
      </c>
      <c r="B60" s="717" t="s">
        <v>86</v>
      </c>
      <c r="C60" s="718"/>
      <c r="D60" s="232"/>
      <c r="E60" s="235">
        <v>0</v>
      </c>
      <c r="F60" s="246"/>
      <c r="G60" s="236">
        <f>SUMIFS('Sch 6 - Reclassifications'!$H$9:$H$69, 'Sch 6 - Reclassifications'!$F$9:$F$69, 'Sch 2 - MTS Expense'!$A60, 'Sch 6 - Reclassifications'!$G$9:$G$69,2)-SUMIFS('Sch 6 - Reclassifications'!$L$9:$L$69, 'Sch 6 - Reclassifications'!$J$9:$J$69, 'Sch 2 - MTS Expense'!$A60, 'Sch 6 - Reclassifications'!$K$9:$K$69, 2)</f>
        <v>0</v>
      </c>
      <c r="H60" s="236">
        <f>SUMIFS('Sch 7 - Adjustments'!$E$9:$E$39, 'Sch 7 - Adjustments'!$I$9:$I$39, 'Sch 2 - MTS Expense'!$A60, 'Sch 7 - Adjustments'!$H$9:$H$39, 2)</f>
        <v>0</v>
      </c>
      <c r="I60" s="226">
        <f t="shared" si="7"/>
        <v>0</v>
      </c>
    </row>
    <row r="61" spans="1:9">
      <c r="A61" s="182">
        <v>40</v>
      </c>
      <c r="B61" s="717" t="s">
        <v>87</v>
      </c>
      <c r="C61" s="718"/>
      <c r="D61" s="232"/>
      <c r="E61" s="235">
        <v>0</v>
      </c>
      <c r="F61" s="246"/>
      <c r="G61" s="236">
        <f>SUMIFS('Sch 6 - Reclassifications'!$H$9:$H$69, 'Sch 6 - Reclassifications'!$F$9:$F$69, 'Sch 2 - MTS Expense'!$A61, 'Sch 6 - Reclassifications'!$G$9:$G$69,2)-SUMIFS('Sch 6 - Reclassifications'!$L$9:$L$69, 'Sch 6 - Reclassifications'!$J$9:$J$69, 'Sch 2 - MTS Expense'!$A61, 'Sch 6 - Reclassifications'!$K$9:$K$69, 2)</f>
        <v>0</v>
      </c>
      <c r="H61" s="236">
        <f>SUMIFS('Sch 7 - Adjustments'!$E$9:$E$39, 'Sch 7 - Adjustments'!$I$9:$I$39, 'Sch 2 - MTS Expense'!$A61, 'Sch 7 - Adjustments'!$H$9:$H$39, 2)</f>
        <v>0</v>
      </c>
      <c r="I61" s="226">
        <f t="shared" si="7"/>
        <v>0</v>
      </c>
    </row>
    <row r="62" spans="1:9">
      <c r="A62" s="182">
        <v>41</v>
      </c>
      <c r="B62" s="717" t="s">
        <v>88</v>
      </c>
      <c r="C62" s="718"/>
      <c r="D62" s="232"/>
      <c r="E62" s="235">
        <v>0</v>
      </c>
      <c r="F62" s="246"/>
      <c r="G62" s="236">
        <f>SUMIFS('Sch 6 - Reclassifications'!$H$9:$H$69, 'Sch 6 - Reclassifications'!$F$9:$F$69, 'Sch 2 - MTS Expense'!$A62, 'Sch 6 - Reclassifications'!$G$9:$G$69,2)-SUMIFS('Sch 6 - Reclassifications'!$L$9:$L$69, 'Sch 6 - Reclassifications'!$J$9:$J$69, 'Sch 2 - MTS Expense'!$A62, 'Sch 6 - Reclassifications'!$K$9:$K$69, 2)</f>
        <v>0</v>
      </c>
      <c r="H62" s="236">
        <f>SUMIFS('Sch 7 - Adjustments'!$E$9:$E$39, 'Sch 7 - Adjustments'!$I$9:$I$39, 'Sch 2 - MTS Expense'!$A62, 'Sch 7 - Adjustments'!$H$9:$H$39, 2)</f>
        <v>0</v>
      </c>
      <c r="I62" s="226">
        <f t="shared" si="7"/>
        <v>0</v>
      </c>
    </row>
    <row r="63" spans="1:9">
      <c r="A63" s="182">
        <v>42</v>
      </c>
      <c r="B63" s="717" t="s">
        <v>89</v>
      </c>
      <c r="C63" s="718"/>
      <c r="D63" s="232"/>
      <c r="E63" s="235">
        <v>0</v>
      </c>
      <c r="F63" s="246"/>
      <c r="G63" s="236">
        <f>SUMIFS('Sch 6 - Reclassifications'!$H$9:$H$69, 'Sch 6 - Reclassifications'!$F$9:$F$69, 'Sch 2 - MTS Expense'!$A63, 'Sch 6 - Reclassifications'!$G$9:$G$69,2)-SUMIFS('Sch 6 - Reclassifications'!$L$9:$L$69, 'Sch 6 - Reclassifications'!$J$9:$J$69, 'Sch 2 - MTS Expense'!$A63, 'Sch 6 - Reclassifications'!$K$9:$K$69, 2)</f>
        <v>0</v>
      </c>
      <c r="H63" s="236">
        <f>SUMIFS('Sch 7 - Adjustments'!$E$9:$E$39, 'Sch 7 - Adjustments'!$I$9:$I$39, 'Sch 2 - MTS Expense'!$A63, 'Sch 7 - Adjustments'!$H$9:$H$39, 2)</f>
        <v>0</v>
      </c>
      <c r="I63" s="226">
        <f t="shared" si="7"/>
        <v>0</v>
      </c>
    </row>
    <row r="64" spans="1:9">
      <c r="A64" s="182">
        <v>43</v>
      </c>
      <c r="B64" s="717" t="s">
        <v>90</v>
      </c>
      <c r="C64" s="718"/>
      <c r="D64" s="232"/>
      <c r="E64" s="235">
        <v>0</v>
      </c>
      <c r="F64" s="246"/>
      <c r="G64" s="236">
        <f>SUMIFS('Sch 6 - Reclassifications'!$H$9:$H$69, 'Sch 6 - Reclassifications'!$F$9:$F$69, 'Sch 2 - MTS Expense'!$A64, 'Sch 6 - Reclassifications'!$G$9:$G$69,2)-SUMIFS('Sch 6 - Reclassifications'!$L$9:$L$69, 'Sch 6 - Reclassifications'!$J$9:$J$69, 'Sch 2 - MTS Expense'!$A64, 'Sch 6 - Reclassifications'!$K$9:$K$69, 2)</f>
        <v>0</v>
      </c>
      <c r="H64" s="236">
        <f>SUMIFS('Sch 7 - Adjustments'!$E$9:$E$39, 'Sch 7 - Adjustments'!$I$9:$I$39, 'Sch 2 - MTS Expense'!$A64, 'Sch 7 - Adjustments'!$H$9:$H$39, 2)</f>
        <v>0</v>
      </c>
      <c r="I64" s="226">
        <f t="shared" si="7"/>
        <v>0</v>
      </c>
    </row>
    <row r="65" spans="1:13">
      <c r="A65" s="182">
        <v>44</v>
      </c>
      <c r="B65" s="717" t="s">
        <v>91</v>
      </c>
      <c r="C65" s="718"/>
      <c r="D65" s="232"/>
      <c r="E65" s="235">
        <v>0</v>
      </c>
      <c r="F65" s="246"/>
      <c r="G65" s="236">
        <f>SUMIFS('Sch 6 - Reclassifications'!$H$9:$H$69, 'Sch 6 - Reclassifications'!$F$9:$F$69, 'Sch 2 - MTS Expense'!$A65, 'Sch 6 - Reclassifications'!$G$9:$G$69,2)-SUMIFS('Sch 6 - Reclassifications'!$L$9:$L$69, 'Sch 6 - Reclassifications'!$J$9:$J$69, 'Sch 2 - MTS Expense'!$A65, 'Sch 6 - Reclassifications'!$K$9:$K$69, 2)</f>
        <v>0</v>
      </c>
      <c r="H65" s="236">
        <f>SUMIFS('Sch 7 - Adjustments'!$E$9:$E$39, 'Sch 7 - Adjustments'!$I$9:$I$39, 'Sch 2 - MTS Expense'!$A65, 'Sch 7 - Adjustments'!$H$9:$H$39, 2)</f>
        <v>0</v>
      </c>
      <c r="I65" s="226">
        <f t="shared" si="7"/>
        <v>0</v>
      </c>
    </row>
    <row r="66" spans="1:13">
      <c r="A66" s="182">
        <v>45</v>
      </c>
      <c r="B66" s="717" t="s">
        <v>92</v>
      </c>
      <c r="C66" s="718"/>
      <c r="D66" s="232"/>
      <c r="E66" s="235">
        <v>0</v>
      </c>
      <c r="F66" s="246"/>
      <c r="G66" s="236">
        <f>SUMIFS('Sch 6 - Reclassifications'!$H$9:$H$69, 'Sch 6 - Reclassifications'!$F$9:$F$69, 'Sch 2 - MTS Expense'!$A66, 'Sch 6 - Reclassifications'!$G$9:$G$69,2)-SUMIFS('Sch 6 - Reclassifications'!$L$9:$L$69, 'Sch 6 - Reclassifications'!$J$9:$J$69, 'Sch 2 - MTS Expense'!$A66, 'Sch 6 - Reclassifications'!$K$9:$K$69, 2)</f>
        <v>0</v>
      </c>
      <c r="H66" s="236">
        <f>SUMIFS('Sch 7 - Adjustments'!$E$9:$E$39, 'Sch 7 - Adjustments'!$I$9:$I$39, 'Sch 2 - MTS Expense'!$A66, 'Sch 7 - Adjustments'!$H$9:$H$39, 2)</f>
        <v>0</v>
      </c>
      <c r="I66" s="226">
        <f t="shared" si="7"/>
        <v>0</v>
      </c>
    </row>
    <row r="67" spans="1:13">
      <c r="A67" s="182">
        <v>46</v>
      </c>
      <c r="B67" s="717" t="s">
        <v>93</v>
      </c>
      <c r="C67" s="718"/>
      <c r="D67" s="232"/>
      <c r="E67" s="235">
        <v>0</v>
      </c>
      <c r="F67" s="246"/>
      <c r="G67" s="236">
        <f>SUMIFS('Sch 6 - Reclassifications'!$H$9:$H$69, 'Sch 6 - Reclassifications'!$F$9:$F$69, 'Sch 2 - MTS Expense'!$A67, 'Sch 6 - Reclassifications'!$G$9:$G$69,2)-SUMIFS('Sch 6 - Reclassifications'!$L$9:$L$69, 'Sch 6 - Reclassifications'!$J$9:$J$69, 'Sch 2 - MTS Expense'!$A67, 'Sch 6 - Reclassifications'!$K$9:$K$69, 2)</f>
        <v>0</v>
      </c>
      <c r="H67" s="236">
        <f>SUMIFS('Sch 7 - Adjustments'!$E$9:$E$39, 'Sch 7 - Adjustments'!$I$9:$I$39, 'Sch 2 - MTS Expense'!$A67, 'Sch 7 - Adjustments'!$H$9:$H$39, 2)</f>
        <v>0</v>
      </c>
      <c r="I67" s="226">
        <f t="shared" si="7"/>
        <v>0</v>
      </c>
    </row>
    <row r="68" spans="1:13">
      <c r="A68" s="182">
        <v>47</v>
      </c>
      <c r="B68" s="717" t="s">
        <v>94</v>
      </c>
      <c r="C68" s="718"/>
      <c r="D68" s="232"/>
      <c r="E68" s="235">
        <v>0</v>
      </c>
      <c r="F68" s="246"/>
      <c r="G68" s="236">
        <f>SUMIFS('Sch 6 - Reclassifications'!$H$9:$H$69, 'Sch 6 - Reclassifications'!$F$9:$F$69, 'Sch 2 - MTS Expense'!$A68, 'Sch 6 - Reclassifications'!$G$9:$G$69,2)-SUMIFS('Sch 6 - Reclassifications'!$L$9:$L$69, 'Sch 6 - Reclassifications'!$J$9:$J$69, 'Sch 2 - MTS Expense'!$A68, 'Sch 6 - Reclassifications'!$K$9:$K$69, 2)</f>
        <v>0</v>
      </c>
      <c r="H68" s="236">
        <f>SUMIFS('Sch 7 - Adjustments'!$E$9:$E$39, 'Sch 7 - Adjustments'!$I$9:$I$39, 'Sch 2 - MTS Expense'!$A68, 'Sch 7 - Adjustments'!$H$9:$H$39, 2)</f>
        <v>0</v>
      </c>
      <c r="I68" s="226">
        <f t="shared" si="7"/>
        <v>0</v>
      </c>
    </row>
    <row r="69" spans="1:13">
      <c r="A69" s="182">
        <v>48</v>
      </c>
      <c r="B69" s="717" t="s">
        <v>95</v>
      </c>
      <c r="C69" s="718"/>
      <c r="D69" s="232"/>
      <c r="E69" s="235">
        <v>0</v>
      </c>
      <c r="F69" s="246"/>
      <c r="G69" s="236">
        <f>SUMIFS('Sch 6 - Reclassifications'!$H$9:$H$69, 'Sch 6 - Reclassifications'!$F$9:$F$69, 'Sch 2 - MTS Expense'!$A69, 'Sch 6 - Reclassifications'!$G$9:$G$69,2)-SUMIFS('Sch 6 - Reclassifications'!$L$9:$L$69, 'Sch 6 - Reclassifications'!$J$9:$J$69, 'Sch 2 - MTS Expense'!$A69, 'Sch 6 - Reclassifications'!$K$9:$K$69, 2)</f>
        <v>0</v>
      </c>
      <c r="H69" s="236">
        <f>SUMIFS('Sch 7 - Adjustments'!$E$9:$E$39, 'Sch 7 - Adjustments'!$I$9:$I$39, 'Sch 2 - MTS Expense'!$A69, 'Sch 7 - Adjustments'!$H$9:$H$39, 2)</f>
        <v>0</v>
      </c>
      <c r="I69" s="226">
        <f t="shared" si="7"/>
        <v>0</v>
      </c>
      <c r="L69" s="359" t="s">
        <v>370</v>
      </c>
    </row>
    <row r="70" spans="1:13">
      <c r="A70" s="182">
        <v>49</v>
      </c>
      <c r="B70" s="717" t="s">
        <v>96</v>
      </c>
      <c r="C70" s="718"/>
      <c r="D70" s="232"/>
      <c r="E70" s="235">
        <v>0</v>
      </c>
      <c r="F70" s="246"/>
      <c r="G70" s="236">
        <f>SUMIFS('Sch 6 - Reclassifications'!$H$9:$H$69, 'Sch 6 - Reclassifications'!$F$9:$F$69, 'Sch 2 - MTS Expense'!$A70, 'Sch 6 - Reclassifications'!$G$9:$G$69,2)-SUMIFS('Sch 6 - Reclassifications'!$L$9:$L$69, 'Sch 6 - Reclassifications'!$J$9:$J$69, 'Sch 2 - MTS Expense'!$A70, 'Sch 6 - Reclassifications'!$K$9:$K$69, 2)</f>
        <v>0</v>
      </c>
      <c r="H70" s="236">
        <f>SUMIFS('Sch 7 - Adjustments'!$E$9:$E$39, 'Sch 7 - Adjustments'!$I$9:$I$39, 'Sch 2 - MTS Expense'!$A70, 'Sch 7 - Adjustments'!$H$9:$H$39, 2)</f>
        <v>0</v>
      </c>
      <c r="I70" s="226">
        <f t="shared" si="7"/>
        <v>0</v>
      </c>
    </row>
    <row r="71" spans="1:13">
      <c r="A71" s="182">
        <v>50</v>
      </c>
      <c r="B71" s="717" t="s">
        <v>97</v>
      </c>
      <c r="C71" s="718"/>
      <c r="D71" s="232"/>
      <c r="E71" s="235">
        <v>0</v>
      </c>
      <c r="F71" s="246"/>
      <c r="G71" s="236">
        <f>SUMIFS('Sch 6 - Reclassifications'!$H$9:$H$69, 'Sch 6 - Reclassifications'!$F$9:$F$69, 'Sch 2 - MTS Expense'!$A71, 'Sch 6 - Reclassifications'!$G$9:$G$69,2)-SUMIFS('Sch 6 - Reclassifications'!$L$9:$L$69, 'Sch 6 - Reclassifications'!$J$9:$J$69, 'Sch 2 - MTS Expense'!$A71, 'Sch 6 - Reclassifications'!$K$9:$K$69, 2)</f>
        <v>0</v>
      </c>
      <c r="H71" s="236">
        <f>SUMIFS('Sch 7 - Adjustments'!$E$9:$E$39, 'Sch 7 - Adjustments'!$I$9:$I$39, 'Sch 2 - MTS Expense'!$A71, 'Sch 7 - Adjustments'!$H$9:$H$39, 2)</f>
        <v>0</v>
      </c>
      <c r="I71" s="226">
        <f t="shared" si="7"/>
        <v>0</v>
      </c>
      <c r="L71" s="607" t="s">
        <v>368</v>
      </c>
    </row>
    <row r="72" spans="1:13">
      <c r="A72" s="182">
        <v>51</v>
      </c>
      <c r="B72" s="717" t="s">
        <v>98</v>
      </c>
      <c r="C72" s="718"/>
      <c r="D72" s="232"/>
      <c r="E72" s="235">
        <v>0</v>
      </c>
      <c r="F72" s="246"/>
      <c r="G72" s="236">
        <f>SUMIFS('Sch 6 - Reclassifications'!$H$9:$H$69, 'Sch 6 - Reclassifications'!$F$9:$F$69, 'Sch 2 - MTS Expense'!$A72, 'Sch 6 - Reclassifications'!$G$9:$G$69,2)-SUMIFS('Sch 6 - Reclassifications'!$L$9:$L$69, 'Sch 6 - Reclassifications'!$J$9:$J$69, 'Sch 2 - MTS Expense'!$A72, 'Sch 6 - Reclassifications'!$K$9:$K$69, 2)</f>
        <v>0</v>
      </c>
      <c r="H72" s="236">
        <f>SUMIFS('Sch 7 - Adjustments'!$E$9:$E$39, 'Sch 7 - Adjustments'!$I$9:$I$39, 'Sch 2 - MTS Expense'!$A72, 'Sch 7 - Adjustments'!$H$9:$H$39, 2)</f>
        <v>0</v>
      </c>
      <c r="I72" s="226">
        <f t="shared" si="7"/>
        <v>0</v>
      </c>
      <c r="L72" s="614" t="s">
        <v>369</v>
      </c>
    </row>
    <row r="73" spans="1:13">
      <c r="A73" s="182">
        <v>52</v>
      </c>
      <c r="B73" s="717" t="s">
        <v>99</v>
      </c>
      <c r="C73" s="718"/>
      <c r="D73" s="232"/>
      <c r="E73" s="235">
        <v>0</v>
      </c>
      <c r="F73" s="246"/>
      <c r="G73" s="236">
        <f>SUMIFS('Sch 6 - Reclassifications'!$H$9:$H$69, 'Sch 6 - Reclassifications'!$F$9:$F$69, 'Sch 2 - MTS Expense'!$A73, 'Sch 6 - Reclassifications'!$G$9:$G$69,2)-SUMIFS('Sch 6 - Reclassifications'!$L$9:$L$69, 'Sch 6 - Reclassifications'!$J$9:$J$69, 'Sch 2 - MTS Expense'!$A73, 'Sch 6 - Reclassifications'!$K$9:$K$69, 2)</f>
        <v>0</v>
      </c>
      <c r="H73" s="236">
        <f>SUMIFS('Sch 7 - Adjustments'!$E$9:$E$39, 'Sch 7 - Adjustments'!$I$9:$I$39, 'Sch 2 - MTS Expense'!$A73, 'Sch 7 - Adjustments'!$H$9:$H$39, 2)</f>
        <v>0</v>
      </c>
      <c r="I73" s="226">
        <f t="shared" si="7"/>
        <v>0</v>
      </c>
      <c r="L73" s="359" t="s">
        <v>380</v>
      </c>
    </row>
    <row r="74" spans="1:13">
      <c r="A74" s="182">
        <v>53</v>
      </c>
      <c r="B74" s="717" t="s">
        <v>100</v>
      </c>
      <c r="C74" s="718"/>
      <c r="D74" s="232"/>
      <c r="E74" s="235">
        <v>0</v>
      </c>
      <c r="F74" s="246"/>
      <c r="G74" s="236">
        <f>SUMIFS('Sch 6 - Reclassifications'!$H$9:$H$69, 'Sch 6 - Reclassifications'!$F$9:$F$69, 'Sch 2 - MTS Expense'!$A74, 'Sch 6 - Reclassifications'!$G$9:$G$69,2)-SUMIFS('Sch 6 - Reclassifications'!$L$9:$L$69, 'Sch 6 - Reclassifications'!$J$9:$J$69, 'Sch 2 - MTS Expense'!$A74, 'Sch 6 - Reclassifications'!$K$9:$K$69, 2)</f>
        <v>0</v>
      </c>
      <c r="H74" s="236">
        <f>SUMIFS('Sch 7 - Adjustments'!$E$9:$E$39, 'Sch 7 - Adjustments'!$I$9:$I$39, 'Sch 2 - MTS Expense'!$A74, 'Sch 7 - Adjustments'!$H$9:$H$39, 2)</f>
        <v>0</v>
      </c>
      <c r="I74" s="226">
        <f t="shared" si="7"/>
        <v>0</v>
      </c>
      <c r="L74" s="359" t="s">
        <v>371</v>
      </c>
    </row>
    <row r="75" spans="1:13">
      <c r="A75" s="182">
        <v>54</v>
      </c>
      <c r="B75" s="717" t="s">
        <v>101</v>
      </c>
      <c r="C75" s="718"/>
      <c r="D75" s="232"/>
      <c r="E75" s="235">
        <v>0</v>
      </c>
      <c r="F75" s="246"/>
      <c r="G75" s="236">
        <f>SUMIFS('Sch 6 - Reclassifications'!$H$9:$H$69, 'Sch 6 - Reclassifications'!$F$9:$F$69, 'Sch 2 - MTS Expense'!$A75, 'Sch 6 - Reclassifications'!$G$9:$G$69,2)-SUMIFS('Sch 6 - Reclassifications'!$L$9:$L$69, 'Sch 6 - Reclassifications'!$J$9:$J$69, 'Sch 2 - MTS Expense'!$A75, 'Sch 6 - Reclassifications'!$K$9:$K$69, 2)</f>
        <v>0</v>
      </c>
      <c r="H75" s="236">
        <f>SUMIFS('Sch 7 - Adjustments'!$E$9:$E$39, 'Sch 7 - Adjustments'!$I$9:$I$39, 'Sch 2 - MTS Expense'!$A75, 'Sch 7 - Adjustments'!$H$9:$H$39, 2)</f>
        <v>0</v>
      </c>
      <c r="I75" s="226">
        <f t="shared" si="7"/>
        <v>0</v>
      </c>
      <c r="L75" s="607" t="s">
        <v>364</v>
      </c>
      <c r="M75" s="607" t="s">
        <v>366</v>
      </c>
    </row>
    <row r="76" spans="1:13">
      <c r="A76" s="182">
        <v>55</v>
      </c>
      <c r="B76" s="721" t="s">
        <v>277</v>
      </c>
      <c r="C76" s="722"/>
      <c r="D76" s="232"/>
      <c r="E76" s="235">
        <v>0</v>
      </c>
      <c r="F76" s="246"/>
      <c r="G76" s="236">
        <f>SUMIFS('Sch 6 - Reclassifications'!$H$9:$H$69, 'Sch 6 - Reclassifications'!$F$9:$F$69, 'Sch 2 - MTS Expense'!$A76, 'Sch 6 - Reclassifications'!$G$9:$G$69,2)-SUMIFS('Sch 6 - Reclassifications'!$L$9:$L$69, 'Sch 6 - Reclassifications'!$J$9:$J$69, 'Sch 2 - MTS Expense'!$A76, 'Sch 6 - Reclassifications'!$K$9:$K$69, 2)</f>
        <v>0</v>
      </c>
      <c r="H76" s="236">
        <f>SUMIFS('Sch 7 - Adjustments'!$E$9:$E$39, 'Sch 7 - Adjustments'!$I$9:$I$39, 'Sch 2 - MTS Expense'!$A76, 'Sch 7 - Adjustments'!$H$9:$H$39, 2)</f>
        <v>0</v>
      </c>
      <c r="I76" s="226">
        <f t="shared" si="7"/>
        <v>0</v>
      </c>
      <c r="L76" s="607" t="s">
        <v>365</v>
      </c>
      <c r="M76" s="607" t="s">
        <v>367</v>
      </c>
    </row>
    <row r="77" spans="1:13">
      <c r="A77" s="182">
        <v>56</v>
      </c>
      <c r="B77" s="721" t="s">
        <v>277</v>
      </c>
      <c r="C77" s="722"/>
      <c r="D77" s="232"/>
      <c r="E77" s="235">
        <v>0</v>
      </c>
      <c r="F77" s="246"/>
      <c r="G77" s="236">
        <f>SUMIFS('Sch 6 - Reclassifications'!$H$9:$H$69, 'Sch 6 - Reclassifications'!$F$9:$F$69, 'Sch 2 - MTS Expense'!$A77, 'Sch 6 - Reclassifications'!$G$9:$G$69,2)-SUMIFS('Sch 6 - Reclassifications'!$L$9:$L$69, 'Sch 6 - Reclassifications'!$J$9:$J$69, 'Sch 2 - MTS Expense'!$A77, 'Sch 6 - Reclassifications'!$K$9:$K$69, 2)</f>
        <v>0</v>
      </c>
      <c r="H77" s="236">
        <f>SUMIFS('Sch 7 - Adjustments'!$E$9:$E$39, 'Sch 7 - Adjustments'!$I$9:$I$39, 'Sch 2 - MTS Expense'!$A77, 'Sch 7 - Adjustments'!$H$9:$H$39, 2)</f>
        <v>0</v>
      </c>
      <c r="I77" s="226">
        <f t="shared" si="7"/>
        <v>0</v>
      </c>
      <c r="L77" s="611"/>
      <c r="M77" s="611"/>
    </row>
    <row r="78" spans="1:13" ht="17.25">
      <c r="A78" s="182">
        <v>57</v>
      </c>
      <c r="B78" s="721" t="s">
        <v>277</v>
      </c>
      <c r="C78" s="722"/>
      <c r="D78" s="232"/>
      <c r="E78" s="237">
        <v>0</v>
      </c>
      <c r="F78" s="246"/>
      <c r="G78" s="238">
        <f>SUMIFS('Sch 6 - Reclassifications'!$H$9:$H$69, 'Sch 6 - Reclassifications'!$F$9:$F$69, 'Sch 2 - MTS Expense'!$A78, 'Sch 6 - Reclassifications'!$G$9:$G$69,2)-SUMIFS('Sch 6 - Reclassifications'!$L$9:$L$69, 'Sch 6 - Reclassifications'!$J$9:$J$69, 'Sch 2 - MTS Expense'!$A78, 'Sch 6 - Reclassifications'!$K$9:$K$69, 2)</f>
        <v>0</v>
      </c>
      <c r="H78" s="238">
        <f>SUMIFS('Sch 7 - Adjustments'!$E$9:$E$39, 'Sch 7 - Adjustments'!$I$9:$I$39, 'Sch 2 - MTS Expense'!$A78, 'Sch 7 - Adjustments'!$H$9:$H$39, 2)</f>
        <v>0</v>
      </c>
      <c r="I78" s="228">
        <f t="shared" si="7"/>
        <v>0</v>
      </c>
      <c r="L78" s="611"/>
      <c r="M78" s="611"/>
    </row>
    <row r="79" spans="1:13" ht="17.25">
      <c r="A79" s="182"/>
      <c r="B79" s="711" t="s">
        <v>102</v>
      </c>
      <c r="C79" s="712"/>
      <c r="D79" s="229"/>
      <c r="E79" s="224">
        <f>SUM(E48:E78)</f>
        <v>0</v>
      </c>
      <c r="F79" s="249"/>
      <c r="G79" s="244">
        <f>SUM(G48:G78)</f>
        <v>0</v>
      </c>
      <c r="H79" s="244">
        <f>SUM(H48:H78)</f>
        <v>0</v>
      </c>
      <c r="I79" s="230">
        <f>SUM(I48:I78)</f>
        <v>0</v>
      </c>
      <c r="L79" s="611"/>
      <c r="M79" s="611"/>
    </row>
    <row r="80" spans="1:13" ht="15.75">
      <c r="A80" s="182"/>
      <c r="B80" s="723"/>
      <c r="C80" s="724"/>
      <c r="D80" s="229"/>
      <c r="E80" s="211"/>
      <c r="F80" s="211"/>
      <c r="G80" s="236"/>
      <c r="H80" s="236"/>
      <c r="I80" s="10"/>
      <c r="L80" s="611"/>
      <c r="M80" s="611"/>
    </row>
    <row r="81" spans="1:13" ht="20.45" customHeight="1" thickBot="1">
      <c r="A81" s="183"/>
      <c r="B81" s="725" t="s">
        <v>103</v>
      </c>
      <c r="C81" s="726"/>
      <c r="D81" s="544"/>
      <c r="E81" s="8">
        <f>E79+E45</f>
        <v>0</v>
      </c>
      <c r="F81" s="8">
        <f t="shared" ref="F81:I81" si="8">F79+F45</f>
        <v>0</v>
      </c>
      <c r="G81" s="8">
        <f t="shared" si="8"/>
        <v>0</v>
      </c>
      <c r="H81" s="8">
        <f t="shared" si="8"/>
        <v>0</v>
      </c>
      <c r="I81" s="9">
        <f t="shared" si="8"/>
        <v>0</v>
      </c>
      <c r="L81" s="613"/>
      <c r="M81" s="613"/>
    </row>
    <row r="82" spans="1:13" s="359" customFormat="1" ht="15.75">
      <c r="A82" s="504"/>
      <c r="B82" s="383"/>
      <c r="C82" s="386"/>
      <c r="D82" s="386"/>
      <c r="E82" s="387"/>
      <c r="F82" s="387"/>
      <c r="G82" s="387"/>
      <c r="H82" s="387"/>
      <c r="I82" s="387"/>
      <c r="L82" s="612"/>
      <c r="M82" s="612"/>
    </row>
    <row r="83" spans="1:13" s="359" customFormat="1" ht="14.45" customHeight="1">
      <c r="A83" s="538"/>
      <c r="B83" s="720"/>
      <c r="C83" s="720"/>
      <c r="D83" s="720"/>
      <c r="E83" s="720"/>
      <c r="F83" s="720"/>
      <c r="G83" s="720"/>
      <c r="H83" s="720"/>
      <c r="I83" s="381"/>
      <c r="L83" s="613"/>
      <c r="M83" s="613"/>
    </row>
    <row r="84" spans="1:13" s="359" customFormat="1" ht="15.6" customHeight="1">
      <c r="A84" s="538"/>
      <c r="B84" s="720"/>
      <c r="C84" s="720"/>
      <c r="D84" s="720"/>
      <c r="E84" s="720"/>
      <c r="F84" s="720"/>
      <c r="G84" s="720"/>
      <c r="H84" s="720"/>
      <c r="I84" s="505"/>
      <c r="L84" s="612"/>
      <c r="M84" s="612"/>
    </row>
    <row r="85" spans="1:13" s="359" customFormat="1" ht="15" customHeight="1">
      <c r="B85" s="719"/>
      <c r="C85" s="719"/>
      <c r="D85" s="719"/>
      <c r="E85" s="719"/>
      <c r="F85" s="719"/>
      <c r="G85" s="719"/>
      <c r="H85" s="719"/>
      <c r="L85" s="611"/>
      <c r="M85" s="611"/>
    </row>
    <row r="86" spans="1:13" s="359" customFormat="1" ht="15" customHeight="1">
      <c r="B86" s="719"/>
      <c r="C86" s="719"/>
      <c r="D86" s="719"/>
      <c r="E86" s="719"/>
      <c r="F86" s="719"/>
      <c r="G86" s="719"/>
      <c r="H86" s="719"/>
    </row>
    <row r="87" spans="1:13" s="359" customFormat="1">
      <c r="B87" s="719"/>
      <c r="C87" s="719"/>
      <c r="D87" s="719"/>
      <c r="E87" s="719"/>
      <c r="F87" s="719"/>
      <c r="G87" s="719"/>
      <c r="H87" s="719"/>
    </row>
    <row r="88" spans="1:13" s="359" customFormat="1">
      <c r="B88" s="719"/>
      <c r="C88" s="719"/>
      <c r="D88" s="719"/>
      <c r="E88" s="719"/>
      <c r="F88" s="719"/>
      <c r="G88" s="719"/>
      <c r="H88" s="719"/>
    </row>
    <row r="89" spans="1:13" s="359" customFormat="1"/>
    <row r="90" spans="1:13" s="359" customFormat="1"/>
    <row r="91" spans="1:13" s="359" customFormat="1"/>
    <row r="92" spans="1:13" s="359" customFormat="1"/>
    <row r="93" spans="1:13" s="359" customFormat="1"/>
    <row r="94" spans="1:13" s="359" customFormat="1"/>
    <row r="95" spans="1:13" s="359" customFormat="1"/>
    <row r="96" spans="1:13"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row r="201" s="359" customFormat="1"/>
    <row r="202" s="359" customFormat="1"/>
    <row r="203" s="359" customFormat="1"/>
    <row r="204" s="359" customFormat="1"/>
    <row r="205" s="359" customFormat="1"/>
    <row r="206" s="359" customFormat="1"/>
    <row r="207" s="359" customFormat="1"/>
    <row r="208" s="359" customFormat="1"/>
  </sheetData>
  <customSheetViews>
    <customSheetView guid="{B132CD03-A5D7-4D81-A86A-BF3963EBDAE2}">
      <selection activeCell="H3" sqref="H3:I3"/>
      <pageMargins left="0.7" right="0.7" top="0.75" bottom="0.75" header="0.3" footer="0.3"/>
    </customSheetView>
  </customSheetViews>
  <mergeCells count="85">
    <mergeCell ref="B14:C14"/>
    <mergeCell ref="A3:B3"/>
    <mergeCell ref="C3:E3"/>
    <mergeCell ref="H3:I3"/>
    <mergeCell ref="A6:A8"/>
    <mergeCell ref="B6:C8"/>
    <mergeCell ref="B9:C9"/>
    <mergeCell ref="B10:C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39:C39"/>
    <mergeCell ref="B27:C27"/>
    <mergeCell ref="B28:C28"/>
    <mergeCell ref="B29:C29"/>
    <mergeCell ref="B30:C30"/>
    <mergeCell ref="B31:C31"/>
    <mergeCell ref="B33:C33"/>
    <mergeCell ref="B34:C34"/>
    <mergeCell ref="B35:C35"/>
    <mergeCell ref="B36:C36"/>
    <mergeCell ref="B37:C37"/>
    <mergeCell ref="B38:C38"/>
    <mergeCell ref="B46:C46"/>
    <mergeCell ref="B47:C47"/>
    <mergeCell ref="B48:C48"/>
    <mergeCell ref="B49:C49"/>
    <mergeCell ref="B50:C50"/>
    <mergeCell ref="B41:C41"/>
    <mergeCell ref="B42:C42"/>
    <mergeCell ref="B43:C43"/>
    <mergeCell ref="B44:C44"/>
    <mergeCell ref="B45:C45"/>
    <mergeCell ref="A1:I1"/>
    <mergeCell ref="A4:B4"/>
    <mergeCell ref="C4:E4"/>
    <mergeCell ref="G4:H4"/>
    <mergeCell ref="B64:C64"/>
    <mergeCell ref="B63:C63"/>
    <mergeCell ref="B52:C52"/>
    <mergeCell ref="B53:C53"/>
    <mergeCell ref="B54:C54"/>
    <mergeCell ref="B55:C55"/>
    <mergeCell ref="B56:C56"/>
    <mergeCell ref="B57:C57"/>
    <mergeCell ref="B58:C58"/>
    <mergeCell ref="B59:C59"/>
    <mergeCell ref="B51:C51"/>
    <mergeCell ref="B40:C40"/>
    <mergeCell ref="B76:C76"/>
    <mergeCell ref="B60:C60"/>
    <mergeCell ref="B61:C61"/>
    <mergeCell ref="B62:C62"/>
    <mergeCell ref="B74:C74"/>
    <mergeCell ref="B75:C75"/>
    <mergeCell ref="B69:C69"/>
    <mergeCell ref="B65:C65"/>
    <mergeCell ref="B66:C66"/>
    <mergeCell ref="B67:C67"/>
    <mergeCell ref="B68:C68"/>
    <mergeCell ref="B70:C70"/>
    <mergeCell ref="B71:C71"/>
    <mergeCell ref="B72:C72"/>
    <mergeCell ref="B73:C73"/>
    <mergeCell ref="B87:H88"/>
    <mergeCell ref="B85:H86"/>
    <mergeCell ref="B84:H84"/>
    <mergeCell ref="B83:H83"/>
    <mergeCell ref="B77:C77"/>
    <mergeCell ref="B79:C79"/>
    <mergeCell ref="B80:C80"/>
    <mergeCell ref="B81:C81"/>
    <mergeCell ref="B78:C78"/>
  </mergeCells>
  <phoneticPr fontId="40" type="noConversion"/>
  <pageMargins left="0.25" right="0.25" top="0.5" bottom="0.5" header="0.25" footer="0.25"/>
  <pageSetup scale="56" orientation="portrait" r:id="rId1"/>
  <headerFooter>
    <oddHeader>&amp;R&amp;9Healthcare and Family Services
Emergency Medical Transportation Cost Report</oddHeader>
    <oddFooter>&amp;C&amp;9Sch 2 - MTS Expense&amp;R&amp;9Page &amp;P of &amp;N</oddFooter>
  </headerFooter>
  <rowBreaks count="1" manualBreakCount="1">
    <brk id="75" max="16383" man="1"/>
  </rowBreaks>
  <drawing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80"/>
  <sheetViews>
    <sheetView zoomScaleNormal="100" workbookViewId="0">
      <selection activeCell="D10" sqref="D10"/>
    </sheetView>
  </sheetViews>
  <sheetFormatPr defaultColWidth="8.85546875" defaultRowHeight="15"/>
  <cols>
    <col min="1" max="1" width="9.42578125" customWidth="1"/>
    <col min="2" max="2" width="20.7109375" customWidth="1"/>
    <col min="3" max="3" width="32.85546875" customWidth="1"/>
    <col min="4" max="4" width="8.85546875" bestFit="1" customWidth="1"/>
    <col min="5" max="5" width="18.85546875" customWidth="1"/>
    <col min="6" max="6" width="18.42578125" customWidth="1"/>
    <col min="7" max="8" width="16.7109375" customWidth="1"/>
    <col min="9" max="9" width="18.7109375" customWidth="1"/>
    <col min="10" max="40" width="8.85546875" style="359"/>
  </cols>
  <sheetData>
    <row r="1" spans="1:9" s="359" customFormat="1" ht="15.75">
      <c r="A1" s="698" t="s">
        <v>113</v>
      </c>
      <c r="B1" s="698"/>
      <c r="C1" s="698"/>
      <c r="D1" s="698"/>
      <c r="E1" s="698"/>
      <c r="F1" s="698"/>
      <c r="G1" s="698"/>
      <c r="H1" s="698"/>
      <c r="I1" s="698"/>
    </row>
    <row r="2" spans="1:9" s="359" customFormat="1">
      <c r="A2" s="388"/>
      <c r="B2" s="388"/>
      <c r="C2" s="389"/>
      <c r="D2" s="389"/>
      <c r="E2" s="390"/>
      <c r="F2" s="390"/>
      <c r="G2" s="390"/>
      <c r="H2" s="390"/>
      <c r="I2" s="391"/>
    </row>
    <row r="3" spans="1:9" s="359" customFormat="1">
      <c r="A3" s="699" t="s">
        <v>105</v>
      </c>
      <c r="B3" s="699"/>
      <c r="C3" s="733">
        <f>'General Information'!A5</f>
        <v>0</v>
      </c>
      <c r="D3" s="733"/>
      <c r="E3" s="733"/>
      <c r="F3" s="378"/>
      <c r="G3" s="366" t="s">
        <v>40</v>
      </c>
      <c r="H3" s="700">
        <f>'General Information'!$C$25</f>
        <v>0</v>
      </c>
      <c r="I3" s="700"/>
    </row>
    <row r="4" spans="1:9" s="359" customFormat="1">
      <c r="A4" s="699" t="s">
        <v>41</v>
      </c>
      <c r="B4" s="699"/>
      <c r="C4" s="727">
        <f>'General Information'!F5</f>
        <v>0</v>
      </c>
      <c r="D4" s="727"/>
      <c r="E4" s="727"/>
      <c r="F4" s="378"/>
      <c r="G4" s="728"/>
      <c r="H4" s="728"/>
      <c r="I4" s="379"/>
    </row>
    <row r="5" spans="1:9" s="359" customFormat="1" ht="15.75" thickBot="1">
      <c r="A5" s="392"/>
      <c r="B5" s="392"/>
      <c r="C5" s="393"/>
      <c r="D5" s="393"/>
      <c r="E5" s="394"/>
      <c r="F5" s="394"/>
      <c r="G5" s="394"/>
      <c r="H5" s="395"/>
      <c r="I5" s="396"/>
    </row>
    <row r="6" spans="1:9">
      <c r="A6" s="734" t="s">
        <v>42</v>
      </c>
      <c r="B6" s="737" t="s">
        <v>43</v>
      </c>
      <c r="C6" s="738"/>
      <c r="D6" s="49"/>
      <c r="E6" s="50">
        <v>1</v>
      </c>
      <c r="F6" s="50">
        <v>2</v>
      </c>
      <c r="G6" s="50">
        <v>3</v>
      </c>
      <c r="H6" s="50">
        <v>4</v>
      </c>
      <c r="I6" s="51">
        <v>5</v>
      </c>
    </row>
    <row r="7" spans="1:9" ht="51">
      <c r="A7" s="735"/>
      <c r="B7" s="739"/>
      <c r="C7" s="740"/>
      <c r="D7" s="52" t="s">
        <v>294</v>
      </c>
      <c r="E7" s="52" t="s">
        <v>47</v>
      </c>
      <c r="F7" s="52" t="s">
        <v>114</v>
      </c>
      <c r="G7" s="52" t="s">
        <v>291</v>
      </c>
      <c r="H7" s="52" t="s">
        <v>347</v>
      </c>
      <c r="I7" s="53" t="s">
        <v>115</v>
      </c>
    </row>
    <row r="8" spans="1:9" ht="26.25" thickBot="1">
      <c r="A8" s="736"/>
      <c r="B8" s="741"/>
      <c r="C8" s="742"/>
      <c r="D8" s="186"/>
      <c r="E8" s="186"/>
      <c r="F8" s="187" t="s">
        <v>116</v>
      </c>
      <c r="G8" s="187" t="s">
        <v>110</v>
      </c>
      <c r="H8" s="187" t="s">
        <v>111</v>
      </c>
      <c r="I8" s="188" t="s">
        <v>117</v>
      </c>
    </row>
    <row r="9" spans="1:9" ht="16.5" thickTop="1">
      <c r="A9" s="178"/>
      <c r="B9" s="708" t="s">
        <v>53</v>
      </c>
      <c r="C9" s="708"/>
      <c r="D9" s="179"/>
      <c r="E9" s="180"/>
      <c r="F9" s="180"/>
      <c r="G9" s="180"/>
      <c r="H9" s="180"/>
      <c r="I9" s="181"/>
    </row>
    <row r="10" spans="1:9">
      <c r="A10" s="182">
        <v>1</v>
      </c>
      <c r="B10" s="694" t="s">
        <v>54</v>
      </c>
      <c r="C10" s="694"/>
      <c r="D10" s="208" t="s">
        <v>12</v>
      </c>
      <c r="E10" s="233">
        <v>0</v>
      </c>
      <c r="F10" s="234">
        <f>'Sch 4 - CRSB'!J10</f>
        <v>0</v>
      </c>
      <c r="G10" s="234">
        <f>SUMIFS('Sch 6 - Reclassifications'!$H$9:$H$69, 'Sch 6 - Reclassifications'!$F$9:$F$69, 'Sch 3 - NON-MTS Expense'!$A10, 'Sch 6 - Reclassifications'!$G$9:$G$69, 3)-SUMIFS('Sch 6 - Reclassifications'!$L$9:$L$69, 'Sch 6 - Reclassifications'!$J$9:$J$69, 'Sch 3 - NON-MTS Expense'!$A10, 'Sch 6 - Reclassifications'!$K$9:$K$69, 3)</f>
        <v>0</v>
      </c>
      <c r="H10" s="234">
        <f>SUMIFS('Sch 7 - Adjustments'!$E$9:$E$39, 'Sch 7 - Adjustments'!$I$9:$I$39, 'Sch 3 - NON-MTS Expense'!$A10, 'Sch 7 - Adjustments'!$H$9:$H$39, 3)</f>
        <v>0</v>
      </c>
      <c r="I10" s="227">
        <f>SUM(E10:H10)</f>
        <v>0</v>
      </c>
    </row>
    <row r="11" spans="1:9">
      <c r="A11" s="182">
        <v>2</v>
      </c>
      <c r="B11" s="694" t="s">
        <v>55</v>
      </c>
      <c r="C11" s="694"/>
      <c r="D11" s="208" t="s">
        <v>12</v>
      </c>
      <c r="E11" s="235">
        <v>0</v>
      </c>
      <c r="F11" s="236">
        <f>'Sch 4 - CRSB'!J11</f>
        <v>0</v>
      </c>
      <c r="G11" s="236">
        <f>SUMIFS('Sch 6 - Reclassifications'!$H$9:$H$69, 'Sch 6 - Reclassifications'!$F$9:$F$69, 'Sch 3 - NON-MTS Expense'!$A11, 'Sch 6 - Reclassifications'!$G$9:$G$69, 3)-SUMIFS('Sch 6 - Reclassifications'!$L$9:$L$69, 'Sch 6 - Reclassifications'!$J$9:$J$69, 'Sch 3 - NON-MTS Expense'!$A11, 'Sch 6 - Reclassifications'!$K$9:$K$69, 3)</f>
        <v>0</v>
      </c>
      <c r="H11" s="236">
        <f>SUMIFS('Sch 7 - Adjustments'!$E$9:$E$39, 'Sch 7 - Adjustments'!$I$9:$I$39, 'Sch 3 - NON-MTS Expense'!$A11, 'Sch 7 - Adjustments'!$H$9:$H$39, 3)</f>
        <v>0</v>
      </c>
      <c r="I11" s="226">
        <f>SUM(E11:H11)</f>
        <v>0</v>
      </c>
    </row>
    <row r="12" spans="1:9">
      <c r="A12" s="182">
        <v>3</v>
      </c>
      <c r="B12" s="694" t="s">
        <v>56</v>
      </c>
      <c r="C12" s="694"/>
      <c r="D12" s="208" t="s">
        <v>12</v>
      </c>
      <c r="E12" s="235">
        <v>0</v>
      </c>
      <c r="F12" s="236">
        <f>'Sch 4 - CRSB'!J12</f>
        <v>0</v>
      </c>
      <c r="G12" s="236">
        <f>SUMIFS('Sch 6 - Reclassifications'!$H$9:$H$69, 'Sch 6 - Reclassifications'!$F$9:$F$69, 'Sch 3 - NON-MTS Expense'!$A12, 'Sch 6 - Reclassifications'!$G$9:$G$69, 3)-SUMIFS('Sch 6 - Reclassifications'!$L$9:$L$69, 'Sch 6 - Reclassifications'!$J$9:$J$69, 'Sch 3 - NON-MTS Expense'!$A12, 'Sch 6 - Reclassifications'!$K$9:$K$69, 3)</f>
        <v>0</v>
      </c>
      <c r="H12" s="236">
        <f>SUMIFS('Sch 7 - Adjustments'!$E$9:$E$39, 'Sch 7 - Adjustments'!$I$9:$I$39, 'Sch 3 - NON-MTS Expense'!$A12, 'Sch 7 - Adjustments'!$H$9:$H$39, 3)</f>
        <v>0</v>
      </c>
      <c r="I12" s="226">
        <f t="shared" ref="I12:I19" si="0">SUM(E12:H12)</f>
        <v>0</v>
      </c>
    </row>
    <row r="13" spans="1:9">
      <c r="A13" s="182">
        <v>4</v>
      </c>
      <c r="B13" s="694" t="s">
        <v>57</v>
      </c>
      <c r="C13" s="694"/>
      <c r="D13" s="208" t="s">
        <v>12</v>
      </c>
      <c r="E13" s="235">
        <v>0</v>
      </c>
      <c r="F13" s="236">
        <f>'Sch 4 - CRSB'!J13</f>
        <v>0</v>
      </c>
      <c r="G13" s="236">
        <f>SUMIFS('Sch 6 - Reclassifications'!$H$9:$H$69, 'Sch 6 - Reclassifications'!$F$9:$F$69, 'Sch 3 - NON-MTS Expense'!$A13, 'Sch 6 - Reclassifications'!$G$9:$G$69, 3)-SUMIFS('Sch 6 - Reclassifications'!$L$9:$L$69, 'Sch 6 - Reclassifications'!$J$9:$J$69, 'Sch 3 - NON-MTS Expense'!$A13, 'Sch 6 - Reclassifications'!$K$9:$K$69, 3)</f>
        <v>0</v>
      </c>
      <c r="H13" s="236">
        <f>SUMIFS('Sch 7 - Adjustments'!$E$9:$E$39, 'Sch 7 - Adjustments'!$I$9:$I$39, 'Sch 3 - NON-MTS Expense'!$A13, 'Sch 7 - Adjustments'!$H$9:$H$39, 3)</f>
        <v>0</v>
      </c>
      <c r="I13" s="226">
        <f t="shared" si="0"/>
        <v>0</v>
      </c>
    </row>
    <row r="14" spans="1:9">
      <c r="A14" s="182">
        <v>5</v>
      </c>
      <c r="B14" s="694" t="s">
        <v>58</v>
      </c>
      <c r="C14" s="694"/>
      <c r="D14" s="208" t="s">
        <v>12</v>
      </c>
      <c r="E14" s="235">
        <v>0</v>
      </c>
      <c r="F14" s="236">
        <f>'Sch 4 - CRSB'!J14</f>
        <v>0</v>
      </c>
      <c r="G14" s="236">
        <f>SUMIFS('Sch 6 - Reclassifications'!$H$9:$H$69, 'Sch 6 - Reclassifications'!$F$9:$F$69, 'Sch 3 - NON-MTS Expense'!$A14, 'Sch 6 - Reclassifications'!$G$9:$G$69, 3)-SUMIFS('Sch 6 - Reclassifications'!$L$9:$L$69, 'Sch 6 - Reclassifications'!$J$9:$J$69, 'Sch 3 - NON-MTS Expense'!$A14, 'Sch 6 - Reclassifications'!$K$9:$K$69, 3)</f>
        <v>0</v>
      </c>
      <c r="H14" s="236">
        <f>SUMIFS('Sch 7 - Adjustments'!$E$9:$E$39, 'Sch 7 - Adjustments'!$I$9:$I$39, 'Sch 3 - NON-MTS Expense'!$A14, 'Sch 7 - Adjustments'!$H$9:$H$39, 3)</f>
        <v>0</v>
      </c>
      <c r="I14" s="226">
        <f t="shared" si="0"/>
        <v>0</v>
      </c>
    </row>
    <row r="15" spans="1:9">
      <c r="A15" s="182">
        <v>6</v>
      </c>
      <c r="B15" s="694" t="s">
        <v>59</v>
      </c>
      <c r="C15" s="694"/>
      <c r="D15" s="208" t="s">
        <v>12</v>
      </c>
      <c r="E15" s="235">
        <v>0</v>
      </c>
      <c r="F15" s="236">
        <f>'Sch 4 - CRSB'!J15</f>
        <v>0</v>
      </c>
      <c r="G15" s="236">
        <f>SUMIFS('Sch 6 - Reclassifications'!$H$9:$H$69, 'Sch 6 - Reclassifications'!$F$9:$F$69, 'Sch 3 - NON-MTS Expense'!$A15, 'Sch 6 - Reclassifications'!$G$9:$G$69, 3)-SUMIFS('Sch 6 - Reclassifications'!$L$9:$L$69, 'Sch 6 - Reclassifications'!$J$9:$J$69, 'Sch 3 - NON-MTS Expense'!$A15, 'Sch 6 - Reclassifications'!$K$9:$K$69, 3)</f>
        <v>0</v>
      </c>
      <c r="H15" s="236">
        <f>SUMIFS('Sch 7 - Adjustments'!$E$9:$E$39, 'Sch 7 - Adjustments'!$I$9:$I$39, 'Sch 3 - NON-MTS Expense'!$A15, 'Sch 7 - Adjustments'!$H$9:$H$39, 3)</f>
        <v>0</v>
      </c>
      <c r="I15" s="226">
        <f t="shared" si="0"/>
        <v>0</v>
      </c>
    </row>
    <row r="16" spans="1:9">
      <c r="A16" s="182">
        <v>7</v>
      </c>
      <c r="B16" s="694" t="s">
        <v>60</v>
      </c>
      <c r="C16" s="694"/>
      <c r="D16" s="208" t="s">
        <v>12</v>
      </c>
      <c r="E16" s="235">
        <v>0</v>
      </c>
      <c r="F16" s="236">
        <f>'Sch 4 - CRSB'!J16</f>
        <v>0</v>
      </c>
      <c r="G16" s="236">
        <f>SUMIFS('Sch 6 - Reclassifications'!$H$9:$H$69, 'Sch 6 - Reclassifications'!$F$9:$F$69, 'Sch 3 - NON-MTS Expense'!$A16, 'Sch 6 - Reclassifications'!$G$9:$G$69, 3)-SUMIFS('Sch 6 - Reclassifications'!$L$9:$L$69, 'Sch 6 - Reclassifications'!$J$9:$J$69, 'Sch 3 - NON-MTS Expense'!$A16, 'Sch 6 - Reclassifications'!$K$9:$K$69, 3)</f>
        <v>0</v>
      </c>
      <c r="H16" s="236">
        <f>SUMIFS('Sch 7 - Adjustments'!$E$9:$E$39, 'Sch 7 - Adjustments'!$I$9:$I$39, 'Sch 3 - NON-MTS Expense'!$A16, 'Sch 7 - Adjustments'!$H$9:$H$39, 3)</f>
        <v>0</v>
      </c>
      <c r="I16" s="226">
        <f t="shared" si="0"/>
        <v>0</v>
      </c>
    </row>
    <row r="17" spans="1:9">
      <c r="A17" s="182">
        <v>8</v>
      </c>
      <c r="B17" s="694" t="s">
        <v>61</v>
      </c>
      <c r="C17" s="694"/>
      <c r="D17" s="208" t="s">
        <v>12</v>
      </c>
      <c r="E17" s="235">
        <v>0</v>
      </c>
      <c r="F17" s="236">
        <f>'Sch 4 - CRSB'!J17</f>
        <v>0</v>
      </c>
      <c r="G17" s="236">
        <f>SUMIFS('Sch 6 - Reclassifications'!$H$9:$H$69, 'Sch 6 - Reclassifications'!$F$9:$F$69, 'Sch 3 - NON-MTS Expense'!$A17, 'Sch 6 - Reclassifications'!$G$9:$G$69, 3)-SUMIFS('Sch 6 - Reclassifications'!$L$9:$L$69, 'Sch 6 - Reclassifications'!$J$9:$J$69, 'Sch 3 - NON-MTS Expense'!$A17, 'Sch 6 - Reclassifications'!$K$9:$K$69, 3)</f>
        <v>0</v>
      </c>
      <c r="H17" s="236">
        <f>SUMIFS('Sch 7 - Adjustments'!$E$9:$E$39, 'Sch 7 - Adjustments'!$I$9:$I$39, 'Sch 3 - NON-MTS Expense'!$A17, 'Sch 7 - Adjustments'!$H$9:$H$39, 3)</f>
        <v>0</v>
      </c>
      <c r="I17" s="226">
        <f t="shared" si="0"/>
        <v>0</v>
      </c>
    </row>
    <row r="18" spans="1:9">
      <c r="A18" s="182">
        <v>9</v>
      </c>
      <c r="B18" s="745" t="str">
        <f>'Sch 1 - Total Expense'!B18:C18</f>
        <v>Other- (Specify)</v>
      </c>
      <c r="C18" s="745"/>
      <c r="D18" s="208" t="s">
        <v>12</v>
      </c>
      <c r="E18" s="235">
        <v>0</v>
      </c>
      <c r="F18" s="236">
        <f>'Sch 4 - CRSB'!J18</f>
        <v>0</v>
      </c>
      <c r="G18" s="236">
        <f>SUMIFS('Sch 6 - Reclassifications'!$H$9:$H$69, 'Sch 6 - Reclassifications'!$F$9:$F$69, 'Sch 3 - NON-MTS Expense'!$A18, 'Sch 6 - Reclassifications'!$G$9:$G$69, 3)-SUMIFS('Sch 6 - Reclassifications'!$L$9:$L$69, 'Sch 6 - Reclassifications'!$J$9:$J$69, 'Sch 3 - NON-MTS Expense'!$A18, 'Sch 6 - Reclassifications'!$K$9:$K$69, 3)</f>
        <v>0</v>
      </c>
      <c r="H18" s="236">
        <f>SUMIFS('Sch 7 - Adjustments'!$E$9:$E$39, 'Sch 7 - Adjustments'!$I$9:$I$39, 'Sch 3 - NON-MTS Expense'!$A18, 'Sch 7 - Adjustments'!$H$9:$H$39, 3)</f>
        <v>0</v>
      </c>
      <c r="I18" s="226">
        <f t="shared" si="0"/>
        <v>0</v>
      </c>
    </row>
    <row r="19" spans="1:9" ht="17.25">
      <c r="A19" s="182">
        <v>10</v>
      </c>
      <c r="B19" s="745" t="str">
        <f>'Sch 1 - Total Expense'!B19:C19</f>
        <v>Other- (Specify)</v>
      </c>
      <c r="C19" s="745"/>
      <c r="D19" s="208" t="s">
        <v>12</v>
      </c>
      <c r="E19" s="237">
        <v>0</v>
      </c>
      <c r="F19" s="238">
        <f>'Sch 4 - CRSB'!J19</f>
        <v>0</v>
      </c>
      <c r="G19" s="238">
        <f>SUMIFS('Sch 6 - Reclassifications'!$H$9:$H$69, 'Sch 6 - Reclassifications'!$F$9:$F$69, 'Sch 3 - NON-MTS Expense'!$A19, 'Sch 6 - Reclassifications'!$G$9:$G$69, 3)-SUMIFS('Sch 6 - Reclassifications'!$L$9:$L$69, 'Sch 6 - Reclassifications'!$J$9:$J$69, 'Sch 3 - NON-MTS Expense'!$A19, 'Sch 6 - Reclassifications'!$K$9:$K$69, 3)</f>
        <v>0</v>
      </c>
      <c r="H19" s="238">
        <f>SUMIFS('Sch 7 - Adjustments'!$E$9:$E$39, 'Sch 7 - Adjustments'!$I$9:$I$39, 'Sch 3 - NON-MTS Expense'!$A19, 'Sch 7 - Adjustments'!$H$9:$H$39, 3)</f>
        <v>0</v>
      </c>
      <c r="I19" s="265">
        <f t="shared" si="0"/>
        <v>0</v>
      </c>
    </row>
    <row r="20" spans="1:9" ht="18">
      <c r="A20" s="182"/>
      <c r="B20" s="711" t="s">
        <v>62</v>
      </c>
      <c r="C20" s="712"/>
      <c r="D20" s="208"/>
      <c r="E20" s="215">
        <f>SUM(E10:E19)</f>
        <v>0</v>
      </c>
      <c r="F20" s="215">
        <f t="shared" ref="F20:I20" si="1">SUM(F10:F19)</f>
        <v>0</v>
      </c>
      <c r="G20" s="215">
        <f t="shared" si="1"/>
        <v>0</v>
      </c>
      <c r="H20" s="215">
        <f t="shared" si="1"/>
        <v>0</v>
      </c>
      <c r="I20" s="239">
        <f t="shared" si="1"/>
        <v>0</v>
      </c>
    </row>
    <row r="21" spans="1:9">
      <c r="A21" s="182"/>
      <c r="B21" s="751"/>
      <c r="C21" s="751"/>
      <c r="D21" s="208"/>
      <c r="E21" s="211"/>
      <c r="F21" s="236"/>
      <c r="G21" s="236"/>
      <c r="H21" s="236"/>
      <c r="I21" s="226"/>
    </row>
    <row r="22" spans="1:9" ht="15.75">
      <c r="A22" s="182"/>
      <c r="B22" s="696" t="s">
        <v>63</v>
      </c>
      <c r="C22" s="696"/>
      <c r="D22" s="208"/>
      <c r="E22" s="211"/>
      <c r="F22" s="236"/>
      <c r="G22" s="236"/>
      <c r="H22" s="236"/>
      <c r="I22" s="226"/>
    </row>
    <row r="23" spans="1:9">
      <c r="A23" s="182">
        <v>11</v>
      </c>
      <c r="B23" s="694" t="s">
        <v>64</v>
      </c>
      <c r="C23" s="694"/>
      <c r="D23" s="208" t="s">
        <v>12</v>
      </c>
      <c r="E23" s="233">
        <v>0</v>
      </c>
      <c r="F23" s="234">
        <f>'Sch 4 - CRSB'!J35</f>
        <v>0</v>
      </c>
      <c r="G23" s="234">
        <f>SUMIFS('Sch 6 - Reclassifications'!$H$9:$H$69, 'Sch 6 - Reclassifications'!$F$9:$F$69, 'Sch 3 - NON-MTS Expense'!$A23, 'Sch 6 - Reclassifications'!$G$9:$G$69, 3)-SUMIFS('Sch 6 - Reclassifications'!$L$9:$L$69, 'Sch 6 - Reclassifications'!$J$9:$J$69, 'Sch 3 - NON-MTS Expense'!$A23, 'Sch 6 - Reclassifications'!$K$9:$K$69, 3)</f>
        <v>0</v>
      </c>
      <c r="H23" s="234">
        <f>SUMIFS('Sch 7 - Adjustments'!$E$9:$E$39, 'Sch 7 - Adjustments'!$I$9:$I$39, 'Sch 3 - NON-MTS Expense'!$A23, 'Sch 7 - Adjustments'!$H$9:$H$39, 3)</f>
        <v>0</v>
      </c>
      <c r="I23" s="227">
        <f>SUM(E23:H23)</f>
        <v>0</v>
      </c>
    </row>
    <row r="24" spans="1:9">
      <c r="A24" s="182">
        <v>12</v>
      </c>
      <c r="B24" s="694" t="s">
        <v>65</v>
      </c>
      <c r="C24" s="694"/>
      <c r="D24" s="208" t="s">
        <v>12</v>
      </c>
      <c r="E24" s="235">
        <v>0</v>
      </c>
      <c r="F24" s="236">
        <f>'Sch 4 - CRSB'!J36</f>
        <v>0</v>
      </c>
      <c r="G24" s="236">
        <f>SUMIFS('Sch 6 - Reclassifications'!$H$9:$H$69, 'Sch 6 - Reclassifications'!$F$9:$F$69, 'Sch 3 - NON-MTS Expense'!$A24, 'Sch 6 - Reclassifications'!$G$9:$G$69, 3)-SUMIFS('Sch 6 - Reclassifications'!$L$9:$L$69, 'Sch 6 - Reclassifications'!$J$9:$J$69, 'Sch 3 - NON-MTS Expense'!$A24, 'Sch 6 - Reclassifications'!$K$9:$K$69, 3)</f>
        <v>0</v>
      </c>
      <c r="H24" s="236">
        <f>SUMIFS('Sch 7 - Adjustments'!$E$9:$E$39, 'Sch 7 - Adjustments'!$I$9:$I$39, 'Sch 3 - NON-MTS Expense'!$A24, 'Sch 7 - Adjustments'!$H$9:$H$39, 3)</f>
        <v>0</v>
      </c>
      <c r="I24" s="226">
        <f>SUM(E24:H24)</f>
        <v>0</v>
      </c>
    </row>
    <row r="25" spans="1:9">
      <c r="A25" s="182">
        <v>13</v>
      </c>
      <c r="B25" s="694" t="s">
        <v>66</v>
      </c>
      <c r="C25" s="694"/>
      <c r="D25" s="208" t="s">
        <v>12</v>
      </c>
      <c r="E25" s="235">
        <v>0</v>
      </c>
      <c r="F25" s="236">
        <f>'Sch 4 - CRSB'!J37</f>
        <v>0</v>
      </c>
      <c r="G25" s="236">
        <f>SUMIFS('Sch 6 - Reclassifications'!$H$9:$H$69, 'Sch 6 - Reclassifications'!$F$9:$F$69, 'Sch 3 - NON-MTS Expense'!$A25, 'Sch 6 - Reclassifications'!$G$9:$G$69, 3)-SUMIFS('Sch 6 - Reclassifications'!$L$9:$L$69, 'Sch 6 - Reclassifications'!$J$9:$J$69, 'Sch 3 - NON-MTS Expense'!$A25, 'Sch 6 - Reclassifications'!$K$9:$K$69, 3)</f>
        <v>0</v>
      </c>
      <c r="H25" s="236">
        <f>SUMIFS('Sch 7 - Adjustments'!$E$9:$E$39, 'Sch 7 - Adjustments'!$I$9:$I$39, 'Sch 3 - NON-MTS Expense'!$A25, 'Sch 7 - Adjustments'!$H$9:$H$39, 3)</f>
        <v>0</v>
      </c>
      <c r="I25" s="226">
        <f t="shared" ref="I25:I30" si="2">SUM(E25:H25)</f>
        <v>0</v>
      </c>
    </row>
    <row r="26" spans="1:9">
      <c r="A26" s="182">
        <v>14</v>
      </c>
      <c r="B26" s="694" t="s">
        <v>67</v>
      </c>
      <c r="C26" s="694"/>
      <c r="D26" s="208" t="s">
        <v>12</v>
      </c>
      <c r="E26" s="235">
        <v>0</v>
      </c>
      <c r="F26" s="236">
        <f>'Sch 4 - CRSB'!J38</f>
        <v>0</v>
      </c>
      <c r="G26" s="236">
        <f>SUMIFS('Sch 6 - Reclassifications'!$H$9:$H$69, 'Sch 6 - Reclassifications'!$F$9:$F$69, 'Sch 3 - NON-MTS Expense'!$A26, 'Sch 6 - Reclassifications'!$G$9:$G$69, 3)-SUMIFS('Sch 6 - Reclassifications'!$L$9:$L$69, 'Sch 6 - Reclassifications'!$J$9:$J$69, 'Sch 3 - NON-MTS Expense'!$A26, 'Sch 6 - Reclassifications'!$K$9:$K$69, 3)</f>
        <v>0</v>
      </c>
      <c r="H26" s="236">
        <f>SUMIFS('Sch 7 - Adjustments'!$E$9:$E$39, 'Sch 7 - Adjustments'!$I$9:$I$39, 'Sch 3 - NON-MTS Expense'!$A26, 'Sch 7 - Adjustments'!$H$9:$H$39, 3)</f>
        <v>0</v>
      </c>
      <c r="I26" s="226">
        <f t="shared" si="2"/>
        <v>0</v>
      </c>
    </row>
    <row r="27" spans="1:9">
      <c r="A27" s="182">
        <v>15</v>
      </c>
      <c r="B27" s="745" t="str">
        <f>'Sch 1 - Total Expense'!B27:C27</f>
        <v>Other- (Specify)</v>
      </c>
      <c r="C27" s="745"/>
      <c r="D27" s="208" t="s">
        <v>12</v>
      </c>
      <c r="E27" s="235">
        <v>0</v>
      </c>
      <c r="F27" s="236">
        <f>'Sch 4 - CRSB'!J39</f>
        <v>0</v>
      </c>
      <c r="G27" s="236">
        <f>SUMIFS('Sch 6 - Reclassifications'!$H$9:$H$69, 'Sch 6 - Reclassifications'!$F$9:$F$69, 'Sch 3 - NON-MTS Expense'!$A27, 'Sch 6 - Reclassifications'!$G$9:$G$69, 3)-SUMIFS('Sch 6 - Reclassifications'!$L$9:$L$69, 'Sch 6 - Reclassifications'!$J$9:$J$69, 'Sch 3 - NON-MTS Expense'!$A27, 'Sch 6 - Reclassifications'!$K$9:$K$69, 3)</f>
        <v>0</v>
      </c>
      <c r="H27" s="236">
        <f>SUMIFS('Sch 7 - Adjustments'!$E$9:$E$39, 'Sch 7 - Adjustments'!$I$9:$I$39, 'Sch 3 - NON-MTS Expense'!$A27, 'Sch 7 - Adjustments'!$H$9:$H$39, 3)</f>
        <v>0</v>
      </c>
      <c r="I27" s="226">
        <f t="shared" si="2"/>
        <v>0</v>
      </c>
    </row>
    <row r="28" spans="1:9">
      <c r="A28" s="182">
        <v>16</v>
      </c>
      <c r="B28" s="745" t="str">
        <f>'Sch 1 - Total Expense'!B28:C28</f>
        <v>Other- (Specify)</v>
      </c>
      <c r="C28" s="745"/>
      <c r="D28" s="208" t="s">
        <v>12</v>
      </c>
      <c r="E28" s="235">
        <v>0</v>
      </c>
      <c r="F28" s="236">
        <f>'Sch 4 - CRSB'!J40</f>
        <v>0</v>
      </c>
      <c r="G28" s="236">
        <f>SUMIFS('Sch 6 - Reclassifications'!$H$9:$H$69, 'Sch 6 - Reclassifications'!$F$9:$F$69, 'Sch 3 - NON-MTS Expense'!$A28, 'Sch 6 - Reclassifications'!$G$9:$G$69, 3)-SUMIFS('Sch 6 - Reclassifications'!$L$9:$L$69, 'Sch 6 - Reclassifications'!$J$9:$J$69, 'Sch 3 - NON-MTS Expense'!$A28, 'Sch 6 - Reclassifications'!$K$9:$K$69, 3)</f>
        <v>0</v>
      </c>
      <c r="H28" s="236">
        <f>SUMIFS('Sch 7 - Adjustments'!$E$9:$E$39, 'Sch 7 - Adjustments'!$I$9:$I$39, 'Sch 3 - NON-MTS Expense'!$A28, 'Sch 7 - Adjustments'!$H$9:$H$39, 3)</f>
        <v>0</v>
      </c>
      <c r="I28" s="226">
        <f t="shared" si="2"/>
        <v>0</v>
      </c>
    </row>
    <row r="29" spans="1:9">
      <c r="A29" s="182">
        <v>17</v>
      </c>
      <c r="B29" s="745" t="str">
        <f>'Sch 1 - Total Expense'!B29:C29</f>
        <v>Other- (Specify)</v>
      </c>
      <c r="C29" s="745"/>
      <c r="D29" s="208" t="s">
        <v>12</v>
      </c>
      <c r="E29" s="235">
        <v>0</v>
      </c>
      <c r="F29" s="236">
        <f>'Sch 4 - CRSB'!J41</f>
        <v>0</v>
      </c>
      <c r="G29" s="236">
        <f>SUMIFS('Sch 6 - Reclassifications'!$H$9:$H$69, 'Sch 6 - Reclassifications'!$F$9:$F$69, 'Sch 3 - NON-MTS Expense'!$A29, 'Sch 6 - Reclassifications'!$G$9:$G$69, 3)-SUMIFS('Sch 6 - Reclassifications'!$L$9:$L$69, 'Sch 6 - Reclassifications'!$J$9:$J$69, 'Sch 3 - NON-MTS Expense'!$A29, 'Sch 6 - Reclassifications'!$K$9:$K$69, 3)</f>
        <v>0</v>
      </c>
      <c r="H29" s="236">
        <f>SUMIFS('Sch 7 - Adjustments'!$E$9:$E$39, 'Sch 7 - Adjustments'!$I$9:$I$39, 'Sch 3 - NON-MTS Expense'!$A29, 'Sch 7 - Adjustments'!$H$9:$H$39, 3)</f>
        <v>0</v>
      </c>
      <c r="I29" s="226">
        <f t="shared" si="2"/>
        <v>0</v>
      </c>
    </row>
    <row r="30" spans="1:9" ht="17.25">
      <c r="A30" s="182">
        <v>18</v>
      </c>
      <c r="B30" s="745" t="str">
        <f>'Sch 1 - Total Expense'!B30:C30</f>
        <v>Other- (Specify)</v>
      </c>
      <c r="C30" s="745"/>
      <c r="D30" s="208" t="s">
        <v>12</v>
      </c>
      <c r="E30" s="237">
        <v>0</v>
      </c>
      <c r="F30" s="238">
        <f>'Sch 4 - CRSB'!J42</f>
        <v>0</v>
      </c>
      <c r="G30" s="238">
        <f>SUMIFS('Sch 6 - Reclassifications'!$H$9:$H$69, 'Sch 6 - Reclassifications'!$F$9:$F$69, 'Sch 3 - NON-MTS Expense'!$A30, 'Sch 6 - Reclassifications'!$G$9:$G$69, 3)-SUMIFS('Sch 6 - Reclassifications'!$L$9:$L$69, 'Sch 6 - Reclassifications'!$J$9:$J$69, 'Sch 3 - NON-MTS Expense'!$A30, 'Sch 6 - Reclassifications'!$K$9:$K$69, 3)</f>
        <v>0</v>
      </c>
      <c r="H30" s="238">
        <f>SUMIFS('Sch 7 - Adjustments'!$E$9:$E$39, 'Sch 7 - Adjustments'!$I$9:$I$39, 'Sch 3 - NON-MTS Expense'!$A30, 'Sch 7 - Adjustments'!$H$9:$H$39, 3)</f>
        <v>0</v>
      </c>
      <c r="I30" s="265">
        <f t="shared" si="2"/>
        <v>0</v>
      </c>
    </row>
    <row r="31" spans="1:9" ht="20.25">
      <c r="A31" s="182"/>
      <c r="B31" s="697" t="s">
        <v>68</v>
      </c>
      <c r="C31" s="697"/>
      <c r="D31" s="208"/>
      <c r="E31" s="217">
        <f>SUM(E23:E30)</f>
        <v>0</v>
      </c>
      <c r="F31" s="217">
        <f t="shared" ref="F31:I31" si="3">SUM(F23:F30)</f>
        <v>0</v>
      </c>
      <c r="G31" s="217">
        <f t="shared" si="3"/>
        <v>0</v>
      </c>
      <c r="H31" s="217">
        <f t="shared" si="3"/>
        <v>0</v>
      </c>
      <c r="I31" s="241">
        <f t="shared" si="3"/>
        <v>0</v>
      </c>
    </row>
    <row r="32" spans="1:9" ht="20.25">
      <c r="A32" s="182"/>
      <c r="B32" s="285"/>
      <c r="C32" s="285"/>
      <c r="D32" s="208"/>
      <c r="E32" s="286"/>
      <c r="F32" s="286"/>
      <c r="G32" s="287"/>
      <c r="H32" s="287"/>
      <c r="I32" s="241"/>
    </row>
    <row r="33" spans="1:9" ht="15.75">
      <c r="A33" s="182"/>
      <c r="B33" s="696" t="s">
        <v>69</v>
      </c>
      <c r="C33" s="696"/>
      <c r="D33" s="208"/>
      <c r="E33" s="219"/>
      <c r="F33" s="242"/>
      <c r="G33" s="242"/>
      <c r="H33" s="242"/>
      <c r="I33" s="243"/>
    </row>
    <row r="34" spans="1:9">
      <c r="A34" s="182">
        <v>19</v>
      </c>
      <c r="B34" s="694" t="s">
        <v>64</v>
      </c>
      <c r="C34" s="694"/>
      <c r="D34" s="208" t="s">
        <v>12</v>
      </c>
      <c r="E34" s="233">
        <v>0</v>
      </c>
      <c r="F34" s="234">
        <f>'Sch 4 - CRSB'!J46</f>
        <v>0</v>
      </c>
      <c r="G34" s="234">
        <f>SUMIFS('Sch 6 - Reclassifications'!$H$9:$H$69, 'Sch 6 - Reclassifications'!$F$9:$F$69, 'Sch 3 - NON-MTS Expense'!$A34, 'Sch 6 - Reclassifications'!$G$9:$G$69, 3)-SUMIFS('Sch 6 - Reclassifications'!$L$9:$L$69, 'Sch 6 - Reclassifications'!$J$9:$J$69, 'Sch 3 - NON-MTS Expense'!$A34, 'Sch 6 - Reclassifications'!$K$9:$K$69, 3)</f>
        <v>0</v>
      </c>
      <c r="H34" s="234">
        <f>SUMIFS('Sch 7 - Adjustments'!$E$9:$E$39, 'Sch 7 - Adjustments'!$I$9:$I$39, 'Sch 3 - NON-MTS Expense'!$A34, 'Sch 7 - Adjustments'!$H$9:$H$39, 3)</f>
        <v>0</v>
      </c>
      <c r="I34" s="227">
        <f>SUM(E34:H34)</f>
        <v>0</v>
      </c>
    </row>
    <row r="35" spans="1:9">
      <c r="A35" s="182">
        <v>20</v>
      </c>
      <c r="B35" s="694" t="s">
        <v>65</v>
      </c>
      <c r="C35" s="694"/>
      <c r="D35" s="208" t="s">
        <v>12</v>
      </c>
      <c r="E35" s="235">
        <v>0</v>
      </c>
      <c r="F35" s="236">
        <f>'Sch 4 - CRSB'!J47</f>
        <v>0</v>
      </c>
      <c r="G35" s="236">
        <f>SUMIFS('Sch 6 - Reclassifications'!$H$9:$H$69, 'Sch 6 - Reclassifications'!$F$9:$F$69, 'Sch 3 - NON-MTS Expense'!$A35, 'Sch 6 - Reclassifications'!$G$9:$G$69, 3)-SUMIFS('Sch 6 - Reclassifications'!$L$9:$L$69, 'Sch 6 - Reclassifications'!$J$9:$J$69, 'Sch 3 - NON-MTS Expense'!$A35, 'Sch 6 - Reclassifications'!$K$9:$K$69, 3)</f>
        <v>0</v>
      </c>
      <c r="H35" s="236">
        <f>SUMIFS('Sch 7 - Adjustments'!$E$9:$E$39, 'Sch 7 - Adjustments'!$I$9:$I$39, 'Sch 3 - NON-MTS Expense'!$A35, 'Sch 7 - Adjustments'!$H$9:$H$39, 3)</f>
        <v>0</v>
      </c>
      <c r="I35" s="226">
        <f>SUM(E35:H35)</f>
        <v>0</v>
      </c>
    </row>
    <row r="36" spans="1:9">
      <c r="A36" s="182">
        <v>21</v>
      </c>
      <c r="B36" s="694" t="s">
        <v>66</v>
      </c>
      <c r="C36" s="694"/>
      <c r="D36" s="208" t="s">
        <v>12</v>
      </c>
      <c r="E36" s="235">
        <v>0</v>
      </c>
      <c r="F36" s="236">
        <f>'Sch 4 - CRSB'!J48</f>
        <v>0</v>
      </c>
      <c r="G36" s="236">
        <f>SUMIFS('Sch 6 - Reclassifications'!$H$9:$H$69, 'Sch 6 - Reclassifications'!$F$9:$F$69, 'Sch 3 - NON-MTS Expense'!$A36, 'Sch 6 - Reclassifications'!$G$9:$G$69, 3)-SUMIFS('Sch 6 - Reclassifications'!$L$9:$L$69, 'Sch 6 - Reclassifications'!$J$9:$J$69, 'Sch 3 - NON-MTS Expense'!$A36, 'Sch 6 - Reclassifications'!$K$9:$K$69, 3)</f>
        <v>0</v>
      </c>
      <c r="H36" s="236">
        <f>SUMIFS('Sch 7 - Adjustments'!$E$9:$E$39, 'Sch 7 - Adjustments'!$I$9:$I$39, 'Sch 3 - NON-MTS Expense'!$A36, 'Sch 7 - Adjustments'!$H$9:$H$39, 3)</f>
        <v>0</v>
      </c>
      <c r="I36" s="226">
        <f t="shared" ref="I36:I41" si="4">SUM(E36:H36)</f>
        <v>0</v>
      </c>
    </row>
    <row r="37" spans="1:9">
      <c r="A37" s="182">
        <v>22</v>
      </c>
      <c r="B37" s="694" t="s">
        <v>67</v>
      </c>
      <c r="C37" s="694"/>
      <c r="D37" s="208" t="s">
        <v>12</v>
      </c>
      <c r="E37" s="235">
        <v>0</v>
      </c>
      <c r="F37" s="236">
        <f>'Sch 4 - CRSB'!J49</f>
        <v>0</v>
      </c>
      <c r="G37" s="236">
        <f>SUMIFS('Sch 6 - Reclassifications'!$H$9:$H$69, 'Sch 6 - Reclassifications'!$F$9:$F$69, 'Sch 3 - NON-MTS Expense'!$A37, 'Sch 6 - Reclassifications'!$G$9:$G$69, 3)-SUMIFS('Sch 6 - Reclassifications'!$L$9:$L$69, 'Sch 6 - Reclassifications'!$J$9:$J$69, 'Sch 3 - NON-MTS Expense'!$A37, 'Sch 6 - Reclassifications'!$K$9:$K$69, 3)</f>
        <v>0</v>
      </c>
      <c r="H37" s="236">
        <f>SUMIFS('Sch 7 - Adjustments'!$E$9:$E$39, 'Sch 7 - Adjustments'!$I$9:$I$39, 'Sch 3 - NON-MTS Expense'!$A37, 'Sch 7 - Adjustments'!$H$9:$H$39, 3)</f>
        <v>0</v>
      </c>
      <c r="I37" s="226">
        <f t="shared" si="4"/>
        <v>0</v>
      </c>
    </row>
    <row r="38" spans="1:9">
      <c r="A38" s="182">
        <v>23</v>
      </c>
      <c r="B38" s="745" t="str">
        <f>'Sch 1 - Total Expense'!B38:C38</f>
        <v>Other- (Specify)</v>
      </c>
      <c r="C38" s="745"/>
      <c r="D38" s="208" t="s">
        <v>12</v>
      </c>
      <c r="E38" s="235">
        <v>0</v>
      </c>
      <c r="F38" s="236">
        <f>'Sch 4 - CRSB'!J50</f>
        <v>0</v>
      </c>
      <c r="G38" s="236">
        <f>SUMIFS('Sch 6 - Reclassifications'!$H$9:$H$69, 'Sch 6 - Reclassifications'!$F$9:$F$69, 'Sch 3 - NON-MTS Expense'!$A38, 'Sch 6 - Reclassifications'!$G$9:$G$69, 3)-SUMIFS('Sch 6 - Reclassifications'!$L$9:$L$69, 'Sch 6 - Reclassifications'!$J$9:$J$69, 'Sch 3 - NON-MTS Expense'!$A38, 'Sch 6 - Reclassifications'!$K$9:$K$69, 3)</f>
        <v>0</v>
      </c>
      <c r="H38" s="236">
        <f>SUMIFS('Sch 7 - Adjustments'!$E$9:$E$39, 'Sch 7 - Adjustments'!$I$9:$I$39, 'Sch 3 - NON-MTS Expense'!$A38, 'Sch 7 - Adjustments'!$H$9:$H$39, 3)</f>
        <v>0</v>
      </c>
      <c r="I38" s="226">
        <f t="shared" si="4"/>
        <v>0</v>
      </c>
    </row>
    <row r="39" spans="1:9">
      <c r="A39" s="182">
        <v>24</v>
      </c>
      <c r="B39" s="745" t="str">
        <f>'Sch 1 - Total Expense'!B39:C39</f>
        <v>Other- (Specify)</v>
      </c>
      <c r="C39" s="745"/>
      <c r="D39" s="208" t="s">
        <v>12</v>
      </c>
      <c r="E39" s="235">
        <v>0</v>
      </c>
      <c r="F39" s="236">
        <f>'Sch 4 - CRSB'!J51</f>
        <v>0</v>
      </c>
      <c r="G39" s="236">
        <f>SUMIFS('Sch 6 - Reclassifications'!$H$9:$H$69, 'Sch 6 - Reclassifications'!$F$9:$F$69, 'Sch 3 - NON-MTS Expense'!$A39, 'Sch 6 - Reclassifications'!$G$9:$G$69, 3)-SUMIFS('Sch 6 - Reclassifications'!$L$9:$L$69, 'Sch 6 - Reclassifications'!$J$9:$J$69, 'Sch 3 - NON-MTS Expense'!$A39, 'Sch 6 - Reclassifications'!$K$9:$K$69, 3)</f>
        <v>0</v>
      </c>
      <c r="H39" s="236">
        <f>SUMIFS('Sch 7 - Adjustments'!$E$9:$E$39, 'Sch 7 - Adjustments'!$I$9:$I$39, 'Sch 3 - NON-MTS Expense'!$A39, 'Sch 7 - Adjustments'!$H$9:$H$39, 3)</f>
        <v>0</v>
      </c>
      <c r="I39" s="226">
        <f t="shared" si="4"/>
        <v>0</v>
      </c>
    </row>
    <row r="40" spans="1:9">
      <c r="A40" s="182">
        <v>25</v>
      </c>
      <c r="B40" s="745" t="str">
        <f>'Sch 1 - Total Expense'!B40:C40</f>
        <v>Other- (Specify)</v>
      </c>
      <c r="C40" s="745"/>
      <c r="D40" s="208" t="s">
        <v>12</v>
      </c>
      <c r="E40" s="235">
        <v>0</v>
      </c>
      <c r="F40" s="236">
        <f>'Sch 4 - CRSB'!J52</f>
        <v>0</v>
      </c>
      <c r="G40" s="236">
        <f>SUMIFS('Sch 6 - Reclassifications'!$H$9:$H$69, 'Sch 6 - Reclassifications'!$F$9:$F$69, 'Sch 3 - NON-MTS Expense'!$A40, 'Sch 6 - Reclassifications'!$G$9:$G$69, 3)-SUMIFS('Sch 6 - Reclassifications'!$L$9:$L$69, 'Sch 6 - Reclassifications'!$J$9:$J$69, 'Sch 3 - NON-MTS Expense'!$A40, 'Sch 6 - Reclassifications'!$K$9:$K$69, 3)</f>
        <v>0</v>
      </c>
      <c r="H40" s="236">
        <f>SUMIFS('Sch 7 - Adjustments'!$E$9:$E$39, 'Sch 7 - Adjustments'!$I$9:$I$39, 'Sch 3 - NON-MTS Expense'!$A40, 'Sch 7 - Adjustments'!$H$9:$H$39, 3)</f>
        <v>0</v>
      </c>
      <c r="I40" s="226">
        <f t="shared" si="4"/>
        <v>0</v>
      </c>
    </row>
    <row r="41" spans="1:9" ht="17.25">
      <c r="A41" s="182">
        <v>26</v>
      </c>
      <c r="B41" s="745" t="str">
        <f>'Sch 1 - Total Expense'!B41:C41</f>
        <v>Other- (Specify)</v>
      </c>
      <c r="C41" s="745"/>
      <c r="D41" s="208" t="s">
        <v>12</v>
      </c>
      <c r="E41" s="237">
        <v>0</v>
      </c>
      <c r="F41" s="238">
        <f>'Sch 4 - CRSB'!J53</f>
        <v>0</v>
      </c>
      <c r="G41" s="238">
        <f>SUMIFS('Sch 6 - Reclassifications'!$H$9:$H$69, 'Sch 6 - Reclassifications'!$F$9:$F$69, 'Sch 3 - NON-MTS Expense'!$A41, 'Sch 6 - Reclassifications'!$G$9:$G$69, 3)-SUMIFS('Sch 6 - Reclassifications'!$L$9:$L$69, 'Sch 6 - Reclassifications'!$J$9:$J$69, 'Sch 3 - NON-MTS Expense'!$A41, 'Sch 6 - Reclassifications'!$K$9:$K$69, 3)</f>
        <v>0</v>
      </c>
      <c r="H41" s="238">
        <f>SUMIFS('Sch 7 - Adjustments'!$E$9:$E$39, 'Sch 7 - Adjustments'!$I$9:$I$39, 'Sch 3 - NON-MTS Expense'!$A41, 'Sch 7 - Adjustments'!$H$9:$H$39, 3)</f>
        <v>0</v>
      </c>
      <c r="I41" s="265">
        <f t="shared" si="4"/>
        <v>0</v>
      </c>
    </row>
    <row r="42" spans="1:9" ht="20.25">
      <c r="A42" s="182"/>
      <c r="B42" s="697" t="s">
        <v>70</v>
      </c>
      <c r="C42" s="697"/>
      <c r="D42" s="208"/>
      <c r="E42" s="217">
        <f>SUM(E34:E41)</f>
        <v>0</v>
      </c>
      <c r="F42" s="217">
        <f t="shared" ref="F42:I42" si="5">SUM(F34:F41)</f>
        <v>0</v>
      </c>
      <c r="G42" s="217">
        <f t="shared" si="5"/>
        <v>0</v>
      </c>
      <c r="H42" s="217">
        <f t="shared" si="5"/>
        <v>0</v>
      </c>
      <c r="I42" s="241">
        <f t="shared" si="5"/>
        <v>0</v>
      </c>
    </row>
    <row r="43" spans="1:9" ht="18">
      <c r="A43" s="182"/>
      <c r="B43" s="709" t="s">
        <v>71</v>
      </c>
      <c r="C43" s="709"/>
      <c r="D43" s="208"/>
      <c r="E43" s="215">
        <f>E31+E42</f>
        <v>0</v>
      </c>
      <c r="F43" s="215">
        <f t="shared" ref="F43:I43" si="6">F31+F42</f>
        <v>0</v>
      </c>
      <c r="G43" s="215">
        <f t="shared" si="6"/>
        <v>0</v>
      </c>
      <c r="H43" s="215">
        <f t="shared" si="6"/>
        <v>0</v>
      </c>
      <c r="I43" s="239">
        <f t="shared" si="6"/>
        <v>0</v>
      </c>
    </row>
    <row r="44" spans="1:9" ht="15.75">
      <c r="A44" s="182"/>
      <c r="B44" s="697"/>
      <c r="C44" s="697"/>
      <c r="D44" s="208"/>
      <c r="E44" s="219"/>
      <c r="F44" s="219"/>
      <c r="G44" s="242"/>
      <c r="H44" s="242"/>
      <c r="I44" s="243"/>
    </row>
    <row r="45" spans="1:9" ht="17.25">
      <c r="A45" s="182"/>
      <c r="B45" s="701" t="s">
        <v>72</v>
      </c>
      <c r="C45" s="701"/>
      <c r="D45" s="208"/>
      <c r="E45" s="224">
        <f>E43+E20</f>
        <v>0</v>
      </c>
      <c r="F45" s="224">
        <f t="shared" ref="F45:I45" si="7">F43+F20</f>
        <v>0</v>
      </c>
      <c r="G45" s="224">
        <f t="shared" si="7"/>
        <v>0</v>
      </c>
      <c r="H45" s="224">
        <f t="shared" si="7"/>
        <v>0</v>
      </c>
      <c r="I45" s="230">
        <f t="shared" si="7"/>
        <v>0</v>
      </c>
    </row>
    <row r="46" spans="1:9">
      <c r="A46" s="182"/>
      <c r="B46" s="750"/>
      <c r="C46" s="750"/>
      <c r="D46" s="208"/>
      <c r="E46" s="211"/>
      <c r="F46" s="211"/>
      <c r="G46" s="236"/>
      <c r="H46" s="236"/>
      <c r="I46" s="226"/>
    </row>
    <row r="47" spans="1:9" ht="15.75">
      <c r="A47" s="182"/>
      <c r="B47" s="696" t="s">
        <v>73</v>
      </c>
      <c r="C47" s="696"/>
      <c r="D47" s="208"/>
      <c r="E47" s="211"/>
      <c r="F47" s="211"/>
      <c r="G47" s="236"/>
      <c r="H47" s="236"/>
      <c r="I47" s="226"/>
    </row>
    <row r="48" spans="1:9">
      <c r="A48" s="182">
        <v>27</v>
      </c>
      <c r="B48" s="694" t="s">
        <v>74</v>
      </c>
      <c r="C48" s="694"/>
      <c r="D48" s="208" t="s">
        <v>12</v>
      </c>
      <c r="E48" s="233">
        <v>0</v>
      </c>
      <c r="F48" s="250"/>
      <c r="G48" s="234">
        <f>SUMIFS('Sch 6 - Reclassifications'!$H$9:$H$69, 'Sch 6 - Reclassifications'!$F$9:$F$69, 'Sch 3 - NON-MTS Expense'!$A48, 'Sch 6 - Reclassifications'!$G$9:$G$69, 3)-SUMIFS('Sch 6 - Reclassifications'!$L$9:$L$69, 'Sch 6 - Reclassifications'!$J$9:$J$69, 'Sch 3 - NON-MTS Expense'!$A48, 'Sch 6 - Reclassifications'!$K$9:$K$69, 3)</f>
        <v>0</v>
      </c>
      <c r="H48" s="234">
        <f>SUMIFS('Sch 7 - Adjustments'!$E$9:$E$39, 'Sch 7 - Adjustments'!$I$9:$I$39, 'Sch 3 - NON-MTS Expense'!$A48, 'Sch 7 - Adjustments'!$H$9:$H$39, 3)</f>
        <v>0</v>
      </c>
      <c r="I48" s="227">
        <f>SUM(E48:H48)</f>
        <v>0</v>
      </c>
    </row>
    <row r="49" spans="1:9">
      <c r="A49" s="182">
        <v>28</v>
      </c>
      <c r="B49" s="694" t="s">
        <v>75</v>
      </c>
      <c r="C49" s="694"/>
      <c r="D49" s="208" t="s">
        <v>12</v>
      </c>
      <c r="E49" s="235">
        <v>0</v>
      </c>
      <c r="F49" s="251"/>
      <c r="G49" s="236">
        <f>SUMIFS('Sch 6 - Reclassifications'!$H$9:$H$69, 'Sch 6 - Reclassifications'!$F$9:$F$69, 'Sch 3 - NON-MTS Expense'!$A49, 'Sch 6 - Reclassifications'!$G$9:$G$69, 3)-SUMIFS('Sch 6 - Reclassifications'!$L$9:$L$69, 'Sch 6 - Reclassifications'!$J$9:$J$69, 'Sch 3 - NON-MTS Expense'!$A49, 'Sch 6 - Reclassifications'!$K$9:$K$69, 3)</f>
        <v>0</v>
      </c>
      <c r="H49" s="236">
        <f>SUMIFS('Sch 7 - Adjustments'!$E$9:$E$39, 'Sch 7 - Adjustments'!$I$9:$I$39, 'Sch 3 - NON-MTS Expense'!$A49, 'Sch 7 - Adjustments'!$H$9:$H$39, 3)</f>
        <v>0</v>
      </c>
      <c r="I49" s="226">
        <f>SUM(E49:H49)</f>
        <v>0</v>
      </c>
    </row>
    <row r="50" spans="1:9">
      <c r="A50" s="182">
        <v>29</v>
      </c>
      <c r="B50" s="694" t="s">
        <v>76</v>
      </c>
      <c r="C50" s="694"/>
      <c r="D50" s="208" t="s">
        <v>12</v>
      </c>
      <c r="E50" s="235">
        <v>0</v>
      </c>
      <c r="F50" s="251"/>
      <c r="G50" s="236">
        <f>SUMIFS('Sch 6 - Reclassifications'!$H$9:$H$69, 'Sch 6 - Reclassifications'!$F$9:$F$69, 'Sch 3 - NON-MTS Expense'!$A50, 'Sch 6 - Reclassifications'!$G$9:$G$69, 3)-SUMIFS('Sch 6 - Reclassifications'!$L$9:$L$69, 'Sch 6 - Reclassifications'!$J$9:$J$69, 'Sch 3 - NON-MTS Expense'!$A50, 'Sch 6 - Reclassifications'!$K$9:$K$69, 3)</f>
        <v>0</v>
      </c>
      <c r="H50" s="236">
        <f>SUMIFS('Sch 7 - Adjustments'!$E$9:$E$39, 'Sch 7 - Adjustments'!$I$9:$I$39, 'Sch 3 - NON-MTS Expense'!$A50, 'Sch 7 - Adjustments'!$H$9:$H$39, 3)</f>
        <v>0</v>
      </c>
      <c r="I50" s="226">
        <f t="shared" ref="I50:I78" si="8">SUM(E50:H50)</f>
        <v>0</v>
      </c>
    </row>
    <row r="51" spans="1:9">
      <c r="A51" s="182">
        <v>30</v>
      </c>
      <c r="B51" s="694" t="s">
        <v>77</v>
      </c>
      <c r="C51" s="694"/>
      <c r="D51" s="208" t="s">
        <v>12</v>
      </c>
      <c r="E51" s="235">
        <v>0</v>
      </c>
      <c r="F51" s="251"/>
      <c r="G51" s="236">
        <f>SUMIFS('Sch 6 - Reclassifications'!$H$9:$H$69, 'Sch 6 - Reclassifications'!$F$9:$F$69, 'Sch 3 - NON-MTS Expense'!$A51, 'Sch 6 - Reclassifications'!$G$9:$G$69, 3)-SUMIFS('Sch 6 - Reclassifications'!$L$9:$L$69, 'Sch 6 - Reclassifications'!$J$9:$J$69, 'Sch 3 - NON-MTS Expense'!$A51, 'Sch 6 - Reclassifications'!$K$9:$K$69, 3)</f>
        <v>0</v>
      </c>
      <c r="H51" s="236">
        <f>SUMIFS('Sch 7 - Adjustments'!$E$9:$E$39, 'Sch 7 - Adjustments'!$I$9:$I$39, 'Sch 3 - NON-MTS Expense'!$A51, 'Sch 7 - Adjustments'!$H$9:$H$39, 3)</f>
        <v>0</v>
      </c>
      <c r="I51" s="226">
        <f t="shared" si="8"/>
        <v>0</v>
      </c>
    </row>
    <row r="52" spans="1:9">
      <c r="A52" s="182">
        <v>31</v>
      </c>
      <c r="B52" s="694" t="s">
        <v>78</v>
      </c>
      <c r="C52" s="694"/>
      <c r="D52" s="208" t="s">
        <v>12</v>
      </c>
      <c r="E52" s="235">
        <v>0</v>
      </c>
      <c r="F52" s="251"/>
      <c r="G52" s="236">
        <f>SUMIFS('Sch 6 - Reclassifications'!$H$9:$H$69, 'Sch 6 - Reclassifications'!$F$9:$F$69, 'Sch 3 - NON-MTS Expense'!$A52, 'Sch 6 - Reclassifications'!$G$9:$G$69, 3)-SUMIFS('Sch 6 - Reclassifications'!$L$9:$L$69, 'Sch 6 - Reclassifications'!$J$9:$J$69, 'Sch 3 - NON-MTS Expense'!$A52, 'Sch 6 - Reclassifications'!$K$9:$K$69, 3)</f>
        <v>0</v>
      </c>
      <c r="H52" s="236">
        <f>SUMIFS('Sch 7 - Adjustments'!$E$9:$E$39, 'Sch 7 - Adjustments'!$I$9:$I$39, 'Sch 3 - NON-MTS Expense'!$A52, 'Sch 7 - Adjustments'!$H$9:$H$39, 3)</f>
        <v>0</v>
      </c>
      <c r="I52" s="226">
        <f t="shared" si="8"/>
        <v>0</v>
      </c>
    </row>
    <row r="53" spans="1:9">
      <c r="A53" s="182">
        <v>32</v>
      </c>
      <c r="B53" s="694" t="s">
        <v>79</v>
      </c>
      <c r="C53" s="694"/>
      <c r="D53" s="208" t="s">
        <v>12</v>
      </c>
      <c r="E53" s="235">
        <v>0</v>
      </c>
      <c r="F53" s="251"/>
      <c r="G53" s="236">
        <f>SUMIFS('Sch 6 - Reclassifications'!$H$9:$H$69, 'Sch 6 - Reclassifications'!$F$9:$F$69, 'Sch 3 - NON-MTS Expense'!$A53, 'Sch 6 - Reclassifications'!$G$9:$G$69, 3)-SUMIFS('Sch 6 - Reclassifications'!$L$9:$L$69, 'Sch 6 - Reclassifications'!$J$9:$J$69, 'Sch 3 - NON-MTS Expense'!$A53, 'Sch 6 - Reclassifications'!$K$9:$K$69, 3)</f>
        <v>0</v>
      </c>
      <c r="H53" s="236">
        <f>SUMIFS('Sch 7 - Adjustments'!$E$9:$E$39, 'Sch 7 - Adjustments'!$I$9:$I$39, 'Sch 3 - NON-MTS Expense'!$A53, 'Sch 7 - Adjustments'!$H$9:$H$39, 3)</f>
        <v>0</v>
      </c>
      <c r="I53" s="226">
        <f t="shared" si="8"/>
        <v>0</v>
      </c>
    </row>
    <row r="54" spans="1:9">
      <c r="A54" s="182">
        <v>33</v>
      </c>
      <c r="B54" s="717" t="s">
        <v>80</v>
      </c>
      <c r="C54" s="718"/>
      <c r="D54" s="208" t="s">
        <v>12</v>
      </c>
      <c r="E54" s="235">
        <v>0</v>
      </c>
      <c r="F54" s="251"/>
      <c r="G54" s="236">
        <f>SUMIFS('Sch 6 - Reclassifications'!$H$9:$H$69, 'Sch 6 - Reclassifications'!$F$9:$F$69, 'Sch 3 - NON-MTS Expense'!$A54, 'Sch 6 - Reclassifications'!$G$9:$G$69, 3)-SUMIFS('Sch 6 - Reclassifications'!$L$9:$L$69, 'Sch 6 - Reclassifications'!$J$9:$J$69, 'Sch 3 - NON-MTS Expense'!$A54, 'Sch 6 - Reclassifications'!$K$9:$K$69, 3)</f>
        <v>0</v>
      </c>
      <c r="H54" s="236">
        <f>SUMIFS('Sch 7 - Adjustments'!$E$9:$E$39, 'Sch 7 - Adjustments'!$I$9:$I$39, 'Sch 3 - NON-MTS Expense'!$A54, 'Sch 7 - Adjustments'!$H$9:$H$39, 3)</f>
        <v>0</v>
      </c>
      <c r="I54" s="226">
        <f t="shared" si="8"/>
        <v>0</v>
      </c>
    </row>
    <row r="55" spans="1:9">
      <c r="A55" s="182">
        <v>34</v>
      </c>
      <c r="B55" s="694" t="s">
        <v>81</v>
      </c>
      <c r="C55" s="694"/>
      <c r="D55" s="208" t="s">
        <v>12</v>
      </c>
      <c r="E55" s="235">
        <v>0</v>
      </c>
      <c r="F55" s="251"/>
      <c r="G55" s="236">
        <f>SUMIFS('Sch 6 - Reclassifications'!$H$9:$H$69, 'Sch 6 - Reclassifications'!$F$9:$F$69, 'Sch 3 - NON-MTS Expense'!$A55, 'Sch 6 - Reclassifications'!$G$9:$G$69, 3)-SUMIFS('Sch 6 - Reclassifications'!$L$9:$L$69, 'Sch 6 - Reclassifications'!$J$9:$J$69, 'Sch 3 - NON-MTS Expense'!$A55, 'Sch 6 - Reclassifications'!$K$9:$K$69, 3)</f>
        <v>0</v>
      </c>
      <c r="H55" s="236">
        <f>SUMIFS('Sch 7 - Adjustments'!$E$9:$E$39, 'Sch 7 - Adjustments'!$I$9:$I$39, 'Sch 3 - NON-MTS Expense'!$A55, 'Sch 7 - Adjustments'!$H$9:$H$39, 3)</f>
        <v>0</v>
      </c>
      <c r="I55" s="226">
        <f t="shared" si="8"/>
        <v>0</v>
      </c>
    </row>
    <row r="56" spans="1:9">
      <c r="A56" s="182">
        <v>35</v>
      </c>
      <c r="B56" s="694" t="s">
        <v>82</v>
      </c>
      <c r="C56" s="694"/>
      <c r="D56" s="208" t="s">
        <v>12</v>
      </c>
      <c r="E56" s="235">
        <v>0</v>
      </c>
      <c r="F56" s="251"/>
      <c r="G56" s="236">
        <f>SUMIFS('Sch 6 - Reclassifications'!$H$9:$H$69, 'Sch 6 - Reclassifications'!$F$9:$F$69, 'Sch 3 - NON-MTS Expense'!$A56, 'Sch 6 - Reclassifications'!$G$9:$G$69, 3)-SUMIFS('Sch 6 - Reclassifications'!$L$9:$L$69, 'Sch 6 - Reclassifications'!$J$9:$J$69, 'Sch 3 - NON-MTS Expense'!$A56, 'Sch 6 - Reclassifications'!$K$9:$K$69, 3)</f>
        <v>0</v>
      </c>
      <c r="H56" s="236">
        <f>SUMIFS('Sch 7 - Adjustments'!$E$9:$E$39, 'Sch 7 - Adjustments'!$I$9:$I$39, 'Sch 3 - NON-MTS Expense'!$A56, 'Sch 7 - Adjustments'!$H$9:$H$39, 3)</f>
        <v>0</v>
      </c>
      <c r="I56" s="226">
        <f t="shared" si="8"/>
        <v>0</v>
      </c>
    </row>
    <row r="57" spans="1:9">
      <c r="A57" s="182">
        <v>36</v>
      </c>
      <c r="B57" s="694" t="s">
        <v>83</v>
      </c>
      <c r="C57" s="694"/>
      <c r="D57" s="208" t="s">
        <v>12</v>
      </c>
      <c r="E57" s="235">
        <v>0</v>
      </c>
      <c r="F57" s="251"/>
      <c r="G57" s="236">
        <f>SUMIFS('Sch 6 - Reclassifications'!$H$9:$H$69, 'Sch 6 - Reclassifications'!$F$9:$F$69, 'Sch 3 - NON-MTS Expense'!$A57, 'Sch 6 - Reclassifications'!$G$9:$G$69, 3)-SUMIFS('Sch 6 - Reclassifications'!$L$9:$L$69, 'Sch 6 - Reclassifications'!$J$9:$J$69, 'Sch 3 - NON-MTS Expense'!$A57, 'Sch 6 - Reclassifications'!$K$9:$K$69, 3)</f>
        <v>0</v>
      </c>
      <c r="H57" s="236">
        <f>SUMIFS('Sch 7 - Adjustments'!$E$9:$E$39, 'Sch 7 - Adjustments'!$I$9:$I$39, 'Sch 3 - NON-MTS Expense'!$A57, 'Sch 7 - Adjustments'!$H$9:$H$39, 3)</f>
        <v>0</v>
      </c>
      <c r="I57" s="226">
        <f t="shared" si="8"/>
        <v>0</v>
      </c>
    </row>
    <row r="58" spans="1:9">
      <c r="A58" s="182">
        <v>37</v>
      </c>
      <c r="B58" s="694" t="s">
        <v>84</v>
      </c>
      <c r="C58" s="694"/>
      <c r="D58" s="208" t="s">
        <v>12</v>
      </c>
      <c r="E58" s="235">
        <v>0</v>
      </c>
      <c r="F58" s="251"/>
      <c r="G58" s="236">
        <f>SUMIFS('Sch 6 - Reclassifications'!$H$9:$H$69, 'Sch 6 - Reclassifications'!$F$9:$F$69, 'Sch 3 - NON-MTS Expense'!$A58, 'Sch 6 - Reclassifications'!$G$9:$G$69, 3)-SUMIFS('Sch 6 - Reclassifications'!$L$9:$L$69, 'Sch 6 - Reclassifications'!$J$9:$J$69, 'Sch 3 - NON-MTS Expense'!$A58, 'Sch 6 - Reclassifications'!$K$9:$K$69, 3)</f>
        <v>0</v>
      </c>
      <c r="H58" s="236">
        <f>SUMIFS('Sch 7 - Adjustments'!$E$9:$E$39, 'Sch 7 - Adjustments'!$I$9:$I$39, 'Sch 3 - NON-MTS Expense'!$A58, 'Sch 7 - Adjustments'!$H$9:$H$39, 3)</f>
        <v>0</v>
      </c>
      <c r="I58" s="226">
        <f t="shared" si="8"/>
        <v>0</v>
      </c>
    </row>
    <row r="59" spans="1:9">
      <c r="A59" s="182">
        <v>38</v>
      </c>
      <c r="B59" s="694" t="s">
        <v>85</v>
      </c>
      <c r="C59" s="694"/>
      <c r="D59" s="208" t="s">
        <v>12</v>
      </c>
      <c r="E59" s="235">
        <v>0</v>
      </c>
      <c r="F59" s="251"/>
      <c r="G59" s="236">
        <f>SUMIFS('Sch 6 - Reclassifications'!$H$9:$H$69, 'Sch 6 - Reclassifications'!$F$9:$F$69, 'Sch 3 - NON-MTS Expense'!$A59, 'Sch 6 - Reclassifications'!$G$9:$G$69, 3)-SUMIFS('Sch 6 - Reclassifications'!$L$9:$L$69, 'Sch 6 - Reclassifications'!$J$9:$J$69, 'Sch 3 - NON-MTS Expense'!$A59, 'Sch 6 - Reclassifications'!$K$9:$K$69, 3)</f>
        <v>0</v>
      </c>
      <c r="H59" s="236">
        <f>SUMIFS('Sch 7 - Adjustments'!$E$9:$E$39, 'Sch 7 - Adjustments'!$I$9:$I$39, 'Sch 3 - NON-MTS Expense'!$A59, 'Sch 7 - Adjustments'!$H$9:$H$39, 3)</f>
        <v>0</v>
      </c>
      <c r="I59" s="226">
        <f t="shared" si="8"/>
        <v>0</v>
      </c>
    </row>
    <row r="60" spans="1:9">
      <c r="A60" s="182">
        <v>39</v>
      </c>
      <c r="B60" s="694" t="s">
        <v>86</v>
      </c>
      <c r="C60" s="694"/>
      <c r="D60" s="208" t="s">
        <v>12</v>
      </c>
      <c r="E60" s="235">
        <v>0</v>
      </c>
      <c r="F60" s="251"/>
      <c r="G60" s="236">
        <f>SUMIFS('Sch 6 - Reclassifications'!$H$9:$H$69, 'Sch 6 - Reclassifications'!$F$9:$F$69, 'Sch 3 - NON-MTS Expense'!$A60, 'Sch 6 - Reclassifications'!$G$9:$G$69, 3)-SUMIFS('Sch 6 - Reclassifications'!$L$9:$L$69, 'Sch 6 - Reclassifications'!$J$9:$J$69, 'Sch 3 - NON-MTS Expense'!$A60, 'Sch 6 - Reclassifications'!$K$9:$K$69, 3)</f>
        <v>0</v>
      </c>
      <c r="H60" s="236">
        <f>SUMIFS('Sch 7 - Adjustments'!$E$9:$E$39, 'Sch 7 - Adjustments'!$I$9:$I$39, 'Sch 3 - NON-MTS Expense'!$A60, 'Sch 7 - Adjustments'!$H$9:$H$39, 3)</f>
        <v>0</v>
      </c>
      <c r="I60" s="226">
        <f t="shared" si="8"/>
        <v>0</v>
      </c>
    </row>
    <row r="61" spans="1:9">
      <c r="A61" s="182">
        <v>40</v>
      </c>
      <c r="B61" s="694" t="s">
        <v>87</v>
      </c>
      <c r="C61" s="694"/>
      <c r="D61" s="208" t="s">
        <v>12</v>
      </c>
      <c r="E61" s="235">
        <v>0</v>
      </c>
      <c r="F61" s="251"/>
      <c r="G61" s="236">
        <f>SUMIFS('Sch 6 - Reclassifications'!$H$9:$H$69, 'Sch 6 - Reclassifications'!$F$9:$F$69, 'Sch 3 - NON-MTS Expense'!$A61, 'Sch 6 - Reclassifications'!$G$9:$G$69, 3)-SUMIFS('Sch 6 - Reclassifications'!$L$9:$L$69, 'Sch 6 - Reclassifications'!$J$9:$J$69, 'Sch 3 - NON-MTS Expense'!$A61, 'Sch 6 - Reclassifications'!$K$9:$K$69, 3)</f>
        <v>0</v>
      </c>
      <c r="H61" s="236">
        <f>SUMIFS('Sch 7 - Adjustments'!$E$9:$E$39, 'Sch 7 - Adjustments'!$I$9:$I$39, 'Sch 3 - NON-MTS Expense'!$A61, 'Sch 7 - Adjustments'!$H$9:$H$39, 3)</f>
        <v>0</v>
      </c>
      <c r="I61" s="226">
        <f t="shared" si="8"/>
        <v>0</v>
      </c>
    </row>
    <row r="62" spans="1:9">
      <c r="A62" s="182">
        <v>41</v>
      </c>
      <c r="B62" s="694" t="s">
        <v>88</v>
      </c>
      <c r="C62" s="694"/>
      <c r="D62" s="208" t="s">
        <v>12</v>
      </c>
      <c r="E62" s="235">
        <v>0</v>
      </c>
      <c r="F62" s="251"/>
      <c r="G62" s="236">
        <f>SUMIFS('Sch 6 - Reclassifications'!$H$9:$H$69, 'Sch 6 - Reclassifications'!$F$9:$F$69, 'Sch 3 - NON-MTS Expense'!$A62, 'Sch 6 - Reclassifications'!$G$9:$G$69, 3)-SUMIFS('Sch 6 - Reclassifications'!$L$9:$L$69, 'Sch 6 - Reclassifications'!$J$9:$J$69, 'Sch 3 - NON-MTS Expense'!$A62, 'Sch 6 - Reclassifications'!$K$9:$K$69, 3)</f>
        <v>0</v>
      </c>
      <c r="H62" s="236">
        <f>SUMIFS('Sch 7 - Adjustments'!$E$9:$E$39, 'Sch 7 - Adjustments'!$I$9:$I$39, 'Sch 3 - NON-MTS Expense'!$A62, 'Sch 7 - Adjustments'!$H$9:$H$39, 3)</f>
        <v>0</v>
      </c>
      <c r="I62" s="226">
        <f t="shared" si="8"/>
        <v>0</v>
      </c>
    </row>
    <row r="63" spans="1:9">
      <c r="A63" s="182">
        <v>42</v>
      </c>
      <c r="B63" s="694" t="s">
        <v>89</v>
      </c>
      <c r="C63" s="694"/>
      <c r="D63" s="208" t="s">
        <v>12</v>
      </c>
      <c r="E63" s="235">
        <v>0</v>
      </c>
      <c r="F63" s="251"/>
      <c r="G63" s="236">
        <f>SUMIFS('Sch 6 - Reclassifications'!$H$9:$H$69, 'Sch 6 - Reclassifications'!$F$9:$F$69, 'Sch 3 - NON-MTS Expense'!$A63, 'Sch 6 - Reclassifications'!$G$9:$G$69, 3)-SUMIFS('Sch 6 - Reclassifications'!$L$9:$L$69, 'Sch 6 - Reclassifications'!$J$9:$J$69, 'Sch 3 - NON-MTS Expense'!$A63, 'Sch 6 - Reclassifications'!$K$9:$K$69, 3)</f>
        <v>0</v>
      </c>
      <c r="H63" s="236">
        <f>SUMIFS('Sch 7 - Adjustments'!$E$9:$E$39, 'Sch 7 - Adjustments'!$I$9:$I$39, 'Sch 3 - NON-MTS Expense'!$A63, 'Sch 7 - Adjustments'!$H$9:$H$39, 3)</f>
        <v>0</v>
      </c>
      <c r="I63" s="226">
        <f t="shared" si="8"/>
        <v>0</v>
      </c>
    </row>
    <row r="64" spans="1:9">
      <c r="A64" s="182">
        <v>43</v>
      </c>
      <c r="B64" s="694" t="s">
        <v>90</v>
      </c>
      <c r="C64" s="694"/>
      <c r="D64" s="208" t="s">
        <v>12</v>
      </c>
      <c r="E64" s="235">
        <v>0</v>
      </c>
      <c r="F64" s="251"/>
      <c r="G64" s="236">
        <f>SUMIFS('Sch 6 - Reclassifications'!$H$9:$H$69, 'Sch 6 - Reclassifications'!$F$9:$F$69, 'Sch 3 - NON-MTS Expense'!$A64, 'Sch 6 - Reclassifications'!$G$9:$G$69, 3)-SUMIFS('Sch 6 - Reclassifications'!$L$9:$L$69, 'Sch 6 - Reclassifications'!$J$9:$J$69, 'Sch 3 - NON-MTS Expense'!$A64, 'Sch 6 - Reclassifications'!$K$9:$K$69, 3)</f>
        <v>0</v>
      </c>
      <c r="H64" s="236">
        <f>SUMIFS('Sch 7 - Adjustments'!$E$9:$E$39, 'Sch 7 - Adjustments'!$I$9:$I$39, 'Sch 3 - NON-MTS Expense'!$A64, 'Sch 7 - Adjustments'!$H$9:$H$39, 3)</f>
        <v>0</v>
      </c>
      <c r="I64" s="226">
        <f t="shared" si="8"/>
        <v>0</v>
      </c>
    </row>
    <row r="65" spans="1:9">
      <c r="A65" s="182">
        <v>44</v>
      </c>
      <c r="B65" s="694" t="s">
        <v>91</v>
      </c>
      <c r="C65" s="694"/>
      <c r="D65" s="208" t="s">
        <v>12</v>
      </c>
      <c r="E65" s="235">
        <v>0</v>
      </c>
      <c r="F65" s="251"/>
      <c r="G65" s="236">
        <f>SUMIFS('Sch 6 - Reclassifications'!$H$9:$H$69, 'Sch 6 - Reclassifications'!$F$9:$F$69, 'Sch 3 - NON-MTS Expense'!$A65, 'Sch 6 - Reclassifications'!$G$9:$G$69, 3)-SUMIFS('Sch 6 - Reclassifications'!$L$9:$L$69, 'Sch 6 - Reclassifications'!$J$9:$J$69, 'Sch 3 - NON-MTS Expense'!$A65, 'Sch 6 - Reclassifications'!$K$9:$K$69, 3)</f>
        <v>0</v>
      </c>
      <c r="H65" s="236">
        <f>SUMIFS('Sch 7 - Adjustments'!$E$9:$E$39, 'Sch 7 - Adjustments'!$I$9:$I$39, 'Sch 3 - NON-MTS Expense'!$A65, 'Sch 7 - Adjustments'!$H$9:$H$39, 3)</f>
        <v>0</v>
      </c>
      <c r="I65" s="226">
        <f t="shared" si="8"/>
        <v>0</v>
      </c>
    </row>
    <row r="66" spans="1:9">
      <c r="A66" s="182">
        <v>45</v>
      </c>
      <c r="B66" s="694" t="s">
        <v>92</v>
      </c>
      <c r="C66" s="694"/>
      <c r="D66" s="208" t="s">
        <v>12</v>
      </c>
      <c r="E66" s="235">
        <v>0</v>
      </c>
      <c r="F66" s="251"/>
      <c r="G66" s="236">
        <f>SUMIFS('Sch 6 - Reclassifications'!$H$9:$H$69, 'Sch 6 - Reclassifications'!$F$9:$F$69, 'Sch 3 - NON-MTS Expense'!$A66, 'Sch 6 - Reclassifications'!$G$9:$G$69, 3)-SUMIFS('Sch 6 - Reclassifications'!$L$9:$L$69, 'Sch 6 - Reclassifications'!$J$9:$J$69, 'Sch 3 - NON-MTS Expense'!$A66, 'Sch 6 - Reclassifications'!$K$9:$K$69, 3)</f>
        <v>0</v>
      </c>
      <c r="H66" s="236">
        <f>SUMIFS('Sch 7 - Adjustments'!$E$9:$E$39, 'Sch 7 - Adjustments'!$I$9:$I$39, 'Sch 3 - NON-MTS Expense'!$A66, 'Sch 7 - Adjustments'!$H$9:$H$39, 3)</f>
        <v>0</v>
      </c>
      <c r="I66" s="226">
        <f t="shared" si="8"/>
        <v>0</v>
      </c>
    </row>
    <row r="67" spans="1:9">
      <c r="A67" s="182">
        <v>46</v>
      </c>
      <c r="B67" s="694" t="s">
        <v>93</v>
      </c>
      <c r="C67" s="694"/>
      <c r="D67" s="208" t="s">
        <v>12</v>
      </c>
      <c r="E67" s="235">
        <v>0</v>
      </c>
      <c r="F67" s="251"/>
      <c r="G67" s="236">
        <f>SUMIFS('Sch 6 - Reclassifications'!$H$9:$H$69, 'Sch 6 - Reclassifications'!$F$9:$F$69, 'Sch 3 - NON-MTS Expense'!$A67, 'Sch 6 - Reclassifications'!$G$9:$G$69, 3)-SUMIFS('Sch 6 - Reclassifications'!$L$9:$L$69, 'Sch 6 - Reclassifications'!$J$9:$J$69, 'Sch 3 - NON-MTS Expense'!$A67, 'Sch 6 - Reclassifications'!$K$9:$K$69, 3)</f>
        <v>0</v>
      </c>
      <c r="H67" s="236">
        <f>SUMIFS('Sch 7 - Adjustments'!$E$9:$E$39, 'Sch 7 - Adjustments'!$I$9:$I$39, 'Sch 3 - NON-MTS Expense'!$A67, 'Sch 7 - Adjustments'!$H$9:$H$39, 3)</f>
        <v>0</v>
      </c>
      <c r="I67" s="226">
        <f t="shared" si="8"/>
        <v>0</v>
      </c>
    </row>
    <row r="68" spans="1:9">
      <c r="A68" s="182">
        <v>47</v>
      </c>
      <c r="B68" s="694" t="s">
        <v>94</v>
      </c>
      <c r="C68" s="694"/>
      <c r="D68" s="208" t="s">
        <v>12</v>
      </c>
      <c r="E68" s="235">
        <v>0</v>
      </c>
      <c r="F68" s="251"/>
      <c r="G68" s="236">
        <f>SUMIFS('Sch 6 - Reclassifications'!$H$9:$H$69, 'Sch 6 - Reclassifications'!$F$9:$F$69, 'Sch 3 - NON-MTS Expense'!$A68, 'Sch 6 - Reclassifications'!$G$9:$G$69, 3)-SUMIFS('Sch 6 - Reclassifications'!$L$9:$L$69, 'Sch 6 - Reclassifications'!$J$9:$J$69, 'Sch 3 - NON-MTS Expense'!$A68, 'Sch 6 - Reclassifications'!$K$9:$K$69, 3)</f>
        <v>0</v>
      </c>
      <c r="H68" s="236">
        <f>SUMIFS('Sch 7 - Adjustments'!$E$9:$E$39, 'Sch 7 - Adjustments'!$I$9:$I$39, 'Sch 3 - NON-MTS Expense'!$A68, 'Sch 7 - Adjustments'!$H$9:$H$39, 3)</f>
        <v>0</v>
      </c>
      <c r="I68" s="226">
        <f t="shared" si="8"/>
        <v>0</v>
      </c>
    </row>
    <row r="69" spans="1:9">
      <c r="A69" s="182">
        <v>48</v>
      </c>
      <c r="B69" s="694" t="s">
        <v>95</v>
      </c>
      <c r="C69" s="694"/>
      <c r="D69" s="208" t="s">
        <v>12</v>
      </c>
      <c r="E69" s="235">
        <v>0</v>
      </c>
      <c r="F69" s="251"/>
      <c r="G69" s="236">
        <f>SUMIFS('Sch 6 - Reclassifications'!$H$9:$H$69, 'Sch 6 - Reclassifications'!$F$9:$F$69, 'Sch 3 - NON-MTS Expense'!$A69, 'Sch 6 - Reclassifications'!$G$9:$G$69, 3)-SUMIFS('Sch 6 - Reclassifications'!$L$9:$L$69, 'Sch 6 - Reclassifications'!$J$9:$J$69, 'Sch 3 - NON-MTS Expense'!$A69, 'Sch 6 - Reclassifications'!$K$9:$K$69, 3)</f>
        <v>0</v>
      </c>
      <c r="H69" s="236">
        <f>SUMIFS('Sch 7 - Adjustments'!$E$9:$E$39, 'Sch 7 - Adjustments'!$I$9:$I$39, 'Sch 3 - NON-MTS Expense'!$A69, 'Sch 7 - Adjustments'!$H$9:$H$39, 3)</f>
        <v>0</v>
      </c>
      <c r="I69" s="226">
        <f t="shared" si="8"/>
        <v>0</v>
      </c>
    </row>
    <row r="70" spans="1:9">
      <c r="A70" s="182">
        <v>49</v>
      </c>
      <c r="B70" s="694" t="s">
        <v>96</v>
      </c>
      <c r="C70" s="694"/>
      <c r="D70" s="208" t="s">
        <v>12</v>
      </c>
      <c r="E70" s="235">
        <v>0</v>
      </c>
      <c r="F70" s="251"/>
      <c r="G70" s="236">
        <f>SUMIFS('Sch 6 - Reclassifications'!$H$9:$H$69, 'Sch 6 - Reclassifications'!$F$9:$F$69, 'Sch 3 - NON-MTS Expense'!$A70, 'Sch 6 - Reclassifications'!$G$9:$G$69, 3)-SUMIFS('Sch 6 - Reclassifications'!$L$9:$L$69, 'Sch 6 - Reclassifications'!$J$9:$J$69, 'Sch 3 - NON-MTS Expense'!$A70, 'Sch 6 - Reclassifications'!$K$9:$K$69, 3)</f>
        <v>0</v>
      </c>
      <c r="H70" s="236">
        <f>SUMIFS('Sch 7 - Adjustments'!$E$9:$E$39, 'Sch 7 - Adjustments'!$I$9:$I$39, 'Sch 3 - NON-MTS Expense'!$A70, 'Sch 7 - Adjustments'!$H$9:$H$39, 3)</f>
        <v>0</v>
      </c>
      <c r="I70" s="226">
        <f t="shared" si="8"/>
        <v>0</v>
      </c>
    </row>
    <row r="71" spans="1:9">
      <c r="A71" s="182">
        <v>50</v>
      </c>
      <c r="B71" s="694" t="s">
        <v>97</v>
      </c>
      <c r="C71" s="694"/>
      <c r="D71" s="208" t="s">
        <v>12</v>
      </c>
      <c r="E71" s="235">
        <v>0</v>
      </c>
      <c r="F71" s="251"/>
      <c r="G71" s="236">
        <f>SUMIFS('Sch 6 - Reclassifications'!$H$9:$H$69, 'Sch 6 - Reclassifications'!$F$9:$F$69, 'Sch 3 - NON-MTS Expense'!$A71, 'Sch 6 - Reclassifications'!$G$9:$G$69, 3)-SUMIFS('Sch 6 - Reclassifications'!$L$9:$L$69, 'Sch 6 - Reclassifications'!$J$9:$J$69, 'Sch 3 - NON-MTS Expense'!$A71, 'Sch 6 - Reclassifications'!$K$9:$K$69, 3)</f>
        <v>0</v>
      </c>
      <c r="H71" s="236">
        <f>SUMIFS('Sch 7 - Adjustments'!$E$9:$E$39, 'Sch 7 - Adjustments'!$I$9:$I$39, 'Sch 3 - NON-MTS Expense'!$A71, 'Sch 7 - Adjustments'!$H$9:$H$39, 3)</f>
        <v>0</v>
      </c>
      <c r="I71" s="226">
        <f t="shared" si="8"/>
        <v>0</v>
      </c>
    </row>
    <row r="72" spans="1:9">
      <c r="A72" s="182">
        <v>51</v>
      </c>
      <c r="B72" s="694" t="s">
        <v>98</v>
      </c>
      <c r="C72" s="694"/>
      <c r="D72" s="208" t="s">
        <v>12</v>
      </c>
      <c r="E72" s="235">
        <v>0</v>
      </c>
      <c r="F72" s="251"/>
      <c r="G72" s="236">
        <f>SUMIFS('Sch 6 - Reclassifications'!$H$9:$H$69, 'Sch 6 - Reclassifications'!$F$9:$F$69, 'Sch 3 - NON-MTS Expense'!$A72, 'Sch 6 - Reclassifications'!$G$9:$G$69, 3)-SUMIFS('Sch 6 - Reclassifications'!$L$9:$L$69, 'Sch 6 - Reclassifications'!$J$9:$J$69, 'Sch 3 - NON-MTS Expense'!$A72, 'Sch 6 - Reclassifications'!$K$9:$K$69, 3)</f>
        <v>0</v>
      </c>
      <c r="H72" s="236">
        <f>SUMIFS('Sch 7 - Adjustments'!$E$9:$E$39, 'Sch 7 - Adjustments'!$I$9:$I$39, 'Sch 3 - NON-MTS Expense'!$A72, 'Sch 7 - Adjustments'!$H$9:$H$39, 3)</f>
        <v>0</v>
      </c>
      <c r="I72" s="226">
        <f t="shared" si="8"/>
        <v>0</v>
      </c>
    </row>
    <row r="73" spans="1:9">
      <c r="A73" s="182">
        <v>52</v>
      </c>
      <c r="B73" s="694" t="s">
        <v>99</v>
      </c>
      <c r="C73" s="694"/>
      <c r="D73" s="208" t="s">
        <v>12</v>
      </c>
      <c r="E73" s="235">
        <v>0</v>
      </c>
      <c r="F73" s="251"/>
      <c r="G73" s="236">
        <f>SUMIFS('Sch 6 - Reclassifications'!$H$9:$H$69, 'Sch 6 - Reclassifications'!$F$9:$F$69, 'Sch 3 - NON-MTS Expense'!$A73, 'Sch 6 - Reclassifications'!$G$9:$G$69, 3)-SUMIFS('Sch 6 - Reclassifications'!$L$9:$L$69, 'Sch 6 - Reclassifications'!$J$9:$J$69, 'Sch 3 - NON-MTS Expense'!$A73, 'Sch 6 - Reclassifications'!$K$9:$K$69, 3)</f>
        <v>0</v>
      </c>
      <c r="H73" s="236">
        <f>SUMIFS('Sch 7 - Adjustments'!$E$9:$E$39, 'Sch 7 - Adjustments'!$I$9:$I$39, 'Sch 3 - NON-MTS Expense'!$A73, 'Sch 7 - Adjustments'!$H$9:$H$39, 3)</f>
        <v>0</v>
      </c>
      <c r="I73" s="226">
        <f t="shared" si="8"/>
        <v>0</v>
      </c>
    </row>
    <row r="74" spans="1:9">
      <c r="A74" s="182">
        <v>53</v>
      </c>
      <c r="B74" s="694" t="s">
        <v>100</v>
      </c>
      <c r="C74" s="694"/>
      <c r="D74" s="208" t="s">
        <v>12</v>
      </c>
      <c r="E74" s="235">
        <v>0</v>
      </c>
      <c r="F74" s="251"/>
      <c r="G74" s="236">
        <f>SUMIFS('Sch 6 - Reclassifications'!$H$9:$H$69, 'Sch 6 - Reclassifications'!$F$9:$F$69, 'Sch 3 - NON-MTS Expense'!$A74, 'Sch 6 - Reclassifications'!$G$9:$G$69, 3)-SUMIFS('Sch 6 - Reclassifications'!$L$9:$L$69, 'Sch 6 - Reclassifications'!$J$9:$J$69, 'Sch 3 - NON-MTS Expense'!$A74, 'Sch 6 - Reclassifications'!$K$9:$K$69, 3)</f>
        <v>0</v>
      </c>
      <c r="H74" s="236">
        <f>SUMIFS('Sch 7 - Adjustments'!$E$9:$E$39, 'Sch 7 - Adjustments'!$I$9:$I$39, 'Sch 3 - NON-MTS Expense'!$A74, 'Sch 7 - Adjustments'!$H$9:$H$39, 3)</f>
        <v>0</v>
      </c>
      <c r="I74" s="226">
        <f t="shared" si="8"/>
        <v>0</v>
      </c>
    </row>
    <row r="75" spans="1:9">
      <c r="A75" s="182">
        <v>54</v>
      </c>
      <c r="B75" s="694" t="s">
        <v>101</v>
      </c>
      <c r="C75" s="694"/>
      <c r="D75" s="208" t="s">
        <v>12</v>
      </c>
      <c r="E75" s="235">
        <v>0</v>
      </c>
      <c r="F75" s="251"/>
      <c r="G75" s="236">
        <f>SUMIFS('Sch 6 - Reclassifications'!$H$9:$H$69, 'Sch 6 - Reclassifications'!$F$9:$F$69, 'Sch 3 - NON-MTS Expense'!$A75, 'Sch 6 - Reclassifications'!$G$9:$G$69, 3)-SUMIFS('Sch 6 - Reclassifications'!$L$9:$L$69, 'Sch 6 - Reclassifications'!$J$9:$J$69, 'Sch 3 - NON-MTS Expense'!$A75, 'Sch 6 - Reclassifications'!$K$9:$K$69, 3)</f>
        <v>0</v>
      </c>
      <c r="H75" s="236">
        <f>SUMIFS('Sch 7 - Adjustments'!$E$9:$E$39, 'Sch 7 - Adjustments'!$I$9:$I$39, 'Sch 3 - NON-MTS Expense'!$A75, 'Sch 7 - Adjustments'!$H$9:$H$39, 3)</f>
        <v>0</v>
      </c>
      <c r="I75" s="226">
        <f t="shared" si="8"/>
        <v>0</v>
      </c>
    </row>
    <row r="76" spans="1:9">
      <c r="A76" s="182">
        <v>55</v>
      </c>
      <c r="B76" s="745" t="str">
        <f>'Sch 1 - Total Expense'!B76:C76</f>
        <v>Other- (Specify)</v>
      </c>
      <c r="C76" s="745"/>
      <c r="D76" s="208" t="s">
        <v>12</v>
      </c>
      <c r="E76" s="235">
        <v>0</v>
      </c>
      <c r="F76" s="251"/>
      <c r="G76" s="236">
        <f>SUMIFS('Sch 6 - Reclassifications'!$H$9:$H$69, 'Sch 6 - Reclassifications'!$F$9:$F$69, 'Sch 3 - NON-MTS Expense'!$A76, 'Sch 6 - Reclassifications'!$G$9:$G$69, 3)-SUMIFS('Sch 6 - Reclassifications'!$L$9:$L$69, 'Sch 6 - Reclassifications'!$J$9:$J$69, 'Sch 3 - NON-MTS Expense'!$A76, 'Sch 6 - Reclassifications'!$K$9:$K$69, 3)</f>
        <v>0</v>
      </c>
      <c r="H76" s="236">
        <f>SUMIFS('Sch 7 - Adjustments'!$E$9:$E$39, 'Sch 7 - Adjustments'!$I$9:$I$39, 'Sch 3 - NON-MTS Expense'!$A76, 'Sch 7 - Adjustments'!$H$9:$H$39, 3)</f>
        <v>0</v>
      </c>
      <c r="I76" s="226">
        <f t="shared" si="8"/>
        <v>0</v>
      </c>
    </row>
    <row r="77" spans="1:9">
      <c r="A77" s="182">
        <v>56</v>
      </c>
      <c r="B77" s="745" t="str">
        <f>'Sch 1 - Total Expense'!B77:C77</f>
        <v>Other- (Specify)</v>
      </c>
      <c r="C77" s="745"/>
      <c r="D77" s="208" t="s">
        <v>12</v>
      </c>
      <c r="E77" s="235">
        <v>0</v>
      </c>
      <c r="F77" s="251"/>
      <c r="G77" s="236">
        <f>SUMIFS('Sch 6 - Reclassifications'!$H$9:$H$69, 'Sch 6 - Reclassifications'!$F$9:$F$69, 'Sch 3 - NON-MTS Expense'!$A77, 'Sch 6 - Reclassifications'!$G$9:$G$69, 3)-SUMIFS('Sch 6 - Reclassifications'!$L$9:$L$69, 'Sch 6 - Reclassifications'!$J$9:$J$69, 'Sch 3 - NON-MTS Expense'!$A77, 'Sch 6 - Reclassifications'!$K$9:$K$69, 3)</f>
        <v>0</v>
      </c>
      <c r="H77" s="236">
        <f>SUMIFS('Sch 7 - Adjustments'!$E$9:$E$39, 'Sch 7 - Adjustments'!$I$9:$I$39, 'Sch 3 - NON-MTS Expense'!$A77, 'Sch 7 - Adjustments'!$H$9:$H$39, 3)</f>
        <v>0</v>
      </c>
      <c r="I77" s="226">
        <f>SUM(E77:H77)</f>
        <v>0</v>
      </c>
    </row>
    <row r="78" spans="1:9" ht="17.25">
      <c r="A78" s="182">
        <v>57</v>
      </c>
      <c r="B78" s="745" t="str">
        <f>'Sch 1 - Total Expense'!B78:C78</f>
        <v>Other- (Specify)</v>
      </c>
      <c r="C78" s="745"/>
      <c r="D78" s="208" t="s">
        <v>12</v>
      </c>
      <c r="E78" s="237">
        <v>0</v>
      </c>
      <c r="F78" s="251"/>
      <c r="G78" s="248">
        <f>SUMIFS('Sch 6 - Reclassifications'!$H$9:$H$69, 'Sch 6 - Reclassifications'!$F$9:$F$69, 'Sch 3 - NON-MTS Expense'!$A78, 'Sch 6 - Reclassifications'!$G$9:$G$69, 3)-SUMIFS('Sch 6 - Reclassifications'!$L$9:$L$69, 'Sch 6 - Reclassifications'!$J$9:$J$69, 'Sch 3 - NON-MTS Expense'!$A78, 'Sch 6 - Reclassifications'!$K$9:$K$69, 3)</f>
        <v>0</v>
      </c>
      <c r="H78" s="248">
        <f>SUMIFS('Sch 7 - Adjustments'!$E$9:$E$39, 'Sch 7 - Adjustments'!$I$9:$I$39, 'Sch 3 - NON-MTS Expense'!$A78, 'Sch 7 - Adjustments'!$H$9:$H$39, 3)</f>
        <v>0</v>
      </c>
      <c r="I78" s="288">
        <f t="shared" si="8"/>
        <v>0</v>
      </c>
    </row>
    <row r="79" spans="1:9" ht="17.25">
      <c r="A79" s="182"/>
      <c r="B79" s="711" t="s">
        <v>102</v>
      </c>
      <c r="C79" s="712"/>
      <c r="D79" s="229"/>
      <c r="E79" s="224">
        <f>SUM(E48:E78)</f>
        <v>0</v>
      </c>
      <c r="F79" s="224">
        <f t="shared" ref="F79:I79" si="9">SUM(F48:F78)</f>
        <v>0</v>
      </c>
      <c r="G79" s="224">
        <f t="shared" si="9"/>
        <v>0</v>
      </c>
      <c r="H79" s="224">
        <f t="shared" si="9"/>
        <v>0</v>
      </c>
      <c r="I79" s="230">
        <f t="shared" si="9"/>
        <v>0</v>
      </c>
    </row>
    <row r="80" spans="1:9">
      <c r="A80" s="182"/>
      <c r="B80" s="746"/>
      <c r="C80" s="747"/>
      <c r="D80" s="229"/>
      <c r="E80" s="211"/>
      <c r="F80" s="211"/>
      <c r="G80" s="211"/>
      <c r="H80" s="211"/>
      <c r="I80" s="13"/>
    </row>
    <row r="81" spans="1:9" ht="18" thickBot="1">
      <c r="A81" s="183"/>
      <c r="B81" s="748" t="s">
        <v>103</v>
      </c>
      <c r="C81" s="749"/>
      <c r="D81" s="231"/>
      <c r="E81" s="11">
        <f>E79+E45</f>
        <v>0</v>
      </c>
      <c r="F81" s="11">
        <f t="shared" ref="F81:I81" si="10">F79+F45</f>
        <v>0</v>
      </c>
      <c r="G81" s="11">
        <f t="shared" si="10"/>
        <v>0</v>
      </c>
      <c r="H81" s="11">
        <f t="shared" si="10"/>
        <v>0</v>
      </c>
      <c r="I81" s="12">
        <f t="shared" si="10"/>
        <v>0</v>
      </c>
    </row>
    <row r="82" spans="1:9" s="359" customFormat="1">
      <c r="A82" s="385"/>
      <c r="B82" s="397"/>
      <c r="C82" s="373"/>
      <c r="D82" s="373"/>
      <c r="E82" s="374"/>
      <c r="F82" s="374"/>
      <c r="G82" s="374"/>
      <c r="H82" s="374"/>
      <c r="I82" s="401"/>
    </row>
    <row r="83" spans="1:9" s="359" customFormat="1">
      <c r="A83" s="538" t="s">
        <v>267</v>
      </c>
      <c r="B83" s="720" t="s">
        <v>321</v>
      </c>
      <c r="C83" s="720"/>
      <c r="D83" s="720"/>
      <c r="E83" s="720"/>
      <c r="F83" s="720"/>
      <c r="G83" s="720"/>
      <c r="H83" s="720"/>
      <c r="I83" s="381"/>
    </row>
    <row r="84" spans="1:9" s="359" customFormat="1" ht="15.75" customHeight="1">
      <c r="A84" s="538" t="s">
        <v>268</v>
      </c>
      <c r="B84" s="720" t="s">
        <v>322</v>
      </c>
      <c r="C84" s="720"/>
      <c r="D84" s="720"/>
      <c r="E84" s="720"/>
      <c r="F84" s="720"/>
      <c r="G84" s="720"/>
      <c r="H84" s="720"/>
      <c r="I84" s="400"/>
    </row>
    <row r="85" spans="1:9" s="359" customFormat="1"/>
    <row r="86" spans="1:9" s="359" customFormat="1"/>
    <row r="87" spans="1:9" s="359" customFormat="1"/>
    <row r="88" spans="1:9" s="359" customFormat="1"/>
    <row r="89" spans="1:9" s="359" customFormat="1"/>
    <row r="90" spans="1:9" s="359" customFormat="1"/>
    <row r="91" spans="1:9" s="359" customFormat="1"/>
    <row r="92" spans="1:9" s="359" customFormat="1"/>
    <row r="93" spans="1:9" s="359" customFormat="1"/>
    <row r="94" spans="1:9" s="359" customFormat="1"/>
    <row r="95" spans="1:9" s="359" customFormat="1"/>
    <row r="96" spans="1:9"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sheetData>
  <customSheetViews>
    <customSheetView guid="{B132CD03-A5D7-4D81-A86A-BF3963EBDAE2}">
      <selection activeCell="H3" sqref="H3:I3"/>
      <pageMargins left="0.7" right="0.7" top="0.75" bottom="0.75" header="0.3" footer="0.3"/>
    </customSheetView>
  </customSheetViews>
  <mergeCells count="83">
    <mergeCell ref="B83:H83"/>
    <mergeCell ref="B14:C14"/>
    <mergeCell ref="A1:I1"/>
    <mergeCell ref="A3:B3"/>
    <mergeCell ref="C3:E3"/>
    <mergeCell ref="H3:I3"/>
    <mergeCell ref="A6:A8"/>
    <mergeCell ref="B6:C8"/>
    <mergeCell ref="B9:C9"/>
    <mergeCell ref="B10:C10"/>
    <mergeCell ref="B11:C11"/>
    <mergeCell ref="B12:C12"/>
    <mergeCell ref="B13:C13"/>
    <mergeCell ref="A4:B4"/>
    <mergeCell ref="C4:E4"/>
    <mergeCell ref="G4:H4"/>
    <mergeCell ref="B26:C26"/>
    <mergeCell ref="B15:C15"/>
    <mergeCell ref="B16:C16"/>
    <mergeCell ref="B17:C17"/>
    <mergeCell ref="B18:C18"/>
    <mergeCell ref="B19:C19"/>
    <mergeCell ref="B20:C20"/>
    <mergeCell ref="B21:C21"/>
    <mergeCell ref="B22:C22"/>
    <mergeCell ref="B23:C23"/>
    <mergeCell ref="B24:C24"/>
    <mergeCell ref="B25:C25"/>
    <mergeCell ref="B50:C50"/>
    <mergeCell ref="B39:C39"/>
    <mergeCell ref="B27:C27"/>
    <mergeCell ref="B28:C28"/>
    <mergeCell ref="B29:C29"/>
    <mergeCell ref="B30:C30"/>
    <mergeCell ref="B31:C31"/>
    <mergeCell ref="B33:C33"/>
    <mergeCell ref="B34:C34"/>
    <mergeCell ref="B35:C35"/>
    <mergeCell ref="B36:C36"/>
    <mergeCell ref="B37:C37"/>
    <mergeCell ref="B38:C38"/>
    <mergeCell ref="B45:C45"/>
    <mergeCell ref="B46:C46"/>
    <mergeCell ref="B47:C47"/>
    <mergeCell ref="B48:C48"/>
    <mergeCell ref="B49:C49"/>
    <mergeCell ref="B40:C40"/>
    <mergeCell ref="B41:C41"/>
    <mergeCell ref="B42:C42"/>
    <mergeCell ref="B43:C43"/>
    <mergeCell ref="B44:C44"/>
    <mergeCell ref="B51:C51"/>
    <mergeCell ref="B57:C57"/>
    <mergeCell ref="B58:C58"/>
    <mergeCell ref="B59:C59"/>
    <mergeCell ref="B60:C60"/>
    <mergeCell ref="B52:C52"/>
    <mergeCell ref="B53:C53"/>
    <mergeCell ref="B54:C54"/>
    <mergeCell ref="B55:C55"/>
    <mergeCell ref="B56:C56"/>
    <mergeCell ref="B68:C68"/>
    <mergeCell ref="B62:C62"/>
    <mergeCell ref="B64:C64"/>
    <mergeCell ref="B65:C65"/>
    <mergeCell ref="B66:C66"/>
    <mergeCell ref="B63:C63"/>
    <mergeCell ref="B84:H84"/>
    <mergeCell ref="B61:C61"/>
    <mergeCell ref="B78:C78"/>
    <mergeCell ref="B79:C79"/>
    <mergeCell ref="B80:C80"/>
    <mergeCell ref="B81:C81"/>
    <mergeCell ref="B69:C69"/>
    <mergeCell ref="B76:C76"/>
    <mergeCell ref="B77:C77"/>
    <mergeCell ref="B70:C70"/>
    <mergeCell ref="B71:C71"/>
    <mergeCell ref="B72:C72"/>
    <mergeCell ref="B73:C73"/>
    <mergeCell ref="B74:C74"/>
    <mergeCell ref="B75:C75"/>
    <mergeCell ref="B67:C67"/>
  </mergeCells>
  <phoneticPr fontId="40" type="noConversion"/>
  <pageMargins left="0.25" right="0.25" top="0.5" bottom="0.5" header="0.25" footer="0.25"/>
  <pageSetup scale="56" orientation="portrait" r:id="rId1"/>
  <headerFooter>
    <oddHeader>&amp;R&amp;9Healthcare and Family Services
Emergency Medical Transportation Cost Report</oddHeader>
    <oddFooter>&amp;C&amp;9Sch 3 - Non-MTS Expense&amp;R&amp;9Page &amp;P of &amp;N</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W225"/>
  <sheetViews>
    <sheetView zoomScaleNormal="100" workbookViewId="0">
      <selection activeCell="D10" sqref="D10"/>
    </sheetView>
  </sheetViews>
  <sheetFormatPr defaultColWidth="8.85546875" defaultRowHeight="15"/>
  <cols>
    <col min="1" max="1" width="9.5703125" customWidth="1"/>
    <col min="2" max="3" width="24.42578125" customWidth="1"/>
    <col min="4" max="4" width="11" customWidth="1"/>
    <col min="5" max="5" width="17" customWidth="1"/>
    <col min="6" max="6" width="16.85546875" customWidth="1"/>
    <col min="7" max="7" width="18.42578125" customWidth="1"/>
    <col min="8" max="8" width="18.85546875" customWidth="1"/>
    <col min="9" max="10" width="15.140625" customWidth="1"/>
    <col min="11" max="49" width="8.85546875" style="359"/>
  </cols>
  <sheetData>
    <row r="1" spans="1:10" s="359" customFormat="1" ht="15.75">
      <c r="A1" s="698" t="s">
        <v>118</v>
      </c>
      <c r="B1" s="698"/>
      <c r="C1" s="698"/>
      <c r="D1" s="698"/>
      <c r="E1" s="698"/>
      <c r="F1" s="698"/>
      <c r="G1" s="698"/>
      <c r="H1" s="698"/>
      <c r="I1" s="698"/>
      <c r="J1" s="698"/>
    </row>
    <row r="2" spans="1:10" s="359" customFormat="1">
      <c r="A2" s="360"/>
      <c r="B2" s="360"/>
      <c r="C2" s="375"/>
      <c r="D2" s="375"/>
      <c r="E2" s="376"/>
      <c r="F2" s="376"/>
      <c r="G2" s="376"/>
      <c r="H2" s="376"/>
      <c r="I2" s="376"/>
      <c r="J2" s="377"/>
    </row>
    <row r="3" spans="1:10" s="359" customFormat="1" ht="15.75">
      <c r="A3" s="699" t="s">
        <v>105</v>
      </c>
      <c r="B3" s="699"/>
      <c r="C3" s="733">
        <f>'General Information'!A5</f>
        <v>0</v>
      </c>
      <c r="D3" s="733"/>
      <c r="E3" s="733"/>
      <c r="F3" s="378"/>
      <c r="G3" s="402"/>
      <c r="H3" s="366" t="s">
        <v>40</v>
      </c>
      <c r="I3" s="700">
        <f>'General Information'!$C$25</f>
        <v>0</v>
      </c>
      <c r="J3" s="700"/>
    </row>
    <row r="4" spans="1:10" s="359" customFormat="1">
      <c r="A4" s="699" t="s">
        <v>41</v>
      </c>
      <c r="B4" s="699"/>
      <c r="C4" s="727">
        <f>'General Information'!F5</f>
        <v>0</v>
      </c>
      <c r="D4" s="727"/>
      <c r="E4" s="727"/>
      <c r="F4" s="378"/>
      <c r="G4" s="728"/>
      <c r="H4" s="728"/>
      <c r="I4" s="403"/>
      <c r="J4" s="369"/>
    </row>
    <row r="5" spans="1:10" s="359" customFormat="1" ht="16.5" thickBot="1">
      <c r="A5" s="402"/>
      <c r="B5" s="402"/>
      <c r="C5" s="370"/>
      <c r="D5" s="370"/>
      <c r="E5" s="371"/>
      <c r="F5" s="371"/>
      <c r="G5" s="371"/>
      <c r="H5" s="372"/>
      <c r="I5" s="372"/>
      <c r="J5" s="404"/>
    </row>
    <row r="6" spans="1:10">
      <c r="A6" s="734" t="s">
        <v>42</v>
      </c>
      <c r="B6" s="737" t="s">
        <v>43</v>
      </c>
      <c r="C6" s="738"/>
      <c r="D6" s="49"/>
      <c r="E6" s="50">
        <v>1</v>
      </c>
      <c r="F6" s="50">
        <v>2</v>
      </c>
      <c r="G6" s="50">
        <v>3</v>
      </c>
      <c r="H6" s="50">
        <v>4</v>
      </c>
      <c r="I6" s="55">
        <v>5</v>
      </c>
      <c r="J6" s="51">
        <v>6</v>
      </c>
    </row>
    <row r="7" spans="1:10" ht="51" customHeight="1">
      <c r="A7" s="735"/>
      <c r="B7" s="739"/>
      <c r="C7" s="740"/>
      <c r="D7" s="56" t="s">
        <v>294</v>
      </c>
      <c r="E7" s="52" t="s">
        <v>119</v>
      </c>
      <c r="F7" s="52" t="s">
        <v>292</v>
      </c>
      <c r="G7" s="52" t="s">
        <v>120</v>
      </c>
      <c r="H7" s="52" t="s">
        <v>121</v>
      </c>
      <c r="I7" s="52" t="s">
        <v>122</v>
      </c>
      <c r="J7" s="53" t="s">
        <v>123</v>
      </c>
    </row>
    <row r="8" spans="1:10" ht="26.25" thickBot="1">
      <c r="A8" s="736"/>
      <c r="B8" s="741"/>
      <c r="C8" s="742"/>
      <c r="D8" s="46"/>
      <c r="E8" s="186"/>
      <c r="F8" s="187" t="s">
        <v>110</v>
      </c>
      <c r="G8" s="187" t="s">
        <v>111</v>
      </c>
      <c r="H8" s="186"/>
      <c r="I8" s="193">
        <f>E25</f>
        <v>0</v>
      </c>
      <c r="J8" s="194">
        <f>E26</f>
        <v>0</v>
      </c>
    </row>
    <row r="9" spans="1:10" ht="16.5" thickTop="1">
      <c r="A9" s="178"/>
      <c r="B9" s="708" t="s">
        <v>53</v>
      </c>
      <c r="C9" s="708"/>
      <c r="D9" s="179"/>
      <c r="E9" s="180"/>
      <c r="F9" s="180"/>
      <c r="G9" s="180"/>
      <c r="H9" s="180"/>
      <c r="I9" s="180"/>
      <c r="J9" s="181"/>
    </row>
    <row r="10" spans="1:10">
      <c r="A10" s="182">
        <v>1</v>
      </c>
      <c r="B10" s="694" t="s">
        <v>54</v>
      </c>
      <c r="C10" s="694"/>
      <c r="D10" s="208" t="str">
        <f>IF('Sch 2 - MTS Expense'!D10="", "", 'Sch 2 - MTS Expense'!D10)</f>
        <v/>
      </c>
      <c r="E10" s="233">
        <v>0</v>
      </c>
      <c r="F10" s="252">
        <f>SUMIFS('Sch 6 - Reclassifications'!$H$9:$H$69, 'Sch 6 - Reclassifications'!$F$9:$F$69, 'Sch 4 - CRSB'!$A10, 'Sch 6 - Reclassifications'!$G$9:$G$69, 4)-SUMIFS('Sch 6 - Reclassifications'!$L$9:$L$69, 'Sch 6 - Reclassifications'!$J$9:$J$69, 'Sch 4 - CRSB'!$A10, 'Sch 6 - Reclassifications'!$K$9:$K$69, 4)</f>
        <v>0</v>
      </c>
      <c r="G10" s="252">
        <f>SUMIFS('Sch 7 - Adjustments'!$E$9:$E$39, 'Sch 7 - Adjustments'!$I$9:$I$39, 'Sch 4 - CRSB'!$A10, 'Sch 7 - Adjustments'!$H$9:$H$39, 4)</f>
        <v>0</v>
      </c>
      <c r="H10" s="234">
        <f>SUM(E10:G10)</f>
        <v>0</v>
      </c>
      <c r="I10" s="234">
        <f>H10*$I$8</f>
        <v>0</v>
      </c>
      <c r="J10" s="227">
        <f>H10*$J$8</f>
        <v>0</v>
      </c>
    </row>
    <row r="11" spans="1:10">
      <c r="A11" s="182">
        <v>2</v>
      </c>
      <c r="B11" s="694" t="s">
        <v>55</v>
      </c>
      <c r="C11" s="694"/>
      <c r="D11" s="208" t="str">
        <f>IF('Sch 2 - MTS Expense'!D11="", "", 'Sch 2 - MTS Expense'!D11)</f>
        <v/>
      </c>
      <c r="E11" s="235">
        <v>0</v>
      </c>
      <c r="F11" s="253">
        <f>SUMIFS('Sch 6 - Reclassifications'!$H$9:$H$69, 'Sch 6 - Reclassifications'!$F$9:$F$69, 'Sch 4 - CRSB'!$A11, 'Sch 6 - Reclassifications'!$G$9:$G$69, 4)-SUMIFS('Sch 6 - Reclassifications'!$L$9:$L$69, 'Sch 6 - Reclassifications'!$J$9:$J$69, 'Sch 4 - CRSB'!$A11, 'Sch 6 - Reclassifications'!$K$9:$K$69, 4)</f>
        <v>0</v>
      </c>
      <c r="G11" s="236">
        <f>SUMIFS('Sch 7 - Adjustments'!$E$9:$E$39, 'Sch 7 - Adjustments'!$I$9:$I$39, 'Sch 4 - CRSB'!$A11, 'Sch 7 - Adjustments'!$H$9:$H$39, 4)</f>
        <v>0</v>
      </c>
      <c r="H11" s="236">
        <f>SUM(E11:G11)</f>
        <v>0</v>
      </c>
      <c r="I11" s="236">
        <f t="shared" ref="I11:I19" si="0">H11*$I$8</f>
        <v>0</v>
      </c>
      <c r="J11" s="226">
        <f>H11*$J$8</f>
        <v>0</v>
      </c>
    </row>
    <row r="12" spans="1:10">
      <c r="A12" s="182">
        <v>3</v>
      </c>
      <c r="B12" s="694" t="s">
        <v>56</v>
      </c>
      <c r="C12" s="694"/>
      <c r="D12" s="208" t="str">
        <f>IF('Sch 2 - MTS Expense'!D12="", "", 'Sch 2 - MTS Expense'!D12)</f>
        <v/>
      </c>
      <c r="E12" s="235">
        <v>0</v>
      </c>
      <c r="F12" s="253">
        <f>SUMIFS('Sch 6 - Reclassifications'!$H$9:$H$69, 'Sch 6 - Reclassifications'!$F$9:$F$69, 'Sch 4 - CRSB'!$A12, 'Sch 6 - Reclassifications'!$G$9:$G$69, 4)-SUMIFS('Sch 6 - Reclassifications'!$L$9:$L$69, 'Sch 6 - Reclassifications'!$J$9:$J$69, 'Sch 4 - CRSB'!$A12, 'Sch 6 - Reclassifications'!$K$9:$K$69, 4)</f>
        <v>0</v>
      </c>
      <c r="G12" s="236">
        <f>SUMIFS('Sch 7 - Adjustments'!$E$9:$E$39, 'Sch 7 - Adjustments'!$I$9:$I$39, 'Sch 4 - CRSB'!$A12, 'Sch 7 - Adjustments'!$H$9:$H$39, 4)</f>
        <v>0</v>
      </c>
      <c r="H12" s="236">
        <f t="shared" ref="H12:H19" si="1">SUM(E12:G12)</f>
        <v>0</v>
      </c>
      <c r="I12" s="236">
        <f t="shared" si="0"/>
        <v>0</v>
      </c>
      <c r="J12" s="226">
        <f t="shared" ref="J12:J19" si="2">H12*$J$8</f>
        <v>0</v>
      </c>
    </row>
    <row r="13" spans="1:10">
      <c r="A13" s="182">
        <v>4</v>
      </c>
      <c r="B13" s="694" t="s">
        <v>57</v>
      </c>
      <c r="C13" s="694"/>
      <c r="D13" s="208" t="str">
        <f>IF('Sch 2 - MTS Expense'!D13="", "", 'Sch 2 - MTS Expense'!D13)</f>
        <v/>
      </c>
      <c r="E13" s="235">
        <v>0</v>
      </c>
      <c r="F13" s="253">
        <f>SUMIFS('Sch 6 - Reclassifications'!$H$9:$H$69, 'Sch 6 - Reclassifications'!$F$9:$F$69, 'Sch 4 - CRSB'!$A13, 'Sch 6 - Reclassifications'!$G$9:$G$69, 4)-SUMIFS('Sch 6 - Reclassifications'!$L$9:$L$69, 'Sch 6 - Reclassifications'!$J$9:$J$69, 'Sch 4 - CRSB'!$A13, 'Sch 6 - Reclassifications'!$K$9:$K$69, 4)</f>
        <v>0</v>
      </c>
      <c r="G13" s="236">
        <f>SUMIFS('Sch 7 - Adjustments'!$E$9:$E$39, 'Sch 7 - Adjustments'!$I$9:$I$39, 'Sch 4 - CRSB'!$A13, 'Sch 7 - Adjustments'!$H$9:$H$39, 4)</f>
        <v>0</v>
      </c>
      <c r="H13" s="236">
        <f t="shared" si="1"/>
        <v>0</v>
      </c>
      <c r="I13" s="236">
        <f t="shared" si="0"/>
        <v>0</v>
      </c>
      <c r="J13" s="226">
        <f t="shared" si="2"/>
        <v>0</v>
      </c>
    </row>
    <row r="14" spans="1:10">
      <c r="A14" s="182">
        <v>5</v>
      </c>
      <c r="B14" s="694" t="s">
        <v>58</v>
      </c>
      <c r="C14" s="694"/>
      <c r="D14" s="208" t="str">
        <f>IF('Sch 2 - MTS Expense'!D14="", "", 'Sch 2 - MTS Expense'!D14)</f>
        <v/>
      </c>
      <c r="E14" s="235">
        <v>0</v>
      </c>
      <c r="F14" s="253">
        <f>SUMIFS('Sch 6 - Reclassifications'!$H$9:$H$69, 'Sch 6 - Reclassifications'!$F$9:$F$69, 'Sch 4 - CRSB'!$A14, 'Sch 6 - Reclassifications'!$G$9:$G$69, 4)-SUMIFS('Sch 6 - Reclassifications'!$L$9:$L$69, 'Sch 6 - Reclassifications'!$J$9:$J$69, 'Sch 4 - CRSB'!$A14, 'Sch 6 - Reclassifications'!$K$9:$K$69, 4)</f>
        <v>0</v>
      </c>
      <c r="G14" s="236">
        <f>SUMIFS('Sch 7 - Adjustments'!$E$9:$E$39, 'Sch 7 - Adjustments'!$I$9:$I$39, 'Sch 4 - CRSB'!$A14, 'Sch 7 - Adjustments'!$H$9:$H$39, 4)</f>
        <v>0</v>
      </c>
      <c r="H14" s="236">
        <f t="shared" si="1"/>
        <v>0</v>
      </c>
      <c r="I14" s="236">
        <f t="shared" si="0"/>
        <v>0</v>
      </c>
      <c r="J14" s="226">
        <f t="shared" si="2"/>
        <v>0</v>
      </c>
    </row>
    <row r="15" spans="1:10">
      <c r="A15" s="182">
        <v>6</v>
      </c>
      <c r="B15" s="694" t="s">
        <v>59</v>
      </c>
      <c r="C15" s="694"/>
      <c r="D15" s="208" t="str">
        <f>IF('Sch 2 - MTS Expense'!D15="", "", 'Sch 2 - MTS Expense'!D15)</f>
        <v/>
      </c>
      <c r="E15" s="235">
        <v>0</v>
      </c>
      <c r="F15" s="253">
        <f>SUMIFS('Sch 6 - Reclassifications'!$H$9:$H$69, 'Sch 6 - Reclassifications'!$F$9:$F$69, 'Sch 4 - CRSB'!$A15, 'Sch 6 - Reclassifications'!$G$9:$G$69, 4)-SUMIFS('Sch 6 - Reclassifications'!$L$9:$L$69, 'Sch 6 - Reclassifications'!$J$9:$J$69, 'Sch 4 - CRSB'!$A15, 'Sch 6 - Reclassifications'!$K$9:$K$69, 4)</f>
        <v>0</v>
      </c>
      <c r="G15" s="236">
        <f>SUMIFS('Sch 7 - Adjustments'!$E$9:$E$39, 'Sch 7 - Adjustments'!$I$9:$I$39, 'Sch 4 - CRSB'!$A15, 'Sch 7 - Adjustments'!$H$9:$H$39, 4)</f>
        <v>0</v>
      </c>
      <c r="H15" s="236">
        <f t="shared" si="1"/>
        <v>0</v>
      </c>
      <c r="I15" s="236">
        <f t="shared" si="0"/>
        <v>0</v>
      </c>
      <c r="J15" s="226">
        <f t="shared" si="2"/>
        <v>0</v>
      </c>
    </row>
    <row r="16" spans="1:10">
      <c r="A16" s="182">
        <v>7</v>
      </c>
      <c r="B16" s="694" t="s">
        <v>60</v>
      </c>
      <c r="C16" s="694"/>
      <c r="D16" s="208" t="str">
        <f>IF('Sch 2 - MTS Expense'!D16="", "", 'Sch 2 - MTS Expense'!D16)</f>
        <v/>
      </c>
      <c r="E16" s="235">
        <v>0</v>
      </c>
      <c r="F16" s="253">
        <f>SUMIFS('Sch 6 - Reclassifications'!$H$9:$H$69, 'Sch 6 - Reclassifications'!$F$9:$F$69, 'Sch 4 - CRSB'!$A16, 'Sch 6 - Reclassifications'!$G$9:$G$69, 4)-SUMIFS('Sch 6 - Reclassifications'!$L$9:$L$69, 'Sch 6 - Reclassifications'!$J$9:$J$69, 'Sch 4 - CRSB'!$A16, 'Sch 6 - Reclassifications'!$K$9:$K$69, 4)</f>
        <v>0</v>
      </c>
      <c r="G16" s="236">
        <f>SUMIFS('Sch 7 - Adjustments'!$E$9:$E$39, 'Sch 7 - Adjustments'!$I$9:$I$39, 'Sch 4 - CRSB'!$A16, 'Sch 7 - Adjustments'!$H$9:$H$39, 4)</f>
        <v>0</v>
      </c>
      <c r="H16" s="236">
        <f t="shared" si="1"/>
        <v>0</v>
      </c>
      <c r="I16" s="236">
        <f t="shared" si="0"/>
        <v>0</v>
      </c>
      <c r="J16" s="226">
        <f t="shared" si="2"/>
        <v>0</v>
      </c>
    </row>
    <row r="17" spans="1:10">
      <c r="A17" s="182">
        <v>8</v>
      </c>
      <c r="B17" s="694" t="s">
        <v>61</v>
      </c>
      <c r="C17" s="694"/>
      <c r="D17" s="208" t="str">
        <f>IF('Sch 2 - MTS Expense'!D17="", "", 'Sch 2 - MTS Expense'!D17)</f>
        <v/>
      </c>
      <c r="E17" s="235">
        <v>0</v>
      </c>
      <c r="F17" s="253">
        <f>SUMIFS('Sch 6 - Reclassifications'!$H$9:$H$69, 'Sch 6 - Reclassifications'!$F$9:$F$69, 'Sch 4 - CRSB'!$A17, 'Sch 6 - Reclassifications'!$G$9:$G$69, 4)-SUMIFS('Sch 6 - Reclassifications'!$L$9:$L$69, 'Sch 6 - Reclassifications'!$J$9:$J$69, 'Sch 4 - CRSB'!$A17, 'Sch 6 - Reclassifications'!$K$9:$K$69, 4)</f>
        <v>0</v>
      </c>
      <c r="G17" s="236">
        <f>SUMIFS('Sch 7 - Adjustments'!$E$9:$E$39, 'Sch 7 - Adjustments'!$I$9:$I$39, 'Sch 4 - CRSB'!$A17, 'Sch 7 - Adjustments'!$H$9:$H$39, 4)</f>
        <v>0</v>
      </c>
      <c r="H17" s="236">
        <f t="shared" si="1"/>
        <v>0</v>
      </c>
      <c r="I17" s="236">
        <f t="shared" si="0"/>
        <v>0</v>
      </c>
      <c r="J17" s="226">
        <f t="shared" si="2"/>
        <v>0</v>
      </c>
    </row>
    <row r="18" spans="1:10">
      <c r="A18" s="182">
        <v>9</v>
      </c>
      <c r="B18" s="745" t="str">
        <f>'Sch 1 - Total Expense'!B18:C18</f>
        <v>Other- (Specify)</v>
      </c>
      <c r="C18" s="745"/>
      <c r="D18" s="208" t="str">
        <f>IF('Sch 2 - MTS Expense'!D18="", "", 'Sch 2 - MTS Expense'!D18)</f>
        <v/>
      </c>
      <c r="E18" s="235">
        <v>0</v>
      </c>
      <c r="F18" s="253">
        <f>SUMIFS('Sch 6 - Reclassifications'!$H$9:$H$69, 'Sch 6 - Reclassifications'!$F$9:$F$69, 'Sch 4 - CRSB'!$A18, 'Sch 6 - Reclassifications'!$G$9:$G$69, 4)-SUMIFS('Sch 6 - Reclassifications'!$L$9:$L$69, 'Sch 6 - Reclassifications'!$J$9:$J$69, 'Sch 4 - CRSB'!$A18, 'Sch 6 - Reclassifications'!$K$9:$K$69, 4)</f>
        <v>0</v>
      </c>
      <c r="G18" s="236">
        <f>SUMIFS('Sch 7 - Adjustments'!$E$9:$E$39, 'Sch 7 - Adjustments'!$I$9:$I$39, 'Sch 4 - CRSB'!$A18, 'Sch 7 - Adjustments'!$H$9:$H$39, 4)</f>
        <v>0</v>
      </c>
      <c r="H18" s="236">
        <f t="shared" si="1"/>
        <v>0</v>
      </c>
      <c r="I18" s="236">
        <f t="shared" si="0"/>
        <v>0</v>
      </c>
      <c r="J18" s="226">
        <f t="shared" si="2"/>
        <v>0</v>
      </c>
    </row>
    <row r="19" spans="1:10" ht="17.25">
      <c r="A19" s="182">
        <v>10</v>
      </c>
      <c r="B19" s="745" t="str">
        <f>'Sch 1 - Total Expense'!B19:C19</f>
        <v>Other- (Specify)</v>
      </c>
      <c r="C19" s="745"/>
      <c r="D19" s="208" t="str">
        <f>IF('Sch 2 - MTS Expense'!D19="", "", 'Sch 2 - MTS Expense'!D19)</f>
        <v/>
      </c>
      <c r="E19" s="237">
        <v>0</v>
      </c>
      <c r="F19" s="254">
        <f>SUMIFS('Sch 6 - Reclassifications'!$H$9:$H$69, 'Sch 6 - Reclassifications'!$F$9:$F$69, 'Sch 4 - CRSB'!$A19, 'Sch 6 - Reclassifications'!$G$9:$G$69, 4)-SUMIFS('Sch 6 - Reclassifications'!$L$9:$L$69, 'Sch 6 - Reclassifications'!$J$9:$J$69, 'Sch 4 - CRSB'!$A19, 'Sch 6 - Reclassifications'!$K$9:$K$69, 4)</f>
        <v>0</v>
      </c>
      <c r="G19" s="238">
        <f>SUMIFS('Sch 7 - Adjustments'!$E$9:$E$39, 'Sch 7 - Adjustments'!$I$9:$I$39, 'Sch 4 - CRSB'!$A19, 'Sch 7 - Adjustments'!$H$9:$H$39, 4)</f>
        <v>0</v>
      </c>
      <c r="H19" s="238">
        <f t="shared" si="1"/>
        <v>0</v>
      </c>
      <c r="I19" s="238">
        <f t="shared" si="0"/>
        <v>0</v>
      </c>
      <c r="J19" s="265">
        <f t="shared" si="2"/>
        <v>0</v>
      </c>
    </row>
    <row r="20" spans="1:10" ht="18">
      <c r="A20" s="182"/>
      <c r="B20" s="729" t="s">
        <v>62</v>
      </c>
      <c r="C20" s="730"/>
      <c r="D20" s="208"/>
      <c r="E20" s="215">
        <f>SUM(E10:E19)</f>
        <v>0</v>
      </c>
      <c r="F20" s="215">
        <f t="shared" ref="F20:J20" si="3">SUM(F10:F19)</f>
        <v>0</v>
      </c>
      <c r="G20" s="215">
        <f t="shared" si="3"/>
        <v>0</v>
      </c>
      <c r="H20" s="215">
        <f t="shared" si="3"/>
        <v>0</v>
      </c>
      <c r="I20" s="215">
        <f t="shared" si="3"/>
        <v>0</v>
      </c>
      <c r="J20" s="239">
        <f t="shared" si="3"/>
        <v>0</v>
      </c>
    </row>
    <row r="21" spans="1:10" ht="18.75" thickBot="1">
      <c r="A21" s="183"/>
      <c r="B21" s="196"/>
      <c r="C21" s="197"/>
      <c r="D21" s="255"/>
      <c r="E21" s="256"/>
      <c r="F21" s="256"/>
      <c r="G21" s="256"/>
      <c r="H21" s="256"/>
      <c r="I21" s="256"/>
      <c r="J21" s="257"/>
    </row>
    <row r="22" spans="1:10" s="359" customFormat="1" ht="18">
      <c r="A22" s="405"/>
      <c r="B22" s="406"/>
      <c r="C22" s="406"/>
      <c r="D22" s="407"/>
      <c r="E22" s="408"/>
      <c r="F22" s="408"/>
      <c r="G22" s="408"/>
      <c r="H22" s="408"/>
      <c r="I22" s="408"/>
      <c r="J22" s="408"/>
    </row>
    <row r="23" spans="1:10" ht="18">
      <c r="A23" s="758" t="s">
        <v>124</v>
      </c>
      <c r="B23" s="759"/>
      <c r="C23" s="759"/>
      <c r="D23" s="759"/>
      <c r="E23" s="760"/>
      <c r="F23" s="408"/>
      <c r="G23" s="408"/>
      <c r="H23" s="408"/>
      <c r="I23" s="408"/>
      <c r="J23" s="408"/>
    </row>
    <row r="24" spans="1:10" ht="18.75" thickBot="1">
      <c r="A24" s="761" t="s">
        <v>125</v>
      </c>
      <c r="B24" s="762"/>
      <c r="C24" s="762"/>
      <c r="D24" s="14" t="s">
        <v>126</v>
      </c>
      <c r="E24" s="58" t="s">
        <v>127</v>
      </c>
      <c r="F24" s="408"/>
      <c r="G24" s="408"/>
      <c r="H24" s="408"/>
      <c r="I24" s="408"/>
      <c r="J24" s="408"/>
    </row>
    <row r="25" spans="1:10" ht="18.75" thickTop="1">
      <c r="A25" s="763" t="s">
        <v>128</v>
      </c>
      <c r="B25" s="764"/>
      <c r="C25" s="765"/>
      <c r="D25" s="290">
        <v>0</v>
      </c>
      <c r="E25" s="427">
        <f>IF(D25=0, 0, D25/$D$27)</f>
        <v>0</v>
      </c>
      <c r="F25" s="408"/>
      <c r="G25" s="408"/>
      <c r="H25" s="408"/>
      <c r="I25" s="408"/>
      <c r="J25" s="408"/>
    </row>
    <row r="26" spans="1:10" ht="18">
      <c r="A26" s="755" t="s">
        <v>129</v>
      </c>
      <c r="B26" s="756"/>
      <c r="C26" s="757"/>
      <c r="D26" s="19">
        <v>0</v>
      </c>
      <c r="E26" s="428">
        <f>IF(D26=0, 0, D26/$D$27)</f>
        <v>0</v>
      </c>
      <c r="F26" s="408"/>
      <c r="G26" s="408"/>
      <c r="H26" s="408"/>
      <c r="I26" s="408"/>
      <c r="J26" s="408"/>
    </row>
    <row r="27" spans="1:10" ht="18">
      <c r="A27" s="755" t="s">
        <v>130</v>
      </c>
      <c r="B27" s="756"/>
      <c r="C27" s="757"/>
      <c r="D27" s="421">
        <f>SUM(D25:D26)</f>
        <v>0</v>
      </c>
      <c r="E27" s="422">
        <f>SUM(E25:E26)</f>
        <v>0</v>
      </c>
      <c r="F27" s="408"/>
      <c r="G27" s="408"/>
      <c r="H27" s="408"/>
      <c r="I27" s="408"/>
      <c r="J27" s="408"/>
    </row>
    <row r="28" spans="1:10" ht="15.75">
      <c r="A28" s="752"/>
      <c r="B28" s="753"/>
      <c r="C28" s="754"/>
      <c r="D28" s="423"/>
      <c r="E28" s="424"/>
      <c r="F28" s="412"/>
      <c r="G28" s="412"/>
      <c r="H28" s="412"/>
      <c r="I28" s="412"/>
      <c r="J28" s="412"/>
    </row>
    <row r="29" spans="1:10" s="359" customFormat="1" ht="15.75">
      <c r="A29" s="409"/>
      <c r="B29" s="409"/>
      <c r="C29" s="410"/>
      <c r="D29" s="411"/>
      <c r="E29" s="410"/>
      <c r="F29" s="412"/>
      <c r="G29" s="412"/>
      <c r="H29" s="412"/>
      <c r="I29" s="412"/>
      <c r="J29" s="412"/>
    </row>
    <row r="30" spans="1:10" s="359" customFormat="1" ht="16.5" thickBot="1">
      <c r="A30" s="409"/>
      <c r="B30" s="409"/>
      <c r="C30" s="413"/>
      <c r="D30" s="413"/>
      <c r="E30" s="413"/>
      <c r="F30" s="412"/>
      <c r="G30" s="412"/>
      <c r="H30" s="412"/>
      <c r="I30" s="412"/>
      <c r="J30" s="412"/>
    </row>
    <row r="31" spans="1:10">
      <c r="A31" s="734" t="s">
        <v>42</v>
      </c>
      <c r="B31" s="737" t="s">
        <v>43</v>
      </c>
      <c r="C31" s="738"/>
      <c r="D31" s="49"/>
      <c r="E31" s="50">
        <v>1</v>
      </c>
      <c r="F31" s="50">
        <v>2</v>
      </c>
      <c r="G31" s="50">
        <v>3</v>
      </c>
      <c r="H31" s="50">
        <v>4</v>
      </c>
      <c r="I31" s="55">
        <v>5</v>
      </c>
      <c r="J31" s="51">
        <v>6</v>
      </c>
    </row>
    <row r="32" spans="1:10" ht="25.5">
      <c r="A32" s="735"/>
      <c r="B32" s="739"/>
      <c r="C32" s="740"/>
      <c r="D32" s="766" t="s">
        <v>44</v>
      </c>
      <c r="E32" s="52" t="s">
        <v>119</v>
      </c>
      <c r="F32" s="52" t="s">
        <v>291</v>
      </c>
      <c r="G32" s="52" t="s">
        <v>107</v>
      </c>
      <c r="H32" s="52" t="s">
        <v>121</v>
      </c>
      <c r="I32" s="57" t="s">
        <v>122</v>
      </c>
      <c r="J32" s="53" t="s">
        <v>123</v>
      </c>
    </row>
    <row r="33" spans="1:10" ht="26.25" thickBot="1">
      <c r="A33" s="736"/>
      <c r="B33" s="741"/>
      <c r="C33" s="742"/>
      <c r="D33" s="767"/>
      <c r="E33" s="186"/>
      <c r="F33" s="187" t="s">
        <v>110</v>
      </c>
      <c r="G33" s="187" t="s">
        <v>111</v>
      </c>
      <c r="H33" s="186"/>
      <c r="I33" s="195">
        <f>E60</f>
        <v>0</v>
      </c>
      <c r="J33" s="194">
        <f>E61</f>
        <v>0</v>
      </c>
    </row>
    <row r="34" spans="1:10" ht="16.5" thickTop="1">
      <c r="A34" s="198"/>
      <c r="B34" s="708" t="s">
        <v>63</v>
      </c>
      <c r="C34" s="708"/>
      <c r="D34" s="258"/>
      <c r="E34" s="259"/>
      <c r="F34" s="259"/>
      <c r="G34" s="259"/>
      <c r="H34" s="260"/>
      <c r="I34" s="261"/>
      <c r="J34" s="262"/>
    </row>
    <row r="35" spans="1:10">
      <c r="A35" s="182">
        <v>11</v>
      </c>
      <c r="B35" s="694" t="s">
        <v>64</v>
      </c>
      <c r="C35" s="694"/>
      <c r="D35" s="208" t="s">
        <v>12</v>
      </c>
      <c r="E35" s="233">
        <v>0</v>
      </c>
      <c r="F35" s="252">
        <f>SUMIFS('Sch 6 - Reclassifications'!$H$9:$H$69, 'Sch 6 - Reclassifications'!$F$9:$F$69, 'Sch 4 - CRSB'!$A35, 'Sch 6 - Reclassifications'!$G$9:$G$69, 4)-SUMIFS('Sch 6 - Reclassifications'!$L$9:$L$69, 'Sch 6 - Reclassifications'!$J$9:$J$69, 'Sch 4 - CRSB'!$A35, 'Sch 6 - Reclassifications'!$K$9:$K$69, 4)</f>
        <v>0</v>
      </c>
      <c r="G35" s="252">
        <f>SUMIFS('Sch 7 - Adjustments'!$E$9:$E$39, 'Sch 7 - Adjustments'!$I$9:$I$39, 'Sch 4 - CRSB'!$A35, 'Sch 7 - Adjustments'!$H$9:$H$39, 4)</f>
        <v>0</v>
      </c>
      <c r="H35" s="234">
        <f>SUM(E35:G35)</f>
        <v>0</v>
      </c>
      <c r="I35" s="234">
        <f>+H35*$I$33</f>
        <v>0</v>
      </c>
      <c r="J35" s="263">
        <f>+H35*$J$33</f>
        <v>0</v>
      </c>
    </row>
    <row r="36" spans="1:10">
      <c r="A36" s="182">
        <v>12</v>
      </c>
      <c r="B36" s="694" t="s">
        <v>65</v>
      </c>
      <c r="C36" s="694"/>
      <c r="D36" s="208" t="s">
        <v>12</v>
      </c>
      <c r="E36" s="235">
        <v>0</v>
      </c>
      <c r="F36" s="253">
        <f>SUMIFS('Sch 6 - Reclassifications'!$H$9:$H$69, 'Sch 6 - Reclassifications'!$F$9:$F$69, 'Sch 4 - CRSB'!$A36, 'Sch 6 - Reclassifications'!$G$9:$G$69, 4)-SUMIFS('Sch 6 - Reclassifications'!$L$9:$L$69, 'Sch 6 - Reclassifications'!$J$9:$J$69, 'Sch 4 - CRSB'!$A36, 'Sch 6 - Reclassifications'!$K$9:$K$69, 4)</f>
        <v>0</v>
      </c>
      <c r="G36" s="236">
        <f>SUMIFS('Sch 7 - Adjustments'!$E$9:$E$39, 'Sch 7 - Adjustments'!$I$9:$I$39, 'Sch 4 - CRSB'!$A36, 'Sch 7 - Adjustments'!$H$9:$H$39, 4)</f>
        <v>0</v>
      </c>
      <c r="H36" s="236">
        <f t="shared" ref="H36:H42" si="4">SUM(E36:G36)</f>
        <v>0</v>
      </c>
      <c r="I36" s="236">
        <f t="shared" ref="I36:I42" si="5">+H36*$I$33</f>
        <v>0</v>
      </c>
      <c r="J36" s="264">
        <f t="shared" ref="J36:J42" si="6">+H36*$J$33</f>
        <v>0</v>
      </c>
    </row>
    <row r="37" spans="1:10">
      <c r="A37" s="182">
        <v>13</v>
      </c>
      <c r="B37" s="694" t="s">
        <v>66</v>
      </c>
      <c r="C37" s="694"/>
      <c r="D37" s="208" t="s">
        <v>12</v>
      </c>
      <c r="E37" s="235">
        <v>0</v>
      </c>
      <c r="F37" s="253">
        <f>SUMIFS('Sch 6 - Reclassifications'!$H$9:$H$69, 'Sch 6 - Reclassifications'!$F$9:$F$69, 'Sch 4 - CRSB'!$A37, 'Sch 6 - Reclassifications'!$G$9:$G$69, 4)-SUMIFS('Sch 6 - Reclassifications'!$L$9:$L$69, 'Sch 6 - Reclassifications'!$J$9:$J$69, 'Sch 4 - CRSB'!$A37, 'Sch 6 - Reclassifications'!$K$9:$K$69, 4)</f>
        <v>0</v>
      </c>
      <c r="G37" s="236">
        <f>SUMIFS('Sch 7 - Adjustments'!$E$9:$E$39, 'Sch 7 - Adjustments'!$I$9:$I$39, 'Sch 4 - CRSB'!$A37, 'Sch 7 - Adjustments'!$H$9:$H$39, 4)</f>
        <v>0</v>
      </c>
      <c r="H37" s="236">
        <f t="shared" si="4"/>
        <v>0</v>
      </c>
      <c r="I37" s="236">
        <f t="shared" si="5"/>
        <v>0</v>
      </c>
      <c r="J37" s="264">
        <f t="shared" si="6"/>
        <v>0</v>
      </c>
    </row>
    <row r="38" spans="1:10">
      <c r="A38" s="182">
        <v>14</v>
      </c>
      <c r="B38" s="694" t="s">
        <v>67</v>
      </c>
      <c r="C38" s="694"/>
      <c r="D38" s="208" t="s">
        <v>12</v>
      </c>
      <c r="E38" s="235">
        <v>0</v>
      </c>
      <c r="F38" s="253">
        <f>SUMIFS('Sch 6 - Reclassifications'!$H$9:$H$69, 'Sch 6 - Reclassifications'!$F$9:$F$69, 'Sch 4 - CRSB'!$A38, 'Sch 6 - Reclassifications'!$G$9:$G$69, 4)-SUMIFS('Sch 6 - Reclassifications'!$L$9:$L$69, 'Sch 6 - Reclassifications'!$J$9:$J$69, 'Sch 4 - CRSB'!$A38, 'Sch 6 - Reclassifications'!$K$9:$K$69, 4)</f>
        <v>0</v>
      </c>
      <c r="G38" s="236">
        <f>SUMIFS('Sch 7 - Adjustments'!$E$9:$E$39, 'Sch 7 - Adjustments'!$I$9:$I$39, 'Sch 4 - CRSB'!$A38, 'Sch 7 - Adjustments'!$H$9:$H$39, 4)</f>
        <v>0</v>
      </c>
      <c r="H38" s="236">
        <f t="shared" si="4"/>
        <v>0</v>
      </c>
      <c r="I38" s="236">
        <f t="shared" si="5"/>
        <v>0</v>
      </c>
      <c r="J38" s="264">
        <f t="shared" si="6"/>
        <v>0</v>
      </c>
    </row>
    <row r="39" spans="1:10">
      <c r="A39" s="182">
        <v>15</v>
      </c>
      <c r="B39" s="745" t="str">
        <f>'Sch 1 - Total Expense'!B27:C27</f>
        <v>Other- (Specify)</v>
      </c>
      <c r="C39" s="745"/>
      <c r="D39" s="208" t="s">
        <v>12</v>
      </c>
      <c r="E39" s="235">
        <v>0</v>
      </c>
      <c r="F39" s="253">
        <f>SUMIFS('Sch 6 - Reclassifications'!$H$9:$H$69, 'Sch 6 - Reclassifications'!$F$9:$F$69, 'Sch 4 - CRSB'!$A39, 'Sch 6 - Reclassifications'!$G$9:$G$69, 4)-SUMIFS('Sch 6 - Reclassifications'!$L$9:$L$69, 'Sch 6 - Reclassifications'!$J$9:$J$69, 'Sch 4 - CRSB'!$A39, 'Sch 6 - Reclassifications'!$K$9:$K$69, 4)</f>
        <v>0</v>
      </c>
      <c r="G39" s="236">
        <f>SUMIFS('Sch 7 - Adjustments'!$E$9:$E$39, 'Sch 7 - Adjustments'!$I$9:$I$39, 'Sch 4 - CRSB'!$A39, 'Sch 7 - Adjustments'!$H$9:$H$39, 4)</f>
        <v>0</v>
      </c>
      <c r="H39" s="236">
        <f t="shared" si="4"/>
        <v>0</v>
      </c>
      <c r="I39" s="236">
        <f t="shared" si="5"/>
        <v>0</v>
      </c>
      <c r="J39" s="264">
        <f t="shared" si="6"/>
        <v>0</v>
      </c>
    </row>
    <row r="40" spans="1:10">
      <c r="A40" s="182">
        <v>16</v>
      </c>
      <c r="B40" s="745" t="str">
        <f>'Sch 1 - Total Expense'!B28:C28</f>
        <v>Other- (Specify)</v>
      </c>
      <c r="C40" s="745"/>
      <c r="D40" s="208" t="s">
        <v>12</v>
      </c>
      <c r="E40" s="235">
        <v>0</v>
      </c>
      <c r="F40" s="253">
        <f>SUMIFS('Sch 6 - Reclassifications'!$H$9:$H$69, 'Sch 6 - Reclassifications'!$F$9:$F$69, 'Sch 4 - CRSB'!$A40, 'Sch 6 - Reclassifications'!$G$9:$G$69, 4)-SUMIFS('Sch 6 - Reclassifications'!$L$9:$L$69, 'Sch 6 - Reclassifications'!$J$9:$J$69, 'Sch 4 - CRSB'!$A40, 'Sch 6 - Reclassifications'!$K$9:$K$69, 4)</f>
        <v>0</v>
      </c>
      <c r="G40" s="236">
        <f>SUMIFS('Sch 7 - Adjustments'!$E$9:$E$39, 'Sch 7 - Adjustments'!$I$9:$I$39, 'Sch 4 - CRSB'!$A40, 'Sch 7 - Adjustments'!$H$9:$H$39, 4)</f>
        <v>0</v>
      </c>
      <c r="H40" s="236">
        <f t="shared" si="4"/>
        <v>0</v>
      </c>
      <c r="I40" s="236">
        <f t="shared" si="5"/>
        <v>0</v>
      </c>
      <c r="J40" s="264">
        <f t="shared" si="6"/>
        <v>0</v>
      </c>
    </row>
    <row r="41" spans="1:10">
      <c r="A41" s="182">
        <v>17</v>
      </c>
      <c r="B41" s="745" t="str">
        <f>'Sch 1 - Total Expense'!B29:C29</f>
        <v>Other- (Specify)</v>
      </c>
      <c r="C41" s="745"/>
      <c r="D41" s="208" t="s">
        <v>12</v>
      </c>
      <c r="E41" s="235">
        <v>0</v>
      </c>
      <c r="F41" s="253">
        <f>SUMIFS('Sch 6 - Reclassifications'!$H$9:$H$69, 'Sch 6 - Reclassifications'!$F$9:$F$69, 'Sch 4 - CRSB'!$A41, 'Sch 6 - Reclassifications'!$G$9:$G$69, 4)-SUMIFS('Sch 6 - Reclassifications'!$L$9:$L$69, 'Sch 6 - Reclassifications'!$J$9:$J$69, 'Sch 4 - CRSB'!$A41, 'Sch 6 - Reclassifications'!$K$9:$K$69, 4)</f>
        <v>0</v>
      </c>
      <c r="G41" s="236">
        <f>SUMIFS('Sch 7 - Adjustments'!$E$9:$E$39, 'Sch 7 - Adjustments'!$I$9:$I$39, 'Sch 4 - CRSB'!$A41, 'Sch 7 - Adjustments'!$H$9:$H$39, 4)</f>
        <v>0</v>
      </c>
      <c r="H41" s="236">
        <f t="shared" si="4"/>
        <v>0</v>
      </c>
      <c r="I41" s="236">
        <f t="shared" si="5"/>
        <v>0</v>
      </c>
      <c r="J41" s="264">
        <f t="shared" si="6"/>
        <v>0</v>
      </c>
    </row>
    <row r="42" spans="1:10" ht="17.25">
      <c r="A42" s="182">
        <v>18</v>
      </c>
      <c r="B42" s="745" t="str">
        <f>'Sch 1 - Total Expense'!B30:C30</f>
        <v>Other- (Specify)</v>
      </c>
      <c r="C42" s="745"/>
      <c r="D42" s="208" t="s">
        <v>12</v>
      </c>
      <c r="E42" s="237">
        <v>0</v>
      </c>
      <c r="F42" s="254">
        <f>SUMIFS('Sch 6 - Reclassifications'!$H$9:$H$69, 'Sch 6 - Reclassifications'!$F$9:$F$69, 'Sch 4 - CRSB'!$A42, 'Sch 6 - Reclassifications'!$G$9:$G$69, 4)-SUMIFS('Sch 6 - Reclassifications'!$L$9:$L$69, 'Sch 6 - Reclassifications'!$J$9:$J$69, 'Sch 4 - CRSB'!$A42, 'Sch 6 - Reclassifications'!$K$9:$K$69, 4)</f>
        <v>0</v>
      </c>
      <c r="G42" s="238">
        <f>SUMIFS('Sch 7 - Adjustments'!$E$9:$E$39, 'Sch 7 - Adjustments'!$I$9:$I$39, 'Sch 4 - CRSB'!$A42, 'Sch 7 - Adjustments'!$H$9:$H$39, 4)</f>
        <v>0</v>
      </c>
      <c r="H42" s="238">
        <f t="shared" si="4"/>
        <v>0</v>
      </c>
      <c r="I42" s="238">
        <f t="shared" si="5"/>
        <v>0</v>
      </c>
      <c r="J42" s="265">
        <f t="shared" si="6"/>
        <v>0</v>
      </c>
    </row>
    <row r="43" spans="1:10" ht="20.25">
      <c r="A43" s="182"/>
      <c r="B43" s="697" t="s">
        <v>68</v>
      </c>
      <c r="C43" s="697"/>
      <c r="D43" s="208"/>
      <c r="E43" s="217">
        <f>SUM(E35:E42)</f>
        <v>0</v>
      </c>
      <c r="F43" s="217">
        <f t="shared" ref="F43:J43" si="7">SUM(F35:F42)</f>
        <v>0</v>
      </c>
      <c r="G43" s="217">
        <f t="shared" si="7"/>
        <v>0</v>
      </c>
      <c r="H43" s="217">
        <f t="shared" si="7"/>
        <v>0</v>
      </c>
      <c r="I43" s="217">
        <f t="shared" si="7"/>
        <v>0</v>
      </c>
      <c r="J43" s="241">
        <f t="shared" si="7"/>
        <v>0</v>
      </c>
    </row>
    <row r="44" spans="1:10" ht="20.25">
      <c r="A44" s="182"/>
      <c r="B44" s="729"/>
      <c r="C44" s="730"/>
      <c r="D44" s="208"/>
      <c r="E44" s="217"/>
      <c r="F44" s="217"/>
      <c r="G44" s="217"/>
      <c r="H44" s="240"/>
      <c r="I44" s="240"/>
      <c r="J44" s="266"/>
    </row>
    <row r="45" spans="1:10" ht="15.75">
      <c r="A45" s="182"/>
      <c r="B45" s="696" t="s">
        <v>69</v>
      </c>
      <c r="C45" s="696"/>
      <c r="D45" s="208"/>
      <c r="E45" s="219"/>
      <c r="F45" s="219"/>
      <c r="G45" s="219"/>
      <c r="H45" s="242"/>
      <c r="I45" s="242"/>
      <c r="J45" s="267"/>
    </row>
    <row r="46" spans="1:10">
      <c r="A46" s="182">
        <v>19</v>
      </c>
      <c r="B46" s="694" t="s">
        <v>64</v>
      </c>
      <c r="C46" s="694"/>
      <c r="D46" s="208" t="s">
        <v>12</v>
      </c>
      <c r="E46" s="233">
        <v>0</v>
      </c>
      <c r="F46" s="252">
        <f>SUMIFS('Sch 6 - Reclassifications'!$H$9:$H$69, 'Sch 6 - Reclassifications'!$F$9:$F$69, 'Sch 4 - CRSB'!$A46, 'Sch 6 - Reclassifications'!$G$9:$G$69, 4)-SUMIFS('Sch 6 - Reclassifications'!$L$9:$L$69, 'Sch 6 - Reclassifications'!$J$9:$J$69, 'Sch 4 - CRSB'!$A46, 'Sch 6 - Reclassifications'!$K$9:$K$69, 4)</f>
        <v>0</v>
      </c>
      <c r="G46" s="252">
        <f>SUMIFS('Sch 7 - Adjustments'!$E$9:$E$39, 'Sch 7 - Adjustments'!$I$9:$I$39, 'Sch 4 - CRSB'!$A46, 'Sch 7 - Adjustments'!$H$9:$H$39, 4)</f>
        <v>0</v>
      </c>
      <c r="H46" s="234">
        <f>SUM(E46:G46)</f>
        <v>0</v>
      </c>
      <c r="I46" s="234">
        <f>+H46*$I$33</f>
        <v>0</v>
      </c>
      <c r="J46" s="263">
        <f>H46*$J$33</f>
        <v>0</v>
      </c>
    </row>
    <row r="47" spans="1:10">
      <c r="A47" s="182">
        <v>20</v>
      </c>
      <c r="B47" s="694" t="s">
        <v>65</v>
      </c>
      <c r="C47" s="694"/>
      <c r="D47" s="208" t="s">
        <v>12</v>
      </c>
      <c r="E47" s="235">
        <v>0</v>
      </c>
      <c r="F47" s="253">
        <f>SUMIFS('Sch 6 - Reclassifications'!$H$9:$H$69, 'Sch 6 - Reclassifications'!$F$9:$F$69, 'Sch 4 - CRSB'!$A47, 'Sch 6 - Reclassifications'!$G$9:$G$69, 4)-SUMIFS('Sch 6 - Reclassifications'!$L$9:$L$69, 'Sch 6 - Reclassifications'!$J$9:$J$69, 'Sch 4 - CRSB'!$A47, 'Sch 6 - Reclassifications'!$K$9:$K$69, 4)</f>
        <v>0</v>
      </c>
      <c r="G47" s="236">
        <f>SUMIFS('Sch 7 - Adjustments'!$E$9:$E$39, 'Sch 7 - Adjustments'!$I$9:$I$39, 'Sch 4 - CRSB'!$A47, 'Sch 7 - Adjustments'!$H$9:$H$39, 4)</f>
        <v>0</v>
      </c>
      <c r="H47" s="236">
        <f>SUM(E47:G47)</f>
        <v>0</v>
      </c>
      <c r="I47" s="236">
        <f>+H47*$I$33</f>
        <v>0</v>
      </c>
      <c r="J47" s="264">
        <f>+H47*$J$33</f>
        <v>0</v>
      </c>
    </row>
    <row r="48" spans="1:10">
      <c r="A48" s="182">
        <v>21</v>
      </c>
      <c r="B48" s="694" t="s">
        <v>66</v>
      </c>
      <c r="C48" s="694"/>
      <c r="D48" s="208" t="s">
        <v>12</v>
      </c>
      <c r="E48" s="235">
        <v>0</v>
      </c>
      <c r="F48" s="253">
        <f>SUMIFS('Sch 6 - Reclassifications'!$H$9:$H$69, 'Sch 6 - Reclassifications'!$F$9:$F$69, 'Sch 4 - CRSB'!$A48, 'Sch 6 - Reclassifications'!$G$9:$G$69, 4)-SUMIFS('Sch 6 - Reclassifications'!$L$9:$L$69, 'Sch 6 - Reclassifications'!$J$9:$J$69, 'Sch 4 - CRSB'!$A48, 'Sch 6 - Reclassifications'!$K$9:$K$69, 4)</f>
        <v>0</v>
      </c>
      <c r="G48" s="236">
        <f>SUMIFS('Sch 7 - Adjustments'!$E$9:$E$39, 'Sch 7 - Adjustments'!$I$9:$I$39, 'Sch 4 - CRSB'!$A48, 'Sch 7 - Adjustments'!$H$9:$H$39, 4)</f>
        <v>0</v>
      </c>
      <c r="H48" s="236">
        <f t="shared" ref="H48:H53" si="8">SUM(E48:G48)</f>
        <v>0</v>
      </c>
      <c r="I48" s="236">
        <f t="shared" ref="I48:I53" si="9">+H48*$I$33</f>
        <v>0</v>
      </c>
      <c r="J48" s="264">
        <f t="shared" ref="J48:J53" si="10">+H48*$J$33</f>
        <v>0</v>
      </c>
    </row>
    <row r="49" spans="1:10">
      <c r="A49" s="182">
        <v>22</v>
      </c>
      <c r="B49" s="694" t="s">
        <v>67</v>
      </c>
      <c r="C49" s="694"/>
      <c r="D49" s="208" t="s">
        <v>12</v>
      </c>
      <c r="E49" s="235">
        <v>0</v>
      </c>
      <c r="F49" s="253">
        <f>SUMIFS('Sch 6 - Reclassifications'!$H$9:$H$69, 'Sch 6 - Reclassifications'!$F$9:$F$69, 'Sch 4 - CRSB'!$A49, 'Sch 6 - Reclassifications'!$G$9:$G$69, 4)-SUMIFS('Sch 6 - Reclassifications'!$L$9:$L$69, 'Sch 6 - Reclassifications'!$J$9:$J$69, 'Sch 4 - CRSB'!$A49, 'Sch 6 - Reclassifications'!$K$9:$K$69, 4)</f>
        <v>0</v>
      </c>
      <c r="G49" s="236">
        <f>SUMIFS('Sch 7 - Adjustments'!$E$9:$E$39, 'Sch 7 - Adjustments'!$I$9:$I$39, 'Sch 4 - CRSB'!$A49, 'Sch 7 - Adjustments'!$H$9:$H$39, 4)</f>
        <v>0</v>
      </c>
      <c r="H49" s="236">
        <f t="shared" si="8"/>
        <v>0</v>
      </c>
      <c r="I49" s="236">
        <f t="shared" si="9"/>
        <v>0</v>
      </c>
      <c r="J49" s="264">
        <f t="shared" si="10"/>
        <v>0</v>
      </c>
    </row>
    <row r="50" spans="1:10">
      <c r="A50" s="182">
        <v>23</v>
      </c>
      <c r="B50" s="745" t="str">
        <f>'Sch 1 - Total Expense'!B38:C38</f>
        <v>Other- (Specify)</v>
      </c>
      <c r="C50" s="745"/>
      <c r="D50" s="208" t="s">
        <v>12</v>
      </c>
      <c r="E50" s="235">
        <v>0</v>
      </c>
      <c r="F50" s="253">
        <f>SUMIFS('Sch 6 - Reclassifications'!$H$9:$H$69, 'Sch 6 - Reclassifications'!$F$9:$F$69, 'Sch 4 - CRSB'!$A50, 'Sch 6 - Reclassifications'!$G$9:$G$69, 4)-SUMIFS('Sch 6 - Reclassifications'!$L$9:$L$69, 'Sch 6 - Reclassifications'!$J$9:$J$69, 'Sch 4 - CRSB'!$A50, 'Sch 6 - Reclassifications'!$K$9:$K$69, 4)</f>
        <v>0</v>
      </c>
      <c r="G50" s="236">
        <f>SUMIFS('Sch 7 - Adjustments'!$E$9:$E$39, 'Sch 7 - Adjustments'!$I$9:$I$39, 'Sch 4 - CRSB'!$A50, 'Sch 7 - Adjustments'!$H$9:$H$39, 4)</f>
        <v>0</v>
      </c>
      <c r="H50" s="236">
        <f t="shared" si="8"/>
        <v>0</v>
      </c>
      <c r="I50" s="236">
        <f t="shared" si="9"/>
        <v>0</v>
      </c>
      <c r="J50" s="264">
        <f t="shared" si="10"/>
        <v>0</v>
      </c>
    </row>
    <row r="51" spans="1:10">
      <c r="A51" s="182">
        <v>24</v>
      </c>
      <c r="B51" s="745" t="str">
        <f>'Sch 1 - Total Expense'!B39:C39</f>
        <v>Other- (Specify)</v>
      </c>
      <c r="C51" s="745"/>
      <c r="D51" s="208" t="s">
        <v>12</v>
      </c>
      <c r="E51" s="235">
        <v>0</v>
      </c>
      <c r="F51" s="253">
        <f>SUMIFS('Sch 6 - Reclassifications'!$H$9:$H$69, 'Sch 6 - Reclassifications'!$F$9:$F$69, 'Sch 4 - CRSB'!$A51, 'Sch 6 - Reclassifications'!$G$9:$G$69, 4)-SUMIFS('Sch 6 - Reclassifications'!$L$9:$L$69, 'Sch 6 - Reclassifications'!$J$9:$J$69, 'Sch 4 - CRSB'!$A51, 'Sch 6 - Reclassifications'!$K$9:$K$69, 4)</f>
        <v>0</v>
      </c>
      <c r="G51" s="236">
        <f>SUMIFS('Sch 7 - Adjustments'!$E$9:$E$39, 'Sch 7 - Adjustments'!$I$9:$I$39, 'Sch 4 - CRSB'!$A51, 'Sch 7 - Adjustments'!$H$9:$H$39, 4)</f>
        <v>0</v>
      </c>
      <c r="H51" s="236">
        <f t="shared" si="8"/>
        <v>0</v>
      </c>
      <c r="I51" s="236">
        <f t="shared" si="9"/>
        <v>0</v>
      </c>
      <c r="J51" s="264">
        <f t="shared" si="10"/>
        <v>0</v>
      </c>
    </row>
    <row r="52" spans="1:10">
      <c r="A52" s="182">
        <v>25</v>
      </c>
      <c r="B52" s="745" t="str">
        <f>'Sch 1 - Total Expense'!B40:C40</f>
        <v>Other- (Specify)</v>
      </c>
      <c r="C52" s="745"/>
      <c r="D52" s="208" t="s">
        <v>12</v>
      </c>
      <c r="E52" s="235">
        <v>0</v>
      </c>
      <c r="F52" s="253">
        <f>SUMIFS('Sch 6 - Reclassifications'!$H$9:$H$69, 'Sch 6 - Reclassifications'!$F$9:$F$69, 'Sch 4 - CRSB'!$A52, 'Sch 6 - Reclassifications'!$G$9:$G$69, 4)-SUMIFS('Sch 6 - Reclassifications'!$L$9:$L$69, 'Sch 6 - Reclassifications'!$J$9:$J$69, 'Sch 4 - CRSB'!$A52, 'Sch 6 - Reclassifications'!$K$9:$K$69, 4)</f>
        <v>0</v>
      </c>
      <c r="G52" s="236">
        <f>SUMIFS('Sch 7 - Adjustments'!$E$9:$E$39, 'Sch 7 - Adjustments'!$I$9:$I$39, 'Sch 4 - CRSB'!$A52, 'Sch 7 - Adjustments'!$H$9:$H$39, 4)</f>
        <v>0</v>
      </c>
      <c r="H52" s="236">
        <f t="shared" si="8"/>
        <v>0</v>
      </c>
      <c r="I52" s="236">
        <f>+H52*$I$33</f>
        <v>0</v>
      </c>
      <c r="J52" s="264">
        <f t="shared" si="10"/>
        <v>0</v>
      </c>
    </row>
    <row r="53" spans="1:10" ht="17.25">
      <c r="A53" s="182">
        <v>26</v>
      </c>
      <c r="B53" s="745" t="str">
        <f>'Sch 1 - Total Expense'!B41:C41</f>
        <v>Other- (Specify)</v>
      </c>
      <c r="C53" s="745"/>
      <c r="D53" s="208" t="s">
        <v>12</v>
      </c>
      <c r="E53" s="237">
        <v>0</v>
      </c>
      <c r="F53" s="254">
        <f>SUMIFS('Sch 6 - Reclassifications'!$H$9:$H$69, 'Sch 6 - Reclassifications'!$F$9:$F$69, 'Sch 4 - CRSB'!$A53, 'Sch 6 - Reclassifications'!$G$9:$G$69, 4)-SUMIFS('Sch 6 - Reclassifications'!$L$9:$L$69, 'Sch 6 - Reclassifications'!$J$9:$J$69, 'Sch 4 - CRSB'!$A53, 'Sch 6 - Reclassifications'!$K$9:$K$69, 4)</f>
        <v>0</v>
      </c>
      <c r="G53" s="254">
        <f>SUMIFS('Sch 7 - Adjustments'!$E$9:$E$39, 'Sch 7 - Adjustments'!$I$9:$I$39, 'Sch 4 - CRSB'!$A53, 'Sch 7 - Adjustments'!$H$9:$H$39, 4)</f>
        <v>0</v>
      </c>
      <c r="H53" s="238">
        <f t="shared" si="8"/>
        <v>0</v>
      </c>
      <c r="I53" s="238">
        <f t="shared" si="9"/>
        <v>0</v>
      </c>
      <c r="J53" s="265">
        <f t="shared" si="10"/>
        <v>0</v>
      </c>
    </row>
    <row r="54" spans="1:10" ht="17.25">
      <c r="A54" s="182"/>
      <c r="B54" s="697" t="s">
        <v>70</v>
      </c>
      <c r="C54" s="697"/>
      <c r="D54" s="208"/>
      <c r="E54" s="268">
        <f>SUM(E46:E53)</f>
        <v>0</v>
      </c>
      <c r="F54" s="268">
        <f t="shared" ref="F54:J54" si="11">SUM(F46:F53)</f>
        <v>0</v>
      </c>
      <c r="G54" s="268">
        <f t="shared" si="11"/>
        <v>0</v>
      </c>
      <c r="H54" s="268">
        <f t="shared" si="11"/>
        <v>0</v>
      </c>
      <c r="I54" s="268">
        <f t="shared" si="11"/>
        <v>0</v>
      </c>
      <c r="J54" s="289">
        <f t="shared" si="11"/>
        <v>0</v>
      </c>
    </row>
    <row r="55" spans="1:10" ht="18">
      <c r="A55" s="182"/>
      <c r="B55" s="709" t="s">
        <v>71</v>
      </c>
      <c r="C55" s="709"/>
      <c r="D55" s="208"/>
      <c r="E55" s="215">
        <f>+E43+E54</f>
        <v>0</v>
      </c>
      <c r="F55" s="215">
        <f t="shared" ref="F55:J55" si="12">+F43+F54</f>
        <v>0</v>
      </c>
      <c r="G55" s="215">
        <f t="shared" si="12"/>
        <v>0</v>
      </c>
      <c r="H55" s="215">
        <f t="shared" si="12"/>
        <v>0</v>
      </c>
      <c r="I55" s="215">
        <f t="shared" si="12"/>
        <v>0</v>
      </c>
      <c r="J55" s="239">
        <f t="shared" si="12"/>
        <v>0</v>
      </c>
    </row>
    <row r="56" spans="1:10" ht="18" thickBot="1">
      <c r="A56" s="183"/>
      <c r="B56" s="748"/>
      <c r="C56" s="749"/>
      <c r="D56" s="231"/>
      <c r="E56" s="16"/>
      <c r="F56" s="16"/>
      <c r="G56" s="16"/>
      <c r="H56" s="16"/>
      <c r="I56" s="20"/>
      <c r="J56" s="17"/>
    </row>
    <row r="57" spans="1:10" s="359" customFormat="1" ht="17.25">
      <c r="A57" s="405"/>
      <c r="B57" s="414"/>
      <c r="C57" s="414"/>
      <c r="D57" s="415"/>
      <c r="E57" s="416"/>
      <c r="F57" s="416"/>
      <c r="G57" s="416"/>
      <c r="H57" s="416"/>
      <c r="I57" s="416"/>
      <c r="J57" s="416"/>
    </row>
    <row r="58" spans="1:10" ht="17.25">
      <c r="A58" s="758" t="s">
        <v>131</v>
      </c>
      <c r="B58" s="759"/>
      <c r="C58" s="759"/>
      <c r="D58" s="759"/>
      <c r="E58" s="760"/>
      <c r="F58" s="416"/>
      <c r="G58" s="416"/>
      <c r="H58" s="416"/>
      <c r="I58" s="416"/>
      <c r="J58" s="416"/>
    </row>
    <row r="59" spans="1:10" ht="18" thickBot="1">
      <c r="A59" s="761" t="s">
        <v>125</v>
      </c>
      <c r="B59" s="762"/>
      <c r="C59" s="762"/>
      <c r="D59" s="14" t="s">
        <v>132</v>
      </c>
      <c r="E59" s="15" t="s">
        <v>127</v>
      </c>
      <c r="F59" s="416"/>
      <c r="G59" s="416"/>
      <c r="H59" s="416"/>
      <c r="I59" s="416"/>
      <c r="J59" s="416"/>
    </row>
    <row r="60" spans="1:10" ht="18" thickTop="1">
      <c r="A60" s="763" t="s">
        <v>133</v>
      </c>
      <c r="B60" s="764"/>
      <c r="C60" s="765"/>
      <c r="D60" s="18">
        <v>0</v>
      </c>
      <c r="E60" s="425">
        <f>IF(D60=0, 0, D60/$D$62)</f>
        <v>0</v>
      </c>
      <c r="F60" s="416"/>
      <c r="G60" s="416"/>
      <c r="H60" s="416"/>
      <c r="I60" s="416"/>
      <c r="J60" s="416"/>
    </row>
    <row r="61" spans="1:10" ht="17.25">
      <c r="A61" s="755" t="s">
        <v>134</v>
      </c>
      <c r="B61" s="756"/>
      <c r="C61" s="757"/>
      <c r="D61" s="19">
        <v>0</v>
      </c>
      <c r="E61" s="426">
        <f>IF(D61=0, 0, D61/$D$62)</f>
        <v>0</v>
      </c>
      <c r="F61" s="416"/>
      <c r="G61" s="416"/>
      <c r="H61" s="416"/>
      <c r="I61" s="416"/>
      <c r="J61" s="416"/>
    </row>
    <row r="62" spans="1:10" ht="17.25">
      <c r="A62" s="755" t="s">
        <v>135</v>
      </c>
      <c r="B62" s="756"/>
      <c r="C62" s="757"/>
      <c r="D62" s="421">
        <f>SUM(D60:D61)</f>
        <v>0</v>
      </c>
      <c r="E62" s="422">
        <f>SUM(E60:E61)</f>
        <v>0</v>
      </c>
      <c r="F62" s="416"/>
      <c r="G62" s="416"/>
      <c r="H62" s="416"/>
      <c r="I62" s="416"/>
      <c r="J62" s="416"/>
    </row>
    <row r="63" spans="1:10" ht="17.25">
      <c r="A63" s="752"/>
      <c r="B63" s="753"/>
      <c r="C63" s="754"/>
      <c r="D63" s="423"/>
      <c r="E63" s="424"/>
      <c r="F63" s="416"/>
      <c r="G63" s="416"/>
      <c r="H63" s="416"/>
      <c r="I63" s="416"/>
      <c r="J63" s="416"/>
    </row>
    <row r="64" spans="1:10" s="359" customFormat="1">
      <c r="A64" s="418"/>
      <c r="B64" s="419"/>
      <c r="C64" s="419"/>
      <c r="D64" s="420"/>
      <c r="E64" s="417"/>
      <c r="F64" s="417"/>
      <c r="G64" s="417"/>
      <c r="H64" s="417"/>
      <c r="I64" s="417"/>
      <c r="J64" s="417"/>
    </row>
    <row r="65" spans="1:8" s="359" customFormat="1" ht="15" customHeight="1">
      <c r="A65" s="538" t="s">
        <v>267</v>
      </c>
      <c r="B65" s="720" t="s">
        <v>321</v>
      </c>
      <c r="C65" s="720"/>
      <c r="D65" s="720"/>
      <c r="E65" s="720"/>
      <c r="F65" s="720"/>
      <c r="G65" s="720"/>
      <c r="H65" s="720"/>
    </row>
    <row r="66" spans="1:8" s="359" customFormat="1" ht="15" customHeight="1">
      <c r="A66" s="538" t="s">
        <v>268</v>
      </c>
      <c r="B66" s="720" t="s">
        <v>322</v>
      </c>
      <c r="C66" s="720"/>
      <c r="D66" s="720"/>
      <c r="E66" s="720"/>
      <c r="F66" s="720"/>
      <c r="G66" s="720"/>
      <c r="H66" s="720"/>
    </row>
    <row r="67" spans="1:8" s="359" customFormat="1"/>
    <row r="68" spans="1:8" s="359" customFormat="1"/>
    <row r="69" spans="1:8" s="359" customFormat="1"/>
    <row r="70" spans="1:8" s="359" customFormat="1"/>
    <row r="71" spans="1:8" s="359" customFormat="1"/>
    <row r="72" spans="1:8" s="359" customFormat="1"/>
    <row r="73" spans="1:8" s="359" customFormat="1"/>
    <row r="74" spans="1:8" s="359" customFormat="1"/>
    <row r="75" spans="1:8" s="359" customFormat="1"/>
    <row r="76" spans="1:8" s="359" customFormat="1"/>
    <row r="77" spans="1:8" s="359" customFormat="1"/>
    <row r="78" spans="1:8" s="359" customFormat="1"/>
    <row r="79" spans="1:8" s="359" customFormat="1"/>
    <row r="80" spans="1:8"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row r="201" s="359" customFormat="1"/>
    <row r="202" s="359" customFormat="1"/>
    <row r="203" s="359" customFormat="1"/>
    <row r="204" s="359" customFormat="1"/>
    <row r="205" s="359" customFormat="1"/>
    <row r="206" s="359" customFormat="1"/>
    <row r="207" s="359" customFormat="1"/>
    <row r="208" s="359" customFormat="1"/>
    <row r="209" s="359" customFormat="1"/>
    <row r="210" s="359" customFormat="1"/>
    <row r="211" s="359" customFormat="1"/>
    <row r="212" s="359" customFormat="1"/>
    <row r="213" s="359" customFormat="1"/>
    <row r="214" s="359" customFormat="1"/>
    <row r="215" s="359" customFormat="1"/>
    <row r="216" s="359" customFormat="1"/>
    <row r="217" s="359" customFormat="1"/>
    <row r="218" s="359" customFormat="1"/>
    <row r="219" s="359" customFormat="1"/>
    <row r="220" s="359" customFormat="1"/>
    <row r="221" s="359" customFormat="1"/>
    <row r="222" s="359" customFormat="1"/>
    <row r="223" s="359" customFormat="1"/>
    <row r="224" s="359" customFormat="1"/>
    <row r="225" s="359" customFormat="1"/>
  </sheetData>
  <customSheetViews>
    <customSheetView guid="{B132CD03-A5D7-4D81-A86A-BF3963EBDAE2}" scale="70">
      <selection activeCell="I3" sqref="I3:J3"/>
      <pageMargins left="0.7" right="0.7" top="0.75" bottom="0.75" header="0.3" footer="0.3"/>
    </customSheetView>
  </customSheetViews>
  <mergeCells count="61">
    <mergeCell ref="B9:C9"/>
    <mergeCell ref="B10:C10"/>
    <mergeCell ref="B11:C11"/>
    <mergeCell ref="C4:E4"/>
    <mergeCell ref="B13:C13"/>
    <mergeCell ref="B18:C18"/>
    <mergeCell ref="B14:C14"/>
    <mergeCell ref="B38:C38"/>
    <mergeCell ref="A28:C28"/>
    <mergeCell ref="B15:C15"/>
    <mergeCell ref="A25:C25"/>
    <mergeCell ref="A26:C26"/>
    <mergeCell ref="A27:C27"/>
    <mergeCell ref="A23:E23"/>
    <mergeCell ref="A31:A33"/>
    <mergeCell ref="B31:C33"/>
    <mergeCell ref="D32:D33"/>
    <mergeCell ref="B19:C19"/>
    <mergeCell ref="B20:C20"/>
    <mergeCell ref="B34:C34"/>
    <mergeCell ref="B35:C35"/>
    <mergeCell ref="A60:C60"/>
    <mergeCell ref="B52:C52"/>
    <mergeCell ref="B37:C37"/>
    <mergeCell ref="B54:C54"/>
    <mergeCell ref="A1:J1"/>
    <mergeCell ref="A3:B3"/>
    <mergeCell ref="C3:E3"/>
    <mergeCell ref="A6:A8"/>
    <mergeCell ref="B6:C8"/>
    <mergeCell ref="A4:B4"/>
    <mergeCell ref="G4:H4"/>
    <mergeCell ref="I3:J3"/>
    <mergeCell ref="B16:C16"/>
    <mergeCell ref="B17:C17"/>
    <mergeCell ref="B39:C39"/>
    <mergeCell ref="B12:C12"/>
    <mergeCell ref="B36:C36"/>
    <mergeCell ref="B44:C44"/>
    <mergeCell ref="B43:C43"/>
    <mergeCell ref="B45:C45"/>
    <mergeCell ref="A24:C24"/>
    <mergeCell ref="B42:C42"/>
    <mergeCell ref="B41:C41"/>
    <mergeCell ref="B40:C40"/>
    <mergeCell ref="B65:H65"/>
    <mergeCell ref="B66:H66"/>
    <mergeCell ref="B56:C56"/>
    <mergeCell ref="B46:C46"/>
    <mergeCell ref="B55:C55"/>
    <mergeCell ref="B49:C49"/>
    <mergeCell ref="B50:C50"/>
    <mergeCell ref="B51:C51"/>
    <mergeCell ref="B53:C53"/>
    <mergeCell ref="B48:C48"/>
    <mergeCell ref="B47:C47"/>
    <mergeCell ref="A63:C63"/>
    <mergeCell ref="A61:C61"/>
    <mergeCell ref="A62:C62"/>
    <mergeCell ref="A58:E58"/>
    <mergeCell ref="A59:C59"/>
  </mergeCells>
  <phoneticPr fontId="40" type="noConversion"/>
  <pageMargins left="0.25" right="0.25" top="0.5" bottom="0.5" header="0.25" footer="0.25"/>
  <pageSetup scale="59" orientation="portrait" r:id="rId1"/>
  <headerFooter>
    <oddHeader>&amp;R&amp;9Healthcare and Family Services
Emergency Medical Transportation Cost Report</oddHeader>
    <oddFooter>&amp;C&amp;9Sch 4 - CRSB&amp;R&amp;9Page &amp;P of &amp;N</oddFoot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181"/>
  <sheetViews>
    <sheetView zoomScaleNormal="100" zoomScalePageLayoutView="80" workbookViewId="0">
      <selection activeCell="D10" sqref="D10"/>
    </sheetView>
  </sheetViews>
  <sheetFormatPr defaultColWidth="8.85546875" defaultRowHeight="15"/>
  <cols>
    <col min="2" max="3" width="25.28515625" customWidth="1"/>
    <col min="5" max="5" width="15.140625" customWidth="1"/>
    <col min="6" max="6" width="15.7109375" customWidth="1"/>
    <col min="7" max="7" width="18.42578125" customWidth="1"/>
    <col min="8" max="8" width="19.140625" customWidth="1"/>
    <col min="9" max="9" width="16.85546875" customWidth="1"/>
    <col min="10" max="10" width="13.42578125" customWidth="1"/>
    <col min="11" max="11" width="13.42578125" style="606" customWidth="1"/>
    <col min="12" max="12" width="8.85546875" style="359"/>
    <col min="13" max="13" width="30.85546875" style="359" customWidth="1"/>
    <col min="14" max="14" width="15.85546875" style="359" customWidth="1"/>
    <col min="15" max="48" width="8.85546875" style="359"/>
  </cols>
  <sheetData>
    <row r="1" spans="1:14" s="359" customFormat="1" ht="15.75">
      <c r="A1" s="698" t="s">
        <v>136</v>
      </c>
      <c r="B1" s="698"/>
      <c r="C1" s="698"/>
      <c r="D1" s="698"/>
      <c r="E1" s="698"/>
      <c r="F1" s="698"/>
      <c r="G1" s="698"/>
      <c r="H1" s="698"/>
      <c r="I1" s="698"/>
      <c r="J1" s="698"/>
      <c r="K1" s="604"/>
    </row>
    <row r="2" spans="1:14" s="359" customFormat="1">
      <c r="A2" s="360"/>
      <c r="B2" s="360"/>
      <c r="C2" s="361"/>
      <c r="D2" s="361"/>
      <c r="E2" s="362"/>
      <c r="F2" s="362"/>
      <c r="G2" s="362"/>
      <c r="H2" s="362"/>
      <c r="I2" s="362"/>
      <c r="J2" s="377"/>
      <c r="K2" s="377"/>
    </row>
    <row r="3" spans="1:14" s="359" customFormat="1" ht="15.75">
      <c r="A3" s="699" t="s">
        <v>105</v>
      </c>
      <c r="B3" s="699"/>
      <c r="C3" s="733">
        <f>'General Information'!A5</f>
        <v>0</v>
      </c>
      <c r="D3" s="733"/>
      <c r="E3" s="733"/>
      <c r="F3" s="378"/>
      <c r="G3" s="429"/>
      <c r="H3" s="366" t="s">
        <v>40</v>
      </c>
      <c r="I3" s="700">
        <f>'General Information'!$C$25</f>
        <v>0</v>
      </c>
      <c r="J3" s="700"/>
      <c r="K3" s="615"/>
    </row>
    <row r="4" spans="1:14" s="359" customFormat="1">
      <c r="A4" s="699" t="s">
        <v>41</v>
      </c>
      <c r="B4" s="699"/>
      <c r="C4" s="727">
        <f>'General Information'!F5</f>
        <v>0</v>
      </c>
      <c r="D4" s="727"/>
      <c r="E4" s="727"/>
      <c r="F4" s="378"/>
      <c r="G4" s="728"/>
      <c r="H4" s="728"/>
      <c r="I4" s="379"/>
      <c r="J4" s="379"/>
      <c r="K4" s="379"/>
    </row>
    <row r="5" spans="1:14" s="359" customFormat="1" ht="15.75" thickBot="1">
      <c r="A5" s="392"/>
      <c r="B5" s="392"/>
      <c r="C5" s="393"/>
      <c r="D5" s="393"/>
      <c r="E5" s="394"/>
      <c r="F5" s="394"/>
      <c r="G5" s="394"/>
      <c r="H5" s="395"/>
      <c r="I5" s="395"/>
      <c r="J5" s="430"/>
      <c r="K5" s="430"/>
    </row>
    <row r="6" spans="1:14">
      <c r="A6" s="734" t="s">
        <v>42</v>
      </c>
      <c r="B6" s="737" t="s">
        <v>43</v>
      </c>
      <c r="C6" s="738"/>
      <c r="D6" s="49"/>
      <c r="E6" s="50">
        <v>1</v>
      </c>
      <c r="F6" s="50">
        <v>2</v>
      </c>
      <c r="G6" s="50">
        <v>3</v>
      </c>
      <c r="H6" s="50">
        <v>4</v>
      </c>
      <c r="I6" s="55">
        <v>5</v>
      </c>
      <c r="J6" s="51">
        <v>6</v>
      </c>
      <c r="K6" s="618"/>
    </row>
    <row r="7" spans="1:14" ht="51">
      <c r="A7" s="735"/>
      <c r="B7" s="739"/>
      <c r="C7" s="740"/>
      <c r="D7" s="304" t="s">
        <v>294</v>
      </c>
      <c r="E7" s="52" t="s">
        <v>119</v>
      </c>
      <c r="F7" s="52" t="s">
        <v>291</v>
      </c>
      <c r="G7" s="52" t="s">
        <v>107</v>
      </c>
      <c r="H7" s="52" t="s">
        <v>121</v>
      </c>
      <c r="I7" s="57" t="s">
        <v>122</v>
      </c>
      <c r="J7" s="53" t="s">
        <v>123</v>
      </c>
      <c r="K7" s="619"/>
    </row>
    <row r="8" spans="1:14" ht="26.25" thickBot="1">
      <c r="A8" s="736"/>
      <c r="B8" s="741"/>
      <c r="C8" s="742"/>
      <c r="D8" s="305"/>
      <c r="E8" s="186" t="s">
        <v>137</v>
      </c>
      <c r="F8" s="187" t="s">
        <v>110</v>
      </c>
      <c r="G8" s="187" t="s">
        <v>111</v>
      </c>
      <c r="H8" s="186"/>
      <c r="I8" s="195">
        <f>G54</f>
        <v>0</v>
      </c>
      <c r="J8" s="194">
        <f>G55</f>
        <v>0</v>
      </c>
      <c r="K8" s="620"/>
      <c r="M8" s="614" t="s">
        <v>379</v>
      </c>
      <c r="N8" s="614"/>
    </row>
    <row r="9" spans="1:14" ht="16.5" thickTop="1">
      <c r="A9" s="182"/>
      <c r="B9" s="696" t="s">
        <v>73</v>
      </c>
      <c r="C9" s="696"/>
      <c r="D9" s="23"/>
      <c r="E9" s="21"/>
      <c r="F9" s="21"/>
      <c r="G9" s="21"/>
      <c r="H9" s="21"/>
      <c r="I9" s="24"/>
      <c r="J9" s="22"/>
      <c r="K9" s="621"/>
    </row>
    <row r="10" spans="1:14">
      <c r="A10" s="182">
        <v>27</v>
      </c>
      <c r="B10" s="694" t="s">
        <v>74</v>
      </c>
      <c r="C10" s="694"/>
      <c r="D10" s="208" t="s">
        <v>12</v>
      </c>
      <c r="E10" s="233">
        <v>0</v>
      </c>
      <c r="F10" s="234">
        <f>SUMIFS('Sch 6 - Reclassifications'!$H$9:$H$69, 'Sch 6 - Reclassifications'!$F$9:$F$69, 'Sch 5 - A&amp;G'!$A10, 'Sch 6 - Reclassifications'!$G$9:$G$69, 5)-SUMIFS('Sch 6 - Reclassifications'!$L$9:$L$69, 'Sch 6 - Reclassifications'!$J$9:$J$69, 'Sch 5 - A&amp;G'!$A10, 'Sch 6 - Reclassifications'!$K$9:$K$69, 5)</f>
        <v>0</v>
      </c>
      <c r="G10" s="234">
        <f>SUMIFS('Sch 7 - Adjustments'!$E$9:$E$39, 'Sch 7 - Adjustments'!$I$9:$I$39, 'Sch 5 - A&amp;G'!$A10, 'Sch 7 - Adjustments'!$H$9:$H$39, 5)</f>
        <v>0</v>
      </c>
      <c r="H10" s="234">
        <f>SUM(E10:G10)</f>
        <v>0</v>
      </c>
      <c r="I10" s="234">
        <f>H10*$I$8</f>
        <v>0</v>
      </c>
      <c r="J10" s="227">
        <f>H10*$J$8</f>
        <v>0</v>
      </c>
      <c r="K10" s="622"/>
    </row>
    <row r="11" spans="1:14">
      <c r="A11" s="182">
        <v>28</v>
      </c>
      <c r="B11" s="694" t="s">
        <v>75</v>
      </c>
      <c r="C11" s="694"/>
      <c r="D11" s="208" t="s">
        <v>12</v>
      </c>
      <c r="E11" s="235"/>
      <c r="F11" s="269">
        <f>SUMIFS('Sch 6 - Reclassifications'!$H$9:$H$69, 'Sch 6 - Reclassifications'!$F$9:$F$69, 'Sch 5 - A&amp;G'!$A11, 'Sch 6 - Reclassifications'!$G$9:$G$69, 5)-SUMIFS('Sch 6 - Reclassifications'!$L$9:$L$69, 'Sch 6 - Reclassifications'!$J$9:$J$69, 'Sch 5 - A&amp;G'!$A11, 'Sch 6 - Reclassifications'!$K$9:$K$69, 5)</f>
        <v>0</v>
      </c>
      <c r="G11" s="269">
        <f>SUMIFS('Sch 7 - Adjustments'!$E$9:$E$39, 'Sch 7 - Adjustments'!$I$9:$I$39, 'Sch 5 - A&amp;G'!$A11, 'Sch 7 - Adjustments'!$H$9:$H$39, 5)</f>
        <v>0</v>
      </c>
      <c r="H11" s="247">
        <f>SUM(E11:G11)</f>
        <v>0</v>
      </c>
      <c r="I11" s="270">
        <f>H11*$I$8</f>
        <v>0</v>
      </c>
      <c r="J11" s="226">
        <f>H11*$J$8</f>
        <v>0</v>
      </c>
      <c r="K11" s="623"/>
    </row>
    <row r="12" spans="1:14">
      <c r="A12" s="182">
        <v>29</v>
      </c>
      <c r="B12" s="694" t="s">
        <v>76</v>
      </c>
      <c r="C12" s="694"/>
      <c r="D12" s="208" t="s">
        <v>12</v>
      </c>
      <c r="E12" s="235"/>
      <c r="F12" s="269">
        <f>SUMIFS('Sch 6 - Reclassifications'!$H$9:$H$69, 'Sch 6 - Reclassifications'!$F$9:$F$69, 'Sch 5 - A&amp;G'!$A12, 'Sch 6 - Reclassifications'!$G$9:$G$69, 5)-SUMIFS('Sch 6 - Reclassifications'!$L$9:$L$69, 'Sch 6 - Reclassifications'!$J$9:$J$69, 'Sch 5 - A&amp;G'!$A12, 'Sch 6 - Reclassifications'!$K$9:$K$69, 5)</f>
        <v>0</v>
      </c>
      <c r="G12" s="269">
        <f>SUMIFS('Sch 7 - Adjustments'!$E$9:$E$39, 'Sch 7 - Adjustments'!$I$9:$I$39, 'Sch 5 - A&amp;G'!$A12, 'Sch 7 - Adjustments'!$H$9:$H$39, 5)</f>
        <v>0</v>
      </c>
      <c r="H12" s="247">
        <f t="shared" ref="H12:H40" si="0">SUM(E12:G12)</f>
        <v>0</v>
      </c>
      <c r="I12" s="270">
        <f t="shared" ref="I12:I40" si="1">H12*$I$8</f>
        <v>0</v>
      </c>
      <c r="J12" s="226">
        <f t="shared" ref="J12:J40" si="2">H12*$J$8</f>
        <v>0</v>
      </c>
      <c r="K12" s="623"/>
    </row>
    <row r="13" spans="1:14">
      <c r="A13" s="182">
        <v>30</v>
      </c>
      <c r="B13" s="694" t="s">
        <v>77</v>
      </c>
      <c r="C13" s="694"/>
      <c r="D13" s="208" t="s">
        <v>12</v>
      </c>
      <c r="E13" s="235"/>
      <c r="F13" s="269">
        <f>SUMIFS('Sch 6 - Reclassifications'!$H$9:$H$69, 'Sch 6 - Reclassifications'!$F$9:$F$69, 'Sch 5 - A&amp;G'!$A13, 'Sch 6 - Reclassifications'!$G$9:$G$69, 5)-SUMIFS('Sch 6 - Reclassifications'!$L$9:$L$69, 'Sch 6 - Reclassifications'!$J$9:$J$69, 'Sch 5 - A&amp;G'!$A13, 'Sch 6 - Reclassifications'!$K$9:$K$69, 5)</f>
        <v>0</v>
      </c>
      <c r="G13" s="269">
        <f>SUMIFS('Sch 7 - Adjustments'!$E$9:$E$39, 'Sch 7 - Adjustments'!$I$9:$I$39, 'Sch 5 - A&amp;G'!$A13, 'Sch 7 - Adjustments'!$H$9:$H$39, 5)</f>
        <v>0</v>
      </c>
      <c r="H13" s="247">
        <f t="shared" si="0"/>
        <v>0</v>
      </c>
      <c r="I13" s="270">
        <f t="shared" si="1"/>
        <v>0</v>
      </c>
      <c r="J13" s="226">
        <f t="shared" si="2"/>
        <v>0</v>
      </c>
      <c r="K13" s="623"/>
    </row>
    <row r="14" spans="1:14">
      <c r="A14" s="182">
        <v>31</v>
      </c>
      <c r="B14" s="694" t="s">
        <v>78</v>
      </c>
      <c r="C14" s="694"/>
      <c r="D14" s="208" t="s">
        <v>12</v>
      </c>
      <c r="E14" s="40"/>
      <c r="F14" s="269">
        <f>SUMIFS('Sch 6 - Reclassifications'!$H$9:$H$69, 'Sch 6 - Reclassifications'!$F$9:$F$69, 'Sch 5 - A&amp;G'!$A14, 'Sch 6 - Reclassifications'!$G$9:$G$69, 5)-SUMIFS('Sch 6 - Reclassifications'!$L$9:$L$69, 'Sch 6 - Reclassifications'!$J$9:$J$69, 'Sch 5 - A&amp;G'!$A14, 'Sch 6 - Reclassifications'!$K$9:$K$69, 5)</f>
        <v>0</v>
      </c>
      <c r="G14" s="269">
        <f>SUMIFS('Sch 7 - Adjustments'!$E$9:$E$39, 'Sch 7 - Adjustments'!$I$9:$I$39, 'Sch 5 - A&amp;G'!$A14, 'Sch 7 - Adjustments'!$H$9:$H$39, 5)</f>
        <v>0</v>
      </c>
      <c r="H14" s="247">
        <f t="shared" si="0"/>
        <v>0</v>
      </c>
      <c r="I14" s="270">
        <f>H14*$I$8</f>
        <v>0</v>
      </c>
      <c r="J14" s="226">
        <f t="shared" si="2"/>
        <v>0</v>
      </c>
      <c r="K14" s="623"/>
    </row>
    <row r="15" spans="1:14">
      <c r="A15" s="182">
        <v>32</v>
      </c>
      <c r="B15" s="694" t="s">
        <v>79</v>
      </c>
      <c r="C15" s="694"/>
      <c r="D15" s="208" t="s">
        <v>12</v>
      </c>
      <c r="E15" s="40"/>
      <c r="F15" s="269">
        <f>SUMIFS('Sch 6 - Reclassifications'!$H$9:$H$69, 'Sch 6 - Reclassifications'!$F$9:$F$69, 'Sch 5 - A&amp;G'!$A15, 'Sch 6 - Reclassifications'!$G$9:$G$69, 5)-SUMIFS('Sch 6 - Reclassifications'!$L$9:$L$69, 'Sch 6 - Reclassifications'!$J$9:$J$69, 'Sch 5 - A&amp;G'!$A15, 'Sch 6 - Reclassifications'!$K$9:$K$69, 5)</f>
        <v>0</v>
      </c>
      <c r="G15" s="269">
        <f>SUMIFS('Sch 7 - Adjustments'!$E$9:$E$39, 'Sch 7 - Adjustments'!$I$9:$I$39, 'Sch 5 - A&amp;G'!$A15, 'Sch 7 - Adjustments'!$H$9:$H$39, 5)</f>
        <v>0</v>
      </c>
      <c r="H15" s="247">
        <f t="shared" si="0"/>
        <v>0</v>
      </c>
      <c r="I15" s="270">
        <f t="shared" si="1"/>
        <v>0</v>
      </c>
      <c r="J15" s="226">
        <f>H15*$J$8</f>
        <v>0</v>
      </c>
      <c r="K15" s="623"/>
    </row>
    <row r="16" spans="1:14">
      <c r="A16" s="182">
        <v>33</v>
      </c>
      <c r="B16" s="694" t="s">
        <v>80</v>
      </c>
      <c r="C16" s="694"/>
      <c r="D16" s="208" t="s">
        <v>12</v>
      </c>
      <c r="E16" s="40"/>
      <c r="F16" s="269">
        <f>SUMIFS('Sch 6 - Reclassifications'!$H$9:$H$69, 'Sch 6 - Reclassifications'!$F$9:$F$69, 'Sch 5 - A&amp;G'!$A16, 'Sch 6 - Reclassifications'!$G$9:$G$69, 5)-SUMIFS('Sch 6 - Reclassifications'!$L$9:$L$69, 'Sch 6 - Reclassifications'!$J$9:$J$69, 'Sch 5 - A&amp;G'!$A16, 'Sch 6 - Reclassifications'!$K$9:$K$69, 5)</f>
        <v>0</v>
      </c>
      <c r="G16" s="269">
        <f>SUMIFS('Sch 7 - Adjustments'!$E$9:$E$39, 'Sch 7 - Adjustments'!$I$9:$I$39, 'Sch 5 - A&amp;G'!$A16, 'Sch 7 - Adjustments'!$H$9:$H$39, 5)</f>
        <v>0</v>
      </c>
      <c r="H16" s="247">
        <f t="shared" si="0"/>
        <v>0</v>
      </c>
      <c r="I16" s="270">
        <f t="shared" si="1"/>
        <v>0</v>
      </c>
      <c r="J16" s="226">
        <f t="shared" si="2"/>
        <v>0</v>
      </c>
      <c r="K16" s="623"/>
    </row>
    <row r="17" spans="1:16">
      <c r="A17" s="182">
        <v>34</v>
      </c>
      <c r="B17" s="694" t="s">
        <v>81</v>
      </c>
      <c r="C17" s="694"/>
      <c r="D17" s="208" t="s">
        <v>12</v>
      </c>
      <c r="E17" s="40"/>
      <c r="F17" s="269">
        <f>SUMIFS('Sch 6 - Reclassifications'!$H$9:$H$69, 'Sch 6 - Reclassifications'!$F$9:$F$69, 'Sch 5 - A&amp;G'!$A17, 'Sch 6 - Reclassifications'!$G$9:$G$69, 5)-SUMIFS('Sch 6 - Reclassifications'!$L$9:$L$69, 'Sch 6 - Reclassifications'!$J$9:$J$69, 'Sch 5 - A&amp;G'!$A17, 'Sch 6 - Reclassifications'!$K$9:$K$69, 5)</f>
        <v>0</v>
      </c>
      <c r="G17" s="269">
        <f>SUMIFS('Sch 7 - Adjustments'!$E$9:$E$39, 'Sch 7 - Adjustments'!$I$9:$I$39, 'Sch 5 - A&amp;G'!$A17, 'Sch 7 - Adjustments'!$H$9:$H$39, 5)</f>
        <v>0</v>
      </c>
      <c r="H17" s="247">
        <f t="shared" si="0"/>
        <v>0</v>
      </c>
      <c r="I17" s="270">
        <f t="shared" si="1"/>
        <v>0</v>
      </c>
      <c r="J17" s="226">
        <f t="shared" si="2"/>
        <v>0</v>
      </c>
      <c r="K17" s="623"/>
    </row>
    <row r="18" spans="1:16">
      <c r="A18" s="182">
        <v>35</v>
      </c>
      <c r="B18" s="694" t="s">
        <v>82</v>
      </c>
      <c r="C18" s="694"/>
      <c r="D18" s="208" t="s">
        <v>12</v>
      </c>
      <c r="E18" s="40"/>
      <c r="F18" s="269">
        <f>SUMIFS('Sch 6 - Reclassifications'!$H$9:$H$69, 'Sch 6 - Reclassifications'!$F$9:$F$69, 'Sch 5 - A&amp;G'!$A18, 'Sch 6 - Reclassifications'!$G$9:$G$69, 5)-SUMIFS('Sch 6 - Reclassifications'!$L$9:$L$69, 'Sch 6 - Reclassifications'!$J$9:$J$69, 'Sch 5 - A&amp;G'!$A18, 'Sch 6 - Reclassifications'!$K$9:$K$69, 5)</f>
        <v>0</v>
      </c>
      <c r="G18" s="269">
        <f>SUMIFS('Sch 7 - Adjustments'!$E$9:$E$39, 'Sch 7 - Adjustments'!$I$9:$I$39, 'Sch 5 - A&amp;G'!$A18, 'Sch 7 - Adjustments'!$H$9:$H$39, 5)</f>
        <v>0</v>
      </c>
      <c r="H18" s="247">
        <f t="shared" si="0"/>
        <v>0</v>
      </c>
      <c r="I18" s="270">
        <f t="shared" si="1"/>
        <v>0</v>
      </c>
      <c r="J18" s="226">
        <f t="shared" si="2"/>
        <v>0</v>
      </c>
      <c r="K18" s="623"/>
    </row>
    <row r="19" spans="1:16">
      <c r="A19" s="182">
        <v>36</v>
      </c>
      <c r="B19" s="694" t="s">
        <v>83</v>
      </c>
      <c r="C19" s="694"/>
      <c r="D19" s="208" t="s">
        <v>12</v>
      </c>
      <c r="E19" s="40"/>
      <c r="F19" s="269">
        <f>SUMIFS('Sch 6 - Reclassifications'!$H$9:$H$69, 'Sch 6 - Reclassifications'!$F$9:$F$69, 'Sch 5 - A&amp;G'!$A19, 'Sch 6 - Reclassifications'!$G$9:$G$69, 5)-SUMIFS('Sch 6 - Reclassifications'!$L$9:$L$69, 'Sch 6 - Reclassifications'!$J$9:$J$69, 'Sch 5 - A&amp;G'!$A19, 'Sch 6 - Reclassifications'!$K$9:$K$69, 5)</f>
        <v>0</v>
      </c>
      <c r="G19" s="269">
        <f>SUMIFS('Sch 7 - Adjustments'!$E$9:$E$39, 'Sch 7 - Adjustments'!$I$9:$I$39, 'Sch 5 - A&amp;G'!$A19, 'Sch 7 - Adjustments'!$H$9:$H$39, 5)</f>
        <v>0</v>
      </c>
      <c r="H19" s="247">
        <f t="shared" si="0"/>
        <v>0</v>
      </c>
      <c r="I19" s="270">
        <f t="shared" si="1"/>
        <v>0</v>
      </c>
      <c r="J19" s="226">
        <f t="shared" si="2"/>
        <v>0</v>
      </c>
      <c r="K19" s="623"/>
    </row>
    <row r="20" spans="1:16">
      <c r="A20" s="182">
        <v>37</v>
      </c>
      <c r="B20" s="694" t="s">
        <v>84</v>
      </c>
      <c r="C20" s="694"/>
      <c r="D20" s="208" t="s">
        <v>12</v>
      </c>
      <c r="E20" s="40"/>
      <c r="F20" s="269">
        <f>SUMIFS('Sch 6 - Reclassifications'!$H$9:$H$69, 'Sch 6 - Reclassifications'!$F$9:$F$69, 'Sch 5 - A&amp;G'!$A20, 'Sch 6 - Reclassifications'!$G$9:$G$69, 5)-SUMIFS('Sch 6 - Reclassifications'!$L$9:$L$69, 'Sch 6 - Reclassifications'!$J$9:$J$69, 'Sch 5 - A&amp;G'!$A20, 'Sch 6 - Reclassifications'!$K$9:$K$69, 5)</f>
        <v>0</v>
      </c>
      <c r="G20" s="269">
        <f>SUMIFS('Sch 7 - Adjustments'!$E$9:$E$39, 'Sch 7 - Adjustments'!$I$9:$I$39, 'Sch 5 - A&amp;G'!$A20, 'Sch 7 - Adjustments'!$H$9:$H$39, 5)</f>
        <v>0</v>
      </c>
      <c r="H20" s="247">
        <f t="shared" si="0"/>
        <v>0</v>
      </c>
      <c r="I20" s="270">
        <f t="shared" si="1"/>
        <v>0</v>
      </c>
      <c r="J20" s="226">
        <f t="shared" si="2"/>
        <v>0</v>
      </c>
      <c r="K20" s="623"/>
      <c r="M20" s="617" t="s">
        <v>377</v>
      </c>
      <c r="N20" s="617"/>
      <c r="O20" s="617"/>
    </row>
    <row r="21" spans="1:16">
      <c r="A21" s="182">
        <v>38</v>
      </c>
      <c r="B21" s="694" t="s">
        <v>85</v>
      </c>
      <c r="C21" s="694"/>
      <c r="D21" s="208" t="s">
        <v>12</v>
      </c>
      <c r="E21" s="40"/>
      <c r="F21" s="269">
        <f>SUMIFS('Sch 6 - Reclassifications'!$H$9:$H$69, 'Sch 6 - Reclassifications'!$F$9:$F$69, 'Sch 5 - A&amp;G'!$A21, 'Sch 6 - Reclassifications'!$G$9:$G$69, 5)-SUMIFS('Sch 6 - Reclassifications'!$L$9:$L$69, 'Sch 6 - Reclassifications'!$J$9:$J$69, 'Sch 5 - A&amp;G'!$A21, 'Sch 6 - Reclassifications'!$K$9:$K$69, 5)</f>
        <v>0</v>
      </c>
      <c r="G21" s="269">
        <f>SUMIFS('Sch 7 - Adjustments'!$E$9:$E$39, 'Sch 7 - Adjustments'!$I$9:$I$39, 'Sch 5 - A&amp;G'!$A21, 'Sch 7 - Adjustments'!$H$9:$H$39, 5)</f>
        <v>0</v>
      </c>
      <c r="H21" s="247">
        <f t="shared" si="0"/>
        <v>0</v>
      </c>
      <c r="I21" s="270">
        <f t="shared" si="1"/>
        <v>0</v>
      </c>
      <c r="J21" s="226">
        <f t="shared" si="2"/>
        <v>0</v>
      </c>
      <c r="K21" s="623"/>
    </row>
    <row r="22" spans="1:16">
      <c r="A22" s="182">
        <v>39</v>
      </c>
      <c r="B22" s="694" t="s">
        <v>86</v>
      </c>
      <c r="C22" s="694"/>
      <c r="D22" s="208" t="s">
        <v>12</v>
      </c>
      <c r="E22" s="40"/>
      <c r="F22" s="269">
        <f>SUMIFS('Sch 6 - Reclassifications'!$H$9:$H$69, 'Sch 6 - Reclassifications'!$F$9:$F$69, 'Sch 5 - A&amp;G'!$A22, 'Sch 6 - Reclassifications'!$G$9:$G$69, 5)-SUMIFS('Sch 6 - Reclassifications'!$L$9:$L$69, 'Sch 6 - Reclassifications'!$J$9:$J$69, 'Sch 5 - A&amp;G'!$A22, 'Sch 6 - Reclassifications'!$K$9:$K$69, 5)</f>
        <v>0</v>
      </c>
      <c r="G22" s="269">
        <f>SUMIFS('Sch 7 - Adjustments'!$E$9:$E$39, 'Sch 7 - Adjustments'!$I$9:$I$39, 'Sch 5 - A&amp;G'!$A22, 'Sch 7 - Adjustments'!$H$9:$H$39, 5)</f>
        <v>0</v>
      </c>
      <c r="H22" s="247">
        <f t="shared" si="0"/>
        <v>0</v>
      </c>
      <c r="I22" s="270">
        <f t="shared" si="1"/>
        <v>0</v>
      </c>
      <c r="J22" s="226">
        <f t="shared" si="2"/>
        <v>0</v>
      </c>
      <c r="K22" s="623"/>
    </row>
    <row r="23" spans="1:16">
      <c r="A23" s="182">
        <v>40</v>
      </c>
      <c r="B23" s="694" t="s">
        <v>87</v>
      </c>
      <c r="C23" s="694"/>
      <c r="D23" s="208" t="s">
        <v>12</v>
      </c>
      <c r="E23" s="40"/>
      <c r="F23" s="269">
        <f>SUMIFS('Sch 6 - Reclassifications'!$H$9:$H$69, 'Sch 6 - Reclassifications'!$F$9:$F$69, 'Sch 5 - A&amp;G'!$A23, 'Sch 6 - Reclassifications'!$G$9:$G$69, 5)-SUMIFS('Sch 6 - Reclassifications'!$L$9:$L$69, 'Sch 6 - Reclassifications'!$J$9:$J$69, 'Sch 5 - A&amp;G'!$A23, 'Sch 6 - Reclassifications'!$K$9:$K$69, 5)</f>
        <v>0</v>
      </c>
      <c r="G23" s="269">
        <f>SUMIFS('Sch 7 - Adjustments'!$E$9:$E$39, 'Sch 7 - Adjustments'!$I$9:$I$39, 'Sch 5 - A&amp;G'!$A23, 'Sch 7 - Adjustments'!$H$9:$H$39, 5)</f>
        <v>0</v>
      </c>
      <c r="H23" s="247">
        <f t="shared" si="0"/>
        <v>0</v>
      </c>
      <c r="I23" s="270">
        <f t="shared" si="1"/>
        <v>0</v>
      </c>
      <c r="J23" s="226">
        <f t="shared" si="2"/>
        <v>0</v>
      </c>
      <c r="K23" s="623"/>
    </row>
    <row r="24" spans="1:16">
      <c r="A24" s="182">
        <v>41</v>
      </c>
      <c r="B24" s="694" t="s">
        <v>88</v>
      </c>
      <c r="C24" s="694"/>
      <c r="D24" s="208" t="s">
        <v>12</v>
      </c>
      <c r="E24" s="40"/>
      <c r="F24" s="269">
        <f>SUMIFS('Sch 6 - Reclassifications'!$H$9:$H$69, 'Sch 6 - Reclassifications'!$F$9:$F$69, 'Sch 5 - A&amp;G'!$A24, 'Sch 6 - Reclassifications'!$G$9:$G$69, 5)-SUMIFS('Sch 6 - Reclassifications'!$L$9:$L$69, 'Sch 6 - Reclassifications'!$J$9:$J$69, 'Sch 5 - A&amp;G'!$A24, 'Sch 6 - Reclassifications'!$K$9:$K$69, 5)</f>
        <v>0</v>
      </c>
      <c r="G24" s="269">
        <f>SUMIFS('Sch 7 - Adjustments'!$E$9:$E$39, 'Sch 7 - Adjustments'!$I$9:$I$39, 'Sch 5 - A&amp;G'!$A24, 'Sch 7 - Adjustments'!$H$9:$H$39, 5)</f>
        <v>0</v>
      </c>
      <c r="H24" s="247">
        <f t="shared" si="0"/>
        <v>0</v>
      </c>
      <c r="I24" s="270">
        <f t="shared" si="1"/>
        <v>0</v>
      </c>
      <c r="J24" s="226">
        <f t="shared" si="2"/>
        <v>0</v>
      </c>
      <c r="K24" s="623"/>
    </row>
    <row r="25" spans="1:16">
      <c r="A25" s="182">
        <v>42</v>
      </c>
      <c r="B25" s="694" t="s">
        <v>89</v>
      </c>
      <c r="C25" s="694"/>
      <c r="D25" s="208" t="s">
        <v>12</v>
      </c>
      <c r="E25" s="40"/>
      <c r="F25" s="269">
        <f>SUMIFS('Sch 6 - Reclassifications'!$H$9:$H$69, 'Sch 6 - Reclassifications'!$F$9:$F$69, 'Sch 5 - A&amp;G'!$A25, 'Sch 6 - Reclassifications'!$G$9:$G$69, 5)-SUMIFS('Sch 6 - Reclassifications'!$L$9:$L$69, 'Sch 6 - Reclassifications'!$J$9:$J$69, 'Sch 5 - A&amp;G'!$A25, 'Sch 6 - Reclassifications'!$K$9:$K$69, 5)</f>
        <v>0</v>
      </c>
      <c r="G25" s="269">
        <f>SUMIFS('Sch 7 - Adjustments'!$E$9:$E$39, 'Sch 7 - Adjustments'!$I$9:$I$39, 'Sch 5 - A&amp;G'!$A25, 'Sch 7 - Adjustments'!$H$9:$H$39, 5)</f>
        <v>0</v>
      </c>
      <c r="H25" s="247">
        <f t="shared" si="0"/>
        <v>0</v>
      </c>
      <c r="I25" s="270">
        <f t="shared" si="1"/>
        <v>0</v>
      </c>
      <c r="J25" s="226">
        <f t="shared" si="2"/>
        <v>0</v>
      </c>
      <c r="K25" s="623"/>
    </row>
    <row r="26" spans="1:16">
      <c r="A26" s="182">
        <v>43</v>
      </c>
      <c r="B26" s="694" t="s">
        <v>90</v>
      </c>
      <c r="C26" s="694"/>
      <c r="D26" s="208" t="s">
        <v>12</v>
      </c>
      <c r="E26" s="40"/>
      <c r="F26" s="269">
        <f>SUMIFS('Sch 6 - Reclassifications'!$H$9:$H$69, 'Sch 6 - Reclassifications'!$F$9:$F$69, 'Sch 5 - A&amp;G'!$A26, 'Sch 6 - Reclassifications'!$G$9:$G$69, 5)-SUMIFS('Sch 6 - Reclassifications'!$L$9:$L$69, 'Sch 6 - Reclassifications'!$J$9:$J$69, 'Sch 5 - A&amp;G'!$A26, 'Sch 6 - Reclassifications'!$K$9:$K$69, 5)</f>
        <v>0</v>
      </c>
      <c r="G26" s="269">
        <f>SUMIFS('Sch 7 - Adjustments'!$E$9:$E$39, 'Sch 7 - Adjustments'!$I$9:$I$39, 'Sch 5 - A&amp;G'!$A26, 'Sch 7 - Adjustments'!$H$9:$H$39, 5)</f>
        <v>0</v>
      </c>
      <c r="H26" s="247">
        <f t="shared" si="0"/>
        <v>0</v>
      </c>
      <c r="I26" s="270">
        <f t="shared" si="1"/>
        <v>0</v>
      </c>
      <c r="J26" s="226">
        <f t="shared" si="2"/>
        <v>0</v>
      </c>
      <c r="K26" s="623"/>
    </row>
    <row r="27" spans="1:16">
      <c r="A27" s="182">
        <v>44</v>
      </c>
      <c r="B27" s="694" t="s">
        <v>91</v>
      </c>
      <c r="C27" s="694"/>
      <c r="D27" s="208" t="s">
        <v>12</v>
      </c>
      <c r="E27" s="40"/>
      <c r="F27" s="269">
        <f>SUMIFS('Sch 6 - Reclassifications'!$H$9:$H$69, 'Sch 6 - Reclassifications'!$F$9:$F$69, 'Sch 5 - A&amp;G'!$A27, 'Sch 6 - Reclassifications'!$G$9:$G$69, 5)-SUMIFS('Sch 6 - Reclassifications'!$L$9:$L$69, 'Sch 6 - Reclassifications'!$J$9:$J$69, 'Sch 5 - A&amp;G'!$A27, 'Sch 6 - Reclassifications'!$K$9:$K$69, 5)</f>
        <v>0</v>
      </c>
      <c r="G27" s="269">
        <f>SUMIFS('Sch 7 - Adjustments'!$E$9:$E$39, 'Sch 7 - Adjustments'!$I$9:$I$39, 'Sch 5 - A&amp;G'!$A27, 'Sch 7 - Adjustments'!$H$9:$H$39, 5)</f>
        <v>0</v>
      </c>
      <c r="H27" s="247">
        <f t="shared" si="0"/>
        <v>0</v>
      </c>
      <c r="I27" s="270">
        <f t="shared" si="1"/>
        <v>0</v>
      </c>
      <c r="J27" s="226">
        <f t="shared" si="2"/>
        <v>0</v>
      </c>
      <c r="K27" s="623"/>
      <c r="M27" s="617" t="s">
        <v>378</v>
      </c>
      <c r="N27" s="617"/>
      <c r="O27" s="617"/>
      <c r="P27" s="617"/>
    </row>
    <row r="28" spans="1:16">
      <c r="A28" s="182">
        <v>45</v>
      </c>
      <c r="B28" s="694" t="s">
        <v>92</v>
      </c>
      <c r="C28" s="694"/>
      <c r="D28" s="208" t="s">
        <v>12</v>
      </c>
      <c r="E28" s="40"/>
      <c r="F28" s="269">
        <f>SUMIFS('Sch 6 - Reclassifications'!$H$9:$H$69, 'Sch 6 - Reclassifications'!$F$9:$F$69, 'Sch 5 - A&amp;G'!$A28, 'Sch 6 - Reclassifications'!$G$9:$G$69, 5)-SUMIFS('Sch 6 - Reclassifications'!$L$9:$L$69, 'Sch 6 - Reclassifications'!$J$9:$J$69, 'Sch 5 - A&amp;G'!$A28, 'Sch 6 - Reclassifications'!$K$9:$K$69, 5)</f>
        <v>0</v>
      </c>
      <c r="G28" s="269">
        <f>SUMIFS('Sch 7 - Adjustments'!$E$9:$E$39, 'Sch 7 - Adjustments'!$I$9:$I$39, 'Sch 5 - A&amp;G'!$A28, 'Sch 7 - Adjustments'!$H$9:$H$39, 5)</f>
        <v>0</v>
      </c>
      <c r="H28" s="247">
        <f t="shared" si="0"/>
        <v>0</v>
      </c>
      <c r="I28" s="270">
        <f t="shared" si="1"/>
        <v>0</v>
      </c>
      <c r="J28" s="226">
        <f t="shared" si="2"/>
        <v>0</v>
      </c>
      <c r="K28" s="623"/>
    </row>
    <row r="29" spans="1:16">
      <c r="A29" s="182">
        <v>46</v>
      </c>
      <c r="B29" s="694" t="s">
        <v>93</v>
      </c>
      <c r="C29" s="694"/>
      <c r="D29" s="208" t="s">
        <v>12</v>
      </c>
      <c r="E29" s="40"/>
      <c r="F29" s="269">
        <f>SUMIFS('Sch 6 - Reclassifications'!$H$9:$H$69, 'Sch 6 - Reclassifications'!$F$9:$F$69, 'Sch 5 - A&amp;G'!$A29, 'Sch 6 - Reclassifications'!$G$9:$G$69, 5)-SUMIFS('Sch 6 - Reclassifications'!$L$9:$L$69, 'Sch 6 - Reclassifications'!$J$9:$J$69, 'Sch 5 - A&amp;G'!$A29, 'Sch 6 - Reclassifications'!$K$9:$K$69, 5)</f>
        <v>0</v>
      </c>
      <c r="G29" s="269">
        <f>SUMIFS('Sch 7 - Adjustments'!$E$9:$E$39, 'Sch 7 - Adjustments'!$I$9:$I$39, 'Sch 5 - A&amp;G'!$A29, 'Sch 7 - Adjustments'!$H$9:$H$39, 5)</f>
        <v>0</v>
      </c>
      <c r="H29" s="247">
        <f t="shared" si="0"/>
        <v>0</v>
      </c>
      <c r="I29" s="270">
        <f t="shared" si="1"/>
        <v>0</v>
      </c>
      <c r="J29" s="226">
        <f t="shared" si="2"/>
        <v>0</v>
      </c>
      <c r="K29" s="623"/>
    </row>
    <row r="30" spans="1:16">
      <c r="A30" s="182">
        <v>47</v>
      </c>
      <c r="B30" s="694" t="s">
        <v>94</v>
      </c>
      <c r="C30" s="694"/>
      <c r="D30" s="208" t="s">
        <v>12</v>
      </c>
      <c r="E30" s="40"/>
      <c r="F30" s="269">
        <f>SUMIFS('Sch 6 - Reclassifications'!$H$9:$H$69, 'Sch 6 - Reclassifications'!$F$9:$F$69, 'Sch 5 - A&amp;G'!$A30, 'Sch 6 - Reclassifications'!$G$9:$G$69, 5)-SUMIFS('Sch 6 - Reclassifications'!$L$9:$L$69, 'Sch 6 - Reclassifications'!$J$9:$J$69, 'Sch 5 - A&amp;G'!$A30, 'Sch 6 - Reclassifications'!$K$9:$K$69, 5)</f>
        <v>0</v>
      </c>
      <c r="G30" s="269">
        <f>SUMIFS('Sch 7 - Adjustments'!$E$9:$E$39, 'Sch 7 - Adjustments'!$I$9:$I$39, 'Sch 5 - A&amp;G'!$A30, 'Sch 7 - Adjustments'!$H$9:$H$39, 5)</f>
        <v>0</v>
      </c>
      <c r="H30" s="247">
        <f t="shared" si="0"/>
        <v>0</v>
      </c>
      <c r="I30" s="270">
        <f t="shared" si="1"/>
        <v>0</v>
      </c>
      <c r="J30" s="226">
        <f t="shared" si="2"/>
        <v>0</v>
      </c>
      <c r="K30" s="623"/>
    </row>
    <row r="31" spans="1:16">
      <c r="A31" s="182">
        <v>48</v>
      </c>
      <c r="B31" s="694" t="s">
        <v>95</v>
      </c>
      <c r="C31" s="694"/>
      <c r="D31" s="208" t="s">
        <v>12</v>
      </c>
      <c r="E31" s="40"/>
      <c r="F31" s="269">
        <f>SUMIFS('Sch 6 - Reclassifications'!$H$9:$H$69, 'Sch 6 - Reclassifications'!$F$9:$F$69, 'Sch 5 - A&amp;G'!$A31, 'Sch 6 - Reclassifications'!$G$9:$G$69, 5)-SUMIFS('Sch 6 - Reclassifications'!$L$9:$L$69, 'Sch 6 - Reclassifications'!$J$9:$J$69, 'Sch 5 - A&amp;G'!$A31, 'Sch 6 - Reclassifications'!$K$9:$K$69, 5)</f>
        <v>0</v>
      </c>
      <c r="G31" s="269">
        <f>SUMIFS('Sch 7 - Adjustments'!$E$9:$E$39, 'Sch 7 - Adjustments'!$I$9:$I$39, 'Sch 5 - A&amp;G'!$A31, 'Sch 7 - Adjustments'!$H$9:$H$39, 5)</f>
        <v>0</v>
      </c>
      <c r="H31" s="247">
        <f t="shared" si="0"/>
        <v>0</v>
      </c>
      <c r="I31" s="270">
        <f t="shared" si="1"/>
        <v>0</v>
      </c>
      <c r="J31" s="226">
        <f t="shared" si="2"/>
        <v>0</v>
      </c>
      <c r="K31" s="623"/>
      <c r="M31" s="359" t="s">
        <v>370</v>
      </c>
    </row>
    <row r="32" spans="1:16">
      <c r="A32" s="182">
        <v>49</v>
      </c>
      <c r="B32" s="694" t="s">
        <v>96</v>
      </c>
      <c r="C32" s="694"/>
      <c r="D32" s="208" t="s">
        <v>12</v>
      </c>
      <c r="E32" s="40"/>
      <c r="F32" s="269">
        <f>SUMIFS('Sch 6 - Reclassifications'!$H$9:$H$69, 'Sch 6 - Reclassifications'!$F$9:$F$69, 'Sch 5 - A&amp;G'!$A32, 'Sch 6 - Reclassifications'!$G$9:$G$69, 5)-SUMIFS('Sch 6 - Reclassifications'!$L$9:$L$69, 'Sch 6 - Reclassifications'!$J$9:$J$69, 'Sch 5 - A&amp;G'!$A32, 'Sch 6 - Reclassifications'!$K$9:$K$69, 5)</f>
        <v>0</v>
      </c>
      <c r="G32" s="269">
        <f>SUMIFS('Sch 7 - Adjustments'!$E$9:$E$39, 'Sch 7 - Adjustments'!$I$9:$I$39, 'Sch 5 - A&amp;G'!$A32, 'Sch 7 - Adjustments'!$H$9:$H$39, 5)</f>
        <v>0</v>
      </c>
      <c r="H32" s="247">
        <f t="shared" si="0"/>
        <v>0</v>
      </c>
      <c r="I32" s="270">
        <f t="shared" si="1"/>
        <v>0</v>
      </c>
      <c r="J32" s="226">
        <f t="shared" si="2"/>
        <v>0</v>
      </c>
      <c r="K32" s="623"/>
    </row>
    <row r="33" spans="1:14">
      <c r="A33" s="182">
        <v>50</v>
      </c>
      <c r="B33" s="694" t="s">
        <v>97</v>
      </c>
      <c r="C33" s="694"/>
      <c r="D33" s="208" t="s">
        <v>12</v>
      </c>
      <c r="E33" s="40"/>
      <c r="F33" s="269">
        <f>SUMIFS('Sch 6 - Reclassifications'!$H$9:$H$69, 'Sch 6 - Reclassifications'!$F$9:$F$69, 'Sch 5 - A&amp;G'!$A33, 'Sch 6 - Reclassifications'!$G$9:$G$69, 5)-SUMIFS('Sch 6 - Reclassifications'!$L$9:$L$69, 'Sch 6 - Reclassifications'!$J$9:$J$69, 'Sch 5 - A&amp;G'!$A33, 'Sch 6 - Reclassifications'!$K$9:$K$69, 5)</f>
        <v>0</v>
      </c>
      <c r="G33" s="269">
        <f>SUMIFS('Sch 7 - Adjustments'!$E$9:$E$39, 'Sch 7 - Adjustments'!$I$9:$I$39, 'Sch 5 - A&amp;G'!$A33, 'Sch 7 - Adjustments'!$H$9:$H$39, 5)</f>
        <v>0</v>
      </c>
      <c r="H33" s="247">
        <f t="shared" si="0"/>
        <v>0</v>
      </c>
      <c r="I33" s="270">
        <f t="shared" si="1"/>
        <v>0</v>
      </c>
      <c r="J33" s="226">
        <f t="shared" si="2"/>
        <v>0</v>
      </c>
      <c r="K33" s="623"/>
      <c r="M33" s="607" t="s">
        <v>368</v>
      </c>
    </row>
    <row r="34" spans="1:14">
      <c r="A34" s="182">
        <v>51</v>
      </c>
      <c r="B34" s="694" t="s">
        <v>98</v>
      </c>
      <c r="C34" s="694"/>
      <c r="D34" s="208" t="s">
        <v>12</v>
      </c>
      <c r="E34" s="40"/>
      <c r="F34" s="269">
        <f>SUMIFS('Sch 6 - Reclassifications'!$H$9:$H$69, 'Sch 6 - Reclassifications'!$F$9:$F$69, 'Sch 5 - A&amp;G'!$A34, 'Sch 6 - Reclassifications'!$G$9:$G$69, 5)-SUMIFS('Sch 6 - Reclassifications'!$L$9:$L$69, 'Sch 6 - Reclassifications'!$J$9:$J$69, 'Sch 5 - A&amp;G'!$A34, 'Sch 6 - Reclassifications'!$K$9:$K$69, 5)</f>
        <v>0</v>
      </c>
      <c r="G34" s="269">
        <f>SUMIFS('Sch 7 - Adjustments'!$E$9:$E$39, 'Sch 7 - Adjustments'!$I$9:$I$39, 'Sch 5 - A&amp;G'!$A34, 'Sch 7 - Adjustments'!$H$9:$H$39, 5)</f>
        <v>0</v>
      </c>
      <c r="H34" s="247">
        <f t="shared" si="0"/>
        <v>0</v>
      </c>
      <c r="I34" s="270">
        <f t="shared" si="1"/>
        <v>0</v>
      </c>
      <c r="J34" s="226">
        <f t="shared" si="2"/>
        <v>0</v>
      </c>
      <c r="K34" s="623"/>
      <c r="M34" s="614" t="s">
        <v>369</v>
      </c>
      <c r="N34" s="614"/>
    </row>
    <row r="35" spans="1:14">
      <c r="A35" s="182">
        <v>52</v>
      </c>
      <c r="B35" s="694" t="s">
        <v>99</v>
      </c>
      <c r="C35" s="694"/>
      <c r="D35" s="208" t="s">
        <v>12</v>
      </c>
      <c r="E35" s="40"/>
      <c r="F35" s="269">
        <f>SUMIFS('Sch 6 - Reclassifications'!$H$9:$H$69, 'Sch 6 - Reclassifications'!$F$9:$F$69, 'Sch 5 - A&amp;G'!$A35, 'Sch 6 - Reclassifications'!$G$9:$G$69, 5)-SUMIFS('Sch 6 - Reclassifications'!$L$9:$L$69, 'Sch 6 - Reclassifications'!$J$9:$J$69, 'Sch 5 - A&amp;G'!$A35, 'Sch 6 - Reclassifications'!$K$9:$K$69, 5)</f>
        <v>0</v>
      </c>
      <c r="G35" s="269">
        <f>SUMIFS('Sch 7 - Adjustments'!$E$9:$E$39, 'Sch 7 - Adjustments'!$I$9:$I$39, 'Sch 5 - A&amp;G'!$A35, 'Sch 7 - Adjustments'!$H$9:$H$39, 5)</f>
        <v>0</v>
      </c>
      <c r="H35" s="247">
        <f t="shared" si="0"/>
        <v>0</v>
      </c>
      <c r="I35" s="270">
        <f t="shared" si="1"/>
        <v>0</v>
      </c>
      <c r="J35" s="226">
        <f t="shared" si="2"/>
        <v>0</v>
      </c>
      <c r="K35" s="623"/>
      <c r="M35" s="359" t="s">
        <v>362</v>
      </c>
    </row>
    <row r="36" spans="1:14">
      <c r="A36" s="182">
        <v>53</v>
      </c>
      <c r="B36" s="694" t="s">
        <v>100</v>
      </c>
      <c r="C36" s="694"/>
      <c r="D36" s="208" t="s">
        <v>12</v>
      </c>
      <c r="E36" s="40"/>
      <c r="F36" s="269">
        <f>SUMIFS('Sch 6 - Reclassifications'!$H$9:$H$69, 'Sch 6 - Reclassifications'!$F$9:$F$69, 'Sch 5 - A&amp;G'!$A36, 'Sch 6 - Reclassifications'!$G$9:$G$69, 5)-SUMIFS('Sch 6 - Reclassifications'!$L$9:$L$69, 'Sch 6 - Reclassifications'!$J$9:$J$69, 'Sch 5 - A&amp;G'!$A36, 'Sch 6 - Reclassifications'!$K$9:$K$69, 5)</f>
        <v>0</v>
      </c>
      <c r="G36" s="269">
        <f>SUMIFS('Sch 7 - Adjustments'!$E$9:$E$39, 'Sch 7 - Adjustments'!$I$9:$I$39, 'Sch 5 - A&amp;G'!$A36, 'Sch 7 - Adjustments'!$H$9:$H$39, 5)</f>
        <v>0</v>
      </c>
      <c r="H36" s="247">
        <f t="shared" si="0"/>
        <v>0</v>
      </c>
      <c r="I36" s="270">
        <f t="shared" si="1"/>
        <v>0</v>
      </c>
      <c r="J36" s="226">
        <f t="shared" si="2"/>
        <v>0</v>
      </c>
      <c r="K36" s="623"/>
      <c r="M36" s="359" t="s">
        <v>363</v>
      </c>
    </row>
    <row r="37" spans="1:14">
      <c r="A37" s="182">
        <v>54</v>
      </c>
      <c r="B37" s="694" t="s">
        <v>101</v>
      </c>
      <c r="C37" s="694"/>
      <c r="D37" s="208" t="s">
        <v>12</v>
      </c>
      <c r="E37" s="40"/>
      <c r="F37" s="269">
        <f>SUMIFS('Sch 6 - Reclassifications'!$H$9:$H$69, 'Sch 6 - Reclassifications'!$F$9:$F$69, 'Sch 5 - A&amp;G'!$A37, 'Sch 6 - Reclassifications'!$G$9:$G$69, 5)-SUMIFS('Sch 6 - Reclassifications'!$L$9:$L$69, 'Sch 6 - Reclassifications'!$J$9:$J$69, 'Sch 5 - A&amp;G'!$A37, 'Sch 6 - Reclassifications'!$K$9:$K$69, 5)</f>
        <v>0</v>
      </c>
      <c r="G37" s="269">
        <f>SUMIFS('Sch 7 - Adjustments'!$E$9:$E$39, 'Sch 7 - Adjustments'!$I$9:$I$39, 'Sch 5 - A&amp;G'!$A37, 'Sch 7 - Adjustments'!$H$9:$H$39, 5)</f>
        <v>0</v>
      </c>
      <c r="H37" s="247">
        <f t="shared" si="0"/>
        <v>0</v>
      </c>
      <c r="I37" s="270">
        <f t="shared" si="1"/>
        <v>0</v>
      </c>
      <c r="J37" s="226">
        <f t="shared" si="2"/>
        <v>0</v>
      </c>
      <c r="K37" s="623"/>
      <c r="M37" s="607" t="s">
        <v>364</v>
      </c>
      <c r="N37" s="607" t="s">
        <v>366</v>
      </c>
    </row>
    <row r="38" spans="1:14">
      <c r="A38" s="182">
        <v>55</v>
      </c>
      <c r="B38" s="745" t="str">
        <f>'Sch 1 - Total Expense'!B76:C76</f>
        <v>Other- (Specify)</v>
      </c>
      <c r="C38" s="745"/>
      <c r="D38" s="208" t="s">
        <v>12</v>
      </c>
      <c r="E38" s="40"/>
      <c r="F38" s="269">
        <f>SUMIFS('Sch 6 - Reclassifications'!$H$9:$H$69, 'Sch 6 - Reclassifications'!$F$9:$F$69, 'Sch 5 - A&amp;G'!$A38, 'Sch 6 - Reclassifications'!$G$9:$G$69, 5)-SUMIFS('Sch 6 - Reclassifications'!$L$9:$L$69, 'Sch 6 - Reclassifications'!$J$9:$J$69, 'Sch 5 - A&amp;G'!$A38, 'Sch 6 - Reclassifications'!$K$9:$K$69, 5)</f>
        <v>0</v>
      </c>
      <c r="G38" s="269">
        <f>SUMIFS('Sch 7 - Adjustments'!$E$9:$E$39, 'Sch 7 - Adjustments'!$I$9:$I$39, 'Sch 5 - A&amp;G'!$A38, 'Sch 7 - Adjustments'!$H$9:$H$39, 5)</f>
        <v>0</v>
      </c>
      <c r="H38" s="247">
        <f t="shared" si="0"/>
        <v>0</v>
      </c>
      <c r="I38" s="270">
        <f t="shared" si="1"/>
        <v>0</v>
      </c>
      <c r="J38" s="226">
        <f t="shared" si="2"/>
        <v>0</v>
      </c>
      <c r="K38" s="623"/>
      <c r="M38" s="607" t="s">
        <v>365</v>
      </c>
      <c r="N38" s="607" t="s">
        <v>367</v>
      </c>
    </row>
    <row r="39" spans="1:14">
      <c r="A39" s="182">
        <v>56</v>
      </c>
      <c r="B39" s="745" t="str">
        <f>'Sch 1 - Total Expense'!B77:C77</f>
        <v>Other- (Specify)</v>
      </c>
      <c r="C39" s="745"/>
      <c r="D39" s="208" t="s">
        <v>12</v>
      </c>
      <c r="E39" s="40"/>
      <c r="F39" s="269">
        <f>SUMIFS('Sch 6 - Reclassifications'!$H$9:$H$69, 'Sch 6 - Reclassifications'!$F$9:$F$69, 'Sch 5 - A&amp;G'!$A39, 'Sch 6 - Reclassifications'!$G$9:$G$69, 5)-SUMIFS('Sch 6 - Reclassifications'!$L$9:$L$69, 'Sch 6 - Reclassifications'!$J$9:$J$69, 'Sch 5 - A&amp;G'!$A39, 'Sch 6 - Reclassifications'!$K$9:$K$69, 5)</f>
        <v>0</v>
      </c>
      <c r="G39" s="269">
        <f>SUMIFS('Sch 7 - Adjustments'!$E$9:$E$39, 'Sch 7 - Adjustments'!$I$9:$I$39, 'Sch 5 - A&amp;G'!$A39, 'Sch 7 - Adjustments'!$H$9:$H$39, 5)</f>
        <v>0</v>
      </c>
      <c r="H39" s="247">
        <f t="shared" si="0"/>
        <v>0</v>
      </c>
      <c r="I39" s="270">
        <f t="shared" si="1"/>
        <v>0</v>
      </c>
      <c r="J39" s="226">
        <f t="shared" si="2"/>
        <v>0</v>
      </c>
      <c r="K39" s="623"/>
      <c r="M39" s="611"/>
      <c r="N39" s="611"/>
    </row>
    <row r="40" spans="1:14" ht="17.25">
      <c r="A40" s="182">
        <v>57</v>
      </c>
      <c r="B40" s="745" t="str">
        <f>'Sch 1 - Total Expense'!B78:C78</f>
        <v>Other- (Specify)</v>
      </c>
      <c r="C40" s="745"/>
      <c r="D40" s="208" t="s">
        <v>12</v>
      </c>
      <c r="E40" s="237">
        <v>0</v>
      </c>
      <c r="F40" s="271">
        <f>SUMIFS('Sch 6 - Reclassifications'!$H$9:$H$69, 'Sch 6 - Reclassifications'!$F$9:$F$69, 'Sch 5 - A&amp;G'!$A40, 'Sch 6 - Reclassifications'!$G$9:$G$69, 5)-SUMIFS('Sch 6 - Reclassifications'!$L$9:$L$69, 'Sch 6 - Reclassifications'!$J$9:$J$69, 'Sch 5 - A&amp;G'!$A40, 'Sch 6 - Reclassifications'!$K$9:$K$69, 5)</f>
        <v>0</v>
      </c>
      <c r="G40" s="271">
        <f>SUMIFS('Sch 7 - Adjustments'!$E$9:$E$39, 'Sch 7 - Adjustments'!$I$9:$I$39, 'Sch 5 - A&amp;G'!$A40, 'Sch 7 - Adjustments'!$H$9:$H$39, 5)</f>
        <v>0</v>
      </c>
      <c r="H40" s="248">
        <f t="shared" si="0"/>
        <v>0</v>
      </c>
      <c r="I40" s="272">
        <f t="shared" si="1"/>
        <v>0</v>
      </c>
      <c r="J40" s="228">
        <f t="shared" si="2"/>
        <v>0</v>
      </c>
      <c r="K40" s="624"/>
      <c r="M40" s="611"/>
      <c r="N40" s="611"/>
    </row>
    <row r="41" spans="1:14" ht="17.25">
      <c r="A41" s="182"/>
      <c r="B41" s="711" t="s">
        <v>102</v>
      </c>
      <c r="C41" s="712"/>
      <c r="D41" s="229"/>
      <c r="E41" s="224">
        <f>SUM(E10:E40)</f>
        <v>0</v>
      </c>
      <c r="F41" s="224">
        <f t="shared" ref="F41:J41" si="3">SUM(F10:F40)</f>
        <v>0</v>
      </c>
      <c r="G41" s="224">
        <f t="shared" si="3"/>
        <v>0</v>
      </c>
      <c r="H41" s="224">
        <f t="shared" si="3"/>
        <v>0</v>
      </c>
      <c r="I41" s="224">
        <f t="shared" si="3"/>
        <v>0</v>
      </c>
      <c r="J41" s="230">
        <f t="shared" si="3"/>
        <v>0</v>
      </c>
      <c r="K41" s="625"/>
      <c r="M41" s="611"/>
      <c r="N41" s="611"/>
    </row>
    <row r="42" spans="1:14" ht="18" thickBot="1">
      <c r="A42" s="183"/>
      <c r="B42" s="748"/>
      <c r="C42" s="749"/>
      <c r="D42" s="231"/>
      <c r="E42" s="25"/>
      <c r="F42" s="25"/>
      <c r="G42" s="25"/>
      <c r="H42" s="25"/>
      <c r="I42" s="27"/>
      <c r="J42" s="26"/>
      <c r="K42" s="616"/>
      <c r="M42" s="611"/>
      <c r="N42" s="611"/>
    </row>
    <row r="43" spans="1:14" ht="9.9499999999999993" customHeight="1">
      <c r="A43" s="382"/>
      <c r="B43" s="397"/>
      <c r="C43" s="398"/>
      <c r="D43" s="398"/>
      <c r="E43" s="399"/>
      <c r="F43" s="399"/>
      <c r="G43" s="399"/>
      <c r="H43" s="399"/>
      <c r="I43" s="399"/>
      <c r="J43" s="399"/>
      <c r="K43" s="399"/>
      <c r="M43" s="613"/>
      <c r="N43" s="613"/>
    </row>
    <row r="44" spans="1:14">
      <c r="A44" s="435" t="s">
        <v>138</v>
      </c>
      <c r="B44" s="782" t="s">
        <v>290</v>
      </c>
      <c r="C44" s="782"/>
      <c r="D44" s="782"/>
      <c r="E44" s="782"/>
      <c r="F44" s="782"/>
      <c r="G44" s="782"/>
      <c r="H44" s="782"/>
      <c r="I44" s="782"/>
      <c r="J44" s="399"/>
      <c r="K44" s="399"/>
      <c r="M44" s="612"/>
      <c r="N44" s="612"/>
    </row>
    <row r="45" spans="1:14" ht="9.9499999999999993" customHeight="1">
      <c r="A45" s="435"/>
      <c r="B45" s="436"/>
      <c r="C45" s="436"/>
      <c r="D45" s="436"/>
      <c r="E45" s="436"/>
      <c r="F45" s="436"/>
      <c r="G45" s="436"/>
      <c r="H45" s="436"/>
      <c r="I45" s="399"/>
      <c r="J45" s="399"/>
      <c r="K45" s="399"/>
      <c r="M45" s="613"/>
      <c r="N45" s="613"/>
    </row>
    <row r="46" spans="1:14" ht="15" customHeight="1">
      <c r="A46" s="538" t="s">
        <v>267</v>
      </c>
      <c r="B46" s="720" t="s">
        <v>321</v>
      </c>
      <c r="C46" s="720"/>
      <c r="D46" s="720"/>
      <c r="E46" s="720"/>
      <c r="F46" s="720"/>
      <c r="G46" s="720"/>
      <c r="H46" s="720"/>
      <c r="I46" s="503"/>
      <c r="J46" s="384"/>
      <c r="K46" s="384"/>
      <c r="M46" s="612"/>
      <c r="N46" s="612"/>
    </row>
    <row r="47" spans="1:14" ht="15.75">
      <c r="A47" s="538" t="s">
        <v>268</v>
      </c>
      <c r="B47" s="720" t="s">
        <v>322</v>
      </c>
      <c r="C47" s="720"/>
      <c r="D47" s="720"/>
      <c r="E47" s="720"/>
      <c r="F47" s="720"/>
      <c r="G47" s="720"/>
      <c r="H47" s="720"/>
      <c r="I47" s="503"/>
      <c r="J47" s="429"/>
      <c r="K47" s="429"/>
      <c r="M47" s="611"/>
      <c r="N47" s="611"/>
    </row>
    <row r="48" spans="1:14" ht="9.9499999999999993" customHeight="1">
      <c r="A48" s="437"/>
      <c r="B48" s="437"/>
      <c r="C48" s="437"/>
      <c r="D48" s="437"/>
      <c r="E48" s="437"/>
      <c r="F48" s="437"/>
      <c r="G48" s="437"/>
      <c r="H48" s="437"/>
      <c r="I48" s="437"/>
      <c r="J48" s="437"/>
      <c r="K48" s="605"/>
    </row>
    <row r="49" spans="1:11">
      <c r="A49" s="768" t="s">
        <v>139</v>
      </c>
      <c r="B49" s="768"/>
      <c r="C49" s="768"/>
      <c r="D49" s="768"/>
      <c r="E49" s="768"/>
      <c r="F49" s="768"/>
      <c r="G49" s="768"/>
      <c r="H49" s="768"/>
      <c r="I49" s="768"/>
      <c r="J49" s="437"/>
      <c r="K49" s="605"/>
    </row>
    <row r="50" spans="1:11">
      <c r="A50" s="768" t="s">
        <v>140</v>
      </c>
      <c r="B50" s="768"/>
      <c r="C50" s="768"/>
      <c r="D50" s="768"/>
      <c r="E50" s="768"/>
      <c r="F50" s="768"/>
      <c r="G50" s="768"/>
      <c r="H50" s="768"/>
      <c r="I50" s="768"/>
      <c r="J50" s="437"/>
      <c r="K50" s="605"/>
    </row>
    <row r="51" spans="1:11" ht="9.9499999999999993" customHeight="1">
      <c r="A51" s="769"/>
      <c r="B51" s="769"/>
      <c r="C51" s="769"/>
      <c r="D51" s="769"/>
      <c r="E51" s="769"/>
      <c r="F51" s="769"/>
      <c r="G51" s="769"/>
      <c r="H51" s="769"/>
      <c r="I51" s="769"/>
      <c r="J51" s="437"/>
      <c r="K51" s="605"/>
    </row>
    <row r="52" spans="1:11">
      <c r="A52" s="437"/>
      <c r="B52" s="777" t="s">
        <v>141</v>
      </c>
      <c r="C52" s="778"/>
      <c r="D52" s="778"/>
      <c r="E52" s="778"/>
      <c r="F52" s="779"/>
      <c r="G52" s="34"/>
      <c r="H52" s="438"/>
      <c r="I52" s="438"/>
      <c r="J52" s="437"/>
      <c r="K52" s="605"/>
    </row>
    <row r="53" spans="1:11">
      <c r="A53" s="437"/>
      <c r="B53" s="780" t="s">
        <v>125</v>
      </c>
      <c r="C53" s="781"/>
      <c r="D53" s="781"/>
      <c r="E53" s="28"/>
      <c r="F53" s="29" t="s">
        <v>293</v>
      </c>
      <c r="G53" s="35" t="s">
        <v>127</v>
      </c>
      <c r="H53" s="438"/>
      <c r="I53" s="438"/>
      <c r="J53" s="437"/>
      <c r="K53" s="605"/>
    </row>
    <row r="54" spans="1:11">
      <c r="A54" s="437"/>
      <c r="B54" s="770" t="s">
        <v>142</v>
      </c>
      <c r="C54" s="771"/>
      <c r="D54" s="771"/>
      <c r="E54" s="432"/>
      <c r="F54" s="30">
        <f>'Sch 2 - MTS Expense'!I81</f>
        <v>0</v>
      </c>
      <c r="G54" s="36">
        <f>IF(F54=0, 0, F54/$F$56)</f>
        <v>0</v>
      </c>
      <c r="H54" s="438"/>
      <c r="I54" s="438"/>
      <c r="J54" s="439"/>
      <c r="K54" s="439"/>
    </row>
    <row r="55" spans="1:11" ht="16.5">
      <c r="A55" s="437"/>
      <c r="B55" s="770" t="s">
        <v>143</v>
      </c>
      <c r="C55" s="771"/>
      <c r="D55" s="771"/>
      <c r="E55" s="432"/>
      <c r="F55" s="31">
        <f>'Sch 3 - NON-MTS Expense'!I81</f>
        <v>0</v>
      </c>
      <c r="G55" s="37">
        <f>IF(F55=0, 0, F55/$F$56)</f>
        <v>0</v>
      </c>
      <c r="H55" s="438"/>
      <c r="I55" s="438"/>
      <c r="J55" s="439"/>
      <c r="K55" s="439"/>
    </row>
    <row r="56" spans="1:11" ht="16.5">
      <c r="A56" s="437"/>
      <c r="B56" s="775" t="s">
        <v>144</v>
      </c>
      <c r="C56" s="776"/>
      <c r="D56" s="776"/>
      <c r="E56" s="432"/>
      <c r="F56" s="32">
        <f>SUM(F54:F55)</f>
        <v>0</v>
      </c>
      <c r="G56" s="38">
        <f>SUM(G54:G55)</f>
        <v>0</v>
      </c>
      <c r="H56" s="438"/>
      <c r="I56" s="438"/>
      <c r="J56" s="437"/>
      <c r="K56" s="605"/>
    </row>
    <row r="57" spans="1:11" ht="9.9499999999999993" customHeight="1">
      <c r="A57" s="437"/>
      <c r="B57" s="772"/>
      <c r="C57" s="773"/>
      <c r="D57" s="774"/>
      <c r="E57" s="432"/>
      <c r="F57" s="33"/>
      <c r="G57" s="39"/>
      <c r="H57" s="438"/>
      <c r="I57" s="438"/>
      <c r="J57" s="437"/>
      <c r="K57" s="605"/>
    </row>
    <row r="58" spans="1:11" s="359" customFormat="1" ht="15.75">
      <c r="A58" s="429"/>
      <c r="B58" s="431"/>
      <c r="C58" s="432"/>
      <c r="D58" s="432"/>
      <c r="E58" s="433"/>
      <c r="F58" s="433"/>
      <c r="G58" s="433"/>
      <c r="H58" s="429"/>
      <c r="I58" s="429"/>
      <c r="J58" s="429"/>
      <c r="K58" s="429"/>
    </row>
    <row r="59" spans="1:11" s="359" customFormat="1"/>
    <row r="60" spans="1:11" s="359" customFormat="1"/>
    <row r="61" spans="1:11" s="359" customFormat="1"/>
    <row r="62" spans="1:11" s="359" customFormat="1"/>
    <row r="63" spans="1:11" s="359" customFormat="1"/>
    <row r="64" spans="1:11" s="359" customFormat="1"/>
    <row r="65" spans="2:2" s="359" customFormat="1"/>
    <row r="66" spans="2:2" s="359" customFormat="1"/>
    <row r="67" spans="2:2" s="359" customFormat="1"/>
    <row r="68" spans="2:2" s="359" customFormat="1"/>
    <row r="69" spans="2:2" s="359" customFormat="1"/>
    <row r="70" spans="2:2" s="359" customFormat="1"/>
    <row r="71" spans="2:2" s="359" customFormat="1"/>
    <row r="72" spans="2:2" s="359" customFormat="1"/>
    <row r="73" spans="2:2" s="359" customFormat="1"/>
    <row r="74" spans="2:2" s="359" customFormat="1">
      <c r="B74" s="434"/>
    </row>
    <row r="75" spans="2:2" s="359" customFormat="1"/>
    <row r="76" spans="2:2" s="359" customFormat="1"/>
    <row r="77" spans="2:2" s="359" customFormat="1"/>
    <row r="78" spans="2:2" s="359" customFormat="1"/>
    <row r="79" spans="2:2" s="359" customFormat="1"/>
    <row r="80" spans="2:2"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sheetData>
  <customSheetViews>
    <customSheetView guid="{B132CD03-A5D7-4D81-A86A-BF3963EBDAE2}">
      <selection activeCell="I3" sqref="I3:J3"/>
      <pageMargins left="0.7" right="0.7" top="0.75" bottom="0.75" header="0.3" footer="0.3"/>
    </customSheetView>
  </customSheetViews>
  <mergeCells count="55">
    <mergeCell ref="B20:C20"/>
    <mergeCell ref="B21:C21"/>
    <mergeCell ref="B22:C22"/>
    <mergeCell ref="B14:C14"/>
    <mergeCell ref="B15:C15"/>
    <mergeCell ref="B16:C16"/>
    <mergeCell ref="B17:C17"/>
    <mergeCell ref="B18:C18"/>
    <mergeCell ref="B19:C19"/>
    <mergeCell ref="A1:J1"/>
    <mergeCell ref="A3:B3"/>
    <mergeCell ref="C3:E3"/>
    <mergeCell ref="A6:A8"/>
    <mergeCell ref="B6:C8"/>
    <mergeCell ref="G4:H4"/>
    <mergeCell ref="I3:J3"/>
    <mergeCell ref="A4:B4"/>
    <mergeCell ref="C4:E4"/>
    <mergeCell ref="B9:C9"/>
    <mergeCell ref="B10:C10"/>
    <mergeCell ref="B11:C11"/>
    <mergeCell ref="B12:C12"/>
    <mergeCell ref="B13:C13"/>
    <mergeCell ref="B23:C23"/>
    <mergeCell ref="B24:C24"/>
    <mergeCell ref="B44:I44"/>
    <mergeCell ref="B37:C37"/>
    <mergeCell ref="B25:C25"/>
    <mergeCell ref="B31:C31"/>
    <mergeCell ref="B28:C28"/>
    <mergeCell ref="B29:C29"/>
    <mergeCell ref="B30:C30"/>
    <mergeCell ref="B32:C32"/>
    <mergeCell ref="B33:C33"/>
    <mergeCell ref="B34:C34"/>
    <mergeCell ref="B35:C35"/>
    <mergeCell ref="B26:C26"/>
    <mergeCell ref="B27:C27"/>
    <mergeCell ref="B36:C36"/>
    <mergeCell ref="A50:I50"/>
    <mergeCell ref="A51:I51"/>
    <mergeCell ref="B54:D54"/>
    <mergeCell ref="B42:C42"/>
    <mergeCell ref="B57:D57"/>
    <mergeCell ref="B55:D55"/>
    <mergeCell ref="B56:D56"/>
    <mergeCell ref="B52:F52"/>
    <mergeCell ref="B53:D53"/>
    <mergeCell ref="B38:C38"/>
    <mergeCell ref="B39:C39"/>
    <mergeCell ref="B40:C40"/>
    <mergeCell ref="B41:C41"/>
    <mergeCell ref="A49:I49"/>
    <mergeCell ref="B46:H46"/>
    <mergeCell ref="B47:H47"/>
  </mergeCells>
  <phoneticPr fontId="40" type="noConversion"/>
  <pageMargins left="0.25" right="0.25" top="0.5" bottom="0.5" header="0.25" footer="0.25"/>
  <pageSetup scale="61" orientation="portrait" r:id="rId1"/>
  <headerFooter>
    <oddHeader>&amp;R&amp;9Healthcare and Family Services
Emergency Medical Transportation Cost Report</oddHeader>
    <oddFooter>&amp;C&amp;9Sch 5 - A &amp; G&amp;R&amp;9Page &amp;P of &amp;N</oddFooter>
  </headerFooter>
  <drawing r:id="rId2"/>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243"/>
  <sheetViews>
    <sheetView zoomScaleNormal="100" zoomScalePageLayoutView="80" workbookViewId="0">
      <selection activeCell="B9" sqref="B9"/>
    </sheetView>
  </sheetViews>
  <sheetFormatPr defaultColWidth="8.85546875" defaultRowHeight="15"/>
  <cols>
    <col min="2" max="2" width="21.28515625" customWidth="1"/>
    <col min="5" max="5" width="13.85546875" customWidth="1"/>
    <col min="7" max="7" width="10.7109375" customWidth="1"/>
    <col min="8" max="8" width="15.42578125" customWidth="1"/>
    <col min="9" max="9" width="12.85546875" customWidth="1"/>
    <col min="10" max="10" width="10" customWidth="1"/>
    <col min="11" max="11" width="13.140625" customWidth="1"/>
    <col min="12" max="12" width="14.7109375" customWidth="1"/>
    <col min="13" max="37" width="8.85546875" style="359"/>
  </cols>
  <sheetData>
    <row r="1" spans="1:12" s="359" customFormat="1" ht="15.75">
      <c r="A1" s="440" t="s">
        <v>145</v>
      </c>
      <c r="B1" s="440"/>
      <c r="C1" s="440"/>
      <c r="D1" s="440"/>
      <c r="E1" s="440"/>
      <c r="F1" s="440"/>
      <c r="G1" s="440"/>
      <c r="H1" s="440"/>
      <c r="I1" s="440"/>
      <c r="J1" s="440"/>
      <c r="K1" s="440"/>
      <c r="L1" s="440"/>
    </row>
    <row r="2" spans="1:12" s="359" customFormat="1" ht="15.75">
      <c r="A2" s="441"/>
      <c r="B2" s="441"/>
      <c r="C2" s="441"/>
      <c r="D2" s="441"/>
      <c r="E2" s="441"/>
      <c r="F2" s="441"/>
      <c r="G2" s="441"/>
      <c r="H2" s="441"/>
      <c r="I2" s="441"/>
      <c r="J2" s="441"/>
      <c r="K2" s="441"/>
      <c r="L2" s="441"/>
    </row>
    <row r="3" spans="1:12" s="359" customFormat="1">
      <c r="A3" s="442" t="s">
        <v>146</v>
      </c>
      <c r="B3" s="442"/>
      <c r="C3" s="794">
        <f>'General Information'!A5</f>
        <v>0</v>
      </c>
      <c r="D3" s="794"/>
      <c r="E3" s="794"/>
      <c r="F3" s="443"/>
      <c r="G3" s="444"/>
      <c r="H3" s="444"/>
      <c r="I3" s="445" t="s">
        <v>40</v>
      </c>
      <c r="J3" s="700">
        <f>'General Information'!$C$25</f>
        <v>0</v>
      </c>
      <c r="K3" s="700"/>
      <c r="L3" s="446"/>
    </row>
    <row r="4" spans="1:12" s="359" customFormat="1">
      <c r="A4" s="442" t="s">
        <v>41</v>
      </c>
      <c r="B4" s="442"/>
      <c r="C4" s="794">
        <f>'General Information'!F5</f>
        <v>0</v>
      </c>
      <c r="D4" s="794"/>
      <c r="E4" s="794"/>
      <c r="F4" s="443"/>
      <c r="G4" s="443"/>
      <c r="H4" s="444"/>
      <c r="I4" s="443"/>
      <c r="J4" s="442"/>
      <c r="K4" s="443"/>
      <c r="L4" s="443"/>
    </row>
    <row r="5" spans="1:12" s="359" customFormat="1">
      <c r="A5" s="442"/>
      <c r="B5" s="442"/>
      <c r="C5" s="447"/>
      <c r="D5" s="443"/>
      <c r="E5" s="447"/>
      <c r="F5" s="443"/>
      <c r="G5" s="443"/>
      <c r="H5" s="443"/>
      <c r="I5" s="443"/>
      <c r="J5" s="442"/>
      <c r="K5" s="443"/>
      <c r="L5" s="443"/>
    </row>
    <row r="6" spans="1:12" ht="25.5" customHeight="1">
      <c r="A6" s="785" t="s">
        <v>147</v>
      </c>
      <c r="B6" s="786"/>
      <c r="C6" s="787"/>
      <c r="D6" s="76" t="s">
        <v>6</v>
      </c>
      <c r="E6" s="292" t="s">
        <v>148</v>
      </c>
      <c r="F6" s="293"/>
      <c r="G6" s="293"/>
      <c r="H6" s="294"/>
      <c r="I6" s="292" t="s">
        <v>149</v>
      </c>
      <c r="J6" s="293"/>
      <c r="K6" s="293"/>
      <c r="L6" s="295"/>
    </row>
    <row r="7" spans="1:12" ht="25.5">
      <c r="A7" s="788"/>
      <c r="B7" s="789"/>
      <c r="C7" s="790"/>
      <c r="D7" s="77" t="s">
        <v>150</v>
      </c>
      <c r="E7" s="59" t="s">
        <v>43</v>
      </c>
      <c r="F7" s="60" t="s">
        <v>151</v>
      </c>
      <c r="G7" s="59" t="s">
        <v>152</v>
      </c>
      <c r="H7" s="59" t="s">
        <v>153</v>
      </c>
      <c r="I7" s="59" t="s">
        <v>43</v>
      </c>
      <c r="J7" s="60" t="s">
        <v>151</v>
      </c>
      <c r="K7" s="59" t="s">
        <v>152</v>
      </c>
      <c r="L7" s="61" t="s">
        <v>153</v>
      </c>
    </row>
    <row r="8" spans="1:12">
      <c r="A8" s="791"/>
      <c r="B8" s="792"/>
      <c r="C8" s="793"/>
      <c r="D8" s="296">
        <v>1</v>
      </c>
      <c r="E8" s="296">
        <v>2</v>
      </c>
      <c r="F8" s="296">
        <v>3</v>
      </c>
      <c r="G8" s="296">
        <v>4</v>
      </c>
      <c r="H8" s="296">
        <v>5</v>
      </c>
      <c r="I8" s="296">
        <v>6</v>
      </c>
      <c r="J8" s="296">
        <v>7</v>
      </c>
      <c r="K8" s="296">
        <v>8</v>
      </c>
      <c r="L8" s="297">
        <v>9</v>
      </c>
    </row>
    <row r="9" spans="1:12">
      <c r="A9" s="88" t="s">
        <v>154</v>
      </c>
      <c r="B9" s="92"/>
      <c r="C9" s="93"/>
      <c r="D9" s="78"/>
      <c r="E9" s="79"/>
      <c r="F9" s="80"/>
      <c r="G9" s="78"/>
      <c r="H9" s="81">
        <v>0</v>
      </c>
      <c r="I9" s="79"/>
      <c r="J9" s="80"/>
      <c r="K9" s="78"/>
      <c r="L9" s="84">
        <v>0</v>
      </c>
    </row>
    <row r="10" spans="1:12">
      <c r="A10" s="87" t="s">
        <v>155</v>
      </c>
      <c r="B10" s="92"/>
      <c r="C10" s="93"/>
      <c r="D10" s="78"/>
      <c r="E10" s="64"/>
      <c r="F10" s="63"/>
      <c r="G10" s="62"/>
      <c r="H10" s="82">
        <v>0</v>
      </c>
      <c r="I10" s="79"/>
      <c r="J10" s="63"/>
      <c r="K10" s="62"/>
      <c r="L10" s="85">
        <v>0</v>
      </c>
    </row>
    <row r="11" spans="1:12">
      <c r="A11" s="87" t="s">
        <v>156</v>
      </c>
      <c r="B11" s="92"/>
      <c r="C11" s="93"/>
      <c r="D11" s="78"/>
      <c r="E11" s="64"/>
      <c r="F11" s="63"/>
      <c r="G11" s="62"/>
      <c r="H11" s="82">
        <v>0</v>
      </c>
      <c r="I11" s="79"/>
      <c r="J11" s="63"/>
      <c r="K11" s="62"/>
      <c r="L11" s="85">
        <v>0</v>
      </c>
    </row>
    <row r="12" spans="1:12">
      <c r="A12" s="87" t="s">
        <v>157</v>
      </c>
      <c r="B12" s="92"/>
      <c r="C12" s="93"/>
      <c r="D12" s="78"/>
      <c r="E12" s="64"/>
      <c r="F12" s="63"/>
      <c r="G12" s="62"/>
      <c r="H12" s="82">
        <v>0</v>
      </c>
      <c r="I12" s="64"/>
      <c r="J12" s="63"/>
      <c r="K12" s="62"/>
      <c r="L12" s="85">
        <v>0</v>
      </c>
    </row>
    <row r="13" spans="1:12">
      <c r="A13" s="87" t="s">
        <v>158</v>
      </c>
      <c r="B13" s="92"/>
      <c r="C13" s="93"/>
      <c r="D13" s="78"/>
      <c r="E13" s="64"/>
      <c r="F13" s="63"/>
      <c r="G13" s="62"/>
      <c r="H13" s="82">
        <v>0</v>
      </c>
      <c r="I13" s="64"/>
      <c r="J13" s="63"/>
      <c r="K13" s="62"/>
      <c r="L13" s="85">
        <v>0</v>
      </c>
    </row>
    <row r="14" spans="1:12">
      <c r="A14" s="87" t="s">
        <v>159</v>
      </c>
      <c r="B14" s="94"/>
      <c r="C14" s="95"/>
      <c r="D14" s="78"/>
      <c r="E14" s="64"/>
      <c r="F14" s="63"/>
      <c r="G14" s="62"/>
      <c r="H14" s="82">
        <v>0</v>
      </c>
      <c r="I14" s="64"/>
      <c r="J14" s="63"/>
      <c r="K14" s="62"/>
      <c r="L14" s="85">
        <v>0</v>
      </c>
    </row>
    <row r="15" spans="1:12">
      <c r="A15" s="87" t="s">
        <v>160</v>
      </c>
      <c r="B15" s="94"/>
      <c r="C15" s="95"/>
      <c r="D15" s="78"/>
      <c r="E15" s="64"/>
      <c r="F15" s="63"/>
      <c r="G15" s="62"/>
      <c r="H15" s="82">
        <v>0</v>
      </c>
      <c r="I15" s="64"/>
      <c r="J15" s="63"/>
      <c r="K15" s="62"/>
      <c r="L15" s="85">
        <v>0</v>
      </c>
    </row>
    <row r="16" spans="1:12">
      <c r="A16" s="87" t="s">
        <v>161</v>
      </c>
      <c r="B16" s="92"/>
      <c r="C16" s="93"/>
      <c r="D16" s="78"/>
      <c r="E16" s="64"/>
      <c r="F16" s="63"/>
      <c r="G16" s="62"/>
      <c r="H16" s="82">
        <v>0</v>
      </c>
      <c r="I16" s="64"/>
      <c r="J16" s="63"/>
      <c r="K16" s="62"/>
      <c r="L16" s="85">
        <v>0</v>
      </c>
    </row>
    <row r="17" spans="1:12">
      <c r="A17" s="87" t="s">
        <v>162</v>
      </c>
      <c r="B17" s="92"/>
      <c r="C17" s="93"/>
      <c r="D17" s="78"/>
      <c r="E17" s="79"/>
      <c r="F17" s="80"/>
      <c r="G17" s="62"/>
      <c r="H17" s="82">
        <v>0</v>
      </c>
      <c r="I17" s="64"/>
      <c r="J17" s="63"/>
      <c r="K17" s="62"/>
      <c r="L17" s="85">
        <v>0</v>
      </c>
    </row>
    <row r="18" spans="1:12">
      <c r="A18" s="87" t="s">
        <v>163</v>
      </c>
      <c r="B18" s="90"/>
      <c r="C18" s="91"/>
      <c r="D18" s="62"/>
      <c r="E18" s="64"/>
      <c r="F18" s="63"/>
      <c r="G18" s="62"/>
      <c r="H18" s="82">
        <v>0</v>
      </c>
      <c r="I18" s="64"/>
      <c r="J18" s="63"/>
      <c r="K18" s="62"/>
      <c r="L18" s="85">
        <v>0</v>
      </c>
    </row>
    <row r="19" spans="1:12">
      <c r="A19" s="87" t="s">
        <v>164</v>
      </c>
      <c r="B19" s="90"/>
      <c r="C19" s="91"/>
      <c r="D19" s="62"/>
      <c r="E19" s="64"/>
      <c r="F19" s="63"/>
      <c r="G19" s="62"/>
      <c r="H19" s="82">
        <v>0</v>
      </c>
      <c r="I19" s="64"/>
      <c r="J19" s="63"/>
      <c r="K19" s="62"/>
      <c r="L19" s="85">
        <v>0</v>
      </c>
    </row>
    <row r="20" spans="1:12">
      <c r="A20" s="87" t="s">
        <v>165</v>
      </c>
      <c r="B20" s="90"/>
      <c r="C20" s="91"/>
      <c r="D20" s="62"/>
      <c r="E20" s="64"/>
      <c r="F20" s="63"/>
      <c r="G20" s="62"/>
      <c r="H20" s="82">
        <v>0</v>
      </c>
      <c r="I20" s="64"/>
      <c r="J20" s="63"/>
      <c r="K20" s="62"/>
      <c r="L20" s="85">
        <v>0</v>
      </c>
    </row>
    <row r="21" spans="1:12">
      <c r="A21" s="87" t="s">
        <v>166</v>
      </c>
      <c r="B21" s="90"/>
      <c r="C21" s="91"/>
      <c r="D21" s="62"/>
      <c r="E21" s="64"/>
      <c r="F21" s="63"/>
      <c r="G21" s="62"/>
      <c r="H21" s="82">
        <v>0</v>
      </c>
      <c r="I21" s="64"/>
      <c r="J21" s="63"/>
      <c r="K21" s="62"/>
      <c r="L21" s="85">
        <v>0</v>
      </c>
    </row>
    <row r="22" spans="1:12">
      <c r="A22" s="87" t="s">
        <v>167</v>
      </c>
      <c r="B22" s="94"/>
      <c r="C22" s="95"/>
      <c r="D22" s="62"/>
      <c r="E22" s="64"/>
      <c r="F22" s="63"/>
      <c r="G22" s="62"/>
      <c r="H22" s="82">
        <v>0</v>
      </c>
      <c r="I22" s="65"/>
      <c r="J22" s="63"/>
      <c r="K22" s="62"/>
      <c r="L22" s="85">
        <v>0</v>
      </c>
    </row>
    <row r="23" spans="1:12">
      <c r="A23" s="87" t="s">
        <v>168</v>
      </c>
      <c r="B23" s="90"/>
      <c r="C23" s="91"/>
      <c r="D23" s="62"/>
      <c r="E23" s="64"/>
      <c r="F23" s="63"/>
      <c r="G23" s="62"/>
      <c r="H23" s="82">
        <v>0</v>
      </c>
      <c r="I23" s="64"/>
      <c r="J23" s="63"/>
      <c r="K23" s="62"/>
      <c r="L23" s="85">
        <v>0</v>
      </c>
    </row>
    <row r="24" spans="1:12">
      <c r="A24" s="87" t="s">
        <v>169</v>
      </c>
      <c r="B24" s="90"/>
      <c r="C24" s="91"/>
      <c r="D24" s="62"/>
      <c r="E24" s="64"/>
      <c r="F24" s="63"/>
      <c r="G24" s="62"/>
      <c r="H24" s="82">
        <v>0</v>
      </c>
      <c r="I24" s="64"/>
      <c r="J24" s="63"/>
      <c r="K24" s="62"/>
      <c r="L24" s="85">
        <v>0</v>
      </c>
    </row>
    <row r="25" spans="1:12">
      <c r="A25" s="87" t="s">
        <v>170</v>
      </c>
      <c r="B25" s="90"/>
      <c r="C25" s="91"/>
      <c r="D25" s="62"/>
      <c r="E25" s="64"/>
      <c r="F25" s="63"/>
      <c r="G25" s="62"/>
      <c r="H25" s="82">
        <v>0</v>
      </c>
      <c r="I25" s="64"/>
      <c r="J25" s="63"/>
      <c r="K25" s="62"/>
      <c r="L25" s="85">
        <v>0</v>
      </c>
    </row>
    <row r="26" spans="1:12">
      <c r="A26" s="87" t="s">
        <v>171</v>
      </c>
      <c r="B26" s="90"/>
      <c r="C26" s="91"/>
      <c r="D26" s="62"/>
      <c r="E26" s="64"/>
      <c r="F26" s="63"/>
      <c r="G26" s="62"/>
      <c r="H26" s="82">
        <v>0</v>
      </c>
      <c r="I26" s="64"/>
      <c r="J26" s="63"/>
      <c r="K26" s="62"/>
      <c r="L26" s="85">
        <v>0</v>
      </c>
    </row>
    <row r="27" spans="1:12">
      <c r="A27" s="87" t="s">
        <v>172</v>
      </c>
      <c r="B27" s="90"/>
      <c r="C27" s="91"/>
      <c r="D27" s="62"/>
      <c r="E27" s="64"/>
      <c r="F27" s="63"/>
      <c r="G27" s="62"/>
      <c r="H27" s="82">
        <v>0</v>
      </c>
      <c r="I27" s="64"/>
      <c r="J27" s="63"/>
      <c r="K27" s="62"/>
      <c r="L27" s="85">
        <v>0</v>
      </c>
    </row>
    <row r="28" spans="1:12">
      <c r="A28" s="87" t="s">
        <v>173</v>
      </c>
      <c r="B28" s="90"/>
      <c r="C28" s="91"/>
      <c r="D28" s="62"/>
      <c r="E28" s="64"/>
      <c r="F28" s="63"/>
      <c r="G28" s="62"/>
      <c r="H28" s="82">
        <v>0</v>
      </c>
      <c r="I28" s="64"/>
      <c r="J28" s="63"/>
      <c r="K28" s="62"/>
      <c r="L28" s="85">
        <v>0</v>
      </c>
    </row>
    <row r="29" spans="1:12">
      <c r="A29" s="87" t="s">
        <v>174</v>
      </c>
      <c r="B29" s="90"/>
      <c r="C29" s="91"/>
      <c r="D29" s="62"/>
      <c r="E29" s="64"/>
      <c r="F29" s="63"/>
      <c r="G29" s="62"/>
      <c r="H29" s="82">
        <v>0</v>
      </c>
      <c r="I29" s="64"/>
      <c r="J29" s="63"/>
      <c r="K29" s="62"/>
      <c r="L29" s="85">
        <v>0</v>
      </c>
    </row>
    <row r="30" spans="1:12">
      <c r="A30" s="87" t="s">
        <v>175</v>
      </c>
      <c r="B30" s="90"/>
      <c r="C30" s="91"/>
      <c r="D30" s="62"/>
      <c r="E30" s="64"/>
      <c r="F30" s="63"/>
      <c r="G30" s="62"/>
      <c r="H30" s="82">
        <v>0</v>
      </c>
      <c r="I30" s="64"/>
      <c r="J30" s="63"/>
      <c r="K30" s="62"/>
      <c r="L30" s="85">
        <v>0</v>
      </c>
    </row>
    <row r="31" spans="1:12">
      <c r="A31" s="87" t="s">
        <v>176</v>
      </c>
      <c r="B31" s="90"/>
      <c r="C31" s="91"/>
      <c r="D31" s="62"/>
      <c r="E31" s="64"/>
      <c r="F31" s="63"/>
      <c r="G31" s="62"/>
      <c r="H31" s="82">
        <v>0</v>
      </c>
      <c r="I31" s="64"/>
      <c r="J31" s="63"/>
      <c r="K31" s="62"/>
      <c r="L31" s="85">
        <v>0</v>
      </c>
    </row>
    <row r="32" spans="1:12">
      <c r="A32" s="87" t="s">
        <v>177</v>
      </c>
      <c r="B32" s="90"/>
      <c r="C32" s="91"/>
      <c r="D32" s="62"/>
      <c r="E32" s="64"/>
      <c r="F32" s="63"/>
      <c r="G32" s="62"/>
      <c r="H32" s="82">
        <v>0</v>
      </c>
      <c r="I32" s="64"/>
      <c r="J32" s="63"/>
      <c r="K32" s="62"/>
      <c r="L32" s="85">
        <v>0</v>
      </c>
    </row>
    <row r="33" spans="1:12">
      <c r="A33" s="87" t="s">
        <v>178</v>
      </c>
      <c r="B33" s="90"/>
      <c r="C33" s="91"/>
      <c r="D33" s="62"/>
      <c r="E33" s="64"/>
      <c r="F33" s="63"/>
      <c r="G33" s="62"/>
      <c r="H33" s="82">
        <v>0</v>
      </c>
      <c r="I33" s="64"/>
      <c r="J33" s="63"/>
      <c r="K33" s="62"/>
      <c r="L33" s="85">
        <v>0</v>
      </c>
    </row>
    <row r="34" spans="1:12">
      <c r="A34" s="87" t="s">
        <v>179</v>
      </c>
      <c r="B34" s="90"/>
      <c r="C34" s="91"/>
      <c r="D34" s="62"/>
      <c r="E34" s="64"/>
      <c r="F34" s="63"/>
      <c r="G34" s="62"/>
      <c r="H34" s="82">
        <v>0</v>
      </c>
      <c r="I34" s="64"/>
      <c r="J34" s="63"/>
      <c r="K34" s="62"/>
      <c r="L34" s="85">
        <v>0</v>
      </c>
    </row>
    <row r="35" spans="1:12">
      <c r="A35" s="87" t="s">
        <v>180</v>
      </c>
      <c r="B35" s="90"/>
      <c r="C35" s="91"/>
      <c r="D35" s="62"/>
      <c r="E35" s="64"/>
      <c r="F35" s="63"/>
      <c r="G35" s="62"/>
      <c r="H35" s="82">
        <v>0</v>
      </c>
      <c r="I35" s="64"/>
      <c r="J35" s="63"/>
      <c r="K35" s="62"/>
      <c r="L35" s="85">
        <v>0</v>
      </c>
    </row>
    <row r="36" spans="1:12">
      <c r="A36" s="87" t="s">
        <v>181</v>
      </c>
      <c r="B36" s="90"/>
      <c r="C36" s="91"/>
      <c r="D36" s="62"/>
      <c r="E36" s="64"/>
      <c r="F36" s="63"/>
      <c r="G36" s="62"/>
      <c r="H36" s="82">
        <v>0</v>
      </c>
      <c r="I36" s="64"/>
      <c r="J36" s="63"/>
      <c r="K36" s="62"/>
      <c r="L36" s="85">
        <v>0</v>
      </c>
    </row>
    <row r="37" spans="1:12">
      <c r="A37" s="87" t="s">
        <v>182</v>
      </c>
      <c r="B37" s="90"/>
      <c r="C37" s="91"/>
      <c r="D37" s="62"/>
      <c r="E37" s="64"/>
      <c r="F37" s="63"/>
      <c r="G37" s="62"/>
      <c r="H37" s="82">
        <v>0</v>
      </c>
      <c r="I37" s="64"/>
      <c r="J37" s="63"/>
      <c r="K37" s="62"/>
      <c r="L37" s="85">
        <v>0</v>
      </c>
    </row>
    <row r="38" spans="1:12">
      <c r="A38" s="87" t="s">
        <v>183</v>
      </c>
      <c r="B38" s="90"/>
      <c r="C38" s="91"/>
      <c r="D38" s="62"/>
      <c r="E38" s="64"/>
      <c r="F38" s="63"/>
      <c r="G38" s="62"/>
      <c r="H38" s="82">
        <v>0</v>
      </c>
      <c r="I38" s="64"/>
      <c r="J38" s="63"/>
      <c r="K38" s="62"/>
      <c r="L38" s="85">
        <v>0</v>
      </c>
    </row>
    <row r="39" spans="1:12">
      <c r="A39" s="87" t="s">
        <v>184</v>
      </c>
      <c r="B39" s="90"/>
      <c r="C39" s="91"/>
      <c r="D39" s="62"/>
      <c r="E39" s="64"/>
      <c r="F39" s="63"/>
      <c r="G39" s="62"/>
      <c r="H39" s="82">
        <v>0</v>
      </c>
      <c r="I39" s="64"/>
      <c r="J39" s="63"/>
      <c r="K39" s="62"/>
      <c r="L39" s="85">
        <v>0</v>
      </c>
    </row>
    <row r="40" spans="1:12">
      <c r="A40" s="87" t="s">
        <v>185</v>
      </c>
      <c r="B40" s="90"/>
      <c r="C40" s="91"/>
      <c r="D40" s="62"/>
      <c r="E40" s="65"/>
      <c r="F40" s="63"/>
      <c r="G40" s="62"/>
      <c r="H40" s="82">
        <v>0</v>
      </c>
      <c r="I40" s="64"/>
      <c r="J40" s="63"/>
      <c r="K40" s="62"/>
      <c r="L40" s="85">
        <v>0</v>
      </c>
    </row>
    <row r="41" spans="1:12">
      <c r="A41" s="87" t="s">
        <v>186</v>
      </c>
      <c r="B41" s="90"/>
      <c r="C41" s="91"/>
      <c r="D41" s="62"/>
      <c r="E41" s="64"/>
      <c r="F41" s="63"/>
      <c r="G41" s="62"/>
      <c r="H41" s="82">
        <v>0</v>
      </c>
      <c r="I41" s="64"/>
      <c r="J41" s="63"/>
      <c r="K41" s="62"/>
      <c r="L41" s="85">
        <v>0</v>
      </c>
    </row>
    <row r="42" spans="1:12">
      <c r="A42" s="87" t="s">
        <v>187</v>
      </c>
      <c r="B42" s="90"/>
      <c r="C42" s="91"/>
      <c r="D42" s="62"/>
      <c r="E42" s="64"/>
      <c r="F42" s="63"/>
      <c r="G42" s="62"/>
      <c r="H42" s="82">
        <v>0</v>
      </c>
      <c r="I42" s="64"/>
      <c r="J42" s="63"/>
      <c r="K42" s="62"/>
      <c r="L42" s="85">
        <v>0</v>
      </c>
    </row>
    <row r="43" spans="1:12">
      <c r="A43" s="87" t="s">
        <v>188</v>
      </c>
      <c r="B43" s="90"/>
      <c r="C43" s="91"/>
      <c r="D43" s="62"/>
      <c r="E43" s="64"/>
      <c r="F43" s="63"/>
      <c r="G43" s="62"/>
      <c r="H43" s="82">
        <v>0</v>
      </c>
      <c r="I43" s="64"/>
      <c r="J43" s="63"/>
      <c r="K43" s="62"/>
      <c r="L43" s="85">
        <v>0</v>
      </c>
    </row>
    <row r="44" spans="1:12">
      <c r="A44" s="87" t="s">
        <v>189</v>
      </c>
      <c r="B44" s="90"/>
      <c r="C44" s="91"/>
      <c r="D44" s="62"/>
      <c r="E44" s="64"/>
      <c r="F44" s="63"/>
      <c r="G44" s="62"/>
      <c r="H44" s="82">
        <v>0</v>
      </c>
      <c r="I44" s="64"/>
      <c r="J44" s="63"/>
      <c r="K44" s="62"/>
      <c r="L44" s="85">
        <v>0</v>
      </c>
    </row>
    <row r="45" spans="1:12">
      <c r="A45" s="87" t="s">
        <v>190</v>
      </c>
      <c r="B45" s="90"/>
      <c r="C45" s="91"/>
      <c r="D45" s="62"/>
      <c r="E45" s="64"/>
      <c r="F45" s="63"/>
      <c r="G45" s="62"/>
      <c r="H45" s="82">
        <v>0</v>
      </c>
      <c r="I45" s="64"/>
      <c r="J45" s="63"/>
      <c r="K45" s="62"/>
      <c r="L45" s="85">
        <v>0</v>
      </c>
    </row>
    <row r="46" spans="1:12">
      <c r="A46" s="87" t="s">
        <v>191</v>
      </c>
      <c r="B46" s="90"/>
      <c r="C46" s="91"/>
      <c r="D46" s="62"/>
      <c r="E46" s="64"/>
      <c r="F46" s="63"/>
      <c r="G46" s="62"/>
      <c r="H46" s="82">
        <v>0</v>
      </c>
      <c r="I46" s="64"/>
      <c r="J46" s="63"/>
      <c r="K46" s="62"/>
      <c r="L46" s="85">
        <v>0</v>
      </c>
    </row>
    <row r="47" spans="1:12">
      <c r="A47" s="87" t="s">
        <v>192</v>
      </c>
      <c r="B47" s="90"/>
      <c r="C47" s="91"/>
      <c r="D47" s="62"/>
      <c r="E47" s="64"/>
      <c r="F47" s="63"/>
      <c r="G47" s="62"/>
      <c r="H47" s="82">
        <v>0</v>
      </c>
      <c r="I47" s="64"/>
      <c r="J47" s="63"/>
      <c r="K47" s="62"/>
      <c r="L47" s="85">
        <v>0</v>
      </c>
    </row>
    <row r="48" spans="1:12">
      <c r="A48" s="87" t="s">
        <v>193</v>
      </c>
      <c r="B48" s="90"/>
      <c r="C48" s="91"/>
      <c r="D48" s="62"/>
      <c r="E48" s="64"/>
      <c r="F48" s="63"/>
      <c r="G48" s="62"/>
      <c r="H48" s="82">
        <v>0</v>
      </c>
      <c r="I48" s="64"/>
      <c r="J48" s="63"/>
      <c r="K48" s="62"/>
      <c r="L48" s="85">
        <v>0</v>
      </c>
    </row>
    <row r="49" spans="1:12">
      <c r="A49" s="87" t="s">
        <v>194</v>
      </c>
      <c r="B49" s="90"/>
      <c r="C49" s="91"/>
      <c r="D49" s="62"/>
      <c r="E49" s="64"/>
      <c r="F49" s="63"/>
      <c r="G49" s="62"/>
      <c r="H49" s="82">
        <v>0</v>
      </c>
      <c r="I49" s="64"/>
      <c r="J49" s="63"/>
      <c r="K49" s="62"/>
      <c r="L49" s="85">
        <v>0</v>
      </c>
    </row>
    <row r="50" spans="1:12">
      <c r="A50" s="87" t="s">
        <v>195</v>
      </c>
      <c r="B50" s="90"/>
      <c r="C50" s="91"/>
      <c r="D50" s="62"/>
      <c r="E50" s="64"/>
      <c r="F50" s="63"/>
      <c r="G50" s="62"/>
      <c r="H50" s="82">
        <v>0</v>
      </c>
      <c r="I50" s="64"/>
      <c r="J50" s="63"/>
      <c r="K50" s="62"/>
      <c r="L50" s="85">
        <v>0</v>
      </c>
    </row>
    <row r="51" spans="1:12">
      <c r="A51" s="87" t="s">
        <v>196</v>
      </c>
      <c r="B51" s="90"/>
      <c r="C51" s="91"/>
      <c r="D51" s="62"/>
      <c r="E51" s="64"/>
      <c r="F51" s="63"/>
      <c r="G51" s="62"/>
      <c r="H51" s="82">
        <v>0</v>
      </c>
      <c r="I51" s="64"/>
      <c r="J51" s="63"/>
      <c r="K51" s="62"/>
      <c r="L51" s="85">
        <v>0</v>
      </c>
    </row>
    <row r="52" spans="1:12">
      <c r="A52" s="87" t="s">
        <v>197</v>
      </c>
      <c r="B52" s="90"/>
      <c r="C52" s="91"/>
      <c r="D52" s="62"/>
      <c r="E52" s="64"/>
      <c r="F52" s="63"/>
      <c r="G52" s="62"/>
      <c r="H52" s="82">
        <v>0</v>
      </c>
      <c r="I52" s="64"/>
      <c r="J52" s="63"/>
      <c r="K52" s="62"/>
      <c r="L52" s="85">
        <v>0</v>
      </c>
    </row>
    <row r="53" spans="1:12">
      <c r="A53" s="87" t="s">
        <v>198</v>
      </c>
      <c r="B53" s="90"/>
      <c r="C53" s="91"/>
      <c r="D53" s="66"/>
      <c r="E53" s="68"/>
      <c r="F53" s="67"/>
      <c r="G53" s="66"/>
      <c r="H53" s="82">
        <v>0</v>
      </c>
      <c r="I53" s="68"/>
      <c r="J53" s="67"/>
      <c r="K53" s="66"/>
      <c r="L53" s="85">
        <v>0</v>
      </c>
    </row>
    <row r="54" spans="1:12">
      <c r="A54" s="87" t="s">
        <v>199</v>
      </c>
      <c r="B54" s="90"/>
      <c r="C54" s="91"/>
      <c r="D54" s="66"/>
      <c r="E54" s="68"/>
      <c r="F54" s="67"/>
      <c r="G54" s="66"/>
      <c r="H54" s="82">
        <v>0</v>
      </c>
      <c r="I54" s="68"/>
      <c r="J54" s="67"/>
      <c r="K54" s="66"/>
      <c r="L54" s="85">
        <v>0</v>
      </c>
    </row>
    <row r="55" spans="1:12">
      <c r="A55" s="87" t="s">
        <v>200</v>
      </c>
      <c r="B55" s="90"/>
      <c r="C55" s="91"/>
      <c r="D55" s="66"/>
      <c r="E55" s="68"/>
      <c r="F55" s="67"/>
      <c r="G55" s="66"/>
      <c r="H55" s="82">
        <v>0</v>
      </c>
      <c r="I55" s="68"/>
      <c r="J55" s="67"/>
      <c r="K55" s="66"/>
      <c r="L55" s="85">
        <v>0</v>
      </c>
    </row>
    <row r="56" spans="1:12">
      <c r="A56" s="87" t="s">
        <v>201</v>
      </c>
      <c r="B56" s="90"/>
      <c r="C56" s="91"/>
      <c r="D56" s="66"/>
      <c r="E56" s="68"/>
      <c r="F56" s="67"/>
      <c r="G56" s="66"/>
      <c r="H56" s="82">
        <v>0</v>
      </c>
      <c r="I56" s="68"/>
      <c r="J56" s="67"/>
      <c r="K56" s="66"/>
      <c r="L56" s="85">
        <v>0</v>
      </c>
    </row>
    <row r="57" spans="1:12">
      <c r="A57" s="87" t="s">
        <v>202</v>
      </c>
      <c r="B57" s="90"/>
      <c r="C57" s="91"/>
      <c r="D57" s="66"/>
      <c r="E57" s="68"/>
      <c r="F57" s="67"/>
      <c r="G57" s="66"/>
      <c r="H57" s="82">
        <v>0</v>
      </c>
      <c r="I57" s="68"/>
      <c r="J57" s="67"/>
      <c r="K57" s="66"/>
      <c r="L57" s="85">
        <v>0</v>
      </c>
    </row>
    <row r="58" spans="1:12">
      <c r="A58" s="87" t="s">
        <v>203</v>
      </c>
      <c r="B58" s="90"/>
      <c r="C58" s="91"/>
      <c r="D58" s="66"/>
      <c r="E58" s="68"/>
      <c r="F58" s="67"/>
      <c r="G58" s="66"/>
      <c r="H58" s="82">
        <v>0</v>
      </c>
      <c r="I58" s="68"/>
      <c r="J58" s="67"/>
      <c r="K58" s="66"/>
      <c r="L58" s="85">
        <v>0</v>
      </c>
    </row>
    <row r="59" spans="1:12">
      <c r="A59" s="87" t="s">
        <v>204</v>
      </c>
      <c r="B59" s="90"/>
      <c r="C59" s="91"/>
      <c r="D59" s="66"/>
      <c r="E59" s="68"/>
      <c r="F59" s="67"/>
      <c r="G59" s="66"/>
      <c r="H59" s="82">
        <v>0</v>
      </c>
      <c r="I59" s="68"/>
      <c r="J59" s="67"/>
      <c r="K59" s="66"/>
      <c r="L59" s="85">
        <v>0</v>
      </c>
    </row>
    <row r="60" spans="1:12">
      <c r="A60" s="87" t="s">
        <v>205</v>
      </c>
      <c r="B60" s="90"/>
      <c r="C60" s="91"/>
      <c r="D60" s="66"/>
      <c r="E60" s="68"/>
      <c r="F60" s="67"/>
      <c r="G60" s="66"/>
      <c r="H60" s="82">
        <v>0</v>
      </c>
      <c r="I60" s="68"/>
      <c r="J60" s="67"/>
      <c r="K60" s="66"/>
      <c r="L60" s="85">
        <v>0</v>
      </c>
    </row>
    <row r="61" spans="1:12">
      <c r="A61" s="87" t="s">
        <v>206</v>
      </c>
      <c r="B61" s="90"/>
      <c r="C61" s="91"/>
      <c r="D61" s="66"/>
      <c r="E61" s="68"/>
      <c r="F61" s="67"/>
      <c r="G61" s="66"/>
      <c r="H61" s="82">
        <v>0</v>
      </c>
      <c r="I61" s="68"/>
      <c r="J61" s="67"/>
      <c r="K61" s="66"/>
      <c r="L61" s="85">
        <v>0</v>
      </c>
    </row>
    <row r="62" spans="1:12">
      <c r="A62" s="87" t="s">
        <v>207</v>
      </c>
      <c r="B62" s="90"/>
      <c r="C62" s="91"/>
      <c r="D62" s="66"/>
      <c r="E62" s="68"/>
      <c r="F62" s="67"/>
      <c r="G62" s="66"/>
      <c r="H62" s="82">
        <v>0</v>
      </c>
      <c r="I62" s="68"/>
      <c r="J62" s="67"/>
      <c r="K62" s="66"/>
      <c r="L62" s="85">
        <v>0</v>
      </c>
    </row>
    <row r="63" spans="1:12">
      <c r="A63" s="87" t="s">
        <v>208</v>
      </c>
      <c r="B63" s="90"/>
      <c r="C63" s="91"/>
      <c r="D63" s="66"/>
      <c r="E63" s="68"/>
      <c r="F63" s="67"/>
      <c r="G63" s="66"/>
      <c r="H63" s="82">
        <v>0</v>
      </c>
      <c r="I63" s="68"/>
      <c r="J63" s="67"/>
      <c r="K63" s="66"/>
      <c r="L63" s="85">
        <v>0</v>
      </c>
    </row>
    <row r="64" spans="1:12">
      <c r="A64" s="87" t="s">
        <v>209</v>
      </c>
      <c r="B64" s="90"/>
      <c r="C64" s="91"/>
      <c r="D64" s="66"/>
      <c r="E64" s="68"/>
      <c r="F64" s="67"/>
      <c r="G64" s="66"/>
      <c r="H64" s="82">
        <v>0</v>
      </c>
      <c r="I64" s="68"/>
      <c r="J64" s="67"/>
      <c r="K64" s="66"/>
      <c r="L64" s="85">
        <v>0</v>
      </c>
    </row>
    <row r="65" spans="1:12">
      <c r="A65" s="87" t="s">
        <v>210</v>
      </c>
      <c r="B65" s="90"/>
      <c r="C65" s="91"/>
      <c r="D65" s="66"/>
      <c r="E65" s="68"/>
      <c r="F65" s="67"/>
      <c r="G65" s="66"/>
      <c r="H65" s="82">
        <v>0</v>
      </c>
      <c r="I65" s="68"/>
      <c r="J65" s="67"/>
      <c r="K65" s="66"/>
      <c r="L65" s="85">
        <v>0</v>
      </c>
    </row>
    <row r="66" spans="1:12">
      <c r="A66" s="87" t="s">
        <v>211</v>
      </c>
      <c r="B66" s="90"/>
      <c r="C66" s="91"/>
      <c r="D66" s="66"/>
      <c r="E66" s="68"/>
      <c r="F66" s="67"/>
      <c r="G66" s="66"/>
      <c r="H66" s="82">
        <v>0</v>
      </c>
      <c r="I66" s="68"/>
      <c r="J66" s="67"/>
      <c r="K66" s="66"/>
      <c r="L66" s="85">
        <v>0</v>
      </c>
    </row>
    <row r="67" spans="1:12">
      <c r="A67" s="87" t="s">
        <v>212</v>
      </c>
      <c r="B67" s="90"/>
      <c r="C67" s="91"/>
      <c r="D67" s="66"/>
      <c r="E67" s="68"/>
      <c r="F67" s="67"/>
      <c r="G67" s="66"/>
      <c r="H67" s="82">
        <v>0</v>
      </c>
      <c r="I67" s="68"/>
      <c r="J67" s="67"/>
      <c r="K67" s="66"/>
      <c r="L67" s="85">
        <v>0</v>
      </c>
    </row>
    <row r="68" spans="1:12" ht="17.25">
      <c r="A68" s="87" t="s">
        <v>213</v>
      </c>
      <c r="B68" s="90"/>
      <c r="C68" s="91"/>
      <c r="D68" s="66"/>
      <c r="E68" s="68"/>
      <c r="F68" s="67"/>
      <c r="G68" s="66"/>
      <c r="H68" s="83">
        <v>0</v>
      </c>
      <c r="I68" s="68"/>
      <c r="J68" s="67"/>
      <c r="K68" s="66"/>
      <c r="L68" s="86">
        <v>0</v>
      </c>
    </row>
    <row r="69" spans="1:12" ht="17.25">
      <c r="A69" s="69"/>
      <c r="B69" s="70" t="s">
        <v>214</v>
      </c>
      <c r="C69" s="71"/>
      <c r="D69" s="72"/>
      <c r="E69" s="73"/>
      <c r="F69" s="74"/>
      <c r="G69" s="75"/>
      <c r="H69" s="89">
        <f>SUM($H$9:$H$68)</f>
        <v>0</v>
      </c>
      <c r="I69" s="75"/>
      <c r="J69" s="74"/>
      <c r="K69" s="75"/>
      <c r="L69" s="291">
        <f>SUM($L$9:$L$68)</f>
        <v>0</v>
      </c>
    </row>
    <row r="70" spans="1:12" s="359" customFormat="1" ht="7.9" customHeight="1">
      <c r="A70" s="448"/>
      <c r="B70" s="449"/>
      <c r="C70" s="449"/>
      <c r="D70" s="450"/>
      <c r="E70" s="450"/>
      <c r="F70" s="451"/>
      <c r="G70" s="449"/>
      <c r="H70" s="449"/>
      <c r="I70" s="449"/>
      <c r="J70" s="451"/>
      <c r="K70" s="449"/>
      <c r="L70" s="449"/>
    </row>
    <row r="71" spans="1:12" s="359" customFormat="1">
      <c r="A71" s="448"/>
      <c r="B71" s="784" t="s">
        <v>215</v>
      </c>
      <c r="C71" s="784"/>
      <c r="D71" s="784"/>
      <c r="E71" s="784"/>
      <c r="F71" s="784"/>
      <c r="G71" s="784"/>
      <c r="H71" s="784"/>
      <c r="I71" s="784"/>
      <c r="J71" s="784"/>
      <c r="K71" s="784"/>
      <c r="L71" s="784"/>
    </row>
    <row r="72" spans="1:12" s="359" customFormat="1" ht="30.6" customHeight="1">
      <c r="A72" s="452"/>
      <c r="B72" s="783" t="s">
        <v>323</v>
      </c>
      <c r="C72" s="783"/>
      <c r="D72" s="783"/>
      <c r="E72" s="783"/>
      <c r="F72" s="783"/>
      <c r="G72" s="783"/>
      <c r="H72" s="783"/>
      <c r="I72" s="783"/>
      <c r="J72" s="783"/>
      <c r="K72" s="783"/>
      <c r="L72" s="453"/>
    </row>
    <row r="73" spans="1:12" s="359" customFormat="1" ht="28.9" customHeight="1">
      <c r="A73" s="452"/>
      <c r="B73" s="783"/>
      <c r="C73" s="783"/>
      <c r="D73" s="783"/>
      <c r="E73" s="783"/>
      <c r="F73" s="783"/>
      <c r="G73" s="783"/>
      <c r="H73" s="783"/>
      <c r="I73" s="783"/>
      <c r="J73" s="783"/>
      <c r="K73" s="783"/>
      <c r="L73" s="453"/>
    </row>
    <row r="74" spans="1:12" s="359" customFormat="1" ht="15.75">
      <c r="A74" s="452"/>
      <c r="B74" s="453"/>
      <c r="C74" s="453"/>
      <c r="D74" s="453"/>
      <c r="E74" s="453"/>
      <c r="F74" s="453"/>
      <c r="G74" s="453"/>
      <c r="H74" s="453"/>
      <c r="I74" s="453"/>
      <c r="J74" s="453"/>
      <c r="K74" s="453"/>
      <c r="L74" s="453"/>
    </row>
    <row r="75" spans="1:12" s="359" customFormat="1" ht="15.75">
      <c r="A75" s="452"/>
      <c r="B75" s="453"/>
      <c r="C75" s="453"/>
      <c r="D75" s="453"/>
      <c r="E75" s="453"/>
      <c r="F75" s="453"/>
      <c r="G75" s="453"/>
      <c r="H75" s="453"/>
      <c r="I75" s="453"/>
      <c r="J75" s="453"/>
      <c r="K75" s="453"/>
      <c r="L75" s="453"/>
    </row>
    <row r="76" spans="1:12" s="359" customFormat="1" ht="15.75">
      <c r="A76" s="452"/>
      <c r="B76" s="453"/>
      <c r="C76" s="453"/>
      <c r="D76" s="453"/>
      <c r="E76" s="453"/>
      <c r="F76" s="453"/>
      <c r="G76" s="453"/>
      <c r="H76" s="453"/>
      <c r="I76" s="453"/>
      <c r="J76" s="453"/>
      <c r="K76" s="453"/>
      <c r="L76" s="453"/>
    </row>
    <row r="77" spans="1:12" s="359" customFormat="1" ht="15.75">
      <c r="A77" s="452"/>
      <c r="B77" s="453"/>
      <c r="C77" s="444"/>
      <c r="D77" s="444"/>
      <c r="E77" s="444"/>
      <c r="F77" s="444"/>
      <c r="G77" s="453"/>
      <c r="H77" s="453"/>
      <c r="I77" s="453"/>
      <c r="J77" s="444"/>
      <c r="K77" s="453"/>
      <c r="L77" s="453"/>
    </row>
    <row r="78" spans="1:12" s="359" customFormat="1" ht="15.75">
      <c r="A78" s="452"/>
      <c r="B78" s="453"/>
      <c r="C78" s="444"/>
      <c r="D78" s="444"/>
      <c r="E78" s="444"/>
      <c r="F78" s="444"/>
      <c r="G78" s="453"/>
      <c r="H78" s="453"/>
      <c r="I78" s="453"/>
      <c r="J78" s="444"/>
      <c r="K78" s="453"/>
      <c r="L78" s="453"/>
    </row>
    <row r="79" spans="1:12" s="359" customFormat="1"/>
    <row r="80" spans="1:12"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row r="201" s="359" customFormat="1"/>
    <row r="202" s="359" customFormat="1"/>
    <row r="203" s="359" customFormat="1"/>
    <row r="204" s="359" customFormat="1"/>
    <row r="205" s="359" customFormat="1"/>
    <row r="206" s="359" customFormat="1"/>
    <row r="207" s="359" customFormat="1"/>
    <row r="208" s="359" customFormat="1"/>
    <row r="209" s="359" customFormat="1"/>
    <row r="210" s="359" customFormat="1"/>
    <row r="211" s="359" customFormat="1"/>
    <row r="212" s="359" customFormat="1"/>
    <row r="213" s="359" customFormat="1"/>
    <row r="214" s="359" customFormat="1"/>
    <row r="215" s="359" customFormat="1"/>
    <row r="216" s="359" customFormat="1"/>
    <row r="217" s="359" customFormat="1"/>
    <row r="218" s="359" customFormat="1"/>
    <row r="219" s="359" customFormat="1"/>
    <row r="220" s="359" customFormat="1"/>
    <row r="221" s="359" customFormat="1"/>
    <row r="222" s="359" customFormat="1"/>
    <row r="223" s="359" customFormat="1"/>
    <row r="224" s="359" customFormat="1"/>
    <row r="225" s="359" customFormat="1"/>
    <row r="226" s="359" customFormat="1"/>
    <row r="227" s="359" customFormat="1"/>
    <row r="228" s="359" customFormat="1"/>
    <row r="229" s="359" customFormat="1"/>
    <row r="230" s="359" customFormat="1"/>
    <row r="231" s="359" customFormat="1"/>
    <row r="232" s="359" customFormat="1"/>
    <row r="233" s="359" customFormat="1"/>
    <row r="234" s="359" customFormat="1"/>
    <row r="235" s="359" customFormat="1"/>
    <row r="236" s="359" customFormat="1"/>
    <row r="237" s="359" customFormat="1"/>
    <row r="238" s="359" customFormat="1"/>
    <row r="239" s="359" customFormat="1"/>
    <row r="240" s="359" customFormat="1"/>
    <row r="241" s="359" customFormat="1"/>
    <row r="242" s="359" customFormat="1"/>
    <row r="243" s="359" customFormat="1"/>
  </sheetData>
  <customSheetViews>
    <customSheetView guid="{B132CD03-A5D7-4D81-A86A-BF3963EBDAE2}">
      <selection activeCell="J3" sqref="J3:K3"/>
      <pageMargins left="0.7" right="0.7" top="0.75" bottom="0.75" header="0.3" footer="0.3"/>
      <pageSetup orientation="portrait"/>
    </customSheetView>
  </customSheetViews>
  <mergeCells count="7">
    <mergeCell ref="B73:K73"/>
    <mergeCell ref="B71:L71"/>
    <mergeCell ref="A6:C8"/>
    <mergeCell ref="C3:E3"/>
    <mergeCell ref="C4:E4"/>
    <mergeCell ref="J3:K3"/>
    <mergeCell ref="B72:K72"/>
  </mergeCells>
  <phoneticPr fontId="40" type="noConversion"/>
  <pageMargins left="0.25" right="0.25" top="0.5" bottom="0.5" header="0.25" footer="0.25"/>
  <pageSetup scale="69" orientation="portrait" r:id="rId1"/>
  <headerFooter>
    <oddHeader>&amp;R&amp;9Healthcare and Family Services
Emergency Medical Transportation Cost Report</oddHeader>
    <oddFooter>&amp;C&amp;9Sch 6 - Reclassifications&amp;R&amp;9Page &amp;P of &amp;N</oddFooter>
  </headerFooter>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193"/>
  <sheetViews>
    <sheetView zoomScaleNormal="100" zoomScalePageLayoutView="80" workbookViewId="0">
      <selection activeCell="B9" sqref="B9:C9"/>
    </sheetView>
  </sheetViews>
  <sheetFormatPr defaultColWidth="8.85546875" defaultRowHeight="15"/>
  <cols>
    <col min="2" max="2" width="17.42578125" customWidth="1"/>
    <col min="3" max="3" width="26.140625" customWidth="1"/>
    <col min="4" max="4" width="13" customWidth="1"/>
    <col min="5" max="5" width="14.85546875" customWidth="1"/>
    <col min="6" max="7" width="17" customWidth="1"/>
    <col min="8" max="8" width="13.42578125" customWidth="1"/>
    <col min="9" max="9" width="12.140625" customWidth="1"/>
    <col min="10" max="45" width="8.85546875" style="359"/>
  </cols>
  <sheetData>
    <row r="1" spans="1:9" s="359" customFormat="1" ht="15.75">
      <c r="A1" s="801" t="s">
        <v>216</v>
      </c>
      <c r="B1" s="801"/>
      <c r="C1" s="801"/>
      <c r="D1" s="801"/>
      <c r="E1" s="801"/>
      <c r="F1" s="801"/>
      <c r="G1" s="801"/>
      <c r="H1" s="801"/>
      <c r="I1" s="801"/>
    </row>
    <row r="2" spans="1:9" s="359" customFormat="1">
      <c r="A2" s="460"/>
      <c r="B2" s="460"/>
      <c r="C2" s="460"/>
      <c r="D2" s="460"/>
      <c r="E2" s="460"/>
      <c r="F2" s="460"/>
      <c r="G2" s="460"/>
      <c r="H2" s="460"/>
      <c r="I2" s="460"/>
    </row>
    <row r="3" spans="1:9" s="359" customFormat="1">
      <c r="A3" s="802" t="s">
        <v>146</v>
      </c>
      <c r="B3" s="802"/>
      <c r="C3" s="820">
        <f>'General Information'!A5</f>
        <v>0</v>
      </c>
      <c r="D3" s="820"/>
      <c r="E3" s="461"/>
      <c r="F3" s="461"/>
      <c r="G3" s="462" t="s">
        <v>40</v>
      </c>
      <c r="H3" s="700">
        <f>'General Information'!$C$25</f>
        <v>0</v>
      </c>
      <c r="I3" s="700"/>
    </row>
    <row r="4" spans="1:9" s="359" customFormat="1">
      <c r="A4" s="802" t="s">
        <v>41</v>
      </c>
      <c r="B4" s="802"/>
      <c r="C4" s="803">
        <f>'General Information'!F5</f>
        <v>0</v>
      </c>
      <c r="D4" s="803"/>
      <c r="E4" s="461"/>
      <c r="F4" s="461"/>
      <c r="G4" s="461"/>
      <c r="H4" s="461"/>
      <c r="I4" s="463"/>
    </row>
    <row r="5" spans="1:9" s="359" customFormat="1">
      <c r="A5" s="804"/>
      <c r="B5" s="804"/>
      <c r="C5" s="464"/>
      <c r="D5" s="465"/>
      <c r="E5" s="466"/>
      <c r="F5" s="466"/>
      <c r="G5" s="466"/>
      <c r="H5" s="466"/>
      <c r="I5" s="467"/>
    </row>
    <row r="6" spans="1:9" ht="23.25" customHeight="1">
      <c r="A6" s="823" t="s">
        <v>125</v>
      </c>
      <c r="B6" s="824"/>
      <c r="C6" s="815"/>
      <c r="D6" s="810" t="s">
        <v>217</v>
      </c>
      <c r="E6" s="810" t="s">
        <v>218</v>
      </c>
      <c r="F6" s="814" t="s">
        <v>43</v>
      </c>
      <c r="G6" s="815"/>
      <c r="H6" s="808" t="s">
        <v>152</v>
      </c>
      <c r="I6" s="806" t="s">
        <v>219</v>
      </c>
    </row>
    <row r="7" spans="1:9" ht="23.25" customHeight="1">
      <c r="A7" s="825"/>
      <c r="B7" s="826"/>
      <c r="C7" s="827"/>
      <c r="D7" s="811"/>
      <c r="E7" s="811"/>
      <c r="F7" s="816"/>
      <c r="G7" s="817"/>
      <c r="H7" s="809"/>
      <c r="I7" s="807"/>
    </row>
    <row r="8" spans="1:9" ht="15.75" thickBot="1">
      <c r="A8" s="828"/>
      <c r="B8" s="829"/>
      <c r="C8" s="830"/>
      <c r="D8" s="299">
        <v>1</v>
      </c>
      <c r="E8" s="105">
        <v>2</v>
      </c>
      <c r="F8" s="818">
        <v>3</v>
      </c>
      <c r="G8" s="819"/>
      <c r="H8" s="106">
        <v>4</v>
      </c>
      <c r="I8" s="107">
        <v>5</v>
      </c>
    </row>
    <row r="9" spans="1:9" ht="15.75" thickTop="1">
      <c r="A9" s="108" t="s">
        <v>154</v>
      </c>
      <c r="B9" s="812"/>
      <c r="C9" s="813"/>
      <c r="D9" s="97"/>
      <c r="E9" s="104">
        <v>0</v>
      </c>
      <c r="F9" s="821"/>
      <c r="G9" s="822"/>
      <c r="H9" s="98"/>
      <c r="I9" s="99"/>
    </row>
    <row r="10" spans="1:9">
      <c r="A10" s="109" t="s">
        <v>155</v>
      </c>
      <c r="B10" s="812"/>
      <c r="C10" s="813"/>
      <c r="D10" s="96"/>
      <c r="E10" s="103">
        <v>0</v>
      </c>
      <c r="F10" s="831"/>
      <c r="G10" s="832"/>
      <c r="H10" s="100"/>
      <c r="I10" s="101"/>
    </row>
    <row r="11" spans="1:9">
      <c r="A11" s="109" t="s">
        <v>156</v>
      </c>
      <c r="B11" s="795"/>
      <c r="C11" s="796"/>
      <c r="D11" s="96"/>
      <c r="E11" s="103">
        <v>0</v>
      </c>
      <c r="F11" s="831"/>
      <c r="G11" s="832"/>
      <c r="H11" s="100"/>
      <c r="I11" s="101"/>
    </row>
    <row r="12" spans="1:9">
      <c r="A12" s="109" t="s">
        <v>157</v>
      </c>
      <c r="B12" s="795"/>
      <c r="C12" s="796"/>
      <c r="D12" s="96"/>
      <c r="E12" s="103">
        <v>0</v>
      </c>
      <c r="F12" s="831"/>
      <c r="G12" s="832"/>
      <c r="H12" s="100"/>
      <c r="I12" s="101"/>
    </row>
    <row r="13" spans="1:9">
      <c r="A13" s="109" t="s">
        <v>158</v>
      </c>
      <c r="B13" s="795"/>
      <c r="C13" s="796"/>
      <c r="D13" s="96"/>
      <c r="E13" s="103">
        <v>0</v>
      </c>
      <c r="F13" s="831"/>
      <c r="G13" s="832"/>
      <c r="H13" s="100"/>
      <c r="I13" s="101"/>
    </row>
    <row r="14" spans="1:9">
      <c r="A14" s="109" t="s">
        <v>159</v>
      </c>
      <c r="B14" s="795"/>
      <c r="C14" s="796"/>
      <c r="D14" s="96"/>
      <c r="E14" s="103">
        <v>0</v>
      </c>
      <c r="F14" s="831"/>
      <c r="G14" s="832"/>
      <c r="H14" s="100"/>
      <c r="I14" s="101"/>
    </row>
    <row r="15" spans="1:9">
      <c r="A15" s="109" t="s">
        <v>160</v>
      </c>
      <c r="B15" s="795"/>
      <c r="C15" s="796"/>
      <c r="D15" s="96"/>
      <c r="E15" s="103">
        <v>0</v>
      </c>
      <c r="F15" s="831"/>
      <c r="G15" s="832"/>
      <c r="H15" s="100"/>
      <c r="I15" s="101"/>
    </row>
    <row r="16" spans="1:9">
      <c r="A16" s="109" t="s">
        <v>161</v>
      </c>
      <c r="B16" s="795"/>
      <c r="C16" s="796"/>
      <c r="D16" s="96"/>
      <c r="E16" s="103">
        <v>0</v>
      </c>
      <c r="F16" s="831"/>
      <c r="G16" s="832"/>
      <c r="H16" s="100"/>
      <c r="I16" s="101"/>
    </row>
    <row r="17" spans="1:9">
      <c r="A17" s="109" t="s">
        <v>162</v>
      </c>
      <c r="B17" s="795"/>
      <c r="C17" s="796"/>
      <c r="D17" s="96"/>
      <c r="E17" s="103">
        <v>0</v>
      </c>
      <c r="F17" s="831"/>
      <c r="G17" s="832"/>
      <c r="H17" s="100"/>
      <c r="I17" s="101"/>
    </row>
    <row r="18" spans="1:9">
      <c r="A18" s="109" t="s">
        <v>163</v>
      </c>
      <c r="B18" s="795"/>
      <c r="C18" s="796"/>
      <c r="D18" s="96"/>
      <c r="E18" s="103">
        <v>0</v>
      </c>
      <c r="F18" s="831"/>
      <c r="G18" s="832"/>
      <c r="H18" s="100"/>
      <c r="I18" s="101"/>
    </row>
    <row r="19" spans="1:9">
      <c r="A19" s="109" t="s">
        <v>164</v>
      </c>
      <c r="B19" s="116"/>
      <c r="C19" s="117"/>
      <c r="D19" s="96"/>
      <c r="E19" s="103">
        <v>0</v>
      </c>
      <c r="F19" s="114"/>
      <c r="G19" s="115"/>
      <c r="H19" s="100"/>
      <c r="I19" s="101"/>
    </row>
    <row r="20" spans="1:9">
      <c r="A20" s="110" t="s">
        <v>165</v>
      </c>
      <c r="B20" s="116"/>
      <c r="C20" s="117"/>
      <c r="D20" s="96"/>
      <c r="E20" s="103">
        <v>0</v>
      </c>
      <c r="F20" s="114"/>
      <c r="G20" s="115"/>
      <c r="H20" s="100"/>
      <c r="I20" s="101"/>
    </row>
    <row r="21" spans="1:9">
      <c r="A21" s="110" t="s">
        <v>166</v>
      </c>
      <c r="B21" s="116"/>
      <c r="C21" s="117"/>
      <c r="D21" s="96"/>
      <c r="E21" s="103">
        <v>0</v>
      </c>
      <c r="F21" s="114"/>
      <c r="G21" s="115"/>
      <c r="H21" s="100"/>
      <c r="I21" s="101"/>
    </row>
    <row r="22" spans="1:9">
      <c r="A22" s="110" t="s">
        <v>167</v>
      </c>
      <c r="B22" s="116"/>
      <c r="C22" s="117"/>
      <c r="D22" s="96"/>
      <c r="E22" s="103">
        <v>0</v>
      </c>
      <c r="F22" s="114"/>
      <c r="G22" s="115"/>
      <c r="H22" s="100"/>
      <c r="I22" s="101"/>
    </row>
    <row r="23" spans="1:9">
      <c r="A23" s="110" t="s">
        <v>168</v>
      </c>
      <c r="B23" s="116"/>
      <c r="C23" s="117"/>
      <c r="D23" s="96"/>
      <c r="E23" s="103">
        <v>0</v>
      </c>
      <c r="F23" s="114"/>
      <c r="G23" s="115"/>
      <c r="H23" s="100"/>
      <c r="I23" s="101"/>
    </row>
    <row r="24" spans="1:9">
      <c r="A24" s="110" t="s">
        <v>169</v>
      </c>
      <c r="B24" s="116"/>
      <c r="C24" s="117"/>
      <c r="D24" s="96"/>
      <c r="E24" s="103">
        <v>0</v>
      </c>
      <c r="F24" s="114"/>
      <c r="G24" s="115"/>
      <c r="H24" s="100"/>
      <c r="I24" s="101"/>
    </row>
    <row r="25" spans="1:9">
      <c r="A25" s="110" t="s">
        <v>170</v>
      </c>
      <c r="B25" s="116"/>
      <c r="C25" s="117"/>
      <c r="D25" s="96"/>
      <c r="E25" s="103">
        <v>0</v>
      </c>
      <c r="F25" s="114"/>
      <c r="G25" s="115"/>
      <c r="H25" s="100"/>
      <c r="I25" s="101"/>
    </row>
    <row r="26" spans="1:9">
      <c r="A26" s="110" t="s">
        <v>171</v>
      </c>
      <c r="B26" s="116"/>
      <c r="C26" s="117"/>
      <c r="D26" s="96"/>
      <c r="E26" s="103">
        <v>0</v>
      </c>
      <c r="F26" s="114"/>
      <c r="G26" s="115"/>
      <c r="H26" s="100"/>
      <c r="I26" s="101"/>
    </row>
    <row r="27" spans="1:9">
      <c r="A27" s="110" t="s">
        <v>172</v>
      </c>
      <c r="B27" s="116"/>
      <c r="C27" s="117"/>
      <c r="D27" s="96"/>
      <c r="E27" s="103">
        <v>0</v>
      </c>
      <c r="F27" s="114"/>
      <c r="G27" s="115"/>
      <c r="H27" s="100"/>
      <c r="I27" s="101"/>
    </row>
    <row r="28" spans="1:9">
      <c r="A28" s="110" t="s">
        <v>173</v>
      </c>
      <c r="B28" s="116"/>
      <c r="C28" s="117"/>
      <c r="D28" s="96"/>
      <c r="E28" s="103">
        <v>0</v>
      </c>
      <c r="F28" s="114"/>
      <c r="G28" s="115"/>
      <c r="H28" s="100"/>
      <c r="I28" s="101"/>
    </row>
    <row r="29" spans="1:9">
      <c r="A29" s="109" t="s">
        <v>174</v>
      </c>
      <c r="B29" s="795"/>
      <c r="C29" s="796"/>
      <c r="D29" s="96"/>
      <c r="E29" s="103">
        <v>0</v>
      </c>
      <c r="F29" s="831"/>
      <c r="G29" s="832"/>
      <c r="H29" s="100"/>
      <c r="I29" s="101"/>
    </row>
    <row r="30" spans="1:9">
      <c r="A30" s="110" t="s">
        <v>175</v>
      </c>
      <c r="B30" s="795"/>
      <c r="C30" s="796"/>
      <c r="D30" s="96"/>
      <c r="E30" s="103">
        <v>0</v>
      </c>
      <c r="F30" s="831"/>
      <c r="G30" s="832"/>
      <c r="H30" s="100"/>
      <c r="I30" s="101"/>
    </row>
    <row r="31" spans="1:9">
      <c r="A31" s="110" t="s">
        <v>176</v>
      </c>
      <c r="B31" s="799"/>
      <c r="C31" s="800"/>
      <c r="D31" s="96"/>
      <c r="E31" s="103">
        <v>0</v>
      </c>
      <c r="F31" s="835"/>
      <c r="G31" s="836"/>
      <c r="H31" s="100"/>
      <c r="I31" s="101"/>
    </row>
    <row r="32" spans="1:9">
      <c r="A32" s="110" t="s">
        <v>177</v>
      </c>
      <c r="B32" s="799"/>
      <c r="C32" s="800"/>
      <c r="D32" s="96"/>
      <c r="E32" s="103">
        <v>0</v>
      </c>
      <c r="F32" s="835"/>
      <c r="G32" s="836"/>
      <c r="H32" s="100"/>
      <c r="I32" s="101"/>
    </row>
    <row r="33" spans="1:9">
      <c r="A33" s="110" t="s">
        <v>178</v>
      </c>
      <c r="B33" s="799"/>
      <c r="C33" s="800"/>
      <c r="D33" s="96"/>
      <c r="E33" s="103">
        <v>0</v>
      </c>
      <c r="F33" s="835"/>
      <c r="G33" s="836"/>
      <c r="H33" s="100"/>
      <c r="I33" s="101"/>
    </row>
    <row r="34" spans="1:9">
      <c r="A34" s="110" t="s">
        <v>179</v>
      </c>
      <c r="B34" s="795"/>
      <c r="C34" s="796"/>
      <c r="D34" s="96"/>
      <c r="E34" s="103">
        <v>0</v>
      </c>
      <c r="F34" s="831"/>
      <c r="G34" s="832"/>
      <c r="H34" s="100"/>
      <c r="I34" s="101"/>
    </row>
    <row r="35" spans="1:9">
      <c r="A35" s="110" t="s">
        <v>180</v>
      </c>
      <c r="B35" s="795"/>
      <c r="C35" s="796"/>
      <c r="D35" s="96"/>
      <c r="E35" s="103">
        <v>0</v>
      </c>
      <c r="F35" s="831"/>
      <c r="G35" s="832"/>
      <c r="H35" s="100"/>
      <c r="I35" s="101"/>
    </row>
    <row r="36" spans="1:9">
      <c r="A36" s="110" t="s">
        <v>181</v>
      </c>
      <c r="B36" s="795"/>
      <c r="C36" s="796"/>
      <c r="D36" s="96"/>
      <c r="E36" s="103">
        <v>0</v>
      </c>
      <c r="F36" s="831"/>
      <c r="G36" s="832"/>
      <c r="H36" s="100"/>
      <c r="I36" s="101"/>
    </row>
    <row r="37" spans="1:9">
      <c r="A37" s="110" t="s">
        <v>182</v>
      </c>
      <c r="B37" s="799"/>
      <c r="C37" s="800"/>
      <c r="D37" s="96"/>
      <c r="E37" s="103">
        <v>0</v>
      </c>
      <c r="F37" s="835"/>
      <c r="G37" s="836"/>
      <c r="H37" s="100"/>
      <c r="I37" s="101"/>
    </row>
    <row r="38" spans="1:9" ht="17.25">
      <c r="A38" s="110" t="s">
        <v>183</v>
      </c>
      <c r="B38" s="795"/>
      <c r="C38" s="796"/>
      <c r="D38" s="96"/>
      <c r="E38" s="102">
        <v>0</v>
      </c>
      <c r="F38" s="831"/>
      <c r="G38" s="832"/>
      <c r="H38" s="100"/>
      <c r="I38" s="101"/>
    </row>
    <row r="39" spans="1:9" ht="17.25">
      <c r="A39" s="111"/>
      <c r="B39" s="797" t="s">
        <v>220</v>
      </c>
      <c r="C39" s="798"/>
      <c r="D39" s="112"/>
      <c r="E39" s="298">
        <f>SUM($E$9:$E$38)</f>
        <v>0</v>
      </c>
      <c r="F39" s="833"/>
      <c r="G39" s="834"/>
      <c r="H39" s="112"/>
      <c r="I39" s="113"/>
    </row>
    <row r="40" spans="1:9" s="359" customFormat="1">
      <c r="A40" s="805"/>
      <c r="B40" s="805"/>
      <c r="C40" s="805"/>
      <c r="D40" s="805"/>
      <c r="E40" s="805"/>
      <c r="F40" s="805"/>
      <c r="G40" s="805"/>
      <c r="H40" s="805"/>
      <c r="I40" s="805"/>
    </row>
    <row r="41" spans="1:9" s="359" customFormat="1" ht="15.75">
      <c r="A41" s="454"/>
      <c r="B41" s="542" t="s">
        <v>221</v>
      </c>
      <c r="C41" s="455"/>
      <c r="D41" s="456"/>
      <c r="E41" s="456"/>
      <c r="F41" s="456"/>
      <c r="G41" s="456"/>
      <c r="H41" s="456"/>
      <c r="I41" s="457"/>
    </row>
    <row r="42" spans="1:9" s="359" customFormat="1">
      <c r="A42" s="458"/>
      <c r="B42" s="543" t="s">
        <v>222</v>
      </c>
      <c r="C42" s="456"/>
      <c r="D42" s="456"/>
      <c r="E42" s="456"/>
      <c r="F42" s="456"/>
      <c r="G42" s="456"/>
      <c r="H42" s="456"/>
      <c r="I42" s="457"/>
    </row>
    <row r="43" spans="1:9" s="359" customFormat="1">
      <c r="A43" s="458"/>
      <c r="B43" s="543" t="s">
        <v>223</v>
      </c>
      <c r="C43" s="456"/>
      <c r="D43" s="456"/>
      <c r="E43" s="456"/>
      <c r="F43" s="456"/>
      <c r="G43" s="456"/>
      <c r="H43" s="456"/>
      <c r="I43" s="457"/>
    </row>
    <row r="44" spans="1:9" s="359" customFormat="1">
      <c r="A44" s="459"/>
      <c r="B44" s="459"/>
      <c r="C44" s="459"/>
      <c r="D44" s="459"/>
      <c r="E44" s="459"/>
      <c r="F44" s="459"/>
      <c r="G44" s="459"/>
      <c r="H44" s="459"/>
      <c r="I44" s="459"/>
    </row>
    <row r="45" spans="1:9" s="359" customFormat="1" ht="15.75">
      <c r="B45" s="539" t="s">
        <v>153</v>
      </c>
    </row>
    <row r="46" spans="1:9" s="359" customFormat="1">
      <c r="B46" s="540" t="s">
        <v>324</v>
      </c>
    </row>
    <row r="47" spans="1:9" s="359" customFormat="1">
      <c r="B47" s="541"/>
    </row>
    <row r="48" spans="1:9" s="359" customFormat="1" ht="15.75">
      <c r="B48" s="539" t="s">
        <v>325</v>
      </c>
    </row>
    <row r="49" spans="2:2" s="359" customFormat="1">
      <c r="B49" s="540" t="s">
        <v>326</v>
      </c>
    </row>
    <row r="50" spans="2:2" s="359" customFormat="1"/>
    <row r="51" spans="2:2" s="359" customFormat="1"/>
    <row r="52" spans="2:2" s="359" customFormat="1"/>
    <row r="53" spans="2:2" s="359" customFormat="1"/>
    <row r="54" spans="2:2" s="359" customFormat="1"/>
    <row r="55" spans="2:2" s="359" customFormat="1"/>
    <row r="56" spans="2:2" s="359" customFormat="1"/>
    <row r="57" spans="2:2" s="359" customFormat="1"/>
    <row r="58" spans="2:2" s="359" customFormat="1"/>
    <row r="59" spans="2:2" s="359" customFormat="1"/>
    <row r="60" spans="2:2" s="359" customFormat="1"/>
    <row r="61" spans="2:2" s="359" customFormat="1"/>
    <row r="62" spans="2:2" s="359" customFormat="1"/>
    <row r="63" spans="2:2" s="359" customFormat="1"/>
    <row r="64" spans="2:2" s="359" customFormat="1"/>
    <row r="65" s="359" customFormat="1"/>
    <row r="66" s="359" customFormat="1"/>
    <row r="67" s="359" customFormat="1"/>
    <row r="68" s="359" customFormat="1"/>
    <row r="69" s="359" customFormat="1"/>
    <row r="70" s="359" customFormat="1"/>
    <row r="71" s="359" customFormat="1"/>
    <row r="72" s="359" customFormat="1"/>
    <row r="73" s="359" customFormat="1"/>
    <row r="74" s="359" customFormat="1"/>
    <row r="75" s="359" customFormat="1"/>
    <row r="76" s="359" customFormat="1"/>
    <row r="77" s="359" customFormat="1"/>
    <row r="78" s="359" customFormat="1"/>
    <row r="79" s="359" customFormat="1"/>
    <row r="80"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sheetData>
  <customSheetViews>
    <customSheetView guid="{B132CD03-A5D7-4D81-A86A-BF3963EBDAE2}">
      <selection activeCell="H3" sqref="H3:I3"/>
      <pageMargins left="0.7" right="0.7" top="0.75" bottom="0.75" header="0.3" footer="0.3"/>
    </customSheetView>
  </customSheetViews>
  <mergeCells count="57">
    <mergeCell ref="F39:G39"/>
    <mergeCell ref="F30:G30"/>
    <mergeCell ref="F34:G34"/>
    <mergeCell ref="F35:G35"/>
    <mergeCell ref="F36:G36"/>
    <mergeCell ref="F38:G38"/>
    <mergeCell ref="F31:G31"/>
    <mergeCell ref="F32:G32"/>
    <mergeCell ref="F33:G33"/>
    <mergeCell ref="F37:G37"/>
    <mergeCell ref="F15:G15"/>
    <mergeCell ref="F16:G16"/>
    <mergeCell ref="F17:G17"/>
    <mergeCell ref="F18:G18"/>
    <mergeCell ref="F29:G29"/>
    <mergeCell ref="F11:G11"/>
    <mergeCell ref="F12:G12"/>
    <mergeCell ref="F13:G13"/>
    <mergeCell ref="F14:G14"/>
    <mergeCell ref="F10:G10"/>
    <mergeCell ref="H3:I3"/>
    <mergeCell ref="F6:G7"/>
    <mergeCell ref="F8:G8"/>
    <mergeCell ref="C3:D3"/>
    <mergeCell ref="F9:G9"/>
    <mergeCell ref="A6:C8"/>
    <mergeCell ref="D6:D7"/>
    <mergeCell ref="B9:C9"/>
    <mergeCell ref="A1:I1"/>
    <mergeCell ref="A3:B3"/>
    <mergeCell ref="C4:D4"/>
    <mergeCell ref="A5:B5"/>
    <mergeCell ref="A40:I40"/>
    <mergeCell ref="I6:I7"/>
    <mergeCell ref="H6:H7"/>
    <mergeCell ref="E6:E7"/>
    <mergeCell ref="B10:C10"/>
    <mergeCell ref="B11:C11"/>
    <mergeCell ref="B12:C12"/>
    <mergeCell ref="B13:C13"/>
    <mergeCell ref="B14:C14"/>
    <mergeCell ref="B15:C15"/>
    <mergeCell ref="B16:C16"/>
    <mergeCell ref="A4:B4"/>
    <mergeCell ref="B38:C38"/>
    <mergeCell ref="B39:C39"/>
    <mergeCell ref="B17:C17"/>
    <mergeCell ref="B18:C18"/>
    <mergeCell ref="B29:C29"/>
    <mergeCell ref="B30:C30"/>
    <mergeCell ref="B34:C34"/>
    <mergeCell ref="B31:C31"/>
    <mergeCell ref="B32:C32"/>
    <mergeCell ref="B33:C33"/>
    <mergeCell ref="B37:C37"/>
    <mergeCell ref="B35:C35"/>
    <mergeCell ref="B36:C36"/>
  </mergeCells>
  <phoneticPr fontId="40" type="noConversion"/>
  <pageMargins left="0.25" right="0.25" top="0.5" bottom="0.5" header="0.25" footer="0.25"/>
  <pageSetup scale="72" orientation="portrait" r:id="rId1"/>
  <headerFooter>
    <oddHeader>&amp;R&amp;9Healthcare and Family Services
Emergency Medical Transportation Cost Report</oddHeader>
    <oddFooter>&amp;C&amp;9Sch 7 - Adjustments&amp;R&amp;9Page &amp;P of &amp;N</oddFooter>
  </headerFooter>
  <ignoredErrors>
    <ignoredError sqref="A9:A38" numberStoredAsText="1"/>
  </ignoredErrors>
  <extLst>
    <ext xmlns:mx="http://schemas.microsoft.com/office/mac/excel/2008/main" uri="{64002731-A6B0-56B0-2670-7721B7C09600}">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66A85E11E30F4E991D0A89AF3E1058" ma:contentTypeVersion="21" ma:contentTypeDescription="Create a new document." ma:contentTypeScope="" ma:versionID="821c4448db4a4785d5e21f6e7cfec72c">
  <xsd:schema xmlns:xsd="http://www.w3.org/2001/XMLSchema" xmlns:xs="http://www.w3.org/2001/XMLSchema" xmlns:p="http://schemas.microsoft.com/office/2006/metadata/properties" xmlns:ns1="http://schemas.microsoft.com/sharepoint/v3" targetNamespace="http://schemas.microsoft.com/office/2006/metadata/properties" ma:root="true" ma:fieldsID="ed014c56596a3be896d2584575fe27c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1A1D81-7BC1-4FF4-BF59-EBF83059893D}">
  <ds:schemaRefs>
    <ds:schemaRef ds:uri="http://purl.org/dc/terms/"/>
    <ds:schemaRef ds:uri="http://schemas.microsoft.com/office/2006/documentManagement/types"/>
    <ds:schemaRef ds:uri="http://schemas.microsoft.com/sharepoint/v3"/>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9CE382C7-12D6-4B2D-98F9-1CB515642CDA}">
  <ds:schemaRefs>
    <ds:schemaRef ds:uri="http://schemas.microsoft.com/sharepoint/v3/contenttype/forms"/>
  </ds:schemaRefs>
</ds:datastoreItem>
</file>

<file path=customXml/itemProps3.xml><?xml version="1.0" encoding="utf-8"?>
<ds:datastoreItem xmlns:ds="http://schemas.openxmlformats.org/officeDocument/2006/customXml" ds:itemID="{C1FF4DAB-B11D-4295-B8DE-C367B08FC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General Information</vt:lpstr>
      <vt:lpstr>Provider Questionnaire</vt:lpstr>
      <vt:lpstr>Sch 1 - Total Expense</vt:lpstr>
      <vt:lpstr>Sch 2 - MTS Expense</vt:lpstr>
      <vt:lpstr>Sch 3 - NON-MTS Expense</vt:lpstr>
      <vt:lpstr>Sch 4 - CRSB</vt:lpstr>
      <vt:lpstr>Sch 5 - A&amp;G</vt:lpstr>
      <vt:lpstr>Sch 6 - Reclassifications</vt:lpstr>
      <vt:lpstr>Sch 7 - Adjustments</vt:lpstr>
      <vt:lpstr>Sch 8 - Revenues</vt:lpstr>
      <vt:lpstr>Sch 9 - Final Settlement</vt:lpstr>
      <vt:lpstr>Sch 10 - Notes</vt:lpstr>
      <vt:lpstr>Sheet1</vt:lpstr>
      <vt:lpstr>'General Information'!Print_Area</vt:lpstr>
      <vt:lpstr>'Provider Questionnaire'!Print_Area</vt:lpstr>
      <vt:lpstr>'Sch 1 - Total Expense'!Print_Area</vt:lpstr>
      <vt:lpstr>'Sch 10 - Notes'!Print_Area</vt:lpstr>
      <vt:lpstr>'Sch 2 - MTS Expense'!Print_Area</vt:lpstr>
      <vt:lpstr>'Sch 3 - NON-MTS Expense'!Print_Area</vt:lpstr>
      <vt:lpstr>'Sch 4 - CRSB'!Print_Area</vt:lpstr>
      <vt:lpstr>'Sch 5 - A&amp;G'!Print_Area</vt:lpstr>
      <vt:lpstr>'Sch 6 - Reclassifications'!Print_Area</vt:lpstr>
      <vt:lpstr>'Sch 7 - Adjustments'!Print_Area</vt:lpstr>
      <vt:lpstr>'Sch 8 - Revenues'!Print_Area</vt:lpstr>
      <vt:lpstr>'Sch 9 - Final Settlement'!Print_Area</vt:lpstr>
      <vt:lpstr>'Provider Questionnaire'!Print_Titles</vt:lpstr>
    </vt:vector>
  </TitlesOfParts>
  <Company>Thomas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GMET Cost Report</dc:title>
  <dc:creator>Kinsey Caldwell</dc:creator>
  <cp:lastModifiedBy>Hulskotter, Randy</cp:lastModifiedBy>
  <cp:lastPrinted>2022-05-05T16:33:17Z</cp:lastPrinted>
  <dcterms:created xsi:type="dcterms:W3CDTF">2015-12-02T19:09:06Z</dcterms:created>
  <dcterms:modified xsi:type="dcterms:W3CDTF">2023-06-20T16:37:44Z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0x0101000766A85E11E30F4E991D0A89AF3E1058</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ies>
</file>