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amona.finfrock\Desktop\"/>
    </mc:Choice>
  </mc:AlternateContent>
  <xr:revisionPtr revIDLastSave="0" documentId="8_{7606358A-3158-4830-8171-26828EA11CAE}" xr6:coauthVersionLast="47" xr6:coauthVersionMax="47" xr10:uidLastSave="{00000000-0000-0000-0000-000000000000}"/>
  <workbookProtection workbookAlgorithmName="SHA-512" workbookHashValue="p/76M+NocJYVqZ6zzQqKquHUrzh0Pqv+JaPqMb9JfIzSgGEAaQJP1hQi2wx0Uk5eAn3ObbyV258fIegJEOLYVQ==" workbookSaltValue="HAY1BKi+W6M+r83l3sRiQg==" workbookSpinCount="100000" lockStructure="1"/>
  <bookViews>
    <workbookView xWindow="35325" yWindow="3690" windowWidth="21600" windowHeight="11385" xr2:uid="{B2305E41-FB82-4F8E-A1F2-C179091C3E68}"/>
  </bookViews>
  <sheets>
    <sheet name="Budget Form" sheetId="11" r:id="rId1"/>
    <sheet name="BIMP language" sheetId="3" r:id="rId2"/>
    <sheet name="US Treasury ARPA Categories" sheetId="5" r:id="rId3"/>
    <sheet name="Drop Down" sheetId="14" state="hidden" r:id="rId4"/>
    <sheet name="Facility Payment Details" sheetId="15" state="hidden" r:id="rId5"/>
  </sheets>
  <definedNames>
    <definedName name="_xlnm._FilterDatabase" localSheetId="4" hidden="1">'Facility Payment Details'!$A$1:$N$650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1" l="1"/>
  <c r="E14" i="11"/>
  <c r="P29" i="11" l="1"/>
  <c r="Z29" i="11"/>
  <c r="Z43" i="11" l="1"/>
  <c r="AB43" i="11" s="1"/>
  <c r="AB52" i="11" s="1"/>
  <c r="Z52" i="11"/>
  <c r="Y52" i="11"/>
  <c r="X52" i="11"/>
  <c r="W52" i="11"/>
  <c r="V52" i="11"/>
  <c r="U52" i="11"/>
  <c r="T52" i="11"/>
  <c r="S52" i="11"/>
  <c r="R52" i="11"/>
  <c r="Q52" i="11"/>
  <c r="P52" i="11"/>
  <c r="O52" i="11"/>
  <c r="N52" i="11"/>
  <c r="M52" i="11"/>
  <c r="L52" i="11"/>
  <c r="K52" i="11"/>
  <c r="J52" i="11"/>
  <c r="I52" i="11"/>
  <c r="AB38" i="11"/>
  <c r="AB37" i="11"/>
  <c r="AB36" i="11"/>
  <c r="AB35" i="11"/>
  <c r="AB34" i="11"/>
  <c r="AB33" i="11"/>
  <c r="Z38" i="11"/>
  <c r="Z37" i="11"/>
  <c r="Z36" i="11"/>
  <c r="Z35" i="11"/>
  <c r="Z34" i="11"/>
  <c r="Z33" i="11"/>
  <c r="P38" i="11"/>
  <c r="P37" i="11"/>
  <c r="P36" i="11"/>
  <c r="P35" i="11"/>
  <c r="P34" i="11"/>
  <c r="P33" i="11"/>
  <c r="Z25" i="11" l="1"/>
  <c r="P25" i="11"/>
  <c r="R55" i="11"/>
  <c r="W55" i="11"/>
  <c r="V55" i="11"/>
  <c r="T55" i="11"/>
  <c r="S55" i="11"/>
  <c r="W29" i="11"/>
  <c r="V29" i="11"/>
  <c r="U29" i="11"/>
  <c r="U55" i="11" s="1"/>
  <c r="T29" i="11"/>
  <c r="S29" i="11"/>
  <c r="R29" i="11"/>
  <c r="M29" i="11"/>
  <c r="M55" i="11" s="1"/>
  <c r="L29" i="11"/>
  <c r="L55" i="11" s="1"/>
  <c r="K29" i="11"/>
  <c r="K55" i="11" s="1"/>
  <c r="J29" i="11"/>
  <c r="J55" i="11" s="1"/>
  <c r="P26" i="11"/>
  <c r="P27" i="11"/>
  <c r="P28" i="11"/>
  <c r="N29" i="11"/>
  <c r="O29" i="11"/>
  <c r="Q29" i="11"/>
  <c r="P32" i="11"/>
  <c r="P41" i="11"/>
  <c r="P42" i="11"/>
  <c r="P43" i="11"/>
  <c r="P44" i="11"/>
  <c r="P45" i="11"/>
  <c r="P46" i="11"/>
  <c r="P47" i="11"/>
  <c r="P48" i="11"/>
  <c r="P49" i="11"/>
  <c r="P50" i="11"/>
  <c r="N55" i="11"/>
  <c r="O55" i="11" l="1"/>
  <c r="P55" i="11"/>
  <c r="P30" i="11" s="1"/>
  <c r="Q55" i="11"/>
  <c r="E22" i="11"/>
  <c r="E21" i="11"/>
  <c r="E20" i="11"/>
  <c r="J650" i="15"/>
  <c r="K650" i="15"/>
  <c r="L650" i="15"/>
  <c r="O650" i="15"/>
  <c r="O649" i="15"/>
  <c r="O648" i="15"/>
  <c r="O647" i="15"/>
  <c r="O646" i="15"/>
  <c r="O645" i="15"/>
  <c r="O644" i="15"/>
  <c r="O643" i="15"/>
  <c r="O642" i="15"/>
  <c r="O641" i="15"/>
  <c r="O640" i="15"/>
  <c r="O639" i="15"/>
  <c r="O638" i="15"/>
  <c r="O637" i="15"/>
  <c r="O636" i="15"/>
  <c r="O635" i="15"/>
  <c r="O634" i="15"/>
  <c r="O633" i="15"/>
  <c r="O632" i="15"/>
  <c r="O631" i="15"/>
  <c r="O630" i="15"/>
  <c r="O629" i="15"/>
  <c r="O628" i="15"/>
  <c r="O627" i="15"/>
  <c r="O626" i="15"/>
  <c r="O625" i="15"/>
  <c r="O624" i="15"/>
  <c r="O623" i="15"/>
  <c r="O622" i="15"/>
  <c r="O621" i="15"/>
  <c r="O620" i="15"/>
  <c r="O619" i="15"/>
  <c r="O618" i="15"/>
  <c r="O617" i="15"/>
  <c r="O616" i="15"/>
  <c r="O615" i="15"/>
  <c r="O614" i="15"/>
  <c r="O613" i="15"/>
  <c r="O612" i="15"/>
  <c r="O611" i="15"/>
  <c r="O610" i="15"/>
  <c r="O609" i="15"/>
  <c r="O608" i="15"/>
  <c r="O607" i="15"/>
  <c r="O606" i="15"/>
  <c r="O605" i="15"/>
  <c r="O604" i="15"/>
  <c r="O603" i="15"/>
  <c r="O602" i="15"/>
  <c r="O601" i="15"/>
  <c r="O600" i="15"/>
  <c r="O599" i="15"/>
  <c r="O598" i="15"/>
  <c r="O597" i="15"/>
  <c r="O596" i="15"/>
  <c r="O595" i="15"/>
  <c r="O594" i="15"/>
  <c r="O593" i="15"/>
  <c r="O592" i="15"/>
  <c r="O591" i="15"/>
  <c r="O590" i="15"/>
  <c r="O589" i="15"/>
  <c r="O588" i="15"/>
  <c r="O587" i="15"/>
  <c r="O586" i="15"/>
  <c r="O585" i="15"/>
  <c r="O584" i="15"/>
  <c r="O583" i="15"/>
  <c r="O582" i="15"/>
  <c r="O581" i="15"/>
  <c r="O580" i="15"/>
  <c r="O579" i="15"/>
  <c r="O578" i="15"/>
  <c r="O577" i="15"/>
  <c r="O576" i="15"/>
  <c r="O575" i="15"/>
  <c r="O574" i="15"/>
  <c r="O573" i="15"/>
  <c r="O572" i="15"/>
  <c r="O571" i="15"/>
  <c r="O570" i="15"/>
  <c r="O569" i="15"/>
  <c r="O568" i="15"/>
  <c r="O567" i="15"/>
  <c r="O566" i="15"/>
  <c r="O565" i="15"/>
  <c r="O564" i="15"/>
  <c r="O563" i="15"/>
  <c r="O562" i="15"/>
  <c r="O561" i="15"/>
  <c r="O560" i="15"/>
  <c r="O559" i="15"/>
  <c r="O558" i="15"/>
  <c r="O557" i="15"/>
  <c r="O556" i="15"/>
  <c r="O555" i="15"/>
  <c r="O554" i="15"/>
  <c r="O553" i="15"/>
  <c r="O552" i="15"/>
  <c r="O551" i="15"/>
  <c r="O550" i="15"/>
  <c r="O549" i="15"/>
  <c r="O548" i="15"/>
  <c r="O547" i="15"/>
  <c r="O546" i="15"/>
  <c r="O545" i="15"/>
  <c r="O544" i="15"/>
  <c r="O543" i="15"/>
  <c r="O542" i="15"/>
  <c r="O541" i="15"/>
  <c r="O540" i="15"/>
  <c r="O539" i="15"/>
  <c r="O538" i="15"/>
  <c r="O537" i="15"/>
  <c r="O536" i="15"/>
  <c r="O535" i="15"/>
  <c r="O534" i="15"/>
  <c r="O533" i="15"/>
  <c r="O532" i="15"/>
  <c r="O531" i="15"/>
  <c r="O530" i="15"/>
  <c r="O529" i="15"/>
  <c r="O528" i="15"/>
  <c r="O527" i="15"/>
  <c r="O526" i="15"/>
  <c r="O525" i="15"/>
  <c r="O524" i="15"/>
  <c r="O523" i="15"/>
  <c r="O522" i="15"/>
  <c r="O521" i="15"/>
  <c r="O520" i="15"/>
  <c r="O519" i="15"/>
  <c r="O518" i="15"/>
  <c r="O517" i="15"/>
  <c r="O516" i="15"/>
  <c r="O515" i="15"/>
  <c r="O514" i="15"/>
  <c r="O513" i="15"/>
  <c r="O512" i="15"/>
  <c r="O511" i="15"/>
  <c r="O510" i="15"/>
  <c r="O509" i="15"/>
  <c r="O508" i="15"/>
  <c r="O507" i="15"/>
  <c r="O506" i="15"/>
  <c r="O505" i="15"/>
  <c r="O504" i="15"/>
  <c r="O503" i="15"/>
  <c r="O502" i="15"/>
  <c r="O501" i="15"/>
  <c r="O500" i="15"/>
  <c r="O499" i="15"/>
  <c r="O498" i="15"/>
  <c r="O497" i="15"/>
  <c r="O496" i="15"/>
  <c r="O495" i="15"/>
  <c r="O494" i="15"/>
  <c r="O493" i="15"/>
  <c r="O492" i="15"/>
  <c r="O491" i="15"/>
  <c r="O490" i="15"/>
  <c r="O489" i="15"/>
  <c r="O488" i="15"/>
  <c r="O487" i="15"/>
  <c r="O486" i="15"/>
  <c r="O485" i="15"/>
  <c r="O484" i="15"/>
  <c r="O483" i="15"/>
  <c r="O482" i="15"/>
  <c r="O481" i="15"/>
  <c r="O480" i="15"/>
  <c r="O479" i="15"/>
  <c r="O478" i="15"/>
  <c r="O477" i="15"/>
  <c r="O476" i="15"/>
  <c r="O475" i="15"/>
  <c r="O474" i="15"/>
  <c r="O473" i="15"/>
  <c r="O472" i="15"/>
  <c r="O471" i="15"/>
  <c r="O470" i="15"/>
  <c r="O469" i="15"/>
  <c r="O468" i="15"/>
  <c r="O467" i="15"/>
  <c r="O466" i="15"/>
  <c r="O465" i="15"/>
  <c r="O464" i="15"/>
  <c r="O463" i="15"/>
  <c r="O462" i="15"/>
  <c r="O461" i="15"/>
  <c r="O460" i="15"/>
  <c r="O459" i="15"/>
  <c r="O458" i="15"/>
  <c r="O457" i="15"/>
  <c r="O456" i="15"/>
  <c r="O455" i="15"/>
  <c r="O454" i="15"/>
  <c r="O453" i="15"/>
  <c r="O452" i="15"/>
  <c r="O451" i="15"/>
  <c r="O450" i="15"/>
  <c r="O449" i="15"/>
  <c r="O448" i="15"/>
  <c r="O447" i="15"/>
  <c r="O446" i="15"/>
  <c r="O445" i="15"/>
  <c r="O444" i="15"/>
  <c r="O443" i="15"/>
  <c r="O442" i="15"/>
  <c r="O441" i="15"/>
  <c r="O440" i="15"/>
  <c r="O439" i="15"/>
  <c r="O438" i="15"/>
  <c r="O437" i="15"/>
  <c r="O436" i="15"/>
  <c r="O435" i="15"/>
  <c r="O434" i="15"/>
  <c r="O433" i="15"/>
  <c r="O432" i="15"/>
  <c r="O431" i="15"/>
  <c r="O430" i="15"/>
  <c r="O429" i="15"/>
  <c r="O428" i="15"/>
  <c r="O427" i="15"/>
  <c r="O426" i="15"/>
  <c r="O425" i="15"/>
  <c r="O424" i="15"/>
  <c r="O423" i="15"/>
  <c r="O422" i="15"/>
  <c r="O421" i="15"/>
  <c r="O420" i="15"/>
  <c r="O419" i="15"/>
  <c r="O418" i="15"/>
  <c r="O417" i="15"/>
  <c r="O416" i="15"/>
  <c r="O415" i="15"/>
  <c r="O414" i="15"/>
  <c r="O413" i="15"/>
  <c r="O412" i="15"/>
  <c r="O411" i="15"/>
  <c r="O410" i="15"/>
  <c r="O409" i="15"/>
  <c r="O408" i="15"/>
  <c r="O407" i="15"/>
  <c r="O406" i="15"/>
  <c r="O405" i="15"/>
  <c r="O404" i="15"/>
  <c r="O403" i="15"/>
  <c r="O402" i="15"/>
  <c r="O401" i="15"/>
  <c r="O400" i="15"/>
  <c r="O399" i="15"/>
  <c r="O398" i="15"/>
  <c r="O397" i="15"/>
  <c r="O396" i="15"/>
  <c r="O395" i="15"/>
  <c r="O394" i="15"/>
  <c r="O393" i="15"/>
  <c r="O392" i="15"/>
  <c r="O391" i="15"/>
  <c r="O390" i="15"/>
  <c r="O389" i="15"/>
  <c r="O388" i="15"/>
  <c r="O387" i="15"/>
  <c r="O386" i="15"/>
  <c r="O385" i="15"/>
  <c r="O384" i="15"/>
  <c r="O383" i="15"/>
  <c r="O382" i="15"/>
  <c r="O381" i="15"/>
  <c r="O380" i="15"/>
  <c r="O379" i="15"/>
  <c r="O378" i="15"/>
  <c r="O377" i="15"/>
  <c r="O376" i="15"/>
  <c r="O375" i="15"/>
  <c r="O374" i="15"/>
  <c r="O373" i="15"/>
  <c r="O372" i="15"/>
  <c r="O371" i="15"/>
  <c r="O370" i="15"/>
  <c r="O369" i="15"/>
  <c r="O368" i="15"/>
  <c r="O367" i="15"/>
  <c r="O366" i="15"/>
  <c r="O365" i="15"/>
  <c r="O364" i="15"/>
  <c r="O363" i="15"/>
  <c r="O362" i="15"/>
  <c r="O361" i="15"/>
  <c r="O360" i="15"/>
  <c r="O359" i="15"/>
  <c r="O358" i="15"/>
  <c r="O357" i="15"/>
  <c r="O356" i="15"/>
  <c r="O355" i="15"/>
  <c r="O354" i="15"/>
  <c r="O353" i="15"/>
  <c r="O352" i="15"/>
  <c r="O351" i="15"/>
  <c r="O350" i="15"/>
  <c r="O349" i="15"/>
  <c r="O348" i="15"/>
  <c r="O347" i="15"/>
  <c r="O346" i="15"/>
  <c r="O345" i="15"/>
  <c r="O344" i="15"/>
  <c r="O343" i="15"/>
  <c r="O342" i="15"/>
  <c r="O341" i="15"/>
  <c r="O340" i="15"/>
  <c r="O339" i="15"/>
  <c r="O338" i="15"/>
  <c r="O337" i="15"/>
  <c r="O336" i="15"/>
  <c r="O335" i="15"/>
  <c r="O334" i="15"/>
  <c r="O333" i="15"/>
  <c r="O332" i="15"/>
  <c r="O331" i="15"/>
  <c r="O330" i="15"/>
  <c r="O329" i="15"/>
  <c r="O328" i="15"/>
  <c r="O327" i="15"/>
  <c r="O326" i="15"/>
  <c r="O325" i="15"/>
  <c r="O324" i="15"/>
  <c r="O323" i="15"/>
  <c r="O322" i="15"/>
  <c r="O321" i="15"/>
  <c r="O320" i="15"/>
  <c r="O319" i="15"/>
  <c r="O318" i="15"/>
  <c r="O317" i="15"/>
  <c r="O316" i="15"/>
  <c r="O315" i="15"/>
  <c r="O314" i="15"/>
  <c r="O313" i="15"/>
  <c r="O312" i="15"/>
  <c r="O311" i="15"/>
  <c r="O310" i="15"/>
  <c r="O309" i="15"/>
  <c r="O308" i="15"/>
  <c r="O307" i="15"/>
  <c r="O306" i="15"/>
  <c r="O305" i="15"/>
  <c r="O304" i="15"/>
  <c r="O303" i="15"/>
  <c r="O302" i="15"/>
  <c r="O301" i="15"/>
  <c r="O300" i="15"/>
  <c r="O299" i="15"/>
  <c r="O298" i="15"/>
  <c r="O297" i="15"/>
  <c r="O296" i="15"/>
  <c r="O295" i="15"/>
  <c r="O294" i="15"/>
  <c r="O293" i="15"/>
  <c r="O292" i="15"/>
  <c r="O291" i="15"/>
  <c r="O290" i="15"/>
  <c r="O289" i="15"/>
  <c r="O288" i="15"/>
  <c r="O287" i="15"/>
  <c r="O286" i="15"/>
  <c r="O285" i="15"/>
  <c r="O284" i="15"/>
  <c r="O283" i="15"/>
  <c r="O282" i="15"/>
  <c r="O281" i="15"/>
  <c r="O280" i="15"/>
  <c r="O279" i="15"/>
  <c r="O278" i="15"/>
  <c r="O277" i="15"/>
  <c r="O276" i="15"/>
  <c r="O275" i="15"/>
  <c r="O274" i="15"/>
  <c r="O273" i="15"/>
  <c r="O272" i="15"/>
  <c r="O271" i="15"/>
  <c r="O270" i="15"/>
  <c r="O269" i="15"/>
  <c r="O268" i="15"/>
  <c r="O267" i="15"/>
  <c r="O266" i="15"/>
  <c r="O265" i="15"/>
  <c r="O264" i="15"/>
  <c r="O263" i="15"/>
  <c r="O262" i="15"/>
  <c r="O261" i="15"/>
  <c r="O260" i="15"/>
  <c r="O259" i="15"/>
  <c r="O258" i="15"/>
  <c r="O257" i="15"/>
  <c r="O256" i="15"/>
  <c r="O255" i="15"/>
  <c r="O254" i="15"/>
  <c r="O253" i="15"/>
  <c r="O252" i="15"/>
  <c r="O251" i="15"/>
  <c r="O250" i="15"/>
  <c r="O249" i="15"/>
  <c r="O248" i="15"/>
  <c r="O247" i="15"/>
  <c r="O246" i="15"/>
  <c r="O245" i="15"/>
  <c r="O244" i="15"/>
  <c r="O243" i="15"/>
  <c r="O242" i="15"/>
  <c r="O241" i="15"/>
  <c r="O240" i="15"/>
  <c r="O239" i="15"/>
  <c r="O238" i="15"/>
  <c r="O237" i="15"/>
  <c r="O236" i="15"/>
  <c r="O235" i="15"/>
  <c r="O234" i="15"/>
  <c r="O233" i="15"/>
  <c r="O232" i="15"/>
  <c r="O231" i="15"/>
  <c r="O230" i="15"/>
  <c r="O229" i="15"/>
  <c r="O228" i="15"/>
  <c r="O227" i="15"/>
  <c r="O226" i="15"/>
  <c r="O225" i="15"/>
  <c r="O224" i="15"/>
  <c r="O223" i="15"/>
  <c r="O222" i="15"/>
  <c r="O221" i="15"/>
  <c r="O220" i="15"/>
  <c r="O219" i="15"/>
  <c r="O218" i="15"/>
  <c r="O217" i="15"/>
  <c r="O216" i="15"/>
  <c r="O215" i="15"/>
  <c r="O214" i="15"/>
  <c r="O213" i="15"/>
  <c r="O212" i="15"/>
  <c r="O211" i="15"/>
  <c r="O210" i="15"/>
  <c r="O209" i="15"/>
  <c r="O208" i="15"/>
  <c r="O207" i="15"/>
  <c r="O206" i="15"/>
  <c r="O205" i="15"/>
  <c r="O204" i="15"/>
  <c r="O203" i="15"/>
  <c r="O202" i="15"/>
  <c r="O201" i="15"/>
  <c r="O200" i="15"/>
  <c r="O199" i="15"/>
  <c r="O198" i="15"/>
  <c r="O197" i="15"/>
  <c r="O196" i="15"/>
  <c r="O195" i="15"/>
  <c r="O194" i="15"/>
  <c r="O193" i="15"/>
  <c r="O192" i="15"/>
  <c r="O191" i="15"/>
  <c r="O190" i="15"/>
  <c r="O189" i="15"/>
  <c r="O188" i="15"/>
  <c r="O187" i="15"/>
  <c r="O186" i="15"/>
  <c r="O185" i="15"/>
  <c r="O184" i="15"/>
  <c r="O183" i="15"/>
  <c r="O182" i="15"/>
  <c r="O181" i="15"/>
  <c r="O180" i="15"/>
  <c r="O179" i="15"/>
  <c r="O178" i="15"/>
  <c r="O177" i="15"/>
  <c r="O176" i="15"/>
  <c r="O175" i="15"/>
  <c r="O174" i="15"/>
  <c r="O173" i="15"/>
  <c r="O172" i="15"/>
  <c r="O171" i="15"/>
  <c r="O170" i="15"/>
  <c r="O169" i="15"/>
  <c r="O168" i="15"/>
  <c r="O167" i="15"/>
  <c r="O166" i="15"/>
  <c r="O165" i="15"/>
  <c r="O164" i="15"/>
  <c r="O163" i="15"/>
  <c r="O162" i="15"/>
  <c r="O161" i="15"/>
  <c r="O160" i="15"/>
  <c r="O159" i="15"/>
  <c r="O158" i="15"/>
  <c r="O157" i="15"/>
  <c r="O156" i="15"/>
  <c r="O155" i="15"/>
  <c r="O154" i="15"/>
  <c r="O153" i="15"/>
  <c r="O152" i="15"/>
  <c r="O151" i="15"/>
  <c r="O150" i="15"/>
  <c r="O149" i="15"/>
  <c r="O148" i="15"/>
  <c r="O147" i="15"/>
  <c r="O146" i="15"/>
  <c r="O145" i="15"/>
  <c r="O144" i="15"/>
  <c r="O143" i="15"/>
  <c r="O142" i="15"/>
  <c r="O141" i="15"/>
  <c r="O140" i="15"/>
  <c r="O139" i="15"/>
  <c r="O138" i="15"/>
  <c r="O137" i="15"/>
  <c r="O136" i="15"/>
  <c r="O135" i="15"/>
  <c r="O134" i="15"/>
  <c r="O133" i="15"/>
  <c r="O132" i="15"/>
  <c r="O131" i="15"/>
  <c r="O130" i="15"/>
  <c r="O129" i="15"/>
  <c r="O128" i="15"/>
  <c r="O127" i="15"/>
  <c r="O126" i="15"/>
  <c r="O125" i="15"/>
  <c r="O124" i="15"/>
  <c r="O123" i="15"/>
  <c r="O122" i="15"/>
  <c r="O121" i="15"/>
  <c r="O120" i="15"/>
  <c r="O119" i="15"/>
  <c r="O118" i="15"/>
  <c r="O117" i="15"/>
  <c r="O116" i="15"/>
  <c r="O115" i="15"/>
  <c r="O114" i="15"/>
  <c r="O113" i="15"/>
  <c r="O112" i="15"/>
  <c r="O111" i="15"/>
  <c r="O110" i="15"/>
  <c r="O109" i="15"/>
  <c r="O108" i="15"/>
  <c r="O107" i="15"/>
  <c r="O106" i="15"/>
  <c r="O105" i="15"/>
  <c r="O104" i="15"/>
  <c r="O103" i="15"/>
  <c r="O102" i="15"/>
  <c r="O101" i="15"/>
  <c r="O100" i="15"/>
  <c r="O99" i="15"/>
  <c r="O98" i="15"/>
  <c r="O97" i="15"/>
  <c r="O96" i="15"/>
  <c r="O95" i="15"/>
  <c r="O94" i="15"/>
  <c r="O93" i="15"/>
  <c r="O92" i="15"/>
  <c r="O91" i="15"/>
  <c r="O90" i="15"/>
  <c r="O89" i="15"/>
  <c r="O88"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54" i="15"/>
  <c r="O53"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8" i="15"/>
  <c r="O7" i="15"/>
  <c r="O6" i="15"/>
  <c r="O5" i="15"/>
  <c r="O4" i="15"/>
  <c r="O3" i="15"/>
  <c r="O2" i="15"/>
  <c r="J2" i="15"/>
  <c r="J3" i="15"/>
  <c r="J4" i="15"/>
  <c r="J5" i="15"/>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J211" i="15"/>
  <c r="J212" i="15"/>
  <c r="J213" i="15"/>
  <c r="J214" i="15"/>
  <c r="J215" i="15"/>
  <c r="J216" i="15"/>
  <c r="J217" i="15"/>
  <c r="J218" i="15"/>
  <c r="J219" i="15"/>
  <c r="J220" i="15"/>
  <c r="J221" i="15"/>
  <c r="J222" i="15"/>
  <c r="J223" i="15"/>
  <c r="J224" i="15"/>
  <c r="J225" i="15"/>
  <c r="J226" i="15"/>
  <c r="J227" i="15"/>
  <c r="J228" i="15"/>
  <c r="J229" i="15"/>
  <c r="J230" i="15"/>
  <c r="J231" i="15"/>
  <c r="J232" i="15"/>
  <c r="J233" i="15"/>
  <c r="J234" i="15"/>
  <c r="J235" i="15"/>
  <c r="J236" i="15"/>
  <c r="J237" i="15"/>
  <c r="J238" i="15"/>
  <c r="J239" i="15"/>
  <c r="J240" i="15"/>
  <c r="J241" i="15"/>
  <c r="J242" i="15"/>
  <c r="J243" i="15"/>
  <c r="J244" i="15"/>
  <c r="J245" i="15"/>
  <c r="J246" i="15"/>
  <c r="J247" i="15"/>
  <c r="J248" i="15"/>
  <c r="J249" i="15"/>
  <c r="J250" i="15"/>
  <c r="J251" i="15"/>
  <c r="J252" i="15"/>
  <c r="J253" i="15"/>
  <c r="J254" i="15"/>
  <c r="J255" i="15"/>
  <c r="J256" i="15"/>
  <c r="J257" i="15"/>
  <c r="J258" i="15"/>
  <c r="J259" i="15"/>
  <c r="J260" i="15"/>
  <c r="J261" i="15"/>
  <c r="J262" i="15"/>
  <c r="J263" i="15"/>
  <c r="J264" i="15"/>
  <c r="J265" i="15"/>
  <c r="J266" i="15"/>
  <c r="J267" i="15"/>
  <c r="J268" i="15"/>
  <c r="J269" i="15"/>
  <c r="J270" i="15"/>
  <c r="J271" i="15"/>
  <c r="J272" i="15"/>
  <c r="J273" i="15"/>
  <c r="J274" i="15"/>
  <c r="J275" i="15"/>
  <c r="J276" i="15"/>
  <c r="J277" i="15"/>
  <c r="J278" i="15"/>
  <c r="J279" i="15"/>
  <c r="J280" i="15"/>
  <c r="J281" i="15"/>
  <c r="J282" i="15"/>
  <c r="J283" i="15"/>
  <c r="J284" i="15"/>
  <c r="J285" i="15"/>
  <c r="J286" i="15"/>
  <c r="J287" i="15"/>
  <c r="J288" i="15"/>
  <c r="J289" i="15"/>
  <c r="J290" i="15"/>
  <c r="J291" i="15"/>
  <c r="J292" i="15"/>
  <c r="J293" i="15"/>
  <c r="J294" i="15"/>
  <c r="J295" i="15"/>
  <c r="J296" i="15"/>
  <c r="J297" i="15"/>
  <c r="J298" i="15"/>
  <c r="J299" i="15"/>
  <c r="J300" i="15"/>
  <c r="J301" i="15"/>
  <c r="J302" i="15"/>
  <c r="J303" i="15"/>
  <c r="J304" i="15"/>
  <c r="J305" i="15"/>
  <c r="J306" i="15"/>
  <c r="J307" i="15"/>
  <c r="J308" i="15"/>
  <c r="J309" i="15"/>
  <c r="J310" i="15"/>
  <c r="J311" i="15"/>
  <c r="J312" i="15"/>
  <c r="J313" i="15"/>
  <c r="J314" i="15"/>
  <c r="J315" i="15"/>
  <c r="J316" i="15"/>
  <c r="J317" i="15"/>
  <c r="J318" i="15"/>
  <c r="J319" i="15"/>
  <c r="J320" i="15"/>
  <c r="J321" i="15"/>
  <c r="J322" i="15"/>
  <c r="J323" i="15"/>
  <c r="J324" i="15"/>
  <c r="J325" i="15"/>
  <c r="J326" i="15"/>
  <c r="J327" i="15"/>
  <c r="J328" i="15"/>
  <c r="J329" i="15"/>
  <c r="J330" i="15"/>
  <c r="J331" i="15"/>
  <c r="J332" i="15"/>
  <c r="J333" i="15"/>
  <c r="J334" i="15"/>
  <c r="J335" i="15"/>
  <c r="J336" i="15"/>
  <c r="J337" i="15"/>
  <c r="J338" i="15"/>
  <c r="J339" i="15"/>
  <c r="J340" i="15"/>
  <c r="J341" i="15"/>
  <c r="J342" i="15"/>
  <c r="J343" i="15"/>
  <c r="J344" i="15"/>
  <c r="J345" i="15"/>
  <c r="J346" i="15"/>
  <c r="J347" i="15"/>
  <c r="J348" i="15"/>
  <c r="J349" i="15"/>
  <c r="J350" i="15"/>
  <c r="J351" i="15"/>
  <c r="J352" i="15"/>
  <c r="J353" i="15"/>
  <c r="J354" i="15"/>
  <c r="J355" i="15"/>
  <c r="J356" i="15"/>
  <c r="J357" i="15"/>
  <c r="J358" i="15"/>
  <c r="J359" i="15"/>
  <c r="J360" i="15"/>
  <c r="J361" i="15"/>
  <c r="J362" i="15"/>
  <c r="J363" i="15"/>
  <c r="J364" i="15"/>
  <c r="J365" i="15"/>
  <c r="J366" i="15"/>
  <c r="J367" i="15"/>
  <c r="J368" i="15"/>
  <c r="J369" i="15"/>
  <c r="J370" i="15"/>
  <c r="J371" i="15"/>
  <c r="J372" i="15"/>
  <c r="J373" i="15"/>
  <c r="J374" i="15"/>
  <c r="J375" i="15"/>
  <c r="J376" i="15"/>
  <c r="J377" i="15"/>
  <c r="J378" i="15"/>
  <c r="J379" i="15"/>
  <c r="J380" i="15"/>
  <c r="J381" i="15"/>
  <c r="J382" i="15"/>
  <c r="J383" i="15"/>
  <c r="J384" i="15"/>
  <c r="J385" i="15"/>
  <c r="J386" i="15"/>
  <c r="J387" i="15"/>
  <c r="J388" i="15"/>
  <c r="J389" i="15"/>
  <c r="J390" i="15"/>
  <c r="J391" i="15"/>
  <c r="J392" i="15"/>
  <c r="J393" i="15"/>
  <c r="J394" i="15"/>
  <c r="J395" i="15"/>
  <c r="J396" i="15"/>
  <c r="J397" i="15"/>
  <c r="J398" i="15"/>
  <c r="J399" i="15"/>
  <c r="J400" i="15"/>
  <c r="J401" i="15"/>
  <c r="J402" i="15"/>
  <c r="J403" i="15"/>
  <c r="J404" i="15"/>
  <c r="J405" i="15"/>
  <c r="J406" i="15"/>
  <c r="J407" i="15"/>
  <c r="J408" i="15"/>
  <c r="J409" i="15"/>
  <c r="J410" i="15"/>
  <c r="J411" i="15"/>
  <c r="J412" i="15"/>
  <c r="J413" i="15"/>
  <c r="J414" i="15"/>
  <c r="J415" i="15"/>
  <c r="J416" i="15"/>
  <c r="J417" i="15"/>
  <c r="J418" i="15"/>
  <c r="J419" i="15"/>
  <c r="J420" i="15"/>
  <c r="J421" i="15"/>
  <c r="J422" i="15"/>
  <c r="J423" i="15"/>
  <c r="J424" i="15"/>
  <c r="J425" i="15"/>
  <c r="J426" i="15"/>
  <c r="J427" i="15"/>
  <c r="J428" i="15"/>
  <c r="J429" i="15"/>
  <c r="J430" i="15"/>
  <c r="J431" i="15"/>
  <c r="J432" i="15"/>
  <c r="J433" i="15"/>
  <c r="J434" i="15"/>
  <c r="J435" i="15"/>
  <c r="J436" i="15"/>
  <c r="J437" i="15"/>
  <c r="J438" i="15"/>
  <c r="J439" i="15"/>
  <c r="J440" i="15"/>
  <c r="J441" i="15"/>
  <c r="J442" i="15"/>
  <c r="J443" i="15"/>
  <c r="J444" i="15"/>
  <c r="J445" i="15"/>
  <c r="J446" i="15"/>
  <c r="J447" i="15"/>
  <c r="J448" i="15"/>
  <c r="J449" i="15"/>
  <c r="J450" i="15"/>
  <c r="J451" i="15"/>
  <c r="J452" i="15"/>
  <c r="J453" i="15"/>
  <c r="J454" i="15"/>
  <c r="J455" i="15"/>
  <c r="J456" i="15"/>
  <c r="J457" i="15"/>
  <c r="J458" i="15"/>
  <c r="J459" i="15"/>
  <c r="J460" i="15"/>
  <c r="J461" i="15"/>
  <c r="J462" i="15"/>
  <c r="J463" i="15"/>
  <c r="J464" i="15"/>
  <c r="J465" i="15"/>
  <c r="J466" i="15"/>
  <c r="J467" i="15"/>
  <c r="J468" i="15"/>
  <c r="J469" i="15"/>
  <c r="J470" i="15"/>
  <c r="J471" i="15"/>
  <c r="J472" i="15"/>
  <c r="J473" i="15"/>
  <c r="J474" i="15"/>
  <c r="J475" i="15"/>
  <c r="J476" i="15"/>
  <c r="J477" i="15"/>
  <c r="J478" i="15"/>
  <c r="J479" i="15"/>
  <c r="J480" i="15"/>
  <c r="J481" i="15"/>
  <c r="J482" i="15"/>
  <c r="J483" i="15"/>
  <c r="J484" i="15"/>
  <c r="J485" i="15"/>
  <c r="J486" i="15"/>
  <c r="J487" i="15"/>
  <c r="J488" i="15"/>
  <c r="J489" i="15"/>
  <c r="J490" i="15"/>
  <c r="J491" i="15"/>
  <c r="J492" i="15"/>
  <c r="J493" i="15"/>
  <c r="J494" i="15"/>
  <c r="J495" i="15"/>
  <c r="J496" i="15"/>
  <c r="J497" i="15"/>
  <c r="J498" i="15"/>
  <c r="J499" i="15"/>
  <c r="J500" i="15"/>
  <c r="J501" i="15"/>
  <c r="J502" i="15"/>
  <c r="J503" i="15"/>
  <c r="J504" i="15"/>
  <c r="J505" i="15"/>
  <c r="J506" i="15"/>
  <c r="J507" i="15"/>
  <c r="J508" i="15"/>
  <c r="J509" i="15"/>
  <c r="J510" i="15"/>
  <c r="J511" i="15"/>
  <c r="J512" i="15"/>
  <c r="J513" i="15"/>
  <c r="J514" i="15"/>
  <c r="J515" i="15"/>
  <c r="J516" i="15"/>
  <c r="J517" i="15"/>
  <c r="J518" i="15"/>
  <c r="J519" i="15"/>
  <c r="J520" i="15"/>
  <c r="J521" i="15"/>
  <c r="J522" i="15"/>
  <c r="J523" i="15"/>
  <c r="J524" i="15"/>
  <c r="J525" i="15"/>
  <c r="J526" i="15"/>
  <c r="J527" i="15"/>
  <c r="J528" i="15"/>
  <c r="J529" i="15"/>
  <c r="J530" i="15"/>
  <c r="J531" i="15"/>
  <c r="J532" i="15"/>
  <c r="J533" i="15"/>
  <c r="J534" i="15"/>
  <c r="J535" i="15"/>
  <c r="J536" i="15"/>
  <c r="J537" i="15"/>
  <c r="J538" i="15"/>
  <c r="J539" i="15"/>
  <c r="J540" i="15"/>
  <c r="J541" i="15"/>
  <c r="J542" i="15"/>
  <c r="J543" i="15"/>
  <c r="J544" i="15"/>
  <c r="J545" i="15"/>
  <c r="J546" i="15"/>
  <c r="J547" i="15"/>
  <c r="J548" i="15"/>
  <c r="J549" i="15"/>
  <c r="J550" i="15"/>
  <c r="J551" i="15"/>
  <c r="J552" i="15"/>
  <c r="J553" i="15"/>
  <c r="J554" i="15"/>
  <c r="J555" i="15"/>
  <c r="J556" i="15"/>
  <c r="J557" i="15"/>
  <c r="J558" i="15"/>
  <c r="J559" i="15"/>
  <c r="J560" i="15"/>
  <c r="J561" i="15"/>
  <c r="J562" i="15"/>
  <c r="J563" i="15"/>
  <c r="J564" i="15"/>
  <c r="J565" i="15"/>
  <c r="J566" i="15"/>
  <c r="J567" i="15"/>
  <c r="J568" i="15"/>
  <c r="J569" i="15"/>
  <c r="J570" i="15"/>
  <c r="J571" i="15"/>
  <c r="J572" i="15"/>
  <c r="J573" i="15"/>
  <c r="J574" i="15"/>
  <c r="J575" i="15"/>
  <c r="J576" i="15"/>
  <c r="J577" i="15"/>
  <c r="J578" i="15"/>
  <c r="J579" i="15"/>
  <c r="J580" i="15"/>
  <c r="J581" i="15"/>
  <c r="J582" i="15"/>
  <c r="J583" i="15"/>
  <c r="J584" i="15"/>
  <c r="J585" i="15"/>
  <c r="J586" i="15"/>
  <c r="J587" i="15"/>
  <c r="J588" i="15"/>
  <c r="J589" i="15"/>
  <c r="J590" i="15"/>
  <c r="J591" i="15"/>
  <c r="J592" i="15"/>
  <c r="J593" i="15"/>
  <c r="J594" i="15"/>
  <c r="J595" i="15"/>
  <c r="J596" i="15"/>
  <c r="J597" i="15"/>
  <c r="J598" i="15"/>
  <c r="J599" i="15"/>
  <c r="J600" i="15"/>
  <c r="J601" i="15"/>
  <c r="J602" i="15"/>
  <c r="J603" i="15"/>
  <c r="J604" i="15"/>
  <c r="J605" i="15"/>
  <c r="J606" i="15"/>
  <c r="J607" i="15"/>
  <c r="J608" i="15"/>
  <c r="J609" i="15"/>
  <c r="J610" i="15"/>
  <c r="J611" i="15"/>
  <c r="J612" i="15"/>
  <c r="J613" i="15"/>
  <c r="J614" i="15"/>
  <c r="J615" i="15"/>
  <c r="J616" i="15"/>
  <c r="J617" i="15"/>
  <c r="J618" i="15"/>
  <c r="J619" i="15"/>
  <c r="J620" i="15"/>
  <c r="J621" i="15"/>
  <c r="J622" i="15"/>
  <c r="J623" i="15"/>
  <c r="J624" i="15"/>
  <c r="J625" i="15"/>
  <c r="J626" i="15"/>
  <c r="J627" i="15"/>
  <c r="J628" i="15"/>
  <c r="J629" i="15"/>
  <c r="J630" i="15"/>
  <c r="J631" i="15"/>
  <c r="J632" i="15"/>
  <c r="J633" i="15"/>
  <c r="J634" i="15"/>
  <c r="J635" i="15"/>
  <c r="J636" i="15"/>
  <c r="J637" i="15"/>
  <c r="J638" i="15"/>
  <c r="J639" i="15"/>
  <c r="J640" i="15"/>
  <c r="J641" i="15"/>
  <c r="J642" i="15"/>
  <c r="J643" i="15"/>
  <c r="J644" i="15"/>
  <c r="J645" i="15"/>
  <c r="J646" i="15"/>
  <c r="J647" i="15"/>
  <c r="J648" i="15"/>
  <c r="J649" i="15"/>
  <c r="E650" i="15"/>
  <c r="M649" i="15"/>
  <c r="L649" i="15"/>
  <c r="K649" i="15"/>
  <c r="M648" i="15"/>
  <c r="L648" i="15"/>
  <c r="K648" i="15"/>
  <c r="M647" i="15"/>
  <c r="L647" i="15"/>
  <c r="K647" i="15"/>
  <c r="M646" i="15"/>
  <c r="L646" i="15"/>
  <c r="K646" i="15"/>
  <c r="M645" i="15"/>
  <c r="N645" i="15" s="1"/>
  <c r="L645" i="15"/>
  <c r="K645" i="15"/>
  <c r="M644" i="15"/>
  <c r="N644" i="15" s="1"/>
  <c r="L644" i="15"/>
  <c r="K644" i="15"/>
  <c r="M643" i="15"/>
  <c r="L643" i="15"/>
  <c r="K643" i="15"/>
  <c r="M642" i="15"/>
  <c r="L642" i="15"/>
  <c r="K642" i="15"/>
  <c r="M641" i="15"/>
  <c r="L641" i="15"/>
  <c r="K641" i="15"/>
  <c r="M640" i="15"/>
  <c r="L640" i="15"/>
  <c r="K640" i="15"/>
  <c r="M639" i="15"/>
  <c r="L639" i="15"/>
  <c r="K639" i="15"/>
  <c r="M638" i="15"/>
  <c r="L638" i="15"/>
  <c r="K638" i="15"/>
  <c r="M637" i="15"/>
  <c r="N637" i="15" s="1"/>
  <c r="L637" i="15"/>
  <c r="K637" i="15"/>
  <c r="M636" i="15"/>
  <c r="N636" i="15" s="1"/>
  <c r="L636" i="15"/>
  <c r="K636" i="15"/>
  <c r="M635" i="15"/>
  <c r="L635" i="15"/>
  <c r="K635" i="15"/>
  <c r="M634" i="15"/>
  <c r="L634" i="15"/>
  <c r="K634" i="15"/>
  <c r="M633" i="15"/>
  <c r="L633" i="15"/>
  <c r="K633" i="15"/>
  <c r="M632" i="15"/>
  <c r="L632" i="15"/>
  <c r="K632" i="15"/>
  <c r="M631" i="15"/>
  <c r="L631" i="15"/>
  <c r="K631" i="15"/>
  <c r="M630" i="15"/>
  <c r="L630" i="15"/>
  <c r="K630" i="15"/>
  <c r="M629" i="15"/>
  <c r="N629" i="15" s="1"/>
  <c r="L629" i="15"/>
  <c r="K629" i="15"/>
  <c r="M628" i="15"/>
  <c r="N628" i="15" s="1"/>
  <c r="L628" i="15"/>
  <c r="K628" i="15"/>
  <c r="M627" i="15"/>
  <c r="L627" i="15"/>
  <c r="K627" i="15"/>
  <c r="M626" i="15"/>
  <c r="L626" i="15"/>
  <c r="K626" i="15"/>
  <c r="M625" i="15"/>
  <c r="L625" i="15"/>
  <c r="K625" i="15"/>
  <c r="M624" i="15"/>
  <c r="L624" i="15"/>
  <c r="K624" i="15"/>
  <c r="M623" i="15"/>
  <c r="L623" i="15"/>
  <c r="K623" i="15"/>
  <c r="M622" i="15"/>
  <c r="L622" i="15"/>
  <c r="K622" i="15"/>
  <c r="M621" i="15"/>
  <c r="N621" i="15" s="1"/>
  <c r="L621" i="15"/>
  <c r="K621" i="15"/>
  <c r="M620" i="15"/>
  <c r="L620" i="15"/>
  <c r="K620" i="15"/>
  <c r="M619" i="15"/>
  <c r="L619" i="15"/>
  <c r="K619" i="15"/>
  <c r="M618" i="15"/>
  <c r="L618" i="15"/>
  <c r="K618" i="15"/>
  <c r="M617" i="15"/>
  <c r="L617" i="15"/>
  <c r="K617" i="15"/>
  <c r="M616" i="15"/>
  <c r="L616" i="15"/>
  <c r="K616" i="15"/>
  <c r="M615" i="15"/>
  <c r="L615" i="15"/>
  <c r="K615" i="15"/>
  <c r="M614" i="15"/>
  <c r="L614" i="15"/>
  <c r="K614" i="15"/>
  <c r="M613" i="15"/>
  <c r="N613" i="15" s="1"/>
  <c r="L613" i="15"/>
  <c r="K613" i="15"/>
  <c r="M612" i="15"/>
  <c r="L612" i="15"/>
  <c r="K612" i="15"/>
  <c r="M611" i="15"/>
  <c r="L611" i="15"/>
  <c r="K611" i="15"/>
  <c r="M610" i="15"/>
  <c r="L610" i="15"/>
  <c r="K610" i="15"/>
  <c r="M609" i="15"/>
  <c r="L609" i="15"/>
  <c r="K609" i="15"/>
  <c r="M608" i="15"/>
  <c r="L608" i="15"/>
  <c r="K608" i="15"/>
  <c r="M607" i="15"/>
  <c r="L607" i="15"/>
  <c r="K607" i="15"/>
  <c r="M606" i="15"/>
  <c r="L606" i="15"/>
  <c r="K606" i="15"/>
  <c r="M605" i="15"/>
  <c r="N605" i="15" s="1"/>
  <c r="L605" i="15"/>
  <c r="K605" i="15"/>
  <c r="M604" i="15"/>
  <c r="L604" i="15"/>
  <c r="K604" i="15"/>
  <c r="M603" i="15"/>
  <c r="L603" i="15"/>
  <c r="K603" i="15"/>
  <c r="M602" i="15"/>
  <c r="L602" i="15"/>
  <c r="K602" i="15"/>
  <c r="M601" i="15"/>
  <c r="L601" i="15"/>
  <c r="K601" i="15"/>
  <c r="M600" i="15"/>
  <c r="L600" i="15"/>
  <c r="K600" i="15"/>
  <c r="M599" i="15"/>
  <c r="L599" i="15"/>
  <c r="K599" i="15"/>
  <c r="M598" i="15"/>
  <c r="L598" i="15"/>
  <c r="K598" i="15"/>
  <c r="M597" i="15"/>
  <c r="N597" i="15" s="1"/>
  <c r="L597" i="15"/>
  <c r="K597" i="15"/>
  <c r="M596" i="15"/>
  <c r="L596" i="15"/>
  <c r="K596" i="15"/>
  <c r="M595" i="15"/>
  <c r="L595" i="15"/>
  <c r="K595" i="15"/>
  <c r="M594" i="15"/>
  <c r="L594" i="15"/>
  <c r="K594" i="15"/>
  <c r="M593" i="15"/>
  <c r="L593" i="15"/>
  <c r="K593" i="15"/>
  <c r="M592" i="15"/>
  <c r="L592" i="15"/>
  <c r="K592" i="15"/>
  <c r="M591" i="15"/>
  <c r="L591" i="15"/>
  <c r="K591" i="15"/>
  <c r="M590" i="15"/>
  <c r="L590" i="15"/>
  <c r="K590" i="15"/>
  <c r="M589" i="15"/>
  <c r="N589" i="15" s="1"/>
  <c r="L589" i="15"/>
  <c r="K589" i="15"/>
  <c r="M588" i="15"/>
  <c r="L588" i="15"/>
  <c r="K588" i="15"/>
  <c r="M587" i="15"/>
  <c r="L587" i="15"/>
  <c r="K587" i="15"/>
  <c r="M586" i="15"/>
  <c r="L586" i="15"/>
  <c r="K586" i="15"/>
  <c r="M585" i="15"/>
  <c r="L585" i="15"/>
  <c r="K585" i="15"/>
  <c r="M584" i="15"/>
  <c r="L584" i="15"/>
  <c r="K584" i="15"/>
  <c r="M583" i="15"/>
  <c r="L583" i="15"/>
  <c r="K583" i="15"/>
  <c r="M582" i="15"/>
  <c r="L582" i="15"/>
  <c r="K582" i="15"/>
  <c r="M581" i="15"/>
  <c r="N581" i="15" s="1"/>
  <c r="L581" i="15"/>
  <c r="K581" i="15"/>
  <c r="M580" i="15"/>
  <c r="L580" i="15"/>
  <c r="K580" i="15"/>
  <c r="M579" i="15"/>
  <c r="L579" i="15"/>
  <c r="K579" i="15"/>
  <c r="M578" i="15"/>
  <c r="L578" i="15"/>
  <c r="K578" i="15"/>
  <c r="M577" i="15"/>
  <c r="L577" i="15"/>
  <c r="K577" i="15"/>
  <c r="M576" i="15"/>
  <c r="L576" i="15"/>
  <c r="K576" i="15"/>
  <c r="M575" i="15"/>
  <c r="L575" i="15"/>
  <c r="K575" i="15"/>
  <c r="M574" i="15"/>
  <c r="L574" i="15"/>
  <c r="K574" i="15"/>
  <c r="M573" i="15"/>
  <c r="N573" i="15" s="1"/>
  <c r="L573" i="15"/>
  <c r="K573" i="15"/>
  <c r="M572" i="15"/>
  <c r="L572" i="15"/>
  <c r="K572" i="15"/>
  <c r="M571" i="15"/>
  <c r="L571" i="15"/>
  <c r="K571" i="15"/>
  <c r="M570" i="15"/>
  <c r="L570" i="15"/>
  <c r="K570" i="15"/>
  <c r="M569" i="15"/>
  <c r="L569" i="15"/>
  <c r="K569" i="15"/>
  <c r="M568" i="15"/>
  <c r="L568" i="15"/>
  <c r="K568" i="15"/>
  <c r="M567" i="15"/>
  <c r="L567" i="15"/>
  <c r="K567" i="15"/>
  <c r="M566" i="15"/>
  <c r="L566" i="15"/>
  <c r="K566" i="15"/>
  <c r="M565" i="15"/>
  <c r="N565" i="15" s="1"/>
  <c r="L565" i="15"/>
  <c r="K565" i="15"/>
  <c r="M564" i="15"/>
  <c r="L564" i="15"/>
  <c r="K564" i="15"/>
  <c r="M563" i="15"/>
  <c r="L563" i="15"/>
  <c r="K563" i="15"/>
  <c r="M562" i="15"/>
  <c r="L562" i="15"/>
  <c r="K562" i="15"/>
  <c r="M561" i="15"/>
  <c r="L561" i="15"/>
  <c r="K561" i="15"/>
  <c r="M560" i="15"/>
  <c r="L560" i="15"/>
  <c r="K560" i="15"/>
  <c r="M559" i="15"/>
  <c r="L559" i="15"/>
  <c r="K559" i="15"/>
  <c r="M558" i="15"/>
  <c r="L558" i="15"/>
  <c r="K558" i="15"/>
  <c r="M557" i="15"/>
  <c r="N557" i="15" s="1"/>
  <c r="L557" i="15"/>
  <c r="K557" i="15"/>
  <c r="M556" i="15"/>
  <c r="L556" i="15"/>
  <c r="K556" i="15"/>
  <c r="M555" i="15"/>
  <c r="L555" i="15"/>
  <c r="K555" i="15"/>
  <c r="M554" i="15"/>
  <c r="L554" i="15"/>
  <c r="K554" i="15"/>
  <c r="M553" i="15"/>
  <c r="L553" i="15"/>
  <c r="K553" i="15"/>
  <c r="M552" i="15"/>
  <c r="L552" i="15"/>
  <c r="K552" i="15"/>
  <c r="M551" i="15"/>
  <c r="L551" i="15"/>
  <c r="K551" i="15"/>
  <c r="M550" i="15"/>
  <c r="L550" i="15"/>
  <c r="K550" i="15"/>
  <c r="M549" i="15"/>
  <c r="N549" i="15" s="1"/>
  <c r="L549" i="15"/>
  <c r="K549" i="15"/>
  <c r="M548" i="15"/>
  <c r="L548" i="15"/>
  <c r="K548" i="15"/>
  <c r="M547" i="15"/>
  <c r="L547" i="15"/>
  <c r="K547" i="15"/>
  <c r="M546" i="15"/>
  <c r="L546" i="15"/>
  <c r="K546" i="15"/>
  <c r="M545" i="15"/>
  <c r="L545" i="15"/>
  <c r="K545" i="15"/>
  <c r="M544" i="15"/>
  <c r="L544" i="15"/>
  <c r="K544" i="15"/>
  <c r="M543" i="15"/>
  <c r="L543" i="15"/>
  <c r="K543" i="15"/>
  <c r="M542" i="15"/>
  <c r="L542" i="15"/>
  <c r="K542" i="15"/>
  <c r="M541" i="15"/>
  <c r="N541" i="15" s="1"/>
  <c r="L541" i="15"/>
  <c r="K541" i="15"/>
  <c r="M540" i="15"/>
  <c r="L540" i="15"/>
  <c r="K540" i="15"/>
  <c r="M539" i="15"/>
  <c r="L539" i="15"/>
  <c r="K539" i="15"/>
  <c r="M538" i="15"/>
  <c r="L538" i="15"/>
  <c r="K538" i="15"/>
  <c r="M537" i="15"/>
  <c r="L537" i="15"/>
  <c r="K537" i="15"/>
  <c r="M536" i="15"/>
  <c r="L536" i="15"/>
  <c r="K536" i="15"/>
  <c r="M535" i="15"/>
  <c r="L535" i="15"/>
  <c r="K535" i="15"/>
  <c r="M534" i="15"/>
  <c r="L534" i="15"/>
  <c r="K534" i="15"/>
  <c r="M533" i="15"/>
  <c r="N533" i="15" s="1"/>
  <c r="L533" i="15"/>
  <c r="K533" i="15"/>
  <c r="M532" i="15"/>
  <c r="L532" i="15"/>
  <c r="K532" i="15"/>
  <c r="M531" i="15"/>
  <c r="L531" i="15"/>
  <c r="K531" i="15"/>
  <c r="M530" i="15"/>
  <c r="L530" i="15"/>
  <c r="K530" i="15"/>
  <c r="M529" i="15"/>
  <c r="L529" i="15"/>
  <c r="K529" i="15"/>
  <c r="M528" i="15"/>
  <c r="L528" i="15"/>
  <c r="K528" i="15"/>
  <c r="M527" i="15"/>
  <c r="L527" i="15"/>
  <c r="K527" i="15"/>
  <c r="M526" i="15"/>
  <c r="L526" i="15"/>
  <c r="K526" i="15"/>
  <c r="M525" i="15"/>
  <c r="N525" i="15" s="1"/>
  <c r="L525" i="15"/>
  <c r="K525" i="15"/>
  <c r="M524" i="15"/>
  <c r="L524" i="15"/>
  <c r="K524" i="15"/>
  <c r="M523" i="15"/>
  <c r="L523" i="15"/>
  <c r="K523" i="15"/>
  <c r="M522" i="15"/>
  <c r="L522" i="15"/>
  <c r="K522" i="15"/>
  <c r="M521" i="15"/>
  <c r="L521" i="15"/>
  <c r="K521" i="15"/>
  <c r="M520" i="15"/>
  <c r="L520" i="15"/>
  <c r="K520" i="15"/>
  <c r="M519" i="15"/>
  <c r="L519" i="15"/>
  <c r="K519" i="15"/>
  <c r="M518" i="15"/>
  <c r="L518" i="15"/>
  <c r="K518" i="15"/>
  <c r="M517" i="15"/>
  <c r="N517" i="15" s="1"/>
  <c r="L517" i="15"/>
  <c r="K517" i="15"/>
  <c r="M516" i="15"/>
  <c r="L516" i="15"/>
  <c r="K516" i="15"/>
  <c r="M515" i="15"/>
  <c r="L515" i="15"/>
  <c r="K515" i="15"/>
  <c r="M514" i="15"/>
  <c r="L514" i="15"/>
  <c r="K514" i="15"/>
  <c r="M513" i="15"/>
  <c r="L513" i="15"/>
  <c r="K513" i="15"/>
  <c r="M512" i="15"/>
  <c r="L512" i="15"/>
  <c r="K512" i="15"/>
  <c r="M511" i="15"/>
  <c r="L511" i="15"/>
  <c r="K511" i="15"/>
  <c r="M510" i="15"/>
  <c r="L510" i="15"/>
  <c r="K510" i="15"/>
  <c r="M509" i="15"/>
  <c r="N509" i="15" s="1"/>
  <c r="L509" i="15"/>
  <c r="K509" i="15"/>
  <c r="M508" i="15"/>
  <c r="L508" i="15"/>
  <c r="K508" i="15"/>
  <c r="M507" i="15"/>
  <c r="L507" i="15"/>
  <c r="K507" i="15"/>
  <c r="M506" i="15"/>
  <c r="L506" i="15"/>
  <c r="K506" i="15"/>
  <c r="M505" i="15"/>
  <c r="L505" i="15"/>
  <c r="K505" i="15"/>
  <c r="M504" i="15"/>
  <c r="L504" i="15"/>
  <c r="K504" i="15"/>
  <c r="M503" i="15"/>
  <c r="L503" i="15"/>
  <c r="K503" i="15"/>
  <c r="M502" i="15"/>
  <c r="L502" i="15"/>
  <c r="K502" i="15"/>
  <c r="M501" i="15"/>
  <c r="N501" i="15" s="1"/>
  <c r="L501" i="15"/>
  <c r="K501" i="15"/>
  <c r="M500" i="15"/>
  <c r="L500" i="15"/>
  <c r="K500" i="15"/>
  <c r="M499" i="15"/>
  <c r="L499" i="15"/>
  <c r="K499" i="15"/>
  <c r="M498" i="15"/>
  <c r="L498" i="15"/>
  <c r="K498" i="15"/>
  <c r="M497" i="15"/>
  <c r="L497" i="15"/>
  <c r="K497" i="15"/>
  <c r="M496" i="15"/>
  <c r="L496" i="15"/>
  <c r="K496" i="15"/>
  <c r="M495" i="15"/>
  <c r="L495" i="15"/>
  <c r="K495" i="15"/>
  <c r="M494" i="15"/>
  <c r="L494" i="15"/>
  <c r="K494" i="15"/>
  <c r="M493" i="15"/>
  <c r="N493" i="15" s="1"/>
  <c r="L493" i="15"/>
  <c r="K493" i="15"/>
  <c r="M492" i="15"/>
  <c r="L492" i="15"/>
  <c r="K492" i="15"/>
  <c r="M491" i="15"/>
  <c r="L491" i="15"/>
  <c r="K491" i="15"/>
  <c r="M490" i="15"/>
  <c r="L490" i="15"/>
  <c r="K490" i="15"/>
  <c r="M489" i="15"/>
  <c r="L489" i="15"/>
  <c r="K489" i="15"/>
  <c r="M488" i="15"/>
  <c r="L488" i="15"/>
  <c r="K488" i="15"/>
  <c r="M487" i="15"/>
  <c r="L487" i="15"/>
  <c r="K487" i="15"/>
  <c r="M486" i="15"/>
  <c r="L486" i="15"/>
  <c r="K486" i="15"/>
  <c r="M485" i="15"/>
  <c r="N485" i="15" s="1"/>
  <c r="L485" i="15"/>
  <c r="K485" i="15"/>
  <c r="M484" i="15"/>
  <c r="L484" i="15"/>
  <c r="K484" i="15"/>
  <c r="M483" i="15"/>
  <c r="L483" i="15"/>
  <c r="K483" i="15"/>
  <c r="M482" i="15"/>
  <c r="L482" i="15"/>
  <c r="K482" i="15"/>
  <c r="M481" i="15"/>
  <c r="L481" i="15"/>
  <c r="K481" i="15"/>
  <c r="M480" i="15"/>
  <c r="L480" i="15"/>
  <c r="K480" i="15"/>
  <c r="M479" i="15"/>
  <c r="L479" i="15"/>
  <c r="K479" i="15"/>
  <c r="M478" i="15"/>
  <c r="L478" i="15"/>
  <c r="K478" i="15"/>
  <c r="M477" i="15"/>
  <c r="N477" i="15" s="1"/>
  <c r="L477" i="15"/>
  <c r="K477" i="15"/>
  <c r="M476" i="15"/>
  <c r="L476" i="15"/>
  <c r="K476" i="15"/>
  <c r="M475" i="15"/>
  <c r="L475" i="15"/>
  <c r="K475" i="15"/>
  <c r="M474" i="15"/>
  <c r="L474" i="15"/>
  <c r="K474" i="15"/>
  <c r="M473" i="15"/>
  <c r="L473" i="15"/>
  <c r="K473" i="15"/>
  <c r="M472" i="15"/>
  <c r="L472" i="15"/>
  <c r="K472" i="15"/>
  <c r="M471" i="15"/>
  <c r="L471" i="15"/>
  <c r="K471" i="15"/>
  <c r="M470" i="15"/>
  <c r="L470" i="15"/>
  <c r="K470" i="15"/>
  <c r="M469" i="15"/>
  <c r="N469" i="15" s="1"/>
  <c r="L469" i="15"/>
  <c r="K469" i="15"/>
  <c r="M468" i="15"/>
  <c r="L468" i="15"/>
  <c r="K468" i="15"/>
  <c r="M467" i="15"/>
  <c r="L467" i="15"/>
  <c r="K467" i="15"/>
  <c r="M466" i="15"/>
  <c r="L466" i="15"/>
  <c r="K466" i="15"/>
  <c r="M465" i="15"/>
  <c r="L465" i="15"/>
  <c r="K465" i="15"/>
  <c r="M464" i="15"/>
  <c r="L464" i="15"/>
  <c r="K464" i="15"/>
  <c r="M463" i="15"/>
  <c r="L463" i="15"/>
  <c r="K463" i="15"/>
  <c r="M462" i="15"/>
  <c r="L462" i="15"/>
  <c r="K462" i="15"/>
  <c r="M461" i="15"/>
  <c r="N461" i="15" s="1"/>
  <c r="L461" i="15"/>
  <c r="K461" i="15"/>
  <c r="M460" i="15"/>
  <c r="L460" i="15"/>
  <c r="K460" i="15"/>
  <c r="M459" i="15"/>
  <c r="L459" i="15"/>
  <c r="K459" i="15"/>
  <c r="M458" i="15"/>
  <c r="L458" i="15"/>
  <c r="K458" i="15"/>
  <c r="M457" i="15"/>
  <c r="L457" i="15"/>
  <c r="K457" i="15"/>
  <c r="M456" i="15"/>
  <c r="L456" i="15"/>
  <c r="K456" i="15"/>
  <c r="M455" i="15"/>
  <c r="L455" i="15"/>
  <c r="K455" i="15"/>
  <c r="M454" i="15"/>
  <c r="L454" i="15"/>
  <c r="K454" i="15"/>
  <c r="M453" i="15"/>
  <c r="N453" i="15" s="1"/>
  <c r="L453" i="15"/>
  <c r="K453" i="15"/>
  <c r="M452" i="15"/>
  <c r="L452" i="15"/>
  <c r="K452" i="15"/>
  <c r="M451" i="15"/>
  <c r="L451" i="15"/>
  <c r="K451" i="15"/>
  <c r="M450" i="15"/>
  <c r="L450" i="15"/>
  <c r="K450" i="15"/>
  <c r="M449" i="15"/>
  <c r="L449" i="15"/>
  <c r="K449" i="15"/>
  <c r="M448" i="15"/>
  <c r="L448" i="15"/>
  <c r="K448" i="15"/>
  <c r="M447" i="15"/>
  <c r="L447" i="15"/>
  <c r="K447" i="15"/>
  <c r="M446" i="15"/>
  <c r="L446" i="15"/>
  <c r="K446" i="15"/>
  <c r="M445" i="15"/>
  <c r="N445" i="15" s="1"/>
  <c r="L445" i="15"/>
  <c r="K445" i="15"/>
  <c r="M444" i="15"/>
  <c r="L444" i="15"/>
  <c r="K444" i="15"/>
  <c r="M443" i="15"/>
  <c r="L443" i="15"/>
  <c r="K443" i="15"/>
  <c r="M442" i="15"/>
  <c r="L442" i="15"/>
  <c r="K442" i="15"/>
  <c r="M441" i="15"/>
  <c r="L441" i="15"/>
  <c r="K441" i="15"/>
  <c r="M440" i="15"/>
  <c r="L440" i="15"/>
  <c r="K440" i="15"/>
  <c r="M439" i="15"/>
  <c r="L439" i="15"/>
  <c r="K439" i="15"/>
  <c r="M438" i="15"/>
  <c r="L438" i="15"/>
  <c r="K438" i="15"/>
  <c r="M437" i="15"/>
  <c r="N437" i="15" s="1"/>
  <c r="L437" i="15"/>
  <c r="K437" i="15"/>
  <c r="M436" i="15"/>
  <c r="L436" i="15"/>
  <c r="K436" i="15"/>
  <c r="M435" i="15"/>
  <c r="L435" i="15"/>
  <c r="K435" i="15"/>
  <c r="M434" i="15"/>
  <c r="L434" i="15"/>
  <c r="K434" i="15"/>
  <c r="M433" i="15"/>
  <c r="L433" i="15"/>
  <c r="K433" i="15"/>
  <c r="M432" i="15"/>
  <c r="L432" i="15"/>
  <c r="K432" i="15"/>
  <c r="M431" i="15"/>
  <c r="L431" i="15"/>
  <c r="K431" i="15"/>
  <c r="M430" i="15"/>
  <c r="L430" i="15"/>
  <c r="K430" i="15"/>
  <c r="M429" i="15"/>
  <c r="N429" i="15" s="1"/>
  <c r="L429" i="15"/>
  <c r="K429" i="15"/>
  <c r="M428" i="15"/>
  <c r="L428" i="15"/>
  <c r="K428" i="15"/>
  <c r="M427" i="15"/>
  <c r="L427" i="15"/>
  <c r="K427" i="15"/>
  <c r="M426" i="15"/>
  <c r="L426" i="15"/>
  <c r="K426" i="15"/>
  <c r="M425" i="15"/>
  <c r="L425" i="15"/>
  <c r="K425" i="15"/>
  <c r="M424" i="15"/>
  <c r="L424" i="15"/>
  <c r="K424" i="15"/>
  <c r="M423" i="15"/>
  <c r="L423" i="15"/>
  <c r="K423" i="15"/>
  <c r="M422" i="15"/>
  <c r="L422" i="15"/>
  <c r="K422" i="15"/>
  <c r="M421" i="15"/>
  <c r="N421" i="15" s="1"/>
  <c r="L421" i="15"/>
  <c r="K421" i="15"/>
  <c r="M420" i="15"/>
  <c r="L420" i="15"/>
  <c r="K420" i="15"/>
  <c r="M419" i="15"/>
  <c r="L419" i="15"/>
  <c r="K419" i="15"/>
  <c r="M418" i="15"/>
  <c r="L418" i="15"/>
  <c r="K418" i="15"/>
  <c r="M417" i="15"/>
  <c r="L417" i="15"/>
  <c r="K417" i="15"/>
  <c r="M416" i="15"/>
  <c r="L416" i="15"/>
  <c r="K416" i="15"/>
  <c r="M415" i="15"/>
  <c r="L415" i="15"/>
  <c r="K415" i="15"/>
  <c r="M414" i="15"/>
  <c r="L414" i="15"/>
  <c r="K414" i="15"/>
  <c r="M413" i="15"/>
  <c r="N413" i="15" s="1"/>
  <c r="L413" i="15"/>
  <c r="K413" i="15"/>
  <c r="M412" i="15"/>
  <c r="L412" i="15"/>
  <c r="K412" i="15"/>
  <c r="M411" i="15"/>
  <c r="L411" i="15"/>
  <c r="K411" i="15"/>
  <c r="M410" i="15"/>
  <c r="L410" i="15"/>
  <c r="K410" i="15"/>
  <c r="M409" i="15"/>
  <c r="L409" i="15"/>
  <c r="K409" i="15"/>
  <c r="M408" i="15"/>
  <c r="L408" i="15"/>
  <c r="K408" i="15"/>
  <c r="M407" i="15"/>
  <c r="L407" i="15"/>
  <c r="K407" i="15"/>
  <c r="M406" i="15"/>
  <c r="L406" i="15"/>
  <c r="K406" i="15"/>
  <c r="M405" i="15"/>
  <c r="N405" i="15" s="1"/>
  <c r="L405" i="15"/>
  <c r="K405" i="15"/>
  <c r="M404" i="15"/>
  <c r="L404" i="15"/>
  <c r="K404" i="15"/>
  <c r="M403" i="15"/>
  <c r="L403" i="15"/>
  <c r="K403" i="15"/>
  <c r="M402" i="15"/>
  <c r="L402" i="15"/>
  <c r="K402" i="15"/>
  <c r="M401" i="15"/>
  <c r="L401" i="15"/>
  <c r="K401" i="15"/>
  <c r="M400" i="15"/>
  <c r="L400" i="15"/>
  <c r="K400" i="15"/>
  <c r="M399" i="15"/>
  <c r="L399" i="15"/>
  <c r="K399" i="15"/>
  <c r="M398" i="15"/>
  <c r="L398" i="15"/>
  <c r="K398" i="15"/>
  <c r="M397" i="15"/>
  <c r="N397" i="15" s="1"/>
  <c r="L397" i="15"/>
  <c r="K397" i="15"/>
  <c r="M396" i="15"/>
  <c r="L396" i="15"/>
  <c r="K396" i="15"/>
  <c r="M395" i="15"/>
  <c r="L395" i="15"/>
  <c r="K395" i="15"/>
  <c r="M394" i="15"/>
  <c r="L394" i="15"/>
  <c r="K394" i="15"/>
  <c r="M393" i="15"/>
  <c r="L393" i="15"/>
  <c r="K393" i="15"/>
  <c r="M392" i="15"/>
  <c r="L392" i="15"/>
  <c r="K392" i="15"/>
  <c r="M391" i="15"/>
  <c r="L391" i="15"/>
  <c r="K391" i="15"/>
  <c r="M390" i="15"/>
  <c r="L390" i="15"/>
  <c r="K390" i="15"/>
  <c r="M389" i="15"/>
  <c r="N389" i="15" s="1"/>
  <c r="L389" i="15"/>
  <c r="K389" i="15"/>
  <c r="M388" i="15"/>
  <c r="L388" i="15"/>
  <c r="K388" i="15"/>
  <c r="M387" i="15"/>
  <c r="L387" i="15"/>
  <c r="K387" i="15"/>
  <c r="M386" i="15"/>
  <c r="L386" i="15"/>
  <c r="K386" i="15"/>
  <c r="M385" i="15"/>
  <c r="L385" i="15"/>
  <c r="K385" i="15"/>
  <c r="M384" i="15"/>
  <c r="L384" i="15"/>
  <c r="K384" i="15"/>
  <c r="M383" i="15"/>
  <c r="L383" i="15"/>
  <c r="K383" i="15"/>
  <c r="M382" i="15"/>
  <c r="L382" i="15"/>
  <c r="K382" i="15"/>
  <c r="M381" i="15"/>
  <c r="N381" i="15" s="1"/>
  <c r="L381" i="15"/>
  <c r="K381" i="15"/>
  <c r="M380" i="15"/>
  <c r="L380" i="15"/>
  <c r="K380" i="15"/>
  <c r="M379" i="15"/>
  <c r="L379" i="15"/>
  <c r="K379" i="15"/>
  <c r="M378" i="15"/>
  <c r="L378" i="15"/>
  <c r="K378" i="15"/>
  <c r="M377" i="15"/>
  <c r="L377" i="15"/>
  <c r="K377" i="15"/>
  <c r="M376" i="15"/>
  <c r="L376" i="15"/>
  <c r="K376" i="15"/>
  <c r="M375" i="15"/>
  <c r="L375" i="15"/>
  <c r="K375" i="15"/>
  <c r="M374" i="15"/>
  <c r="L374" i="15"/>
  <c r="K374" i="15"/>
  <c r="M373" i="15"/>
  <c r="N373" i="15" s="1"/>
  <c r="L373" i="15"/>
  <c r="K373" i="15"/>
  <c r="M372" i="15"/>
  <c r="L372" i="15"/>
  <c r="K372" i="15"/>
  <c r="M371" i="15"/>
  <c r="L371" i="15"/>
  <c r="K371" i="15"/>
  <c r="M370" i="15"/>
  <c r="L370" i="15"/>
  <c r="K370" i="15"/>
  <c r="M369" i="15"/>
  <c r="L369" i="15"/>
  <c r="K369" i="15"/>
  <c r="M368" i="15"/>
  <c r="L368" i="15"/>
  <c r="K368" i="15"/>
  <c r="M367" i="15"/>
  <c r="L367" i="15"/>
  <c r="K367" i="15"/>
  <c r="M366" i="15"/>
  <c r="L366" i="15"/>
  <c r="K366" i="15"/>
  <c r="M365" i="15"/>
  <c r="N365" i="15" s="1"/>
  <c r="L365" i="15"/>
  <c r="K365" i="15"/>
  <c r="M364" i="15"/>
  <c r="L364" i="15"/>
  <c r="K364" i="15"/>
  <c r="M363" i="15"/>
  <c r="L363" i="15"/>
  <c r="K363" i="15"/>
  <c r="M362" i="15"/>
  <c r="L362" i="15"/>
  <c r="K362" i="15"/>
  <c r="M361" i="15"/>
  <c r="L361" i="15"/>
  <c r="K361" i="15"/>
  <c r="M360" i="15"/>
  <c r="L360" i="15"/>
  <c r="K360" i="15"/>
  <c r="M359" i="15"/>
  <c r="L359" i="15"/>
  <c r="K359" i="15"/>
  <c r="M358" i="15"/>
  <c r="L358" i="15"/>
  <c r="K358" i="15"/>
  <c r="M357" i="15"/>
  <c r="N357" i="15" s="1"/>
  <c r="L357" i="15"/>
  <c r="K357" i="15"/>
  <c r="M356" i="15"/>
  <c r="L356" i="15"/>
  <c r="K356" i="15"/>
  <c r="M355" i="15"/>
  <c r="L355" i="15"/>
  <c r="K355" i="15"/>
  <c r="M354" i="15"/>
  <c r="L354" i="15"/>
  <c r="K354" i="15"/>
  <c r="M353" i="15"/>
  <c r="L353" i="15"/>
  <c r="K353" i="15"/>
  <c r="M352" i="15"/>
  <c r="L352" i="15"/>
  <c r="K352" i="15"/>
  <c r="M351" i="15"/>
  <c r="L351" i="15"/>
  <c r="K351" i="15"/>
  <c r="M350" i="15"/>
  <c r="L350" i="15"/>
  <c r="K350" i="15"/>
  <c r="M349" i="15"/>
  <c r="N349" i="15" s="1"/>
  <c r="L349" i="15"/>
  <c r="K349" i="15"/>
  <c r="M348" i="15"/>
  <c r="L348" i="15"/>
  <c r="K348" i="15"/>
  <c r="M347" i="15"/>
  <c r="L347" i="15"/>
  <c r="K347" i="15"/>
  <c r="M346" i="15"/>
  <c r="L346" i="15"/>
  <c r="K346" i="15"/>
  <c r="M345" i="15"/>
  <c r="L345" i="15"/>
  <c r="K345" i="15"/>
  <c r="M344" i="15"/>
  <c r="L344" i="15"/>
  <c r="K344" i="15"/>
  <c r="M343" i="15"/>
  <c r="L343" i="15"/>
  <c r="K343" i="15"/>
  <c r="M342" i="15"/>
  <c r="L342" i="15"/>
  <c r="K342" i="15"/>
  <c r="M341" i="15"/>
  <c r="N341" i="15" s="1"/>
  <c r="L341" i="15"/>
  <c r="K341" i="15"/>
  <c r="M340" i="15"/>
  <c r="L340" i="15"/>
  <c r="K340" i="15"/>
  <c r="M339" i="15"/>
  <c r="L339" i="15"/>
  <c r="K339" i="15"/>
  <c r="M338" i="15"/>
  <c r="L338" i="15"/>
  <c r="K338" i="15"/>
  <c r="M337" i="15"/>
  <c r="L337" i="15"/>
  <c r="K337" i="15"/>
  <c r="M336" i="15"/>
  <c r="L336" i="15"/>
  <c r="K336" i="15"/>
  <c r="M335" i="15"/>
  <c r="L335" i="15"/>
  <c r="K335" i="15"/>
  <c r="M334" i="15"/>
  <c r="L334" i="15"/>
  <c r="K334" i="15"/>
  <c r="M333" i="15"/>
  <c r="N333" i="15" s="1"/>
  <c r="L333" i="15"/>
  <c r="K333" i="15"/>
  <c r="M332" i="15"/>
  <c r="L332" i="15"/>
  <c r="K332" i="15"/>
  <c r="M331" i="15"/>
  <c r="L331" i="15"/>
  <c r="K331" i="15"/>
  <c r="M330" i="15"/>
  <c r="L330" i="15"/>
  <c r="K330" i="15"/>
  <c r="M329" i="15"/>
  <c r="L329" i="15"/>
  <c r="K329" i="15"/>
  <c r="M328" i="15"/>
  <c r="L328" i="15"/>
  <c r="K328" i="15"/>
  <c r="M327" i="15"/>
  <c r="L327" i="15"/>
  <c r="K327" i="15"/>
  <c r="M326" i="15"/>
  <c r="L326" i="15"/>
  <c r="K326" i="15"/>
  <c r="M325" i="15"/>
  <c r="N325" i="15" s="1"/>
  <c r="L325" i="15"/>
  <c r="K325" i="15"/>
  <c r="M324" i="15"/>
  <c r="L324" i="15"/>
  <c r="K324" i="15"/>
  <c r="M323" i="15"/>
  <c r="L323" i="15"/>
  <c r="K323" i="15"/>
  <c r="M322" i="15"/>
  <c r="L322" i="15"/>
  <c r="K322" i="15"/>
  <c r="M321" i="15"/>
  <c r="L321" i="15"/>
  <c r="K321" i="15"/>
  <c r="M320" i="15"/>
  <c r="L320" i="15"/>
  <c r="K320" i="15"/>
  <c r="M319" i="15"/>
  <c r="L319" i="15"/>
  <c r="K319" i="15"/>
  <c r="M318" i="15"/>
  <c r="L318" i="15"/>
  <c r="K318" i="15"/>
  <c r="M317" i="15"/>
  <c r="N317" i="15" s="1"/>
  <c r="L317" i="15"/>
  <c r="K317" i="15"/>
  <c r="M316" i="15"/>
  <c r="L316" i="15"/>
  <c r="K316" i="15"/>
  <c r="M315" i="15"/>
  <c r="L315" i="15"/>
  <c r="K315" i="15"/>
  <c r="M314" i="15"/>
  <c r="L314" i="15"/>
  <c r="K314" i="15"/>
  <c r="M313" i="15"/>
  <c r="L313" i="15"/>
  <c r="K313" i="15"/>
  <c r="M312" i="15"/>
  <c r="L312" i="15"/>
  <c r="K312" i="15"/>
  <c r="M311" i="15"/>
  <c r="L311" i="15"/>
  <c r="K311" i="15"/>
  <c r="M310" i="15"/>
  <c r="L310" i="15"/>
  <c r="K310" i="15"/>
  <c r="M309" i="15"/>
  <c r="N309" i="15" s="1"/>
  <c r="L309" i="15"/>
  <c r="K309" i="15"/>
  <c r="M308" i="15"/>
  <c r="L308" i="15"/>
  <c r="K308" i="15"/>
  <c r="M307" i="15"/>
  <c r="L307" i="15"/>
  <c r="K307" i="15"/>
  <c r="M306" i="15"/>
  <c r="L306" i="15"/>
  <c r="K306" i="15"/>
  <c r="M305" i="15"/>
  <c r="L305" i="15"/>
  <c r="K305" i="15"/>
  <c r="M304" i="15"/>
  <c r="L304" i="15"/>
  <c r="K304" i="15"/>
  <c r="M303" i="15"/>
  <c r="L303" i="15"/>
  <c r="K303" i="15"/>
  <c r="M302" i="15"/>
  <c r="L302" i="15"/>
  <c r="K302" i="15"/>
  <c r="M301" i="15"/>
  <c r="N301" i="15" s="1"/>
  <c r="L301" i="15"/>
  <c r="K301" i="15"/>
  <c r="M300" i="15"/>
  <c r="L300" i="15"/>
  <c r="K300" i="15"/>
  <c r="M299" i="15"/>
  <c r="L299" i="15"/>
  <c r="K299" i="15"/>
  <c r="M298" i="15"/>
  <c r="L298" i="15"/>
  <c r="K298" i="15"/>
  <c r="M297" i="15"/>
  <c r="L297" i="15"/>
  <c r="K297" i="15"/>
  <c r="M296" i="15"/>
  <c r="L296" i="15"/>
  <c r="K296" i="15"/>
  <c r="M295" i="15"/>
  <c r="L295" i="15"/>
  <c r="K295" i="15"/>
  <c r="M294" i="15"/>
  <c r="L294" i="15"/>
  <c r="K294" i="15"/>
  <c r="M293" i="15"/>
  <c r="N293" i="15" s="1"/>
  <c r="L293" i="15"/>
  <c r="K293" i="15"/>
  <c r="M292" i="15"/>
  <c r="L292" i="15"/>
  <c r="K292" i="15"/>
  <c r="M291" i="15"/>
  <c r="L291" i="15"/>
  <c r="K291" i="15"/>
  <c r="M290" i="15"/>
  <c r="L290" i="15"/>
  <c r="K290" i="15"/>
  <c r="M289" i="15"/>
  <c r="L289" i="15"/>
  <c r="K289" i="15"/>
  <c r="M288" i="15"/>
  <c r="L288" i="15"/>
  <c r="K288" i="15"/>
  <c r="M287" i="15"/>
  <c r="L287" i="15"/>
  <c r="K287" i="15"/>
  <c r="M286" i="15"/>
  <c r="L286" i="15"/>
  <c r="K286" i="15"/>
  <c r="M285" i="15"/>
  <c r="N285" i="15" s="1"/>
  <c r="L285" i="15"/>
  <c r="K285" i="15"/>
  <c r="M284" i="15"/>
  <c r="L284" i="15"/>
  <c r="K284" i="15"/>
  <c r="M283" i="15"/>
  <c r="L283" i="15"/>
  <c r="K283" i="15"/>
  <c r="M282" i="15"/>
  <c r="L282" i="15"/>
  <c r="K282" i="15"/>
  <c r="M281" i="15"/>
  <c r="L281" i="15"/>
  <c r="K281" i="15"/>
  <c r="M280" i="15"/>
  <c r="L280" i="15"/>
  <c r="K280" i="15"/>
  <c r="M279" i="15"/>
  <c r="L279" i="15"/>
  <c r="K279" i="15"/>
  <c r="M278" i="15"/>
  <c r="L278" i="15"/>
  <c r="K278" i="15"/>
  <c r="M277" i="15"/>
  <c r="N277" i="15" s="1"/>
  <c r="L277" i="15"/>
  <c r="K277" i="15"/>
  <c r="M276" i="15"/>
  <c r="L276" i="15"/>
  <c r="K276" i="15"/>
  <c r="M275" i="15"/>
  <c r="L275" i="15"/>
  <c r="K275" i="15"/>
  <c r="M274" i="15"/>
  <c r="L274" i="15"/>
  <c r="K274" i="15"/>
  <c r="M273" i="15"/>
  <c r="L273" i="15"/>
  <c r="K273" i="15"/>
  <c r="M272" i="15"/>
  <c r="L272" i="15"/>
  <c r="K272" i="15"/>
  <c r="M271" i="15"/>
  <c r="L271" i="15"/>
  <c r="K271" i="15"/>
  <c r="M270" i="15"/>
  <c r="L270" i="15"/>
  <c r="K270" i="15"/>
  <c r="M269" i="15"/>
  <c r="N269" i="15" s="1"/>
  <c r="L269" i="15"/>
  <c r="K269" i="15"/>
  <c r="M268" i="15"/>
  <c r="L268" i="15"/>
  <c r="K268" i="15"/>
  <c r="M267" i="15"/>
  <c r="L267" i="15"/>
  <c r="K267" i="15"/>
  <c r="M266" i="15"/>
  <c r="L266" i="15"/>
  <c r="K266" i="15"/>
  <c r="M265" i="15"/>
  <c r="L265" i="15"/>
  <c r="K265" i="15"/>
  <c r="M264" i="15"/>
  <c r="L264" i="15"/>
  <c r="K264" i="15"/>
  <c r="M263" i="15"/>
  <c r="L263" i="15"/>
  <c r="K263" i="15"/>
  <c r="M262" i="15"/>
  <c r="L262" i="15"/>
  <c r="K262" i="15"/>
  <c r="M261" i="15"/>
  <c r="N261" i="15" s="1"/>
  <c r="L261" i="15"/>
  <c r="K261" i="15"/>
  <c r="M260" i="15"/>
  <c r="L260" i="15"/>
  <c r="K260" i="15"/>
  <c r="M259" i="15"/>
  <c r="L259" i="15"/>
  <c r="K259" i="15"/>
  <c r="M258" i="15"/>
  <c r="L258" i="15"/>
  <c r="K258" i="15"/>
  <c r="M257" i="15"/>
  <c r="L257" i="15"/>
  <c r="K257" i="15"/>
  <c r="M256" i="15"/>
  <c r="L256" i="15"/>
  <c r="K256" i="15"/>
  <c r="M255" i="15"/>
  <c r="L255" i="15"/>
  <c r="K255" i="15"/>
  <c r="M254" i="15"/>
  <c r="L254" i="15"/>
  <c r="K254" i="15"/>
  <c r="M253" i="15"/>
  <c r="N253" i="15" s="1"/>
  <c r="L253" i="15"/>
  <c r="K253" i="15"/>
  <c r="M252" i="15"/>
  <c r="L252" i="15"/>
  <c r="K252" i="15"/>
  <c r="M251" i="15"/>
  <c r="L251" i="15"/>
  <c r="K251" i="15"/>
  <c r="M250" i="15"/>
  <c r="L250" i="15"/>
  <c r="K250" i="15"/>
  <c r="M249" i="15"/>
  <c r="L249" i="15"/>
  <c r="K249" i="15"/>
  <c r="M248" i="15"/>
  <c r="L248" i="15"/>
  <c r="K248" i="15"/>
  <c r="M247" i="15"/>
  <c r="L247" i="15"/>
  <c r="K247" i="15"/>
  <c r="M246" i="15"/>
  <c r="L246" i="15"/>
  <c r="K246" i="15"/>
  <c r="M245" i="15"/>
  <c r="N245" i="15" s="1"/>
  <c r="L245" i="15"/>
  <c r="K245" i="15"/>
  <c r="M244" i="15"/>
  <c r="L244" i="15"/>
  <c r="K244" i="15"/>
  <c r="M243" i="15"/>
  <c r="L243" i="15"/>
  <c r="K243" i="15"/>
  <c r="M242" i="15"/>
  <c r="L242" i="15"/>
  <c r="K242" i="15"/>
  <c r="M241" i="15"/>
  <c r="L241" i="15"/>
  <c r="K241" i="15"/>
  <c r="M240" i="15"/>
  <c r="L240" i="15"/>
  <c r="K240" i="15"/>
  <c r="M239" i="15"/>
  <c r="L239" i="15"/>
  <c r="K239" i="15"/>
  <c r="M238" i="15"/>
  <c r="L238" i="15"/>
  <c r="K238" i="15"/>
  <c r="M237" i="15"/>
  <c r="N237" i="15" s="1"/>
  <c r="L237" i="15"/>
  <c r="K237" i="15"/>
  <c r="M236" i="15"/>
  <c r="L236" i="15"/>
  <c r="K236" i="15"/>
  <c r="M235" i="15"/>
  <c r="L235" i="15"/>
  <c r="K235" i="15"/>
  <c r="M234" i="15"/>
  <c r="L234" i="15"/>
  <c r="K234" i="15"/>
  <c r="M233" i="15"/>
  <c r="L233" i="15"/>
  <c r="K233" i="15"/>
  <c r="M232" i="15"/>
  <c r="L232" i="15"/>
  <c r="K232" i="15"/>
  <c r="M231" i="15"/>
  <c r="L231" i="15"/>
  <c r="K231" i="15"/>
  <c r="M230" i="15"/>
  <c r="L230" i="15"/>
  <c r="K230" i="15"/>
  <c r="M229" i="15"/>
  <c r="N229" i="15" s="1"/>
  <c r="L229" i="15"/>
  <c r="K229" i="15"/>
  <c r="M228" i="15"/>
  <c r="L228" i="15"/>
  <c r="K228" i="15"/>
  <c r="M227" i="15"/>
  <c r="L227" i="15"/>
  <c r="K227" i="15"/>
  <c r="M226" i="15"/>
  <c r="L226" i="15"/>
  <c r="K226" i="15"/>
  <c r="M225" i="15"/>
  <c r="L225" i="15"/>
  <c r="K225" i="15"/>
  <c r="M224" i="15"/>
  <c r="L224" i="15"/>
  <c r="K224" i="15"/>
  <c r="M223" i="15"/>
  <c r="L223" i="15"/>
  <c r="K223" i="15"/>
  <c r="M222" i="15"/>
  <c r="L222" i="15"/>
  <c r="K222" i="15"/>
  <c r="M221" i="15"/>
  <c r="N221" i="15" s="1"/>
  <c r="L221" i="15"/>
  <c r="K221" i="15"/>
  <c r="M220" i="15"/>
  <c r="L220" i="15"/>
  <c r="K220" i="15"/>
  <c r="M219" i="15"/>
  <c r="L219" i="15"/>
  <c r="K219" i="15"/>
  <c r="M218" i="15"/>
  <c r="L218" i="15"/>
  <c r="K218" i="15"/>
  <c r="M217" i="15"/>
  <c r="L217" i="15"/>
  <c r="K217" i="15"/>
  <c r="M216" i="15"/>
  <c r="L216" i="15"/>
  <c r="K216" i="15"/>
  <c r="M215" i="15"/>
  <c r="L215" i="15"/>
  <c r="K215" i="15"/>
  <c r="M214" i="15"/>
  <c r="L214" i="15"/>
  <c r="K214" i="15"/>
  <c r="M213" i="15"/>
  <c r="N213" i="15" s="1"/>
  <c r="L213" i="15"/>
  <c r="K213" i="15"/>
  <c r="M212" i="15"/>
  <c r="L212" i="15"/>
  <c r="K212" i="15"/>
  <c r="M211" i="15"/>
  <c r="L211" i="15"/>
  <c r="K211" i="15"/>
  <c r="M210" i="15"/>
  <c r="L210" i="15"/>
  <c r="K210" i="15"/>
  <c r="M209" i="15"/>
  <c r="L209" i="15"/>
  <c r="K209" i="15"/>
  <c r="M208" i="15"/>
  <c r="L208" i="15"/>
  <c r="K208" i="15"/>
  <c r="M207" i="15"/>
  <c r="L207" i="15"/>
  <c r="K207" i="15"/>
  <c r="M206" i="15"/>
  <c r="L206" i="15"/>
  <c r="K206" i="15"/>
  <c r="M205" i="15"/>
  <c r="N205" i="15" s="1"/>
  <c r="L205" i="15"/>
  <c r="K205" i="15"/>
  <c r="M204" i="15"/>
  <c r="L204" i="15"/>
  <c r="K204" i="15"/>
  <c r="M203" i="15"/>
  <c r="L203" i="15"/>
  <c r="K203" i="15"/>
  <c r="M202" i="15"/>
  <c r="L202" i="15"/>
  <c r="K202" i="15"/>
  <c r="M201" i="15"/>
  <c r="L201" i="15"/>
  <c r="K201" i="15"/>
  <c r="M200" i="15"/>
  <c r="L200" i="15"/>
  <c r="K200" i="15"/>
  <c r="M199" i="15"/>
  <c r="L199" i="15"/>
  <c r="K199" i="15"/>
  <c r="M198" i="15"/>
  <c r="L198" i="15"/>
  <c r="K198" i="15"/>
  <c r="M197" i="15"/>
  <c r="N197" i="15" s="1"/>
  <c r="L197" i="15"/>
  <c r="K197" i="15"/>
  <c r="M196" i="15"/>
  <c r="L196" i="15"/>
  <c r="K196" i="15"/>
  <c r="M195" i="15"/>
  <c r="L195" i="15"/>
  <c r="K195" i="15"/>
  <c r="M194" i="15"/>
  <c r="L194" i="15"/>
  <c r="K194" i="15"/>
  <c r="M193" i="15"/>
  <c r="L193" i="15"/>
  <c r="K193" i="15"/>
  <c r="M192" i="15"/>
  <c r="L192" i="15"/>
  <c r="K192" i="15"/>
  <c r="M191" i="15"/>
  <c r="L191" i="15"/>
  <c r="K191" i="15"/>
  <c r="M190" i="15"/>
  <c r="L190" i="15"/>
  <c r="K190" i="15"/>
  <c r="M189" i="15"/>
  <c r="N189" i="15" s="1"/>
  <c r="L189" i="15"/>
  <c r="K189" i="15"/>
  <c r="M188" i="15"/>
  <c r="L188" i="15"/>
  <c r="K188" i="15"/>
  <c r="M187" i="15"/>
  <c r="L187" i="15"/>
  <c r="K187" i="15"/>
  <c r="M186" i="15"/>
  <c r="L186" i="15"/>
  <c r="K186" i="15"/>
  <c r="M185" i="15"/>
  <c r="L185" i="15"/>
  <c r="K185" i="15"/>
  <c r="M184" i="15"/>
  <c r="L184" i="15"/>
  <c r="K184" i="15"/>
  <c r="M183" i="15"/>
  <c r="L183" i="15"/>
  <c r="K183" i="15"/>
  <c r="M182" i="15"/>
  <c r="L182" i="15"/>
  <c r="K182" i="15"/>
  <c r="M181" i="15"/>
  <c r="N181" i="15" s="1"/>
  <c r="L181" i="15"/>
  <c r="K181" i="15"/>
  <c r="M180" i="15"/>
  <c r="L180" i="15"/>
  <c r="K180" i="15"/>
  <c r="M179" i="15"/>
  <c r="L179" i="15"/>
  <c r="K179" i="15"/>
  <c r="M178" i="15"/>
  <c r="L178" i="15"/>
  <c r="K178" i="15"/>
  <c r="M177" i="15"/>
  <c r="L177" i="15"/>
  <c r="K177" i="15"/>
  <c r="M176" i="15"/>
  <c r="L176" i="15"/>
  <c r="K176" i="15"/>
  <c r="M175" i="15"/>
  <c r="L175" i="15"/>
  <c r="K175" i="15"/>
  <c r="M174" i="15"/>
  <c r="L174" i="15"/>
  <c r="K174" i="15"/>
  <c r="M173" i="15"/>
  <c r="N173" i="15" s="1"/>
  <c r="L173" i="15"/>
  <c r="K173" i="15"/>
  <c r="M172" i="15"/>
  <c r="L172" i="15"/>
  <c r="K172" i="15"/>
  <c r="M171" i="15"/>
  <c r="L171" i="15"/>
  <c r="K171" i="15"/>
  <c r="M170" i="15"/>
  <c r="L170" i="15"/>
  <c r="K170" i="15"/>
  <c r="M169" i="15"/>
  <c r="L169" i="15"/>
  <c r="K169" i="15"/>
  <c r="M168" i="15"/>
  <c r="L168" i="15"/>
  <c r="K168" i="15"/>
  <c r="M167" i="15"/>
  <c r="L167" i="15"/>
  <c r="K167" i="15"/>
  <c r="M166" i="15"/>
  <c r="L166" i="15"/>
  <c r="K166" i="15"/>
  <c r="M165" i="15"/>
  <c r="N165" i="15" s="1"/>
  <c r="L165" i="15"/>
  <c r="K165" i="15"/>
  <c r="M164" i="15"/>
  <c r="L164" i="15"/>
  <c r="K164" i="15"/>
  <c r="M163" i="15"/>
  <c r="L163" i="15"/>
  <c r="K163" i="15"/>
  <c r="M162" i="15"/>
  <c r="L162" i="15"/>
  <c r="K162" i="15"/>
  <c r="M161" i="15"/>
  <c r="L161" i="15"/>
  <c r="K161" i="15"/>
  <c r="M160" i="15"/>
  <c r="L160" i="15"/>
  <c r="K160" i="15"/>
  <c r="M159" i="15"/>
  <c r="L159" i="15"/>
  <c r="K159" i="15"/>
  <c r="M158" i="15"/>
  <c r="L158" i="15"/>
  <c r="K158" i="15"/>
  <c r="M157" i="15"/>
  <c r="N157" i="15" s="1"/>
  <c r="L157" i="15"/>
  <c r="K157" i="15"/>
  <c r="M156" i="15"/>
  <c r="L156" i="15"/>
  <c r="K156" i="15"/>
  <c r="M155" i="15"/>
  <c r="L155" i="15"/>
  <c r="K155" i="15"/>
  <c r="M154" i="15"/>
  <c r="L154" i="15"/>
  <c r="K154" i="15"/>
  <c r="M153" i="15"/>
  <c r="L153" i="15"/>
  <c r="K153" i="15"/>
  <c r="M152" i="15"/>
  <c r="L152" i="15"/>
  <c r="K152" i="15"/>
  <c r="M151" i="15"/>
  <c r="L151" i="15"/>
  <c r="K151" i="15"/>
  <c r="M150" i="15"/>
  <c r="L150" i="15"/>
  <c r="K150" i="15"/>
  <c r="M149" i="15"/>
  <c r="N149" i="15" s="1"/>
  <c r="L149" i="15"/>
  <c r="K149" i="15"/>
  <c r="M148" i="15"/>
  <c r="L148" i="15"/>
  <c r="K148" i="15"/>
  <c r="M147" i="15"/>
  <c r="L147" i="15"/>
  <c r="K147" i="15"/>
  <c r="M146" i="15"/>
  <c r="L146" i="15"/>
  <c r="K146" i="15"/>
  <c r="M145" i="15"/>
  <c r="L145" i="15"/>
  <c r="K145" i="15"/>
  <c r="M144" i="15"/>
  <c r="L144" i="15"/>
  <c r="K144" i="15"/>
  <c r="M143" i="15"/>
  <c r="L143" i="15"/>
  <c r="K143" i="15"/>
  <c r="M142" i="15"/>
  <c r="L142" i="15"/>
  <c r="K142" i="15"/>
  <c r="M141" i="15"/>
  <c r="N141" i="15" s="1"/>
  <c r="L141" i="15"/>
  <c r="K141" i="15"/>
  <c r="M140" i="15"/>
  <c r="L140" i="15"/>
  <c r="K140" i="15"/>
  <c r="M139" i="15"/>
  <c r="L139" i="15"/>
  <c r="K139" i="15"/>
  <c r="M138" i="15"/>
  <c r="L138" i="15"/>
  <c r="K138" i="15"/>
  <c r="M137" i="15"/>
  <c r="L137" i="15"/>
  <c r="K137" i="15"/>
  <c r="M136" i="15"/>
  <c r="L136" i="15"/>
  <c r="K136" i="15"/>
  <c r="M135" i="15"/>
  <c r="L135" i="15"/>
  <c r="K135" i="15"/>
  <c r="M134" i="15"/>
  <c r="L134" i="15"/>
  <c r="K134" i="15"/>
  <c r="M133" i="15"/>
  <c r="N133" i="15" s="1"/>
  <c r="L133" i="15"/>
  <c r="K133" i="15"/>
  <c r="M132" i="15"/>
  <c r="L132" i="15"/>
  <c r="K132" i="15"/>
  <c r="M131" i="15"/>
  <c r="L131" i="15"/>
  <c r="K131" i="15"/>
  <c r="M130" i="15"/>
  <c r="L130" i="15"/>
  <c r="K130" i="15"/>
  <c r="M129" i="15"/>
  <c r="L129" i="15"/>
  <c r="K129" i="15"/>
  <c r="M128" i="15"/>
  <c r="L128" i="15"/>
  <c r="K128" i="15"/>
  <c r="M127" i="15"/>
  <c r="L127" i="15"/>
  <c r="K127" i="15"/>
  <c r="M126" i="15"/>
  <c r="L126" i="15"/>
  <c r="K126" i="15"/>
  <c r="M125" i="15"/>
  <c r="N125" i="15" s="1"/>
  <c r="L125" i="15"/>
  <c r="K125" i="15"/>
  <c r="M124" i="15"/>
  <c r="L124" i="15"/>
  <c r="K124" i="15"/>
  <c r="M123" i="15"/>
  <c r="L123" i="15"/>
  <c r="K123" i="15"/>
  <c r="M122" i="15"/>
  <c r="L122" i="15"/>
  <c r="K122" i="15"/>
  <c r="M121" i="15"/>
  <c r="L121" i="15"/>
  <c r="K121" i="15"/>
  <c r="M120" i="15"/>
  <c r="L120" i="15"/>
  <c r="K120" i="15"/>
  <c r="M119" i="15"/>
  <c r="L119" i="15"/>
  <c r="K119" i="15"/>
  <c r="M118" i="15"/>
  <c r="L118" i="15"/>
  <c r="K118" i="15"/>
  <c r="M117" i="15"/>
  <c r="N117" i="15" s="1"/>
  <c r="L117" i="15"/>
  <c r="K117" i="15"/>
  <c r="M116" i="15"/>
  <c r="L116" i="15"/>
  <c r="K116" i="15"/>
  <c r="M115" i="15"/>
  <c r="L115" i="15"/>
  <c r="K115" i="15"/>
  <c r="M114" i="15"/>
  <c r="L114" i="15"/>
  <c r="K114" i="15"/>
  <c r="M113" i="15"/>
  <c r="L113" i="15"/>
  <c r="K113" i="15"/>
  <c r="M112" i="15"/>
  <c r="L112" i="15"/>
  <c r="K112" i="15"/>
  <c r="M111" i="15"/>
  <c r="L111" i="15"/>
  <c r="K111" i="15"/>
  <c r="M110" i="15"/>
  <c r="L110" i="15"/>
  <c r="K110" i="15"/>
  <c r="M109" i="15"/>
  <c r="N109" i="15" s="1"/>
  <c r="L109" i="15"/>
  <c r="K109" i="15"/>
  <c r="M108" i="15"/>
  <c r="L108" i="15"/>
  <c r="K108" i="15"/>
  <c r="M107" i="15"/>
  <c r="L107" i="15"/>
  <c r="K107" i="15"/>
  <c r="M106" i="15"/>
  <c r="L106" i="15"/>
  <c r="K106" i="15"/>
  <c r="M105" i="15"/>
  <c r="L105" i="15"/>
  <c r="K105" i="15"/>
  <c r="M104" i="15"/>
  <c r="L104" i="15"/>
  <c r="K104" i="15"/>
  <c r="M103" i="15"/>
  <c r="L103" i="15"/>
  <c r="K103" i="15"/>
  <c r="M102" i="15"/>
  <c r="L102" i="15"/>
  <c r="K102" i="15"/>
  <c r="M101" i="15"/>
  <c r="N101" i="15" s="1"/>
  <c r="L101" i="15"/>
  <c r="K101" i="15"/>
  <c r="M100" i="15"/>
  <c r="L100" i="15"/>
  <c r="K100" i="15"/>
  <c r="M99" i="15"/>
  <c r="L99" i="15"/>
  <c r="K99" i="15"/>
  <c r="M98" i="15"/>
  <c r="L98" i="15"/>
  <c r="K98" i="15"/>
  <c r="M97" i="15"/>
  <c r="L97" i="15"/>
  <c r="K97" i="15"/>
  <c r="M96" i="15"/>
  <c r="L96" i="15"/>
  <c r="K96" i="15"/>
  <c r="M95" i="15"/>
  <c r="L95" i="15"/>
  <c r="K95" i="15"/>
  <c r="M94" i="15"/>
  <c r="L94" i="15"/>
  <c r="K94" i="15"/>
  <c r="M93" i="15"/>
  <c r="N93" i="15" s="1"/>
  <c r="L93" i="15"/>
  <c r="K93" i="15"/>
  <c r="M92" i="15"/>
  <c r="L92" i="15"/>
  <c r="K92" i="15"/>
  <c r="M91" i="15"/>
  <c r="L91" i="15"/>
  <c r="K91" i="15"/>
  <c r="M90" i="15"/>
  <c r="L90" i="15"/>
  <c r="K90" i="15"/>
  <c r="M89" i="15"/>
  <c r="L89" i="15"/>
  <c r="K89" i="15"/>
  <c r="M88" i="15"/>
  <c r="L88" i="15"/>
  <c r="K88" i="15"/>
  <c r="M87" i="15"/>
  <c r="L87" i="15"/>
  <c r="K87" i="15"/>
  <c r="M86" i="15"/>
  <c r="L86" i="15"/>
  <c r="K86" i="15"/>
  <c r="M85" i="15"/>
  <c r="N85" i="15" s="1"/>
  <c r="L85" i="15"/>
  <c r="K85" i="15"/>
  <c r="M84" i="15"/>
  <c r="L84" i="15"/>
  <c r="K84" i="15"/>
  <c r="M83" i="15"/>
  <c r="L83" i="15"/>
  <c r="K83" i="15"/>
  <c r="M82" i="15"/>
  <c r="L82" i="15"/>
  <c r="K82" i="15"/>
  <c r="M81" i="15"/>
  <c r="L81" i="15"/>
  <c r="K81" i="15"/>
  <c r="M80" i="15"/>
  <c r="L80" i="15"/>
  <c r="K80" i="15"/>
  <c r="M79" i="15"/>
  <c r="L79" i="15"/>
  <c r="K79" i="15"/>
  <c r="M78" i="15"/>
  <c r="L78" i="15"/>
  <c r="K78" i="15"/>
  <c r="M77" i="15"/>
  <c r="N77" i="15" s="1"/>
  <c r="L77" i="15"/>
  <c r="K77" i="15"/>
  <c r="M76" i="15"/>
  <c r="L76" i="15"/>
  <c r="K76" i="15"/>
  <c r="M75" i="15"/>
  <c r="L75" i="15"/>
  <c r="K75" i="15"/>
  <c r="M74" i="15"/>
  <c r="L74" i="15"/>
  <c r="K74" i="15"/>
  <c r="M73" i="15"/>
  <c r="L73" i="15"/>
  <c r="K73" i="15"/>
  <c r="M72" i="15"/>
  <c r="L72" i="15"/>
  <c r="K72" i="15"/>
  <c r="M71" i="15"/>
  <c r="L71" i="15"/>
  <c r="K71" i="15"/>
  <c r="M70" i="15"/>
  <c r="L70" i="15"/>
  <c r="K70" i="15"/>
  <c r="M69" i="15"/>
  <c r="N69" i="15" s="1"/>
  <c r="L69" i="15"/>
  <c r="K69" i="15"/>
  <c r="M68" i="15"/>
  <c r="L68" i="15"/>
  <c r="K68" i="15"/>
  <c r="M67" i="15"/>
  <c r="L67" i="15"/>
  <c r="K67" i="15"/>
  <c r="M66" i="15"/>
  <c r="L66" i="15"/>
  <c r="K66" i="15"/>
  <c r="M65" i="15"/>
  <c r="L65" i="15"/>
  <c r="K65" i="15"/>
  <c r="M64" i="15"/>
  <c r="L64" i="15"/>
  <c r="K64" i="15"/>
  <c r="M63" i="15"/>
  <c r="L63" i="15"/>
  <c r="K63" i="15"/>
  <c r="M62" i="15"/>
  <c r="L62" i="15"/>
  <c r="K62" i="15"/>
  <c r="M61" i="15"/>
  <c r="N61" i="15" s="1"/>
  <c r="L61" i="15"/>
  <c r="K61" i="15"/>
  <c r="M60" i="15"/>
  <c r="L60" i="15"/>
  <c r="K60" i="15"/>
  <c r="M59" i="15"/>
  <c r="L59" i="15"/>
  <c r="K59" i="15"/>
  <c r="M58" i="15"/>
  <c r="L58" i="15"/>
  <c r="K58" i="15"/>
  <c r="M57" i="15"/>
  <c r="L57" i="15"/>
  <c r="K57" i="15"/>
  <c r="M56" i="15"/>
  <c r="L56" i="15"/>
  <c r="K56" i="15"/>
  <c r="M55" i="15"/>
  <c r="L55" i="15"/>
  <c r="K55" i="15"/>
  <c r="M54" i="15"/>
  <c r="L54" i="15"/>
  <c r="K54" i="15"/>
  <c r="M53" i="15"/>
  <c r="N53" i="15" s="1"/>
  <c r="L53" i="15"/>
  <c r="K53" i="15"/>
  <c r="M52" i="15"/>
  <c r="L52" i="15"/>
  <c r="K52" i="15"/>
  <c r="M51" i="15"/>
  <c r="L51" i="15"/>
  <c r="K51" i="15"/>
  <c r="M50" i="15"/>
  <c r="L50" i="15"/>
  <c r="K50" i="15"/>
  <c r="M49" i="15"/>
  <c r="L49" i="15"/>
  <c r="K49" i="15"/>
  <c r="M48" i="15"/>
  <c r="L48" i="15"/>
  <c r="K48" i="15"/>
  <c r="M47" i="15"/>
  <c r="L47" i="15"/>
  <c r="K47" i="15"/>
  <c r="M46" i="15"/>
  <c r="L46" i="15"/>
  <c r="K46" i="15"/>
  <c r="M45" i="15"/>
  <c r="N45" i="15" s="1"/>
  <c r="L45" i="15"/>
  <c r="K45" i="15"/>
  <c r="M44" i="15"/>
  <c r="L44" i="15"/>
  <c r="K44" i="15"/>
  <c r="M43" i="15"/>
  <c r="L43" i="15"/>
  <c r="K43" i="15"/>
  <c r="M42" i="15"/>
  <c r="L42" i="15"/>
  <c r="K42" i="15"/>
  <c r="M41" i="15"/>
  <c r="L41" i="15"/>
  <c r="K41" i="15"/>
  <c r="M40" i="15"/>
  <c r="L40" i="15"/>
  <c r="K40" i="15"/>
  <c r="M39" i="15"/>
  <c r="L39" i="15"/>
  <c r="K39" i="15"/>
  <c r="M38" i="15"/>
  <c r="L38" i="15"/>
  <c r="K38" i="15"/>
  <c r="M37" i="15"/>
  <c r="N37" i="15" s="1"/>
  <c r="L37" i="15"/>
  <c r="K37" i="15"/>
  <c r="M36" i="15"/>
  <c r="L36" i="15"/>
  <c r="K36" i="15"/>
  <c r="M35" i="15"/>
  <c r="L35" i="15"/>
  <c r="K35" i="15"/>
  <c r="M34" i="15"/>
  <c r="L34" i="15"/>
  <c r="K34" i="15"/>
  <c r="M33" i="15"/>
  <c r="L33" i="15"/>
  <c r="K33" i="15"/>
  <c r="M32" i="15"/>
  <c r="L32" i="15"/>
  <c r="K32" i="15"/>
  <c r="M31" i="15"/>
  <c r="L31" i="15"/>
  <c r="K31" i="15"/>
  <c r="M30" i="15"/>
  <c r="L30" i="15"/>
  <c r="K30" i="15"/>
  <c r="M29" i="15"/>
  <c r="N29" i="15" s="1"/>
  <c r="L29" i="15"/>
  <c r="K29" i="15"/>
  <c r="M28" i="15"/>
  <c r="L28" i="15"/>
  <c r="K28" i="15"/>
  <c r="M27" i="15"/>
  <c r="L27" i="15"/>
  <c r="K27" i="15"/>
  <c r="M26" i="15"/>
  <c r="L26" i="15"/>
  <c r="K26" i="15"/>
  <c r="M25" i="15"/>
  <c r="L25" i="15"/>
  <c r="K25" i="15"/>
  <c r="M24" i="15"/>
  <c r="L24" i="15"/>
  <c r="K24" i="15"/>
  <c r="M23" i="15"/>
  <c r="L23" i="15"/>
  <c r="K23" i="15"/>
  <c r="M22" i="15"/>
  <c r="L22" i="15"/>
  <c r="K22" i="15"/>
  <c r="M21" i="15"/>
  <c r="N21" i="15" s="1"/>
  <c r="L21" i="15"/>
  <c r="K21" i="15"/>
  <c r="M20" i="15"/>
  <c r="L20" i="15"/>
  <c r="K20" i="15"/>
  <c r="M19" i="15"/>
  <c r="L19" i="15"/>
  <c r="K19" i="15"/>
  <c r="M18" i="15"/>
  <c r="L18" i="15"/>
  <c r="K18" i="15"/>
  <c r="M17" i="15"/>
  <c r="L17" i="15"/>
  <c r="K17" i="15"/>
  <c r="M16" i="15"/>
  <c r="L16" i="15"/>
  <c r="K16" i="15"/>
  <c r="M15" i="15"/>
  <c r="L15" i="15"/>
  <c r="K15" i="15"/>
  <c r="M14" i="15"/>
  <c r="L14" i="15"/>
  <c r="K14" i="15"/>
  <c r="M13" i="15"/>
  <c r="N13" i="15" s="1"/>
  <c r="L13" i="15"/>
  <c r="K13" i="15"/>
  <c r="M12" i="15"/>
  <c r="L12" i="15"/>
  <c r="K12" i="15"/>
  <c r="M11" i="15"/>
  <c r="L11" i="15"/>
  <c r="K11" i="15"/>
  <c r="M10" i="15"/>
  <c r="L10" i="15"/>
  <c r="K10" i="15"/>
  <c r="M9" i="15"/>
  <c r="L9" i="15"/>
  <c r="K9" i="15"/>
  <c r="M8" i="15"/>
  <c r="L8" i="15"/>
  <c r="K8" i="15"/>
  <c r="M7" i="15"/>
  <c r="L7" i="15"/>
  <c r="K7" i="15"/>
  <c r="M6" i="15"/>
  <c r="L6" i="15"/>
  <c r="K6" i="15"/>
  <c r="M5" i="15"/>
  <c r="N5" i="15" s="1"/>
  <c r="L5" i="15"/>
  <c r="K5" i="15"/>
  <c r="M4" i="15"/>
  <c r="L4" i="15"/>
  <c r="K4" i="15"/>
  <c r="M3" i="15"/>
  <c r="L3" i="15"/>
  <c r="K3" i="15"/>
  <c r="M2" i="15"/>
  <c r="L2" i="15"/>
  <c r="K2" i="15"/>
  <c r="P56" i="11" l="1"/>
  <c r="P53" i="11"/>
  <c r="N458" i="15"/>
  <c r="N522" i="15"/>
  <c r="N9" i="15"/>
  <c r="N17" i="15"/>
  <c r="N25" i="15"/>
  <c r="N33" i="15"/>
  <c r="N41" i="15"/>
  <c r="N49" i="15"/>
  <c r="N57" i="15"/>
  <c r="N65" i="15"/>
  <c r="N73" i="15"/>
  <c r="N81" i="15"/>
  <c r="N89" i="15"/>
  <c r="N97" i="15"/>
  <c r="N105" i="15"/>
  <c r="N113" i="15"/>
  <c r="N121" i="15"/>
  <c r="N129" i="15"/>
  <c r="N137" i="15"/>
  <c r="N145" i="15"/>
  <c r="N153" i="15"/>
  <c r="N161" i="15"/>
  <c r="N169" i="15"/>
  <c r="N177" i="15"/>
  <c r="N185" i="15"/>
  <c r="N193" i="15"/>
  <c r="N201" i="15"/>
  <c r="N209" i="15"/>
  <c r="N217" i="15"/>
  <c r="N225" i="15"/>
  <c r="N233" i="15"/>
  <c r="N241" i="15"/>
  <c r="N249" i="15"/>
  <c r="N257" i="15"/>
  <c r="N265" i="15"/>
  <c r="N273" i="15"/>
  <c r="N281" i="15"/>
  <c r="N289" i="15"/>
  <c r="N297" i="15"/>
  <c r="N305" i="15"/>
  <c r="N313" i="15"/>
  <c r="N321" i="15"/>
  <c r="N329" i="15"/>
  <c r="N337" i="15"/>
  <c r="N345" i="15"/>
  <c r="N353" i="15"/>
  <c r="N361" i="15"/>
  <c r="N369" i="15"/>
  <c r="N377" i="15"/>
  <c r="N385" i="15"/>
  <c r="N393" i="15"/>
  <c r="N401" i="15"/>
  <c r="N409" i="15"/>
  <c r="N417" i="15"/>
  <c r="N425" i="15"/>
  <c r="N433" i="15"/>
  <c r="N441" i="15"/>
  <c r="N449" i="15"/>
  <c r="N457" i="15"/>
  <c r="N465" i="15"/>
  <c r="N473" i="15"/>
  <c r="N481" i="15"/>
  <c r="N489" i="15"/>
  <c r="N497" i="15"/>
  <c r="N505" i="15"/>
  <c r="N513" i="15"/>
  <c r="N521" i="15"/>
  <c r="N529" i="15"/>
  <c r="N537" i="15"/>
  <c r="N545" i="15"/>
  <c r="N553" i="15"/>
  <c r="N561" i="15"/>
  <c r="N569" i="15"/>
  <c r="N577" i="15"/>
  <c r="N585" i="15"/>
  <c r="N593" i="15"/>
  <c r="N601" i="15"/>
  <c r="N2" i="15"/>
  <c r="N10" i="15"/>
  <c r="N18" i="15"/>
  <c r="N26" i="15"/>
  <c r="N34" i="15"/>
  <c r="N42" i="15"/>
  <c r="N50" i="15"/>
  <c r="N58" i="15"/>
  <c r="N66" i="15"/>
  <c r="N74" i="15"/>
  <c r="N82" i="15"/>
  <c r="N90" i="15"/>
  <c r="N98" i="15"/>
  <c r="N106" i="15"/>
  <c r="N114" i="15"/>
  <c r="N122" i="15"/>
  <c r="N130" i="15"/>
  <c r="N138" i="15"/>
  <c r="N146" i="15"/>
  <c r="N154" i="15"/>
  <c r="N162" i="15"/>
  <c r="N170" i="15"/>
  <c r="N178" i="15"/>
  <c r="N186" i="15"/>
  <c r="N194" i="15"/>
  <c r="N202" i="15"/>
  <c r="N210" i="15"/>
  <c r="N218" i="15"/>
  <c r="N226" i="15"/>
  <c r="N234" i="15"/>
  <c r="N242" i="15"/>
  <c r="N250" i="15"/>
  <c r="N258" i="15"/>
  <c r="N266" i="15"/>
  <c r="N274" i="15"/>
  <c r="N282" i="15"/>
  <c r="N290" i="15"/>
  <c r="N298" i="15"/>
  <c r="N306" i="15"/>
  <c r="N314" i="15"/>
  <c r="N322" i="15"/>
  <c r="N330" i="15"/>
  <c r="N338" i="15"/>
  <c r="N346" i="15"/>
  <c r="N354" i="15"/>
  <c r="N362" i="15"/>
  <c r="N370" i="15"/>
  <c r="N378" i="15"/>
  <c r="N386" i="15"/>
  <c r="N394" i="15"/>
  <c r="N402" i="15"/>
  <c r="N410" i="15"/>
  <c r="N418" i="15"/>
  <c r="N426" i="15"/>
  <c r="N434" i="15"/>
  <c r="N442" i="15"/>
  <c r="N450" i="15"/>
  <c r="N466" i="15"/>
  <c r="N474" i="15"/>
  <c r="N482" i="15"/>
  <c r="N490" i="15"/>
  <c r="N498" i="15"/>
  <c r="N506" i="15"/>
  <c r="N514" i="15"/>
  <c r="N530" i="15"/>
  <c r="N538" i="15"/>
  <c r="N546" i="15"/>
  <c r="N554" i="15"/>
  <c r="N562" i="15"/>
  <c r="N570" i="15"/>
  <c r="N578" i="15"/>
  <c r="N586" i="15"/>
  <c r="N594" i="15"/>
  <c r="N602" i="15"/>
  <c r="N610" i="15"/>
  <c r="N618" i="15"/>
  <c r="N626" i="15"/>
  <c r="N634" i="15"/>
  <c r="N642" i="15"/>
  <c r="N632" i="15"/>
  <c r="N640" i="15"/>
  <c r="N648" i="15"/>
  <c r="N3" i="15"/>
  <c r="N19" i="15"/>
  <c r="N35" i="15"/>
  <c r="N51" i="15"/>
  <c r="N67" i="15"/>
  <c r="N75" i="15"/>
  <c r="N83" i="15"/>
  <c r="N91" i="15"/>
  <c r="N107" i="15"/>
  <c r="N115" i="15"/>
  <c r="N123" i="15"/>
  <c r="N131" i="15"/>
  <c r="N139" i="15"/>
  <c r="N147" i="15"/>
  <c r="N155" i="15"/>
  <c r="N163" i="15"/>
  <c r="N171" i="15"/>
  <c r="N179" i="15"/>
  <c r="N187" i="15"/>
  <c r="N195" i="15"/>
  <c r="N203" i="15"/>
  <c r="N211" i="15"/>
  <c r="N219" i="15"/>
  <c r="N227" i="15"/>
  <c r="N235" i="15"/>
  <c r="N243" i="15"/>
  <c r="N251" i="15"/>
  <c r="N259" i="15"/>
  <c r="N267" i="15"/>
  <c r="N275" i="15"/>
  <c r="N283" i="15"/>
  <c r="N291" i="15"/>
  <c r="N299" i="15"/>
  <c r="N307" i="15"/>
  <c r="N315" i="15"/>
  <c r="N323" i="15"/>
  <c r="N331" i="15"/>
  <c r="N339" i="15"/>
  <c r="N347" i="15"/>
  <c r="N355" i="15"/>
  <c r="N363" i="15"/>
  <c r="N371" i="15"/>
  <c r="N379" i="15"/>
  <c r="N387" i="15"/>
  <c r="N395" i="15"/>
  <c r="N403" i="15"/>
  <c r="N411" i="15"/>
  <c r="N419" i="15"/>
  <c r="N427" i="15"/>
  <c r="N435" i="15"/>
  <c r="N443" i="15"/>
  <c r="N451" i="15"/>
  <c r="N459" i="15"/>
  <c r="N467" i="15"/>
  <c r="N475" i="15"/>
  <c r="N483" i="15"/>
  <c r="N491" i="15"/>
  <c r="N499" i="15"/>
  <c r="N507" i="15"/>
  <c r="N515" i="15"/>
  <c r="N523" i="15"/>
  <c r="N531" i="15"/>
  <c r="N539" i="15"/>
  <c r="N547" i="15"/>
  <c r="N555" i="15"/>
  <c r="N563" i="15"/>
  <c r="N571" i="15"/>
  <c r="N579" i="15"/>
  <c r="N587" i="15"/>
  <c r="N595" i="15"/>
  <c r="N603" i="15"/>
  <c r="N611" i="15"/>
  <c r="N619" i="15"/>
  <c r="N627" i="15"/>
  <c r="N635" i="15"/>
  <c r="N643" i="15"/>
  <c r="N11" i="15"/>
  <c r="N27" i="15"/>
  <c r="N43" i="15"/>
  <c r="N59" i="15"/>
  <c r="N99" i="15"/>
  <c r="N630" i="15"/>
  <c r="N638" i="15"/>
  <c r="N646" i="15"/>
  <c r="N609" i="15"/>
  <c r="N617" i="15"/>
  <c r="N625" i="15"/>
  <c r="N633" i="15"/>
  <c r="N641" i="15"/>
  <c r="N649" i="15"/>
  <c r="N7" i="15"/>
  <c r="N15" i="15"/>
  <c r="N23" i="15"/>
  <c r="N31" i="15"/>
  <c r="N39" i="15"/>
  <c r="N47" i="15"/>
  <c r="N55" i="15"/>
  <c r="N63" i="15"/>
  <c r="N79" i="15"/>
  <c r="N95" i="15"/>
  <c r="N103" i="15"/>
  <c r="N111" i="15"/>
  <c r="N119" i="15"/>
  <c r="N127" i="15"/>
  <c r="N135" i="15"/>
  <c r="N143" i="15"/>
  <c r="N151" i="15"/>
  <c r="N159" i="15"/>
  <c r="N167" i="15"/>
  <c r="N175" i="15"/>
  <c r="N183" i="15"/>
  <c r="N191" i="15"/>
  <c r="N199" i="15"/>
  <c r="N207" i="15"/>
  <c r="N215" i="15"/>
  <c r="N223" i="15"/>
  <c r="N231" i="15"/>
  <c r="N239" i="15"/>
  <c r="N247" i="15"/>
  <c r="N255" i="15"/>
  <c r="N263" i="15"/>
  <c r="N271" i="15"/>
  <c r="N279" i="15"/>
  <c r="N287" i="15"/>
  <c r="N295" i="15"/>
  <c r="N303" i="15"/>
  <c r="N311" i="15"/>
  <c r="N319" i="15"/>
  <c r="N327" i="15"/>
  <c r="N335" i="15"/>
  <c r="N343" i="15"/>
  <c r="N351" i="15"/>
  <c r="N359" i="15"/>
  <c r="N367" i="15"/>
  <c r="N375" i="15"/>
  <c r="N383" i="15"/>
  <c r="N391" i="15"/>
  <c r="N399" i="15"/>
  <c r="N407" i="15"/>
  <c r="N415" i="15"/>
  <c r="N423" i="15"/>
  <c r="N431" i="15"/>
  <c r="N439" i="15"/>
  <c r="N447" i="15"/>
  <c r="N455" i="15"/>
  <c r="N463" i="15"/>
  <c r="N471" i="15"/>
  <c r="N479" i="15"/>
  <c r="N487" i="15"/>
  <c r="N495" i="15"/>
  <c r="N503" i="15"/>
  <c r="N511" i="15"/>
  <c r="N519" i="15"/>
  <c r="N527" i="15"/>
  <c r="N535" i="15"/>
  <c r="N543" i="15"/>
  <c r="N551" i="15"/>
  <c r="N559" i="15"/>
  <c r="N567" i="15"/>
  <c r="N575" i="15"/>
  <c r="N583" i="15"/>
  <c r="N591" i="15"/>
  <c r="N599" i="15"/>
  <c r="N607" i="15"/>
  <c r="N615" i="15"/>
  <c r="N623" i="15"/>
  <c r="N631" i="15"/>
  <c r="N639" i="15"/>
  <c r="N647" i="15"/>
  <c r="N71" i="15"/>
  <c r="N87" i="15"/>
  <c r="N4" i="15"/>
  <c r="N6" i="15"/>
  <c r="N8" i="15"/>
  <c r="N12" i="15"/>
  <c r="N14" i="15"/>
  <c r="N16" i="15"/>
  <c r="N20" i="15"/>
  <c r="N22" i="15"/>
  <c r="N24" i="15"/>
  <c r="N28" i="15"/>
  <c r="N30" i="15"/>
  <c r="N32" i="15"/>
  <c r="N36" i="15"/>
  <c r="N38" i="15"/>
  <c r="N40" i="15"/>
  <c r="N44" i="15"/>
  <c r="N46" i="15"/>
  <c r="N48" i="15"/>
  <c r="N52" i="15"/>
  <c r="N54" i="15"/>
  <c r="N56" i="15"/>
  <c r="N60" i="15"/>
  <c r="N62" i="15"/>
  <c r="N64" i="15"/>
  <c r="N68" i="15"/>
  <c r="N70" i="15"/>
  <c r="N72" i="15"/>
  <c r="N76" i="15"/>
  <c r="N78" i="15"/>
  <c r="N80" i="15"/>
  <c r="N84" i="15"/>
  <c r="N86" i="15"/>
  <c r="N88" i="15"/>
  <c r="N92" i="15"/>
  <c r="N94" i="15"/>
  <c r="N96" i="15"/>
  <c r="N100" i="15"/>
  <c r="N102" i="15"/>
  <c r="N112" i="15"/>
  <c r="N124" i="15"/>
  <c r="N134" i="15"/>
  <c r="N144" i="15"/>
  <c r="N156" i="15"/>
  <c r="N166" i="15"/>
  <c r="N176" i="15"/>
  <c r="N188" i="15"/>
  <c r="N198" i="15"/>
  <c r="N208" i="15"/>
  <c r="N220" i="15"/>
  <c r="N230" i="15"/>
  <c r="N240" i="15"/>
  <c r="N256" i="15"/>
  <c r="N262" i="15"/>
  <c r="N270" i="15"/>
  <c r="N280" i="15"/>
  <c r="N288" i="15"/>
  <c r="N300" i="15"/>
  <c r="N310" i="15"/>
  <c r="N318" i="15"/>
  <c r="N336" i="15"/>
  <c r="N344" i="15"/>
  <c r="N352" i="15"/>
  <c r="N364" i="15"/>
  <c r="N376" i="15"/>
  <c r="N384" i="15"/>
  <c r="N396" i="15"/>
  <c r="N406" i="15"/>
  <c r="N416" i="15"/>
  <c r="N424" i="15"/>
  <c r="N436" i="15"/>
  <c r="N448" i="15"/>
  <c r="N462" i="15"/>
  <c r="N472" i="15"/>
  <c r="N480" i="15"/>
  <c r="N492" i="15"/>
  <c r="N502" i="15"/>
  <c r="N512" i="15"/>
  <c r="N518" i="15"/>
  <c r="N524" i="15"/>
  <c r="N528" i="15"/>
  <c r="N532" i="15"/>
  <c r="N534" i="15"/>
  <c r="N536" i="15"/>
  <c r="N540" i="15"/>
  <c r="N542" i="15"/>
  <c r="N544" i="15"/>
  <c r="N548" i="15"/>
  <c r="N550" i="15"/>
  <c r="N552" i="15"/>
  <c r="N558" i="15"/>
  <c r="N564" i="15"/>
  <c r="N566" i="15"/>
  <c r="N568" i="15"/>
  <c r="N572" i="15"/>
  <c r="N574" i="15"/>
  <c r="N576" i="15"/>
  <c r="N580" i="15"/>
  <c r="N582" i="15"/>
  <c r="N584" i="15"/>
  <c r="N588" i="15"/>
  <c r="N590" i="15"/>
  <c r="N592" i="15"/>
  <c r="N596" i="15"/>
  <c r="N598" i="15"/>
  <c r="N600" i="15"/>
  <c r="N604" i="15"/>
  <c r="N606" i="15"/>
  <c r="N608" i="15"/>
  <c r="N612" i="15"/>
  <c r="N614" i="15"/>
  <c r="N616" i="15"/>
  <c r="N620" i="15"/>
  <c r="N622" i="15"/>
  <c r="N624" i="15"/>
  <c r="N110" i="15"/>
  <c r="N118" i="15"/>
  <c r="N128" i="15"/>
  <c r="N140" i="15"/>
  <c r="N150" i="15"/>
  <c r="N160" i="15"/>
  <c r="N168" i="15"/>
  <c r="N174" i="15"/>
  <c r="N184" i="15"/>
  <c r="N196" i="15"/>
  <c r="N206" i="15"/>
  <c r="N216" i="15"/>
  <c r="N224" i="15"/>
  <c r="N236" i="15"/>
  <c r="N246" i="15"/>
  <c r="N254" i="15"/>
  <c r="N264" i="15"/>
  <c r="N272" i="15"/>
  <c r="N284" i="15"/>
  <c r="N292" i="15"/>
  <c r="N302" i="15"/>
  <c r="N312" i="15"/>
  <c r="N320" i="15"/>
  <c r="N328" i="15"/>
  <c r="N334" i="15"/>
  <c r="N342" i="15"/>
  <c r="N356" i="15"/>
  <c r="N366" i="15"/>
  <c r="N374" i="15"/>
  <c r="N388" i="15"/>
  <c r="N400" i="15"/>
  <c r="N408" i="15"/>
  <c r="N414" i="15"/>
  <c r="N428" i="15"/>
  <c r="N438" i="15"/>
  <c r="N446" i="15"/>
  <c r="N456" i="15"/>
  <c r="N464" i="15"/>
  <c r="N470" i="15"/>
  <c r="N484" i="15"/>
  <c r="N494" i="15"/>
  <c r="N508" i="15"/>
  <c r="N520" i="15"/>
  <c r="N556" i="15"/>
  <c r="N104" i="15"/>
  <c r="N116" i="15"/>
  <c r="N126" i="15"/>
  <c r="N136" i="15"/>
  <c r="N148" i="15"/>
  <c r="N158" i="15"/>
  <c r="N172" i="15"/>
  <c r="N182" i="15"/>
  <c r="N192" i="15"/>
  <c r="N200" i="15"/>
  <c r="N212" i="15"/>
  <c r="N222" i="15"/>
  <c r="N232" i="15"/>
  <c r="N244" i="15"/>
  <c r="N252" i="15"/>
  <c r="N260" i="15"/>
  <c r="N276" i="15"/>
  <c r="N296" i="15"/>
  <c r="N304" i="15"/>
  <c r="N316" i="15"/>
  <c r="N326" i="15"/>
  <c r="N332" i="15"/>
  <c r="N350" i="15"/>
  <c r="N360" i="15"/>
  <c r="N368" i="15"/>
  <c r="N380" i="15"/>
  <c r="N390" i="15"/>
  <c r="N398" i="15"/>
  <c r="N412" i="15"/>
  <c r="N422" i="15"/>
  <c r="N430" i="15"/>
  <c r="N444" i="15"/>
  <c r="N454" i="15"/>
  <c r="N460" i="15"/>
  <c r="N476" i="15"/>
  <c r="N486" i="15"/>
  <c r="N496" i="15"/>
  <c r="N504" i="15"/>
  <c r="N516" i="15"/>
  <c r="N560" i="15"/>
  <c r="N108" i="15"/>
  <c r="N120" i="15"/>
  <c r="N132" i="15"/>
  <c r="N142" i="15"/>
  <c r="N152" i="15"/>
  <c r="N164" i="15"/>
  <c r="N180" i="15"/>
  <c r="N190" i="15"/>
  <c r="N204" i="15"/>
  <c r="N214" i="15"/>
  <c r="N228" i="15"/>
  <c r="N238" i="15"/>
  <c r="N248" i="15"/>
  <c r="N268" i="15"/>
  <c r="N278" i="15"/>
  <c r="N286" i="15"/>
  <c r="N294" i="15"/>
  <c r="N308" i="15"/>
  <c r="N324" i="15"/>
  <c r="N340" i="15"/>
  <c r="N348" i="15"/>
  <c r="N358" i="15"/>
  <c r="N372" i="15"/>
  <c r="N382" i="15"/>
  <c r="N392" i="15"/>
  <c r="N404" i="15"/>
  <c r="N420" i="15"/>
  <c r="N432" i="15"/>
  <c r="N440" i="15"/>
  <c r="N452" i="15"/>
  <c r="N468" i="15"/>
  <c r="N478" i="15"/>
  <c r="N488" i="15"/>
  <c r="N500" i="15"/>
  <c r="N510" i="15"/>
  <c r="N526" i="15"/>
  <c r="M650" i="15"/>
  <c r="E9" i="11"/>
  <c r="E17" i="11"/>
  <c r="Z50" i="11" l="1"/>
  <c r="Z49" i="11"/>
  <c r="Z48" i="11"/>
  <c r="Z47" i="11"/>
  <c r="Z46" i="11"/>
  <c r="Z45" i="11"/>
  <c r="Z44" i="11"/>
  <c r="Z42" i="11"/>
  <c r="Z41" i="11"/>
  <c r="Z32" i="11"/>
  <c r="Z28" i="11"/>
  <c r="Z27" i="11"/>
  <c r="Z26" i="11"/>
  <c r="Y29" i="11"/>
  <c r="X29" i="11"/>
  <c r="I29" i="11"/>
  <c r="AB26" i="11" l="1"/>
  <c r="X55" i="11"/>
  <c r="Y55" i="11"/>
  <c r="I55" i="11"/>
  <c r="AB28" i="11"/>
  <c r="AB27" i="11"/>
  <c r="AB25" i="11"/>
  <c r="AB29" i="11" l="1"/>
  <c r="Z55" i="11"/>
  <c r="Z30" i="11" s="1"/>
  <c r="E23" i="11"/>
  <c r="E12" i="11" l="1"/>
  <c r="Z53" i="11"/>
  <c r="AB50" i="11"/>
  <c r="AB46" i="11"/>
  <c r="AB47" i="11" l="1"/>
  <c r="AB48" i="11"/>
  <c r="AB49" i="11"/>
  <c r="AB32" i="11" l="1"/>
  <c r="AB44" i="11"/>
  <c r="AB41" i="11"/>
  <c r="AB42" i="11"/>
  <c r="AB45" i="11"/>
  <c r="E11" i="11" l="1"/>
  <c r="AB55" i="11"/>
  <c r="AB30" i="11" s="1"/>
  <c r="Z56" i="11"/>
  <c r="E7" i="11" l="1"/>
  <c r="AB53" i="11"/>
  <c r="AC55" i="11"/>
</calcChain>
</file>

<file path=xl/sharedStrings.xml><?xml version="1.0" encoding="utf-8"?>
<sst xmlns="http://schemas.openxmlformats.org/spreadsheetml/2006/main" count="1471" uniqueCount="1426">
  <si>
    <t>Round 1 ARPA Total</t>
  </si>
  <si>
    <t>Pass-Through SUB-TOTAL (Must meet month's minimum of 50%, 62.5% or 75%)</t>
  </si>
  <si>
    <t>Budget for Non-Pass-Through Funds</t>
  </si>
  <si>
    <t>Non-Pass-Through SUB-TOTAL (May not exceed month's maximum of 50%, 37.5% or 25%)</t>
  </si>
  <si>
    <t>TOTALS</t>
  </si>
  <si>
    <t>1/</t>
  </si>
  <si>
    <t>2/</t>
  </si>
  <si>
    <t>4/</t>
  </si>
  <si>
    <t>Sub-Total</t>
  </si>
  <si>
    <t>Section 10-45. The Illinois Public Aid Code is amended by</t>
  </si>
  <si>
    <t>changing Sections 5-5.7a, 5-5e, 5A-12.7, and 5A-17 as follows:</t>
  </si>
  <si>
    <t>Yes</t>
  </si>
  <si>
    <t>No</t>
  </si>
  <si>
    <t>3/</t>
  </si>
  <si>
    <t>305 ILCS 5/5-5.7a "Pandemic related stability payments for health care providers. Notwithstanding other provisions of law, and in accordance with the Illinois Emergency Management Agency, the Department of Healthcare and Family Services shall develop a process to distribute pandemic related stability payments, from federal sources dedicated for such purposes, to health care providers that are providing care to recipients under the Medical Assistance Program."</t>
  </si>
  <si>
    <t>…</t>
  </si>
  <si>
    <t>Threshold Check</t>
  </si>
  <si>
    <t>B</t>
  </si>
  <si>
    <t>C</t>
  </si>
  <si>
    <t>D</t>
  </si>
  <si>
    <t>E</t>
  </si>
  <si>
    <t>F</t>
  </si>
  <si>
    <t>G</t>
  </si>
  <si>
    <t>H</t>
  </si>
  <si>
    <t>I</t>
  </si>
  <si>
    <t>J</t>
  </si>
  <si>
    <t>K</t>
  </si>
  <si>
    <t>L</t>
  </si>
  <si>
    <t>M</t>
  </si>
  <si>
    <t>N</t>
  </si>
  <si>
    <t>O</t>
  </si>
  <si>
    <t>P</t>
  </si>
  <si>
    <t>Q</t>
  </si>
  <si>
    <t>R</t>
  </si>
  <si>
    <t>Building ID#</t>
  </si>
  <si>
    <t>Nursing hours per day for computation of ARPA Round 1 Distribution (excluding "No Distribution" homes)</t>
  </si>
  <si>
    <t>Total 3-Month Distribution</t>
  </si>
  <si>
    <t>July Distribution</t>
  </si>
  <si>
    <t>August Distribution</t>
  </si>
  <si>
    <t>September Distribution</t>
  </si>
  <si>
    <t>Provider Name</t>
  </si>
  <si>
    <t>ARCADIA CARE CLIFTON</t>
  </si>
  <si>
    <t>ABBINGTON REHAB NURSING CENTER</t>
  </si>
  <si>
    <t>ADDOLORATA VILLA</t>
  </si>
  <si>
    <t>ALL AMERICAN NURSING HOME</t>
  </si>
  <si>
    <t>ALDEN DEBES REHABILITATION AND</t>
  </si>
  <si>
    <t>ALPINE FIRESIDE HEALTH CENTER</t>
  </si>
  <si>
    <t>FOSTER HEALTH AND REHAB CENTER</t>
  </si>
  <si>
    <t>AMBASSADOR NURSING REHAB CTR</t>
  </si>
  <si>
    <t>WESTSIDE REHAB CARE CENTER</t>
  </si>
  <si>
    <t>ACCOLADE HEALTHCARE DANVILLE</t>
  </si>
  <si>
    <t>PROMEDICA SKILLED NURSING AH</t>
  </si>
  <si>
    <t>MANORCARE OF OAK LAWN EAST</t>
  </si>
  <si>
    <t>LOFT REHAB AND NRSG OF NORMAL</t>
  </si>
  <si>
    <t>PEARL OF NAPERVILLE THE</t>
  </si>
  <si>
    <t>CITADEL CARE CENTER-KANKAKEE</t>
  </si>
  <si>
    <t>CRESCENT CARE OF ELGIN</t>
  </si>
  <si>
    <t>GENERATIONS AT PEORIA</t>
  </si>
  <si>
    <t>PEARL OF ROLLING MEADOWS THE</t>
  </si>
  <si>
    <t>WESTMONT MANOR HLTH AND REHAB</t>
  </si>
  <si>
    <t>MANORCARE OF OAK LAWN WEST</t>
  </si>
  <si>
    <t>BRIDGEWAY SENIOR LIVING</t>
  </si>
  <si>
    <t>APOSTOLIC CHRISTIAN HOME</t>
  </si>
  <si>
    <t>HIGHLAND OAKS</t>
  </si>
  <si>
    <t>APOSTOLIC CHRISTIAN RESTMOR</t>
  </si>
  <si>
    <t>APOSTOLIC CHRISTIAN SKYLINES</t>
  </si>
  <si>
    <t>ALLURE OF GALESBURG</t>
  </si>
  <si>
    <t>ALDEN VALLEY RIDGE REHAB HCC</t>
  </si>
  <si>
    <t>GENERATIONS AT APPLEWOOD</t>
  </si>
  <si>
    <t>FOREST VIEW REHAB NURSING CTR</t>
  </si>
  <si>
    <t>ARTHUR HOME</t>
  </si>
  <si>
    <t>GROVE OF FOX VALLEY</t>
  </si>
  <si>
    <t>LANDMARK OF DES PLAINES REHABI</t>
  </si>
  <si>
    <t>BALMORAL NURSING HOME</t>
  </si>
  <si>
    <t>HERITAGE HEALTH GILLESPIE</t>
  </si>
  <si>
    <t>HERITAGE HEALTH LITCHFIELD</t>
  </si>
  <si>
    <t>HERITAGE HEALTH PANA</t>
  </si>
  <si>
    <t>HERITAGE HEALTH STAUNTON</t>
  </si>
  <si>
    <t>HERITAGE HEALTH CARLINVILLE</t>
  </si>
  <si>
    <t>BARRY COMMUNITY CARE</t>
  </si>
  <si>
    <t>HERITAGE HEALTH</t>
  </si>
  <si>
    <t>HERITAGE HEALTH BEARDSTOWN</t>
  </si>
  <si>
    <t>BEECHER MANOR NURSG AND RHB CT</t>
  </si>
  <si>
    <t>BELHAVEN NURSING REHAB CTR</t>
  </si>
  <si>
    <t>BEMENT HEALTH CARE CENTER</t>
  </si>
  <si>
    <t>BELLA TERRA MORTON GROVE</t>
  </si>
  <si>
    <t>FLANAGAN REHABILITATION HCC</t>
  </si>
  <si>
    <t>BRIA OF FOREST EDGE</t>
  </si>
  <si>
    <t>CASEY HEALTH CARE CENTER</t>
  </si>
  <si>
    <t>BIRCHWOOD PLAZA</t>
  </si>
  <si>
    <t>BLOOMINGTON REHABILITATION AND</t>
  </si>
  <si>
    <t>WEST SUBURBAN NURSING REHAB</t>
  </si>
  <si>
    <t>ARCADIA CARE BLOOMINGTON</t>
  </si>
  <si>
    <t>INTEGRITY HC OF GODFREY</t>
  </si>
  <si>
    <t>LEBANON CARE CENTER</t>
  </si>
  <si>
    <t>FAIRMONT CARE</t>
  </si>
  <si>
    <t>APERION CARE MIDLOTHIAN</t>
  </si>
  <si>
    <t>APERION CARE BRADLEY</t>
  </si>
  <si>
    <t>BRANDEL HEALTH AND REHAB</t>
  </si>
  <si>
    <t>BREESE NURSING HOME</t>
  </si>
  <si>
    <t>ELEVATE CARE RIVERWOODS</t>
  </si>
  <si>
    <t>BURBANK REHABILITATION CENTER</t>
  </si>
  <si>
    <t>FOREST CITY REHAB AND NRSG CTR</t>
  </si>
  <si>
    <t>BRIAR PLACE NURSING</t>
  </si>
  <si>
    <t>APERION CARE BRIDGEPORT</t>
  </si>
  <si>
    <t>BRIDGEVIEW HEALTH CARE CENTER</t>
  </si>
  <si>
    <t>BEACON HEALTH CENTER</t>
  </si>
  <si>
    <t>BUCKINGHAM PAVILION INC</t>
  </si>
  <si>
    <t>BURGESS SQUARE HEALTHCARE CTR</t>
  </si>
  <si>
    <t>AMBERWOOD CARE CENTRE</t>
  </si>
  <si>
    <t>RICHLAND NURSING AND REHAB</t>
  </si>
  <si>
    <t>BRIA OF RIVER OAKS</t>
  </si>
  <si>
    <t>MARSHALL REHAB &amp; NURSING</t>
  </si>
  <si>
    <t>AUTUMN MEADOWS OF CAHOKIA</t>
  </si>
  <si>
    <t>SYMPHONY ENCORE</t>
  </si>
  <si>
    <t>INTEGRITY HC OF BELLEVILLE</t>
  </si>
  <si>
    <t>CHARLESTON REHAB HEALTH CARE</t>
  </si>
  <si>
    <t>ALDEN POPLAR CR REHAB AND HCC</t>
  </si>
  <si>
    <t>PARKER NURSING AND REHAB CTR</t>
  </si>
  <si>
    <t>CHAMPAIGN URBANA NURSING REHAB</t>
  </si>
  <si>
    <t>CARLTON AT THE LAKE, THE</t>
  </si>
  <si>
    <t>CARLYLE HEALTHCARE CENTER INC</t>
  </si>
  <si>
    <t>CARRIER MILLS NURSING &amp; REHABI</t>
  </si>
  <si>
    <t>ALLURE OF MT CARROLL, LLC</t>
  </si>
  <si>
    <t>CENTER HOME HISPANIC ELDERLY</t>
  </si>
  <si>
    <t>CENTRAL BAPTIST VILLAGE</t>
  </si>
  <si>
    <t>CENTRAL NURSING HOME</t>
  </si>
  <si>
    <t>FIRESIDE HOUSE OF CENTRALIA</t>
  </si>
  <si>
    <t>UNIVERSITY REHAB</t>
  </si>
  <si>
    <t>HIGHLAND HEALTH CARE CENTER</t>
  </si>
  <si>
    <t>SYMPHONY OF BRONZEVILLE</t>
  </si>
  <si>
    <t>CHICAGO RIDGE SNF</t>
  </si>
  <si>
    <t>APERION CARE WEST CHICAGO</t>
  </si>
  <si>
    <t>CHRISTIAN NURSING HOME</t>
  </si>
  <si>
    <t>CISNE REHAB AND HEALTH CARE CT</t>
  </si>
  <si>
    <t>INTEGRITY HC OF ANNA</t>
  </si>
  <si>
    <t>CLARK MANOR</t>
  </si>
  <si>
    <t>CLAYBERG, THE</t>
  </si>
  <si>
    <t>CLINTON MANOR LIVING CENTER</t>
  </si>
  <si>
    <t>SOUTHVIEW MANOR</t>
  </si>
  <si>
    <t>APERION CARE PRINCETON</t>
  </si>
  <si>
    <t>COLONIAL MANOR</t>
  </si>
  <si>
    <t>GRANITE NURSING AND REHAB CTR</t>
  </si>
  <si>
    <t>COMMUNITY CARE CENTER</t>
  </si>
  <si>
    <t>APERION CARE OAK LAWN</t>
  </si>
  <si>
    <t>AUSTIN OASIS, THE</t>
  </si>
  <si>
    <t>CONTINENTAL NURSING REHAB CTR</t>
  </si>
  <si>
    <t>HERITAGE HEALTH DWIGHT</t>
  </si>
  <si>
    <t>NEWMAN REHAB HEALTH CARE CTR</t>
  </si>
  <si>
    <t>PALM TERRACE OF MATTOON</t>
  </si>
  <si>
    <t>HERITAGE HEALTH ROBINSON</t>
  </si>
  <si>
    <t>EVERGREEN NURSING AND REHAB CT</t>
  </si>
  <si>
    <t>COUNTRY HEALTH</t>
  </si>
  <si>
    <t>SYMPHONY OF ORCHARD VALLEY</t>
  </si>
  <si>
    <t>COUNTRYSIDE NURSING AND REHAB</t>
  </si>
  <si>
    <t>MICHAELSEN HEALTH CENTER</t>
  </si>
  <si>
    <t>SYMPHONY OF CRESTWOOD</t>
  </si>
  <si>
    <t>CRYSTAL PINES REHAB AND HCC</t>
  </si>
  <si>
    <t>CUMBERLAND REHAB HEALTH CARE</t>
  </si>
  <si>
    <t>PARK VIEW REHAB CENTER</t>
  </si>
  <si>
    <t>ARCADIA CARE DANVILLE</t>
  </si>
  <si>
    <t>WATERFORD CARE CENTER, THE</t>
  </si>
  <si>
    <t>SALUD WELLNESS</t>
  </si>
  <si>
    <t>APERION CARE CAPITOL</t>
  </si>
  <si>
    <t>DOBSON PLAZA NURSING  &amp; REHAB</t>
  </si>
  <si>
    <t>DOCTORS NURSING AND REHAB CTR</t>
  </si>
  <si>
    <t>APERION CARE DOLTON</t>
  </si>
  <si>
    <t>TUSCOLA HEALTH CARE CENTER</t>
  </si>
  <si>
    <t>DUPAGE CARE CENTER</t>
  </si>
  <si>
    <t>ALLURE OF MOLINE</t>
  </si>
  <si>
    <t>EDEN VILLAGE</t>
  </si>
  <si>
    <t>SHERIDAN VILLAGE NRSG &amp; RHB</t>
  </si>
  <si>
    <t>UNIVERSITY NURSING AND REHABIL</t>
  </si>
  <si>
    <t>EDWARDSVILLE NURSING &amp; REHABIL</t>
  </si>
  <si>
    <t>EL PASO HEALTH CARE CENTER</t>
  </si>
  <si>
    <t>INTEGRITY HC OF ALTON</t>
  </si>
  <si>
    <t>ELMHURST EXTENDED CARE CENTER</t>
  </si>
  <si>
    <t>ELMS NURSING HOME</t>
  </si>
  <si>
    <t>ELMWOOD TERRACE HEALTHCARE CTR</t>
  </si>
  <si>
    <t>ELEVATE CARE IRVING PARK</t>
  </si>
  <si>
    <t>CEDAR RIDGE HEALTH &amp; REHAB CEN</t>
  </si>
  <si>
    <t>ALTON MEMORIAL REHAB &amp; THERAPY</t>
  </si>
  <si>
    <t>EVENGLOW LODGE</t>
  </si>
  <si>
    <t>DUQUOIN NURSING &amp; REHABILITATI</t>
  </si>
  <si>
    <t>FAIR HAVENS SENIOR LIVING</t>
  </si>
  <si>
    <t>FAIR OAKS HEALTH CARE CENTER</t>
  </si>
  <si>
    <t>FAIR OAKS REHAB AND HCC</t>
  </si>
  <si>
    <t>GROVE OF BERWYN, THE</t>
  </si>
  <si>
    <t>FAIRVIEW HAVEN NURSING HOME</t>
  </si>
  <si>
    <t>GROVE OF LAGRANGE PARK, THE</t>
  </si>
  <si>
    <t>ROSICLARE REHAB &amp; HEALTH CC</t>
  </si>
  <si>
    <t>PARK PLACE OF BELVIDERE</t>
  </si>
  <si>
    <t>FAIRVIEW REHAB &amp; HEALTHCARE</t>
  </si>
  <si>
    <t>FARMINGTON COUNTRY MANOR</t>
  </si>
  <si>
    <t>FAYETTE COUNTY HOSPITAL NH</t>
  </si>
  <si>
    <t>FLORA REHAB HEALTH CARE CTR</t>
  </si>
  <si>
    <t>FLORA GARDENS CARE CENTER</t>
  </si>
  <si>
    <t>FLORENCE NURSING HOME</t>
  </si>
  <si>
    <t>FONDULAC REHAB AND HEALTH CARE</t>
  </si>
  <si>
    <t>ELEVATE CARE NORTH BRANCH</t>
  </si>
  <si>
    <t>EAST BANK CENTER</t>
  </si>
  <si>
    <t>INTEGRITY HC OF MARION</t>
  </si>
  <si>
    <t>ELDORADO REHAB &amp; HEALTHCARE LL</t>
  </si>
  <si>
    <t>HELIA SOUTHBELT HEALTHCARE</t>
  </si>
  <si>
    <t>TOWER HILL HEALTHCARE CENTER</t>
  </si>
  <si>
    <t>FRANKFORT HEALTHCARE REHAB CTR</t>
  </si>
  <si>
    <t>FRANKLIN GROVE LIVING REHAB</t>
  </si>
  <si>
    <t>FREEBURG CARE CENTER</t>
  </si>
  <si>
    <t>PEARL PAVILION</t>
  </si>
  <si>
    <t>INTEGRITY HC OF HERRIN</t>
  </si>
  <si>
    <t>FRIENDSHIP MANOR</t>
  </si>
  <si>
    <t>FRIENDSHIP VILLAGE OF SCHAUMBU</t>
  </si>
  <si>
    <t>GROVE OF NORTHBROOK, THE</t>
  </si>
  <si>
    <t>CORNERSTONE REHAB AND HC</t>
  </si>
  <si>
    <t>GALENA STAUSS NURSING HOME</t>
  </si>
  <si>
    <t>HEARTLAND OF GALESBURG</t>
  </si>
  <si>
    <t>APERION CARE WEST RIDGE</t>
  </si>
  <si>
    <t>OAKVIEW NURSING AND REHAB</t>
  </si>
  <si>
    <t>ALLURE OF GENESEO, LLC</t>
  </si>
  <si>
    <t>BRIA OF GENEVA</t>
  </si>
  <si>
    <t>GROSSE POINTE MANOR</t>
  </si>
  <si>
    <t>ALEDO REHAB HEALTH CARE CTR</t>
  </si>
  <si>
    <t>GIBSON COMMUNITY HOSPITAL ANNE</t>
  </si>
  <si>
    <t>HERITAGE HEALTH GIBSON CITY</t>
  </si>
  <si>
    <t>GILMAN HEALTHCARE CENTER</t>
  </si>
  <si>
    <t>ELEVATE CARE NORTHBROOK</t>
  </si>
  <si>
    <t>ELEVATE CARE CHICAGO NORTH</t>
  </si>
  <si>
    <t>GLEN VIEW TERRACE NURSING CTR</t>
  </si>
  <si>
    <t>APERION CARE GLENWOOD</t>
  </si>
  <si>
    <t>GOLDEN GOOD SHEPHERD HOME</t>
  </si>
  <si>
    <t>NILES NURSING AND REHAB CTR</t>
  </si>
  <si>
    <t>GOOD SAMARITAN HOME OF QUINCY</t>
  </si>
  <si>
    <t>GOTTLIEB MEMORIAL HOSPITAL</t>
  </si>
  <si>
    <t>ALDEN ESTATES OF BARRINGTON</t>
  </si>
  <si>
    <t>TIMBERPOINT HEALTHCARE CENTER</t>
  </si>
  <si>
    <t>APERION CARE MASCOUTAH</t>
  </si>
  <si>
    <t>PIPER CITY REHAB LIVING CTR</t>
  </si>
  <si>
    <t>MIDWAY NEUROLOGICAL REHAB CTR</t>
  </si>
  <si>
    <t>ATRIUM HEALTH CARE CENTER</t>
  </si>
  <si>
    <t>WILLOW ROSE REHAB HEALTH CARE</t>
  </si>
  <si>
    <t>PARK POINTE HEALTHCARE AND REH</t>
  </si>
  <si>
    <t>HENRY AND JANE VONDERLIETH CTR</t>
  </si>
  <si>
    <t>HALLMARK HEALTHCARE OF PEKIN</t>
  </si>
  <si>
    <t>SYMPHONY OF MORGAN PARK</t>
  </si>
  <si>
    <t>HAMILTON MEM REHAB AND HCC</t>
  </si>
  <si>
    <t>HAMMOND HENRY DISTRICT HOSPITA</t>
  </si>
  <si>
    <t>ALHAMBRA REHAB AND HEALTHCARE</t>
  </si>
  <si>
    <t>SHAWNEE ROSE CARE CENTER</t>
  </si>
  <si>
    <t>HAVANA HEALTH CARE CENTER</t>
  </si>
  <si>
    <t>HEARTLAND NURSING AND REHAB</t>
  </si>
  <si>
    <t>HEATHER HEALTH CARE CENTER</t>
  </si>
  <si>
    <t>APERION CARE PEORIA HEIGHTS</t>
  </si>
  <si>
    <t>TWIN LAKES REHAB HEALTH CARE</t>
  </si>
  <si>
    <t>APERION CARE ST ELMO</t>
  </si>
  <si>
    <t>ILLINI HERITAGE REHAB AND HC</t>
  </si>
  <si>
    <t>HERITAGE HEALTH MENDOTA</t>
  </si>
  <si>
    <t>HERITAGE HEALTH BLOOMINGTON</t>
  </si>
  <si>
    <t>HERITAGE HEALTH SPRINGFIELD</t>
  </si>
  <si>
    <t>HERITAGE HEALTH MT STERLING</t>
  </si>
  <si>
    <t>HERITAGE HEALTH PERU</t>
  </si>
  <si>
    <t>HERITAGE HEALTH STREATOR</t>
  </si>
  <si>
    <t>HERITAGE SQUARE</t>
  </si>
  <si>
    <t>HICKORY NURSING PAVILION</t>
  </si>
  <si>
    <t>HILLCREST HOME</t>
  </si>
  <si>
    <t>HILLCREST RETIREMENT VILLAGE</t>
  </si>
  <si>
    <t>HILLSBORO REHAB AND HLTC</t>
  </si>
  <si>
    <t>MONTGOMERY NURSING AND REHAB</t>
  </si>
  <si>
    <t>HILLSIDE REHAB AND CARE CENTER</t>
  </si>
  <si>
    <t>INTEGRITY HC OF COBDEN</t>
  </si>
  <si>
    <t>HILLTOP SKILLED NURSING AND RE</t>
  </si>
  <si>
    <t>HILLVIEW HEALTH CARE CENTER</t>
  </si>
  <si>
    <t>GREENVILLE NURSING &amp; REHABILIT</t>
  </si>
  <si>
    <t>HITZ MEMORIAL HOME</t>
  </si>
  <si>
    <t>HOLY FAMILY VILLA</t>
  </si>
  <si>
    <t>HERITAGE HEALTH HOOPESTON</t>
  </si>
  <si>
    <t>ACCOLADE HEALTHCARE OF PONTIAC</t>
  </si>
  <si>
    <t>ESTATES OF HYDE PARK</t>
  </si>
  <si>
    <t>ACCOLADE PAXTON SENIOR LIVING</t>
  </si>
  <si>
    <t>MASON POINT</t>
  </si>
  <si>
    <t>WARREN BARR GOLD COAST</t>
  </si>
  <si>
    <t>SYMPHONY OF LINCOLN PARK</t>
  </si>
  <si>
    <t>PINE CREST HEALTH CARE</t>
  </si>
  <si>
    <t>RIVER VIEW REHAB CENTER</t>
  </si>
  <si>
    <t>PARC JOLIET</t>
  </si>
  <si>
    <t>IROQUOIS RESIDENT HOME</t>
  </si>
  <si>
    <t>FARMER CITY REHAB AND HC</t>
  </si>
  <si>
    <t>SYMPHONY OF CHICAGO WEST</t>
  </si>
  <si>
    <t>JACKSONVILLE SKLD NUR &amp; REHAB</t>
  </si>
  <si>
    <t>WHITE OAK REHABILITATION HCC</t>
  </si>
  <si>
    <t>JENNINGS TERRACE</t>
  </si>
  <si>
    <t>JERSEYVILLE NSG AND REHAB CTR</t>
  </si>
  <si>
    <t>PARKSHORE ESTATES NRSG REHAB</t>
  </si>
  <si>
    <t>KEWANEE CARE HOME</t>
  </si>
  <si>
    <t>ROYAL OAKS CARE CENTER</t>
  </si>
  <si>
    <t>KNOX COUNTY NURSING HOME</t>
  </si>
  <si>
    <t>ROSEVILLE REHAB HEALTH CARE</t>
  </si>
  <si>
    <t>CLARIDGE HEALTHCARE CENTER</t>
  </si>
  <si>
    <t>LAKEFRONT NURSING &amp; REHAB CENT</t>
  </si>
  <si>
    <t>MOSAIC OF LAKESHORE</t>
  </si>
  <si>
    <t>LAKELAND REHAB AND HCC</t>
  </si>
  <si>
    <t>ALDEN LAKELAND REHAB AND HCC</t>
  </si>
  <si>
    <t>LAKEVIEW REHAB NURSING CENTER</t>
  </si>
  <si>
    <t>LAKEWOOD NURSING AND REHAB CTR</t>
  </si>
  <si>
    <t>LASALLE COUNTY NURSING HOME</t>
  </si>
  <si>
    <t>DIXON REHAB AND HCC</t>
  </si>
  <si>
    <t>LEE MANOR NURSING HM</t>
  </si>
  <si>
    <t>LENA LIVING CENTER</t>
  </si>
  <si>
    <t>LEWIS MEMORIAL</t>
  </si>
  <si>
    <t>LEXINGTON HEALTH CARE CTR INC</t>
  </si>
  <si>
    <t>WINFIELD WOODS HEALTHCARE CTR</t>
  </si>
  <si>
    <t>LIBERTYVILLE MANOR EXT CARE</t>
  </si>
  <si>
    <t>HERITAGE HEALTH MINONK</t>
  </si>
  <si>
    <t>LIEBERMAN CENTER FOR HEALTH</t>
  </si>
  <si>
    <t>BENTON REHAB AND HEALTH CARE C</t>
  </si>
  <si>
    <t>MCLEANSBORO REHAB &amp; HEALTH CC</t>
  </si>
  <si>
    <t>ENFIELD REHAB HEALTH CARE</t>
  </si>
  <si>
    <t>JONESBORO REHAB HEALTH CARE</t>
  </si>
  <si>
    <t>PINCKNEYVILLE NURSING &amp; REHABI</t>
  </si>
  <si>
    <t>ST VINCENTS HOME INC</t>
  </si>
  <si>
    <t>BRIA OF BELLEVILLE</t>
  </si>
  <si>
    <t>LINCOLN VILLAGE HEALTHCARE</t>
  </si>
  <si>
    <t>WARREN BARR LINCOLN PARK</t>
  </si>
  <si>
    <t>LITTLE SISTERS OF THE POOR</t>
  </si>
  <si>
    <t>GOOD SAMARITAN PONTIAC</t>
  </si>
  <si>
    <t>LUTHERAN CARE CTR</t>
  </si>
  <si>
    <t>LUTHERAN HOME FOR THE AGED</t>
  </si>
  <si>
    <t>LUTHERAN HOME INC</t>
  </si>
  <si>
    <t>COUNTRYVIEW CARE CTR OF MACOMB</t>
  </si>
  <si>
    <t>MACOMB POST ACUTE CARE CENTER</t>
  </si>
  <si>
    <t>SYMPHONY MAPLE CREST</t>
  </si>
  <si>
    <t>ALDEN LONG GROVE REHAB</t>
  </si>
  <si>
    <t>LOFT REHABILITATION AND NURSIN</t>
  </si>
  <si>
    <t>MAR KA NURSING HOME</t>
  </si>
  <si>
    <t>MARIGOLD REHABILITATION HCC</t>
  </si>
  <si>
    <t>APERION CARE ELGIN</t>
  </si>
  <si>
    <t>CITADEL OF GLENVIEW, THE</t>
  </si>
  <si>
    <t>HELIA HEALTHCARE OF ENERGY</t>
  </si>
  <si>
    <t>MATTOON REHAB AND HCC</t>
  </si>
  <si>
    <t>MAYFIELD HEALTH CENTER</t>
  </si>
  <si>
    <t>WINDSOR ESTATES NURSING AND RE</t>
  </si>
  <si>
    <t>AVANTARA AURORA</t>
  </si>
  <si>
    <t>HERITAGE HEALTH EL PASO</t>
  </si>
  <si>
    <t>VILLA CLARA POST ACUTE</t>
  </si>
  <si>
    <t>MCLEAN COUNTY NURSING HOME</t>
  </si>
  <si>
    <t>TAYLORVILLE SKILLED NURSING &amp;</t>
  </si>
  <si>
    <t>ELMWOOD NURSING AND REHAB CTR</t>
  </si>
  <si>
    <t>HALLMARK HEALTHCARE OF CARLINV</t>
  </si>
  <si>
    <t>MEADOWOOD</t>
  </si>
  <si>
    <t>MEDINA NURSING CENTER</t>
  </si>
  <si>
    <t>PRAIRIE VLG HEALTHCARE CTR INC</t>
  </si>
  <si>
    <t>MERCER MANOR REHABILITATION</t>
  </si>
  <si>
    <t>WESLEY PLACE</t>
  </si>
  <si>
    <t>METROPOLIS REHAB AND HCC</t>
  </si>
  <si>
    <t>KENSINGTON PLACE NRSG REHAB</t>
  </si>
  <si>
    <t>UPTOWN HEALTH CENTER</t>
  </si>
  <si>
    <t>ARISTA HEALTHCARE</t>
  </si>
  <si>
    <t>ELEVATE CARE NILES</t>
  </si>
  <si>
    <t>HEARTLAND OF MOLINE</t>
  </si>
  <si>
    <t>MOMENCE MEADOWS NURSING AND RE</t>
  </si>
  <si>
    <t>MONMOUTH NURSING HOME</t>
  </si>
  <si>
    <t>OAK HILL</t>
  </si>
  <si>
    <t>PRAIRIE CREEK VILLAGE</t>
  </si>
  <si>
    <t>APERION CARE TOLUCA</t>
  </si>
  <si>
    <t>PROMEDICA SKILLED NURSING HIN</t>
  </si>
  <si>
    <t>WAVERLY PLACE OF STOCKTON</t>
  </si>
  <si>
    <t>APERION CARE MORTON VILLA</t>
  </si>
  <si>
    <t>NATURE TRAIL HEALTH AND REHAB</t>
  </si>
  <si>
    <t>ASCENSION LIVING NAZARETHVILLE</t>
  </si>
  <si>
    <t>GENERATIONS AT NEIGHBORS</t>
  </si>
  <si>
    <t>NEW ATHENS HOME FOR THE AGED</t>
  </si>
  <si>
    <t>HELIA HEALTHCARE OF NEWTON</t>
  </si>
  <si>
    <t>NOKOMIS REHAB HEALTH CARE CTR</t>
  </si>
  <si>
    <t>CITADEL CARE CENTER-WILMETTE</t>
  </si>
  <si>
    <t>NORRIDGE GARDENS</t>
  </si>
  <si>
    <t>WHITE HALL NURSING AND REHAB</t>
  </si>
  <si>
    <t>ELEVATE CARE WAUKEGAN</t>
  </si>
  <si>
    <t>ASTORIA PLACE LIVING &amp; REHAB</t>
  </si>
  <si>
    <t>SYMPHONY NORTHWOODS</t>
  </si>
  <si>
    <t>BETHESDA REHAB AND SENIOR CARE</t>
  </si>
  <si>
    <t>NORWOOD CROSSING</t>
  </si>
  <si>
    <t>HELIA HEALTHCARE OF BELLEVILLE</t>
  </si>
  <si>
    <t>RENAISSANCE CARE CENTER</t>
  </si>
  <si>
    <t>OAK BROOK CARE</t>
  </si>
  <si>
    <t>HOPE CREEK NURSING AND REHABIL</t>
  </si>
  <si>
    <t>OAK LAWN RESPIRATORY AND REHAB</t>
  </si>
  <si>
    <t>OAK PARK OASIS</t>
  </si>
  <si>
    <t>OAKRIDGE HEALTHCARE CENTER</t>
  </si>
  <si>
    <t>GENERATIONS AT OAKTON PAVILLIO</t>
  </si>
  <si>
    <t>APERION CARE EVANSTON</t>
  </si>
  <si>
    <t>ODD FELLOWS REBEKAH HOME</t>
  </si>
  <si>
    <t>ODIN HEALTH AND REHAB CENTER</t>
  </si>
  <si>
    <t>ALDEN ESTATES OF SKOKIE</t>
  </si>
  <si>
    <t>HERITAGE HEALTH ELGIN</t>
  </si>
  <si>
    <t>HELIA HEALTHCARE OF OLNEY</t>
  </si>
  <si>
    <t>OTTAWA PAVILION</t>
  </si>
  <si>
    <t>OUR LADY OF ANGELS RETIREMENT</t>
  </si>
  <si>
    <t>CITADEL OF BOURBONNAIS, THE</t>
  </si>
  <si>
    <t>EASTSIDE HEALTH AND REHAB CENT</t>
  </si>
  <si>
    <t>ALDEN ESTATES OF NAPERVILLE</t>
  </si>
  <si>
    <t>PA PETERSON AT THE CITADEL</t>
  </si>
  <si>
    <t>WOODBRIDGE NURSING PAVILION</t>
  </si>
  <si>
    <t>PRAIRIE ROSE HEALTH CARE CTR</t>
  </si>
  <si>
    <t>PARIS HEALTH AND REHAB CENTER</t>
  </si>
  <si>
    <t>INTEGRITY HC OF SMITHTON</t>
  </si>
  <si>
    <t>LITTLE VILLAGE NURSING AND REH</t>
  </si>
  <si>
    <t>PARK RIDGE CARE CENTER</t>
  </si>
  <si>
    <t>ALDEN PARK STRATHMOOR</t>
  </si>
  <si>
    <t>AUBURN REHAB AND HCC</t>
  </si>
  <si>
    <t>HERITAGE HEALTH CHILLICOTHE</t>
  </si>
  <si>
    <t>APERION CARE BURBANK</t>
  </si>
  <si>
    <t>SHARON HEALTH CARE WILLOWS</t>
  </si>
  <si>
    <t>APERION CARE HIGHWOOD</t>
  </si>
  <si>
    <t>SHARON HEALTHCARE ELMS</t>
  </si>
  <si>
    <t>AVANTARA EVERGREEN PARK</t>
  </si>
  <si>
    <t>TIMBERCREEK REHAB AND HLTH C C</t>
  </si>
  <si>
    <t>PERSHING GARDENS HC CENTER</t>
  </si>
  <si>
    <t>PETERSON PARK HEALTH CARE CTR</t>
  </si>
  <si>
    <t>PIATT COUNTY NURSING HOME</t>
  </si>
  <si>
    <t>PINE ACRES REHAB LIVING CENTER</t>
  </si>
  <si>
    <t>GROVE OF ST CHARLES</t>
  </si>
  <si>
    <t>PINECREST MANOR</t>
  </si>
  <si>
    <t>PLEASANT MEADOWS SENIOR LIVING</t>
  </si>
  <si>
    <t>COLLINSVILLE REHAB HEALTH CC</t>
  </si>
  <si>
    <t>PLEASANT VIEW REHAB AND HCC</t>
  </si>
  <si>
    <t>PLEASANT VIEW LUTHER HOME</t>
  </si>
  <si>
    <t>APERION CARE PLUM GROVE</t>
  </si>
  <si>
    <t>POLO REHABILITATION AND HCC</t>
  </si>
  <si>
    <t>PRAIRIE CITY REHAB AND HC</t>
  </si>
  <si>
    <t>PRAIRIEVIEW LUTHERAN HOME</t>
  </si>
  <si>
    <t>WESTMINSTER PLACE</t>
  </si>
  <si>
    <t>ALLURE OF PROPHETSTOWN, LLC</t>
  </si>
  <si>
    <t>RANDOLPH COUNTY CARE CENTER</t>
  </si>
  <si>
    <t>RED BUD REGIONAL CARE</t>
  </si>
  <si>
    <t>GENERATIONS AT REGENCY</t>
  </si>
  <si>
    <t>PALOS HEIGHTS REHABILITATION</t>
  </si>
  <si>
    <t>VILLA AT SOUTH HOLLAND</t>
  </si>
  <si>
    <t>PROVIDENCE DOWNERS GROVE</t>
  </si>
  <si>
    <t>RESTHAVE HOME OF WHITESIDE CO</t>
  </si>
  <si>
    <t>ASCENSION RESURRECTION PLACE</t>
  </si>
  <si>
    <t>LANDMARK OF RICHTON PARK</t>
  </si>
  <si>
    <t>VILLA AT PALOS HEIGHTS</t>
  </si>
  <si>
    <t>RIDGEVIEW CARE CENTER</t>
  </si>
  <si>
    <t>SYMPHONY EVANSTON HEALTHCARE</t>
  </si>
  <si>
    <t>GALLATIN MANOR</t>
  </si>
  <si>
    <t>BRIA OF CAHOKIA</t>
  </si>
  <si>
    <t>BRIA OF CHICAGO HEIGHTS</t>
  </si>
  <si>
    <t>RIVER BLUFF NURSING HOME</t>
  </si>
  <si>
    <t>APERION CARE MARSEILLES</t>
  </si>
  <si>
    <t>ROCK RIVER HEALTH CARE</t>
  </si>
  <si>
    <t>GENERATIONS AT RIVERVIEW</t>
  </si>
  <si>
    <t>APERION CARE CHICAGO HEIGHTS</t>
  </si>
  <si>
    <t>ROBINGS MANOR REHAB AND HC</t>
  </si>
  <si>
    <t>ROCHELLE GARDENS CARE CENTER</t>
  </si>
  <si>
    <t>ROCHELLE REHAB HEALTH CARE</t>
  </si>
  <si>
    <t>ROCK FALLS REHAB HLTH CARE CTR</t>
  </si>
  <si>
    <t>GENERATIONS AT ROCK ISLAND</t>
  </si>
  <si>
    <t>FARGO HEALTH CARE CENTER</t>
  </si>
  <si>
    <t>ROLLING HILLS MANOR</t>
  </si>
  <si>
    <t>SANDWICH REHAB HEALTH CARE</t>
  </si>
  <si>
    <t>REGENCY CARE</t>
  </si>
  <si>
    <t>WARREN PARK HEALTH LIVING CTR</t>
  </si>
  <si>
    <t>GENERATIONS AT ELMWOOD PARK</t>
  </si>
  <si>
    <t>ALDEN TERRACE OF MCHENRY REHAB</t>
  </si>
  <si>
    <t>APERION CARE WILMINGTON</t>
  </si>
  <si>
    <t>SALEM VILLAGE NURSING AND REHA</t>
  </si>
  <si>
    <t>SALINE CARE NURSING &amp; REHABILI</t>
  </si>
  <si>
    <t>WYNSCAPE HEALTH AND REHABILITA</t>
  </si>
  <si>
    <t>WILLOW CREST NURS PAVILION LTD</t>
  </si>
  <si>
    <t>SCOTT COUNTY NURSING CENTER</t>
  </si>
  <si>
    <t>SELFHELP HOME OF CHICAGO</t>
  </si>
  <si>
    <t>STONEBRIDGE NURSING &amp; REHABILI</t>
  </si>
  <si>
    <t>PRAIRIE CROSSING LVG AND REHAB</t>
  </si>
  <si>
    <t>HERITAGE HEALTH NORMAL</t>
  </si>
  <si>
    <t>SHAWNEE SENIOR LIVING</t>
  </si>
  <si>
    <t>SHELBYVILLE REHAB HEALTH CC</t>
  </si>
  <si>
    <t>SHELBYVILLE MANOR</t>
  </si>
  <si>
    <t>GROVE AT THE LAKE, THE</t>
  </si>
  <si>
    <t>CHALET LIVING &amp; REHAB</t>
  </si>
  <si>
    <t>CITADEL OF SKOKIE, THE</t>
  </si>
  <si>
    <t>APERION CARE JACKSONVILLE</t>
  </si>
  <si>
    <t>RUSHVILLE NURSING &amp; REHABILITA</t>
  </si>
  <si>
    <t>SOUTH ELGIN REHAB HEALTH CARE</t>
  </si>
  <si>
    <t>SOUTHGATE HEALTH CARE CENTER</t>
  </si>
  <si>
    <t>APERION CARE SPRING VALLEY</t>
  </si>
  <si>
    <t>ASCENSION SAINT ANNE PLACE</t>
  </si>
  <si>
    <t>WARREN BARR SOUTH LOOP</t>
  </si>
  <si>
    <t>ELEVATE ST ANDREW LIVING COMM</t>
  </si>
  <si>
    <t>ST ANTHONYS NURSING AND REHAB</t>
  </si>
  <si>
    <t>ASCENSION SAINT BENEDICT</t>
  </si>
  <si>
    <t>ST CLARAS REHAB &amp; SENIOR CARE</t>
  </si>
  <si>
    <t>GROVE OF EVANSTON L &amp; R, THE</t>
  </si>
  <si>
    <t>ST JOSEPH VILLAGE OF CHICAGO</t>
  </si>
  <si>
    <t>ASCENSION SAINT JOSEPH VILLAGE</t>
  </si>
  <si>
    <t>LACON REHAB AND NURSING</t>
  </si>
  <si>
    <t>LITTLE SISTERS OF PALATINE</t>
  </si>
  <si>
    <t>MADO HEALTHCARE - UPTOWN</t>
  </si>
  <si>
    <t>AVANTARA PARK RIDGE</t>
  </si>
  <si>
    <t>PAUL HOUSE &amp; HEALTHCARE CENTER</t>
  </si>
  <si>
    <t>ST PAULS HOME</t>
  </si>
  <si>
    <t>STEPHENSON NURSING CENTER</t>
  </si>
  <si>
    <t>CITADEL OF STERLING, THE</t>
  </si>
  <si>
    <t>INTEGRITY HC OF CARBONDALE</t>
  </si>
  <si>
    <t>SULLIVAN REHAB HEALTH CC</t>
  </si>
  <si>
    <t>EASTVIEW TERRACE</t>
  </si>
  <si>
    <t>SUNNY ACRES NURSING HOME</t>
  </si>
  <si>
    <t>SUNNY HILL NSG HOME OF WILL CO</t>
  </si>
  <si>
    <t>VANDALIA REHAB HEALTH CC</t>
  </si>
  <si>
    <t>SUNRISE SKILLED NURSING &amp; REHA</t>
  </si>
  <si>
    <t>SUNSET HOME</t>
  </si>
  <si>
    <t>HEARTHSTONE MANOR</t>
  </si>
  <si>
    <t>SUNSET REHAB HEALTH CARE</t>
  </si>
  <si>
    <t>CARLINVILLE REHAB AND HLTC</t>
  </si>
  <si>
    <t>TAYLORVILLE CARE CENTER</t>
  </si>
  <si>
    <t>TERRACE, THE</t>
  </si>
  <si>
    <t>THREE SPRINGS LODGE NRSG HOME</t>
  </si>
  <si>
    <t>SYMPHONY AT THE TILLERS</t>
  </si>
  <si>
    <t>TOULON REHAB HEALTH CARE CTR</t>
  </si>
  <si>
    <t>WAUCONDA CARE</t>
  </si>
  <si>
    <t>TRI-STATE VILLAGE NRSG REHAB</t>
  </si>
  <si>
    <t>TWIN WILLOWS NURSING CENTER</t>
  </si>
  <si>
    <t>INTEGRITY HC OF WOOD RIVER</t>
  </si>
  <si>
    <t>VALLEY HI NURSING HOME</t>
  </si>
  <si>
    <t>EFFINGHAM REHAB &amp; HEALTH CC</t>
  </si>
  <si>
    <t>GARDENVIEW MANOR</t>
  </si>
  <si>
    <t>ASCENSION CASA SCALABRINI</t>
  </si>
  <si>
    <t>GROVE OF SKOKIE, THE</t>
  </si>
  <si>
    <t>WABASH CHRISTIAN VILLAGE</t>
  </si>
  <si>
    <t>WALKER NURSING HOME</t>
  </si>
  <si>
    <t>HERITAGE HEALTH WALNUT</t>
  </si>
  <si>
    <t>SMITH VILLAGE</t>
  </si>
  <si>
    <t>WASHINGTON SENIOR LIVING</t>
  </si>
  <si>
    <t>WATERFRONT TERRACE</t>
  </si>
  <si>
    <t>WATSEKA REHAB HEALTH CC</t>
  </si>
  <si>
    <t>PAVILION OF WAUKEGAN</t>
  </si>
  <si>
    <t>APERION CARE FAIRFIELD</t>
  </si>
  <si>
    <t>ARCOLA HEALTH CARE CENTER</t>
  </si>
  <si>
    <t>SWANSEA REHAB HEALTH CC</t>
  </si>
  <si>
    <t>ALDEN LINCOLN PARK REHAB</t>
  </si>
  <si>
    <t>WENTWORTH REHAB AND HCC</t>
  </si>
  <si>
    <t>WESLEY VILLAGE</t>
  </si>
  <si>
    <t>BRIA OF WESTMONT</t>
  </si>
  <si>
    <t>CITY VIEW MULTICARE CENTER LLC</t>
  </si>
  <si>
    <t>WESTWOOD MANOR</t>
  </si>
  <si>
    <t>WHEATON VILLAGE NURSING REHAB</t>
  </si>
  <si>
    <t>WILLOWS HEALTH CENTER</t>
  </si>
  <si>
    <t>PRAIRIE OASIS</t>
  </si>
  <si>
    <t>BRIA OF PALOS HILLS</t>
  </si>
  <si>
    <t>WINNING WHEELS</t>
  </si>
  <si>
    <t>BERKELEY NURSING REHAB CENTER</t>
  </si>
  <si>
    <t>HERITAGE HEALTH MOUNT ZION</t>
  </si>
  <si>
    <t>CROSSROADS CARE CTR WOODSTOCK</t>
  </si>
  <si>
    <t>GROVE OF ELMHURST, THE</t>
  </si>
  <si>
    <t>CASEYVILLE NRSG AND REHAB CTR</t>
  </si>
  <si>
    <t>SEMINARY MANOR</t>
  </si>
  <si>
    <t>CHATEAU NURSING AND REHAB</t>
  </si>
  <si>
    <t>MERCY REHAB AND CARE CENTER, I</t>
  </si>
  <si>
    <t>STEARNS NURSING AND REHAB CTR</t>
  </si>
  <si>
    <t>SERENITY OF LAKE STOREY</t>
  </si>
  <si>
    <t>MANORCARE OF LIBERTYVILLE</t>
  </si>
  <si>
    <t>ST JAMES WELLNESS REHAB VILLAS</t>
  </si>
  <si>
    <t>MANORCARE OF PALOS HTS EAST</t>
  </si>
  <si>
    <t>VILLAGE AT VICTORY LAKES</t>
  </si>
  <si>
    <t>AVISTON COUNTRYSIDE MANOR</t>
  </si>
  <si>
    <t>REGENCY CARE OF STERLING</t>
  </si>
  <si>
    <t>REGENCY CARE OF MORRIS</t>
  </si>
  <si>
    <t>SNYDER VILLAGE</t>
  </si>
  <si>
    <t>ACCOLADE HC OF PAXTON ON PELLS</t>
  </si>
  <si>
    <t>SOUTH HOLLAND MANOR HLTH REHAB</t>
  </si>
  <si>
    <t>LOFT REHAB AND NRSG OF CANTON</t>
  </si>
  <si>
    <t>HENRY REHAB AND NURSING</t>
  </si>
  <si>
    <t>MASON CITY AREA NURSING HOME</t>
  </si>
  <si>
    <t>PEKIN MANOR</t>
  </si>
  <si>
    <t>PRAIRIE MANOR NURSING REHAB</t>
  </si>
  <si>
    <t>COVENANT LIVING - WINDSOR PARK</t>
  </si>
  <si>
    <t>SPRINGS AT CRYSTAL LAKE</t>
  </si>
  <si>
    <t>ST PATRICKS RESIDENCE</t>
  </si>
  <si>
    <t>LEXINGTON HEALTH CARE CENTER O</t>
  </si>
  <si>
    <t>LAKESIDE REHAB &amp; HEALTHCARE</t>
  </si>
  <si>
    <t>HENDERSON CO RETIREMENT CENTER</t>
  </si>
  <si>
    <t>RIVER CROSSING OF ALTON</t>
  </si>
  <si>
    <t>UNIVERSITY REHAB AT NORTHMOOR</t>
  </si>
  <si>
    <t>APERION CARE WESTCHESTER</t>
  </si>
  <si>
    <t>MOWEAQUA REHAB AND HEALTH CR</t>
  </si>
  <si>
    <t>CENTRALIA MANOR</t>
  </si>
  <si>
    <t>FRANCISCAN VILLAGE</t>
  </si>
  <si>
    <t>PITTSFIELD MANOR</t>
  </si>
  <si>
    <t>MT VERNON COUNTRYSIDE MANOR</t>
  </si>
  <si>
    <t>LEXINGTON OF SCHAUMBURG</t>
  </si>
  <si>
    <t>IMBODEN CREEK LIVING CENTER</t>
  </si>
  <si>
    <t>CENTENNIAL REHAB &amp; HEALTHCARE</t>
  </si>
  <si>
    <t>ABINGTON OF GLENVIEW NURSING &amp;</t>
  </si>
  <si>
    <t>PROMEDICA SKILLED NURSING HOM</t>
  </si>
  <si>
    <t>PRINCETON REHABILITATION AND H</t>
  </si>
  <si>
    <t>ASCENSION VILLA FRANSISCAN</t>
  </si>
  <si>
    <t>PROMEDICA SKILLED NURSING EG</t>
  </si>
  <si>
    <t>AVANTARA OF ELGIN</t>
  </si>
  <si>
    <t>LAKESHORE REHAB &amp; HEALTHCARE</t>
  </si>
  <si>
    <t>AVANTARA CHICAGO RIDGE</t>
  </si>
  <si>
    <t>BELLA TERRA STREAMWOOD</t>
  </si>
  <si>
    <t>VILLA HEALTH CARE INC EAST</t>
  </si>
  <si>
    <t>ILLINI RESTORATIVE CARE</t>
  </si>
  <si>
    <t>UNITED METHODIST VILLAGE NORTH</t>
  </si>
  <si>
    <t>BELLA TERRA ELMHURST</t>
  </si>
  <si>
    <t>INTEGRITY HC OF COLUMBIA</t>
  </si>
  <si>
    <t>MEADOWBROOK MANOR</t>
  </si>
  <si>
    <t>MANOR COURT OF MARYVILLE</t>
  </si>
  <si>
    <t>JERSEYVILLE MANOR</t>
  </si>
  <si>
    <t>ALDEN TOWN MANOR REHAB AND HCC</t>
  </si>
  <si>
    <t>LEXINGTON OF LAGRANGE</t>
  </si>
  <si>
    <t>ALDEN ESTATES OF EVANSTON</t>
  </si>
  <si>
    <t>HEARTLAND SENIOR LIVING</t>
  </si>
  <si>
    <t>HARMONY NURSING AND REHAB CTR</t>
  </si>
  <si>
    <t>LEXINGTON OF LAKE ZURICH</t>
  </si>
  <si>
    <t>SYMPHONY OF BUFFALO GROVE</t>
  </si>
  <si>
    <t>FOX RIVER REHAB &amp; HEALTHCARE</t>
  </si>
  <si>
    <t>TABOR HILLS HEALTHCARE FACILIT</t>
  </si>
  <si>
    <t>MILLER HEALTHCARE CENTER</t>
  </si>
  <si>
    <t>AVANTARA LONG GROVE</t>
  </si>
  <si>
    <t>BELLA TERRA WHEELING</t>
  </si>
  <si>
    <t>WARREN BARR LINCOLNSHIRE</t>
  </si>
  <si>
    <t>PARKWAY MANOR</t>
  </si>
  <si>
    <t>CARE CENTER AT CENTER GROVE</t>
  </si>
  <si>
    <t>LEMONT NURSING AND REHAB CTR</t>
  </si>
  <si>
    <t>ALDEN ESTATES OF NORTHMOOR</t>
  </si>
  <si>
    <t>MEADOWBROOK MANOR NAPERVILLE</t>
  </si>
  <si>
    <t>MANORCARE OF PALOS HTS WEST</t>
  </si>
  <si>
    <t>ASCENSION RESURRECTION LIFE</t>
  </si>
  <si>
    <t>APERION CARE INTERNATIONAL</t>
  </si>
  <si>
    <t>INVERNESS HEALTH &amp; REHAB</t>
  </si>
  <si>
    <t>SYMPHONY AT MIDWAY</t>
  </si>
  <si>
    <t>CARRIAGE REHAB &amp; HEALTHCARE</t>
  </si>
  <si>
    <t>DUNHAM REHAB &amp; HEALTHCARE</t>
  </si>
  <si>
    <t>CALHOUN NURSING AND REHAB CTR</t>
  </si>
  <si>
    <t>WARREN BARR ORLAND PARK</t>
  </si>
  <si>
    <t>ALDEN DES PLAINES REHAB HHC</t>
  </si>
  <si>
    <t>ALDEN NORTH SHORE REHAB AND HC</t>
  </si>
  <si>
    <t>ALDEN OF WATERFORD</t>
  </si>
  <si>
    <t>SOUTHPOINT NURSING REHAB CTR</t>
  </si>
  <si>
    <t>SYMPHONY OF SOUTH SHORE</t>
  </si>
  <si>
    <t>SYMPHONY AT 87TH STREET</t>
  </si>
  <si>
    <t>VILLA AT WINDSOR PARK</t>
  </si>
  <si>
    <t>BETHANY REHAB AND HCC</t>
  </si>
  <si>
    <t>PEARL OF HILLSIDE, THE</t>
  </si>
  <si>
    <t>ALDEN ESTATES OF ORLAND PARK</t>
  </si>
  <si>
    <t>WARREN BARR NORTH SHORE</t>
  </si>
  <si>
    <t>CITADEL OF NORTHBROOK</t>
  </si>
  <si>
    <t>COULTERVILLE REHAB AND HCC</t>
  </si>
  <si>
    <t>HAWTHORNE INN OF DANVILLE</t>
  </si>
  <si>
    <t>APERION CARE FOREST PARK</t>
  </si>
  <si>
    <t>GREEK AMERICAN REHAB CARE CTR</t>
  </si>
  <si>
    <t>ALDEN COURTS OF WATERFORD, LLC</t>
  </si>
  <si>
    <t>DEKALB COUNTY REHAB AND NSG</t>
  </si>
  <si>
    <t>MERCY HARVARD HOSPITAL CR CTR</t>
  </si>
  <si>
    <t>MERIDIAN VILLAGE CARE CENTER</t>
  </si>
  <si>
    <t>MANOR COURT OF PRINCETON</t>
  </si>
  <si>
    <t>MANOR COURT OF CLINTON</t>
  </si>
  <si>
    <t>MANOR COURT OF PERU</t>
  </si>
  <si>
    <t>FRIENDSHIP MANOR HEALTH CARE</t>
  </si>
  <si>
    <t>SMITH CROSSING</t>
  </si>
  <si>
    <t>HELIA HEALTHCARE OF BENTON</t>
  </si>
  <si>
    <t>MANOR COURT OF FREEPORT</t>
  </si>
  <si>
    <t>MANOR COURT OF PEORIA</t>
  </si>
  <si>
    <t>ASSISI HCC AT CLARE OAKS</t>
  </si>
  <si>
    <t>MEADOWBROOK MANOR OF LAGRANGE</t>
  </si>
  <si>
    <t>RADFORD GREEN</t>
  </si>
  <si>
    <t>ASBURY COURT NURSING &amp; REHAB</t>
  </si>
  <si>
    <t>SOUTH SUBURBAN REHAB CENTER</t>
  </si>
  <si>
    <t>CARMI MANOR</t>
  </si>
  <si>
    <t>SYMPHONY OF HANOVER PARK</t>
  </si>
  <si>
    <t>GREENFIELDS OF GENEVA</t>
  </si>
  <si>
    <t>ALDEN ESTATES OF SHOREWOOD</t>
  </si>
  <si>
    <t>CONCORDIA VILLAGE CARE CENTER</t>
  </si>
  <si>
    <t>ASBURY GARDENS NSG AND REHAB</t>
  </si>
  <si>
    <t>MERCY CIRCLE</t>
  </si>
  <si>
    <t>SPRING CREEK</t>
  </si>
  <si>
    <t>AVONDALE ESTATE OF ELGIN</t>
  </si>
  <si>
    <t>ALDEN COURTS OF SHOREWOOD, INC</t>
  </si>
  <si>
    <t>SPRINGS AT MONARCH LANDING</t>
  </si>
  <si>
    <t>MANOR COURT OF CARBONDALE</t>
  </si>
  <si>
    <t>LUTHER OAKS</t>
  </si>
  <si>
    <t>ALDEN ESTATES CTS OF HUNTLEY</t>
  </si>
  <si>
    <t>THRIVE OF LISLE</t>
  </si>
  <si>
    <t>MANOR COURT OF ROCHELLE</t>
  </si>
  <si>
    <t>THRIVE OF LAKE COUNTY</t>
  </si>
  <si>
    <t>IGNITE MEDICAL MCHENRY</t>
  </si>
  <si>
    <t>THRIVE OF FOX VALLEY</t>
  </si>
  <si>
    <t>LAKE COOK REHAB &amp; HEALTHCARE</t>
  </si>
  <si>
    <t>GRAHAM HOSP EXT CARE FACILITY</t>
  </si>
  <si>
    <t>Number Name Concact</t>
  </si>
  <si>
    <t>6000012-ARCADIA CARE CLIFTON</t>
  </si>
  <si>
    <t>6000020-ABBINGTON REHAB NURSING CENTER</t>
  </si>
  <si>
    <t>6000046-ADDOLORATA VILLA</t>
  </si>
  <si>
    <t>6000087-ALL AMERICAN NURSING HOME</t>
  </si>
  <si>
    <t>6000103-ALDEN DEBES REHABILITATION AND</t>
  </si>
  <si>
    <t>6000129-ALPINE FIRESIDE HEALTH CENTER</t>
  </si>
  <si>
    <t>6000137-FOSTER HEALTH AND REHAB CENTER</t>
  </si>
  <si>
    <t>6000186-AMBASSADOR NURSING REHAB CTR</t>
  </si>
  <si>
    <t>6000194-WESTSIDE REHAB CARE CENTER</t>
  </si>
  <si>
    <t>6000210-ACCOLADE HEALTHCARE DANVILLE</t>
  </si>
  <si>
    <t>6000228-PROMEDICA SKILLED NURSING AH</t>
  </si>
  <si>
    <t>6000236-MANORCARE OF OAK LAWN EAST</t>
  </si>
  <si>
    <t>6000244-LOFT REHAB AND NRSG OF NORMAL</t>
  </si>
  <si>
    <t>6000251-PEARL OF NAPERVILLE THE</t>
  </si>
  <si>
    <t>6000269-CITADEL CARE CENTER-KANKAKEE</t>
  </si>
  <si>
    <t>6000277-CRESCENT CARE OF ELGIN</t>
  </si>
  <si>
    <t>6000293-GENERATIONS AT PEORIA</t>
  </si>
  <si>
    <t>6000327-PEARL OF ROLLING MEADOWS THE</t>
  </si>
  <si>
    <t>6000335-WESTMONT MANOR HLTH AND REHAB</t>
  </si>
  <si>
    <t>6000343-MANORCARE OF OAK LAWN WEST</t>
  </si>
  <si>
    <t>6000353-BRIDGEWAY SENIOR LIVING</t>
  </si>
  <si>
    <t>6000384-APOSTOLIC CHRISTIAN HOME</t>
  </si>
  <si>
    <t>6000392-HIGHLAND OAKS</t>
  </si>
  <si>
    <t>6000400-APOSTOLIC CHRISTIAN RESTMOR</t>
  </si>
  <si>
    <t>6000426-APOSTOLIC CHRISTIAN SKYLINES</t>
  </si>
  <si>
    <t>6000434-ALLURE OF GALESBURG</t>
  </si>
  <si>
    <t>6000459-ALDEN VALLEY RIDGE REHAB HCC</t>
  </si>
  <si>
    <t>6000467-GENERATIONS AT APPLEWOOD</t>
  </si>
  <si>
    <t>6000483-FOREST VIEW REHAB NURSING CTR</t>
  </si>
  <si>
    <t>6000517-ARTHUR HOME</t>
  </si>
  <si>
    <t>6000574-GROVE OF FOX VALLEY</t>
  </si>
  <si>
    <t>6000640-LANDMARK OF DES PLAINES REHABI</t>
  </si>
  <si>
    <t>6000657-BALMORAL NURSING HOME</t>
  </si>
  <si>
    <t>6000681-HERITAGE HEALTH GILLESPIE</t>
  </si>
  <si>
    <t>6000699-HERITAGE HEALTH LITCHFIELD</t>
  </si>
  <si>
    <t>6000707-HERITAGE HEALTH PANA</t>
  </si>
  <si>
    <t>6000715-HERITAGE HEALTH STAUNTON</t>
  </si>
  <si>
    <t>6000723-HERITAGE HEALTH CARLINVILLE</t>
  </si>
  <si>
    <t>6000731-BARRY COMMUNITY CARE</t>
  </si>
  <si>
    <t>6000756-HERITAGE HEALTH</t>
  </si>
  <si>
    <t>6000780-HERITAGE HEALTH BEARDSTOWN</t>
  </si>
  <si>
    <t>6000806-BEECHER MANOR NURSG AND RHB CT</t>
  </si>
  <si>
    <t>6000822-BELHAVEN NURSING REHAB CTR</t>
  </si>
  <si>
    <t>6000855-BEMENT HEALTH CARE CENTER</t>
  </si>
  <si>
    <t>6000889-BELLA TERRA MORTON GROVE</t>
  </si>
  <si>
    <t>6000939-FLANAGAN REHABILITATION HCC</t>
  </si>
  <si>
    <t>6000954-BRIA OF FOREST EDGE</t>
  </si>
  <si>
    <t>6000970-CASEY HEALTH CARE CENTER</t>
  </si>
  <si>
    <t>6000988-BIRCHWOOD PLAZA</t>
  </si>
  <si>
    <t>6000996-BLOOMINGTON REHABILITATION AND</t>
  </si>
  <si>
    <t>6001002-WEST SUBURBAN NURSING REHAB</t>
  </si>
  <si>
    <t>6001010-ARCADIA CARE BLOOMINGTON</t>
  </si>
  <si>
    <t>6001028-INTEGRITY HC OF GODFREY</t>
  </si>
  <si>
    <t>6001044-LEBANON CARE CENTER</t>
  </si>
  <si>
    <t>6001051-FAIRMONT CARE</t>
  </si>
  <si>
    <t>6001077-APERION CARE MIDLOTHIAN</t>
  </si>
  <si>
    <t>6001085-APERION CARE BRADLEY</t>
  </si>
  <si>
    <t>6001093-BRANDEL HEALTH AND REHAB</t>
  </si>
  <si>
    <t>6001101-BREESE NURSING HOME</t>
  </si>
  <si>
    <t>6001119-ELEVATE CARE RIVERWOODS</t>
  </si>
  <si>
    <t>6001127-BURBANK REHABILITATION CENTER</t>
  </si>
  <si>
    <t>6001135-FOREST CITY REHAB AND NRSG CTR</t>
  </si>
  <si>
    <t>6001143-BRIAR PLACE NURSING</t>
  </si>
  <si>
    <t>6001150-APERION CARE BRIDGEPORT</t>
  </si>
  <si>
    <t>6001168-BRIDGEVIEW HEALTH CARE CENTER</t>
  </si>
  <si>
    <t>6001176-BEACON HEALTH CENTER</t>
  </si>
  <si>
    <t>6001242-BUCKINGHAM PAVILION INC</t>
  </si>
  <si>
    <t>6001259-BURGESS SQUARE HEALTHCARE CTR</t>
  </si>
  <si>
    <t>6001267-AMBERWOOD CARE CENTRE</t>
  </si>
  <si>
    <t>6001275-RICHLAND NURSING AND REHAB</t>
  </si>
  <si>
    <t>6001283-BRIA OF RIVER OAKS</t>
  </si>
  <si>
    <t>6001291-MARSHALL REHAB &amp; NURSING</t>
  </si>
  <si>
    <t>6001317-AUTUMN MEADOWS OF CAHOKIA</t>
  </si>
  <si>
    <t>6001333-SYMPHONY ENCORE</t>
  </si>
  <si>
    <t>6001341-INTEGRITY HC OF BELLEVILLE</t>
  </si>
  <si>
    <t>6001358-CHARLESTON REHAB HEALTH CARE</t>
  </si>
  <si>
    <t>6001366-ALDEN POPLAR CR REHAB AND HCC</t>
  </si>
  <si>
    <t>6001374-PARKER NURSING AND REHAB CTR</t>
  </si>
  <si>
    <t>6001457-CHAMPAIGN URBANA NURSING REHAB</t>
  </si>
  <si>
    <t>6001465-CARLTON AT THE LAKE, THE</t>
  </si>
  <si>
    <t>6001473-CARLYLE HEALTHCARE CENTER INC</t>
  </si>
  <si>
    <t>6001507-CARRIER MILLS NURSING &amp; REHABI</t>
  </si>
  <si>
    <t>6001515-ALLURE OF MT CARROLL, LLC</t>
  </si>
  <si>
    <t>6001523-CENTER HOME HISPANIC ELDERLY</t>
  </si>
  <si>
    <t>6001564-CENTRAL BAPTIST VILLAGE</t>
  </si>
  <si>
    <t>6001580-CENTRAL NURSING HOME</t>
  </si>
  <si>
    <t>6001614-FIRESIDE HOUSE OF CENTRALIA</t>
  </si>
  <si>
    <t>6001630-UNIVERSITY REHAB</t>
  </si>
  <si>
    <t>6001663-HIGHLAND HEALTH CARE CENTER</t>
  </si>
  <si>
    <t>6001689-SYMPHONY OF BRONZEVILLE</t>
  </si>
  <si>
    <t>6001697-CHICAGO RIDGE SNF</t>
  </si>
  <si>
    <t>6001713-APERION CARE WEST CHICAGO</t>
  </si>
  <si>
    <t>6001739-CHRISTIAN NURSING HOME</t>
  </si>
  <si>
    <t>6001770-CISNE REHAB AND HEALTH CARE CT</t>
  </si>
  <si>
    <t>6001788-INTEGRITY HC OF ANNA</t>
  </si>
  <si>
    <t>6001796-CLARK MANOR</t>
  </si>
  <si>
    <t>6001838-CLAYBERG, THE</t>
  </si>
  <si>
    <t>6001887-CLINTON MANOR LIVING CENTER</t>
  </si>
  <si>
    <t>6001895-SOUTHVIEW MANOR</t>
  </si>
  <si>
    <t>6001945-APERION CARE PRINCETON</t>
  </si>
  <si>
    <t>6001952-COLONIAL MANOR</t>
  </si>
  <si>
    <t>6001986-GRANITE NURSING AND REHAB CTR</t>
  </si>
  <si>
    <t>6002026-COMMUNITY CARE CENTER</t>
  </si>
  <si>
    <t>6002059-APERION CARE OAK LAWN</t>
  </si>
  <si>
    <t>6002067-AUSTIN OASIS, THE</t>
  </si>
  <si>
    <t>6002075-CONTINENTAL NURSING REHAB CTR</t>
  </si>
  <si>
    <t>6002083-HERITAGE HEALTH DWIGHT</t>
  </si>
  <si>
    <t>6002091-NEWMAN REHAB HEALTH CARE CTR</t>
  </si>
  <si>
    <t>6002109-PALM TERRACE OF MATTOON</t>
  </si>
  <si>
    <t>6002125-HERITAGE HEALTH ROBINSON</t>
  </si>
  <si>
    <t>6002133-EVERGREEN NURSING AND REHAB CT</t>
  </si>
  <si>
    <t>6002141-COUNTRY HEALTH</t>
  </si>
  <si>
    <t>6002174-SYMPHONY OF ORCHARD VALLEY</t>
  </si>
  <si>
    <t>6002190-COUNTRYSIDE NURSING AND REHAB</t>
  </si>
  <si>
    <t>6002208-MICHAELSEN HEALTH CENTER</t>
  </si>
  <si>
    <t>6002265-SYMPHONY OF CRESTWOOD</t>
  </si>
  <si>
    <t>6002299-CRYSTAL PINES REHAB AND HCC</t>
  </si>
  <si>
    <t>6002307-CUMBERLAND REHAB HEALTH CARE</t>
  </si>
  <si>
    <t>6002315-PARK VIEW REHAB CENTER</t>
  </si>
  <si>
    <t>6002364-ARCADIA CARE DANVILLE</t>
  </si>
  <si>
    <t>6002430-WATERFORD CARE CENTER, THE</t>
  </si>
  <si>
    <t>6002463-SALUD WELLNESS</t>
  </si>
  <si>
    <t>6002489-APERION CARE CAPITOL</t>
  </si>
  <si>
    <t>6002521-DOBSON PLAZA NURSING  &amp; REHAB</t>
  </si>
  <si>
    <t>6002539-DOCTORS NURSING AND REHAB CTR</t>
  </si>
  <si>
    <t>6002547-APERION CARE DOLTON</t>
  </si>
  <si>
    <t>6002588-TUSCOLA HEALTH CARE CENTER</t>
  </si>
  <si>
    <t>6002612-DUPAGE CARE CENTER</t>
  </si>
  <si>
    <t>6002646-ALLURE OF MOLINE</t>
  </si>
  <si>
    <t>6002679-EDEN VILLAGE</t>
  </si>
  <si>
    <t>6002687-SHERIDAN VILLAGE NRSG &amp; RHB</t>
  </si>
  <si>
    <t>6002711-UNIVERSITY NURSING AND REHABIL</t>
  </si>
  <si>
    <t>6002729-EDWARDSVILLE NURSING &amp; REHABIL</t>
  </si>
  <si>
    <t>6002745-EL PASO HEALTH CARE CENTER</t>
  </si>
  <si>
    <t>6002778-INTEGRITY HC OF ALTON</t>
  </si>
  <si>
    <t>6002828-ELMHURST EXTENDED CARE CENTER</t>
  </si>
  <si>
    <t>6002836-ELMS NURSING HOME</t>
  </si>
  <si>
    <t>6002844-ELMWOOD TERRACE HEALTHCARE CTR</t>
  </si>
  <si>
    <t>6002851-ELEVATE CARE IRVING PARK</t>
  </si>
  <si>
    <t>6002869-CEDAR RIDGE HEALTH &amp; REHAB CEN</t>
  </si>
  <si>
    <t>6002877-ALTON MEMORIAL REHAB &amp; THERAPY</t>
  </si>
  <si>
    <t>6002885-APOSTOLIC CHRISTIAN HOME</t>
  </si>
  <si>
    <t>6002901-EVENGLOW LODGE</t>
  </si>
  <si>
    <t>6002943-DUQUOIN NURSING &amp; REHABILITATI</t>
  </si>
  <si>
    <t>6002950-FAIR HAVENS SENIOR LIVING</t>
  </si>
  <si>
    <t>6002976-FAIR OAKS HEALTH CARE CENTER</t>
  </si>
  <si>
    <t>6002984-FAIR OAKS REHAB AND HCC</t>
  </si>
  <si>
    <t>6003008-GROVE OF BERWYN, THE</t>
  </si>
  <si>
    <t>6003040-FAIRVIEW HAVEN NURSING HOME</t>
  </si>
  <si>
    <t>6003057-GROVE OF LAGRANGE PARK, THE</t>
  </si>
  <si>
    <t>6003065-ROSICLARE REHAB &amp; HEALTH CC</t>
  </si>
  <si>
    <t>6003073-PARK PLACE OF BELVIDERE</t>
  </si>
  <si>
    <t>6003099-FAIRVIEW REHAB &amp; HEALTHCARE</t>
  </si>
  <si>
    <t>6003115-FARMINGTON COUNTRY MANOR</t>
  </si>
  <si>
    <t>6003123-FAYETTE COUNTY HOSPITAL NH</t>
  </si>
  <si>
    <t>6003156-FLORA REHAB HEALTH CARE CTR</t>
  </si>
  <si>
    <t>6003172-FLORA GARDENS CARE CENTER</t>
  </si>
  <si>
    <t>6003180-FLORENCE NURSING HOME</t>
  </si>
  <si>
    <t>6003198-FONDULAC REHAB AND HEALTH CARE</t>
  </si>
  <si>
    <t>6003214-ELEVATE CARE NORTH BRANCH</t>
  </si>
  <si>
    <t>6003222-EAST BANK CENTER</t>
  </si>
  <si>
    <t>6003230-INTEGRITY HC OF MARION</t>
  </si>
  <si>
    <t>6003248-ELDORADO REHAB &amp; HEALTHCARE LL</t>
  </si>
  <si>
    <t>6003255-HELIA SOUTHBELT HEALTHCARE</t>
  </si>
  <si>
    <t>6003263-TOWER HILL HEALTHCARE CENTER</t>
  </si>
  <si>
    <t>6003289-FRANKFORT HEALTHCARE REHAB CTR</t>
  </si>
  <si>
    <t>6003305-FRANKLIN GROVE LIVING REHAB</t>
  </si>
  <si>
    <t>6003321-FREEBURG CARE CENTER</t>
  </si>
  <si>
    <t>6003339-PEARL PAVILION</t>
  </si>
  <si>
    <t>6003362-INTEGRITY HC OF HERRIN</t>
  </si>
  <si>
    <t>6003388-FRIENDSHIP MANOR</t>
  </si>
  <si>
    <t>6003404-FRIENDSHIP VILLAGE OF SCHAUMBU</t>
  </si>
  <si>
    <t>6003412-GROVE OF NORTHBROOK, THE</t>
  </si>
  <si>
    <t>6003420-CORNERSTONE REHAB AND HC</t>
  </si>
  <si>
    <t>6003438-GALENA STAUSS NURSING HOME</t>
  </si>
  <si>
    <t>6003446-HEARTLAND OF GALESBURG</t>
  </si>
  <si>
    <t>6003453-APERION CARE WEST RIDGE</t>
  </si>
  <si>
    <t>6003487-OAKVIEW NURSING AND REHAB</t>
  </si>
  <si>
    <t>6003495-ALLURE OF GENESEO, LLC</t>
  </si>
  <si>
    <t>6003503-BRIA OF GENEVA</t>
  </si>
  <si>
    <t>6003511-GROSSE POINTE MANOR</t>
  </si>
  <si>
    <t>6003529-ALEDO REHAB HEALTH CARE CTR</t>
  </si>
  <si>
    <t>6003552-GIBSON COMMUNITY HOSPITAL ANNE</t>
  </si>
  <si>
    <t>6003560-HERITAGE HEALTH GIBSON CITY</t>
  </si>
  <si>
    <t>6003578-GILMAN HEALTHCARE CENTER</t>
  </si>
  <si>
    <t>6003586-ELEVATE CARE NORTHBROOK</t>
  </si>
  <si>
    <t>6003594-ELEVATE CARE CHICAGO NORTH</t>
  </si>
  <si>
    <t>6003610-GLEN VIEW TERRACE NURSING CTR</t>
  </si>
  <si>
    <t>6003628-APERION CARE GLENWOOD</t>
  </si>
  <si>
    <t>6003636-GOLDEN GOOD SHEPHERD HOME</t>
  </si>
  <si>
    <t>6003644-NILES NURSING AND REHAB CTR</t>
  </si>
  <si>
    <t>6003685-GOOD SAMARITAN HOME OF QUINCY</t>
  </si>
  <si>
    <t>6003727-GOTTLIEB MEMORIAL HOSPITAL</t>
  </si>
  <si>
    <t>6003735-ALDEN ESTATES OF BARRINGTON</t>
  </si>
  <si>
    <t>6003750-TIMBERPOINT HEALTHCARE CENTER</t>
  </si>
  <si>
    <t>6003768-APERION CARE MASCOUTAH</t>
  </si>
  <si>
    <t>6003792-PIPER CITY REHAB LIVING CTR</t>
  </si>
  <si>
    <t>6003826-MIDWAY NEUROLOGICAL REHAB CTR</t>
  </si>
  <si>
    <t>6003834-ATRIUM HEALTH CARE CENTER</t>
  </si>
  <si>
    <t>6003842-WILLOW ROSE REHAB HEALTH CARE</t>
  </si>
  <si>
    <t>6003875-PARK POINTE HEALTHCARE AND REH</t>
  </si>
  <si>
    <t>6003917-HENRY AND JANE VONDERLIETH CTR</t>
  </si>
  <si>
    <t>6003933-HALLMARK HEALTHCARE OF PEKIN</t>
  </si>
  <si>
    <t>6003958-SYMPHONY OF MORGAN PARK</t>
  </si>
  <si>
    <t>6003974-HAMILTON MEM REHAB AND HCC</t>
  </si>
  <si>
    <t>6004006-HAMMOND HENRY DISTRICT HOSPITA</t>
  </si>
  <si>
    <t>6004014-ALHAMBRA REHAB AND HEALTHCARE</t>
  </si>
  <si>
    <t>6004055-SHAWNEE ROSE CARE CENTER</t>
  </si>
  <si>
    <t>6004089-HAVANA HEALTH CARE CENTER</t>
  </si>
  <si>
    <t>6004121-HEARTLAND NURSING AND REHAB</t>
  </si>
  <si>
    <t>6004139-HEATHER HEALTH CARE CENTER</t>
  </si>
  <si>
    <t>6004147-APERION CARE PEORIA HEIGHTS</t>
  </si>
  <si>
    <t>6004188-TWIN LAKES REHAB HEALTH CARE</t>
  </si>
  <si>
    <t>6004204-APERION CARE ST ELMO</t>
  </si>
  <si>
    <t>6004212-ILLINI HERITAGE REHAB AND HC</t>
  </si>
  <si>
    <t>6004253-HERITAGE HEALTH MENDOTA</t>
  </si>
  <si>
    <t>6004261-HERITAGE HEALTH BLOOMINGTON</t>
  </si>
  <si>
    <t>6004279-HERITAGE HEALTH SPRINGFIELD</t>
  </si>
  <si>
    <t>6004287-HERITAGE HEALTH MT STERLING</t>
  </si>
  <si>
    <t>6004303-HERITAGE HEALTH PERU</t>
  </si>
  <si>
    <t>6004311-HERITAGE HEALTH STREATOR</t>
  </si>
  <si>
    <t>6004337-HERITAGE SQUARE</t>
  </si>
  <si>
    <t>6004352-HICKORY NURSING PAVILION</t>
  </si>
  <si>
    <t>6004402-HILLCREST HOME</t>
  </si>
  <si>
    <t>6004410-HILLCREST RETIREMENT VILLAGE</t>
  </si>
  <si>
    <t>6004428-HILLSBORO REHAB AND HLTC</t>
  </si>
  <si>
    <t>6004444-MONTGOMERY NURSING AND REHAB</t>
  </si>
  <si>
    <t>6004451-HILLSIDE REHAB AND CARE CENTER</t>
  </si>
  <si>
    <t>6004469-INTEGRITY HC OF COBDEN</t>
  </si>
  <si>
    <t>6004477-HILLTOP SKILLED NURSING AND RE</t>
  </si>
  <si>
    <t>6004485-HILLVIEW HEALTH CARE CENTER</t>
  </si>
  <si>
    <t>6004493-GREENVILLE NURSING &amp; REHABILIT</t>
  </si>
  <si>
    <t>6004501-HITZ MEMORIAL HOME</t>
  </si>
  <si>
    <t>6004550-HOLY FAMILY VILLA</t>
  </si>
  <si>
    <t>6004592-HERITAGE HEALTH HOOPESTON</t>
  </si>
  <si>
    <t>6004642-ACCOLADE HEALTHCARE OF PONTIAC</t>
  </si>
  <si>
    <t>6004667-ESTATES OF HYDE PARK</t>
  </si>
  <si>
    <t>6004675-ACCOLADE PAXTON SENIOR LIVING</t>
  </si>
  <si>
    <t>6004691-MASON POINT</t>
  </si>
  <si>
    <t>6004725-WARREN BARR GOLD COAST</t>
  </si>
  <si>
    <t>6004733-SYMPHONY OF LINCOLN PARK</t>
  </si>
  <si>
    <t>6004741-PINE CREST HEALTH CARE</t>
  </si>
  <si>
    <t>6004758-RIVER VIEW REHAB CENTER</t>
  </si>
  <si>
    <t>6004766-PARC JOLIET</t>
  </si>
  <si>
    <t>6004790-IROQUOIS RESIDENT HOME</t>
  </si>
  <si>
    <t>6004824-FARMER CITY REHAB AND HC</t>
  </si>
  <si>
    <t>6004832-SYMPHONY OF CHICAGO WEST</t>
  </si>
  <si>
    <t>6004840-JACKSONVILLE SKLD NUR &amp; REHAB</t>
  </si>
  <si>
    <t>6004881-WHITE OAK REHABILITATION HCC</t>
  </si>
  <si>
    <t>6004899-JENNINGS TERRACE</t>
  </si>
  <si>
    <t>6004907-JERSEYVILLE NSG AND REHAB CTR</t>
  </si>
  <si>
    <t>6005003-PARKSHORE ESTATES NRSG REHAB</t>
  </si>
  <si>
    <t>6005011-KEWANEE CARE HOME</t>
  </si>
  <si>
    <t>6005029-ROYAL OAKS CARE CENTER</t>
  </si>
  <si>
    <t>6005060-KNOX COUNTY NURSING HOME</t>
  </si>
  <si>
    <t>6005136-ROSEVILLE REHAB HEALTH CARE</t>
  </si>
  <si>
    <t>6005144-CLARIDGE HEALTHCARE CENTER</t>
  </si>
  <si>
    <t>6005169-LAKEFRONT NURSING &amp; REHAB CENT</t>
  </si>
  <si>
    <t>6005177-MOSAIC OF LAKESHORE</t>
  </si>
  <si>
    <t>6005185-LAKELAND REHAB AND HCC</t>
  </si>
  <si>
    <t>6005193-ALDEN LAKELAND REHAB AND HCC</t>
  </si>
  <si>
    <t>6005227-LAKEVIEW REHAB NURSING CENTER</t>
  </si>
  <si>
    <t>6005235-LAKEWOOD NURSING AND REHAB CTR</t>
  </si>
  <si>
    <t>6005250-LASALLE COUNTY NURSING HOME</t>
  </si>
  <si>
    <t>6005276-DIXON REHAB AND HCC</t>
  </si>
  <si>
    <t>6005284-LEE MANOR NURSING HM</t>
  </si>
  <si>
    <t>6005292-LENA LIVING CENTER</t>
  </si>
  <si>
    <t>6005300-LEWIS MEMORIAL</t>
  </si>
  <si>
    <t>6005318-LEXINGTON HEALTH CARE CTR INC</t>
  </si>
  <si>
    <t>6005334-WINFIELD WOODS HEALTHCARE CTR</t>
  </si>
  <si>
    <t>6005359-LIBERTYVILLE MANOR EXT CARE</t>
  </si>
  <si>
    <t>6005367-HERITAGE HEALTH MINONK</t>
  </si>
  <si>
    <t>6005375-LIEBERMAN CENTER FOR HEALTH</t>
  </si>
  <si>
    <t>6005391-BENTON REHAB AND HEALTH CARE C</t>
  </si>
  <si>
    <t>6005417-MCLEANSBORO REHAB &amp; HEALTH CC</t>
  </si>
  <si>
    <t>6005425-ENFIELD REHAB HEALTH CARE</t>
  </si>
  <si>
    <t>6005433-JONESBORO REHAB HEALTH CARE</t>
  </si>
  <si>
    <t>6005441-PINCKNEYVILLE NURSING &amp; REHABI</t>
  </si>
  <si>
    <t>6005466-ST VINCENTS HOME INC</t>
  </si>
  <si>
    <t>6005474-BRIA OF BELLEVILLE</t>
  </si>
  <si>
    <t>6005490-LINCOLN VILLAGE HEALTHCARE</t>
  </si>
  <si>
    <t>6005516-WARREN BARR LINCOLN PARK</t>
  </si>
  <si>
    <t>6005563-LITTLE SISTERS OF THE POOR</t>
  </si>
  <si>
    <t>6005573-GOOD SAMARITAN PONTIAC</t>
  </si>
  <si>
    <t>6005599-LUTHERAN CARE CTR</t>
  </si>
  <si>
    <t>6005607-LUTHERAN HOME FOR THE AGED</t>
  </si>
  <si>
    <t>6005615-LUTHERAN HOME INC</t>
  </si>
  <si>
    <t>6005631-COUNTRYVIEW CARE CTR OF MACOMB</t>
  </si>
  <si>
    <t>6005649-MACOMB POST ACUTE CARE CENTER</t>
  </si>
  <si>
    <t>6005706-SYMPHONY MAPLE CREST</t>
  </si>
  <si>
    <t>6005714-ALDEN LONG GROVE REHAB</t>
  </si>
  <si>
    <t>6005722-LOFT REHABILITATION AND NURSIN</t>
  </si>
  <si>
    <t>6005748-MAR KA NURSING HOME</t>
  </si>
  <si>
    <t>6005797-MARIGOLD REHABILITATION HCC</t>
  </si>
  <si>
    <t>6005847-APERION CARE ELGIN</t>
  </si>
  <si>
    <t>6005854-CITADEL OF GLENVIEW, THE</t>
  </si>
  <si>
    <t>6005870-HELIA HEALTHCARE OF ENERGY</t>
  </si>
  <si>
    <t>6005888-MATTOON REHAB AND HCC</t>
  </si>
  <si>
    <t>6005896-MAYFIELD HEALTH CENTER</t>
  </si>
  <si>
    <t>6005904-WINDSOR ESTATES NURSING AND RE</t>
  </si>
  <si>
    <t>6005912-AVANTARA AURORA</t>
  </si>
  <si>
    <t>6005920-HERITAGE HEALTH EL PASO</t>
  </si>
  <si>
    <t>6005938-VILLA CLARA POST ACUTE</t>
  </si>
  <si>
    <t>6005946-MCLEAN COUNTY NURSING HOME</t>
  </si>
  <si>
    <t>6005953-TAYLORVILLE SKILLED NURSING &amp;</t>
  </si>
  <si>
    <t>6005961-ELMWOOD NURSING AND REHAB CTR</t>
  </si>
  <si>
    <t>6005979-HALLMARK HEALTHCARE OF CARLINV</t>
  </si>
  <si>
    <t>6005987-MEADOWOOD</t>
  </si>
  <si>
    <t>6006019-MEDINA NURSING CENTER</t>
  </si>
  <si>
    <t>6006027-PRAIRIE VLG HEALTHCARE CTR INC</t>
  </si>
  <si>
    <t>6006076-MERCER MANOR REHABILITATION</t>
  </si>
  <si>
    <t>6006100-WESLEY PLACE</t>
  </si>
  <si>
    <t>6006118-METROPOLIS REHAB AND HCC</t>
  </si>
  <si>
    <t>6006126-KENSINGTON PLACE NRSG REHAB</t>
  </si>
  <si>
    <t>6006134-UPTOWN HEALTH CENTER</t>
  </si>
  <si>
    <t>6006175-ARISTA HEALTHCARE</t>
  </si>
  <si>
    <t>6006191-ELEVATE CARE NILES</t>
  </si>
  <si>
    <t>6006233-HEARTLAND OF MOLINE</t>
  </si>
  <si>
    <t>6006258-MOMENCE MEADOWS NURSING AND RE</t>
  </si>
  <si>
    <t>6006266-MONMOUTH NURSING HOME</t>
  </si>
  <si>
    <t>6006274-OAK HILL</t>
  </si>
  <si>
    <t>6006282-PRAIRIE CREEK VILLAGE</t>
  </si>
  <si>
    <t>6006308-APERION CARE TOLUCA</t>
  </si>
  <si>
    <t>6006332-PROMEDICA SKILLED NURSING HIN</t>
  </si>
  <si>
    <t>6006365-WAVERLY PLACE OF STOCKTON</t>
  </si>
  <si>
    <t>6006399-APERION CARE MORTON VILLA</t>
  </si>
  <si>
    <t>6006498-NATURE TRAIL HEALTH AND REHAB</t>
  </si>
  <si>
    <t>6006506-ASCENSION LIVING NAZARETHVILLE</t>
  </si>
  <si>
    <t>6006514-GENERATIONS AT NEIGHBORS</t>
  </si>
  <si>
    <t>6006522-NEW ATHENS HOME FOR THE AGED</t>
  </si>
  <si>
    <t>6006548-HELIA HEALTHCARE OF NEWTON</t>
  </si>
  <si>
    <t>6006555-NOKOMIS REHAB HEALTH CARE CTR</t>
  </si>
  <si>
    <t>6006563-CITADEL CARE CENTER-WILMETTE</t>
  </si>
  <si>
    <t>6006571-NORRIDGE GARDENS</t>
  </si>
  <si>
    <t>6006597-WHITE HALL NURSING AND REHAB</t>
  </si>
  <si>
    <t>6006647-ELEVATE CARE WAUKEGAN</t>
  </si>
  <si>
    <t>6006662-ASTORIA PLACE LIVING &amp; REHAB</t>
  </si>
  <si>
    <t>6006670-SYMPHONY NORTHWOODS</t>
  </si>
  <si>
    <t>6006688-BETHESDA REHAB AND SENIOR CARE</t>
  </si>
  <si>
    <t>6006696-NORWOOD CROSSING</t>
  </si>
  <si>
    <t>6006704-HELIA HEALTHCARE OF BELLEVILLE</t>
  </si>
  <si>
    <t>6006712-RENAISSANCE CARE CENTER</t>
  </si>
  <si>
    <t>6006720-OAK BROOK CARE</t>
  </si>
  <si>
    <t>6006761-HOPE CREEK NURSING AND REHABIL</t>
  </si>
  <si>
    <t>6006779-OAK LAWN RESPIRATORY AND REHAB</t>
  </si>
  <si>
    <t>6006795-OAK PARK OASIS</t>
  </si>
  <si>
    <t>6006829-OAKRIDGE HEALTHCARE CENTER</t>
  </si>
  <si>
    <t>6006837-GENERATIONS AT OAKTON PAVILLIO</t>
  </si>
  <si>
    <t>6006845-APERION CARE EVANSTON</t>
  </si>
  <si>
    <t>6006860-ODD FELLOWS REBEKAH HOME</t>
  </si>
  <si>
    <t>6006878-ODIN HEALTH AND REHAB CENTER</t>
  </si>
  <si>
    <t>6006886-ALDEN ESTATES OF SKOKIE</t>
  </si>
  <si>
    <t>6006902-HERITAGE HEALTH ELGIN</t>
  </si>
  <si>
    <t>6006910-HELIA HEALTHCARE OF OLNEY</t>
  </si>
  <si>
    <t>6006985-OTTAWA PAVILION</t>
  </si>
  <si>
    <t>6006993-OUR LADY OF ANGELS RETIREMENT</t>
  </si>
  <si>
    <t>6007009-CITADEL OF BOURBONNAIS, THE</t>
  </si>
  <si>
    <t>6007025-EASTSIDE HEALTH AND REHAB CENT</t>
  </si>
  <si>
    <t>6007033-ALDEN ESTATES OF NAPERVILLE</t>
  </si>
  <si>
    <t>6007041-PA PETERSON AT THE CITADEL</t>
  </si>
  <si>
    <t>6007074-WOODBRIDGE NURSING PAVILION</t>
  </si>
  <si>
    <t>6007082-PRAIRIE ROSE HEALTH CARE CTR</t>
  </si>
  <si>
    <t>6007090-PARIS HEALTH AND REHAB CENTER</t>
  </si>
  <si>
    <t>6007116-INTEGRITY HC OF SMITHTON</t>
  </si>
  <si>
    <t>6007140-LITTLE VILLAGE NURSING AND REH</t>
  </si>
  <si>
    <t>6007157-PARK RIDGE CARE CENTER</t>
  </si>
  <si>
    <t>6007165-ALDEN PARK STRATHMOOR</t>
  </si>
  <si>
    <t>6007181-AUBURN REHAB AND HCC</t>
  </si>
  <si>
    <t>6007199-HERITAGE HEALTH CHILLICOTHE</t>
  </si>
  <si>
    <t>6007207-APERION CARE BURBANK</t>
  </si>
  <si>
    <t>6007272-SHARON HEALTH CARE WILLOWS</t>
  </si>
  <si>
    <t>6007280-APERION CARE HIGHWOOD</t>
  </si>
  <si>
    <t>6007306-SHARON HEALTHCARE ELMS</t>
  </si>
  <si>
    <t>6007322-AVANTARA EVERGREEN PARK</t>
  </si>
  <si>
    <t>6007330-TIMBERCREEK REHAB AND HLTH C C</t>
  </si>
  <si>
    <t>6007355-PERSHING GARDENS HC CENTER</t>
  </si>
  <si>
    <t>6007371-PETERSON PARK HEALTH CARE CTR</t>
  </si>
  <si>
    <t>6007389-PIATT COUNTY NURSING HOME</t>
  </si>
  <si>
    <t>6007413-PINE ACRES REHAB LIVING CENTER</t>
  </si>
  <si>
    <t>6007439-GROVE OF ST CHARLES</t>
  </si>
  <si>
    <t>6007447-PINECREST MANOR</t>
  </si>
  <si>
    <t>6007488-PLEASANT MEADOWS SENIOR LIVING</t>
  </si>
  <si>
    <t>6007496-COLLINSVILLE REHAB HEALTH CC</t>
  </si>
  <si>
    <t>6007504-PLEASANT VIEW REHAB AND HCC</t>
  </si>
  <si>
    <t>6007512-PLEASANT VIEW LUTHER HOME</t>
  </si>
  <si>
    <t>6007520-APERION CARE PLUM GROVE</t>
  </si>
  <si>
    <t>6007546-POLO REHABILITATION AND HCC</t>
  </si>
  <si>
    <t>6007561-PRAIRIE CITY REHAB AND HC</t>
  </si>
  <si>
    <t>6007595-PRAIRIEVIEW LUTHERAN HOME</t>
  </si>
  <si>
    <t>6007603-WESTMINSTER PLACE</t>
  </si>
  <si>
    <t>6007637-ALLURE OF PROPHETSTOWN, LLC</t>
  </si>
  <si>
    <t>6007702-RANDOLPH COUNTY CARE CENTER</t>
  </si>
  <si>
    <t>6007751-RED BUD REGIONAL CARE</t>
  </si>
  <si>
    <t>6007793-GENERATIONS AT REGENCY</t>
  </si>
  <si>
    <t>6007843-PALOS HEIGHTS REHABILITATION</t>
  </si>
  <si>
    <t>6007868-VILLA AT SOUTH HOLLAND</t>
  </si>
  <si>
    <t>6007876-PROVIDENCE DOWNERS GROVE</t>
  </si>
  <si>
    <t>6007884-RESTHAVE HOME OF WHITESIDE CO</t>
  </si>
  <si>
    <t>6007892-ASCENSION RESURRECTION PLACE</t>
  </si>
  <si>
    <t>6007918-LANDMARK OF RICHTON PARK</t>
  </si>
  <si>
    <t>6007934-VILLA AT PALOS HEIGHTS</t>
  </si>
  <si>
    <t>6007942-RIDGEVIEW CARE CENTER</t>
  </si>
  <si>
    <t>6007967-SYMPHONY EVANSTON HEALTHCARE</t>
  </si>
  <si>
    <t>6007975-GALLATIN MANOR</t>
  </si>
  <si>
    <t>6007983-BRIA OF CAHOKIA</t>
  </si>
  <si>
    <t>6007991-BRIA OF CHICAGO HEIGHTS</t>
  </si>
  <si>
    <t>6008007-RIVER BLUFF NURSING HOME</t>
  </si>
  <si>
    <t>6008015-APERION CARE MARSEILLES</t>
  </si>
  <si>
    <t>6008049-ROCK RIVER HEALTH CARE</t>
  </si>
  <si>
    <t>6008056-GENERATIONS AT RIVERVIEW</t>
  </si>
  <si>
    <t>6008064-APERION CARE CHICAGO HEIGHTS</t>
  </si>
  <si>
    <t>6008072-ROBINGS MANOR REHAB AND HC</t>
  </si>
  <si>
    <t>6008098-ROCHELLE GARDENS CARE CENTER</t>
  </si>
  <si>
    <t>6008106-ROCHELLE REHAB HEALTH CARE</t>
  </si>
  <si>
    <t>6008114-ROCK FALLS REHAB HLTH CARE CTR</t>
  </si>
  <si>
    <t>6008130-GENERATIONS AT ROCK ISLAND</t>
  </si>
  <si>
    <t>6008155-FARGO HEALTH CARE CENTER</t>
  </si>
  <si>
    <t>6008163-ROLLING HILLS MANOR</t>
  </si>
  <si>
    <t>6008213-SANDWICH REHAB HEALTH CARE</t>
  </si>
  <si>
    <t>6008239-REGENCY CARE</t>
  </si>
  <si>
    <t>6008262-WARREN PARK HEALTH LIVING CTR</t>
  </si>
  <si>
    <t>6008270-GENERATIONS AT ELMWOOD PARK</t>
  </si>
  <si>
    <t>6008304-ALDEN TERRACE OF MCHENRY REHAB</t>
  </si>
  <si>
    <t>6008312-APERION CARE WILMINGTON</t>
  </si>
  <si>
    <t>6008338-SALEM VILLAGE NURSING AND REHA</t>
  </si>
  <si>
    <t>6008346-SALINE CARE NURSING &amp; REHABILI</t>
  </si>
  <si>
    <t>6008361-WYNSCAPE HEALTH AND REHABILITA</t>
  </si>
  <si>
    <t>6008379-WILLOW CREST NURS PAVILION LTD</t>
  </si>
  <si>
    <t>6008395-SCOTT COUNTY NURSING CENTER</t>
  </si>
  <si>
    <t>6008460-SELFHELP HOME OF CHICAGO</t>
  </si>
  <si>
    <t>6008494-STONEBRIDGE NURSING &amp; REHABILI</t>
  </si>
  <si>
    <t>6008502-PRAIRIE CROSSING LVG AND REHAB</t>
  </si>
  <si>
    <t>6008510-HERITAGE HEALTH NORMAL</t>
  </si>
  <si>
    <t>6008528-SHAWNEE SENIOR LIVING</t>
  </si>
  <si>
    <t>6008536-SHELBYVILLE REHAB HEALTH CC</t>
  </si>
  <si>
    <t>6008544-SHELBYVILLE MANOR</t>
  </si>
  <si>
    <t>6008593-GROVE AT THE LAKE, THE</t>
  </si>
  <si>
    <t>6008601-CHALET LIVING &amp; REHAB</t>
  </si>
  <si>
    <t>6008635-CITADEL OF SKOKIE, THE</t>
  </si>
  <si>
    <t>6008650-APERION CARE JACKSONVILLE</t>
  </si>
  <si>
    <t>6008684-RUSHVILLE NURSING &amp; REHABILITA</t>
  </si>
  <si>
    <t>6008718-SOUTH ELGIN REHAB HEALTH CARE</t>
  </si>
  <si>
    <t>6008759-SOUTHGATE HEALTH CARE CENTER</t>
  </si>
  <si>
    <t>6008783-APERION CARE SPRING VALLEY</t>
  </si>
  <si>
    <t>6008817-ASCENSION SAINT ANNE PLACE</t>
  </si>
  <si>
    <t>6008825-WARREN BARR SOUTH LOOP</t>
  </si>
  <si>
    <t>6008833-ELEVATE ST ANDREW LIVING COMM</t>
  </si>
  <si>
    <t>6008866-ST ANTHONYS NURSING AND REHAB</t>
  </si>
  <si>
    <t>6008874-ASCENSION SAINT BENEDICT</t>
  </si>
  <si>
    <t>6008890-ST CLARAS REHAB &amp; SENIOR CARE</t>
  </si>
  <si>
    <t>6008916-GROVE OF EVANSTON L &amp; R, THE</t>
  </si>
  <si>
    <t>6008957-ST JOSEPH VILLAGE OF CHICAGO</t>
  </si>
  <si>
    <t>6008973-ASCENSION SAINT JOSEPH VILLAGE</t>
  </si>
  <si>
    <t>6008999-LACON REHAB AND NURSING</t>
  </si>
  <si>
    <t>6009005-LITTLE SISTERS OF PALATINE</t>
  </si>
  <si>
    <t>6009013-MADO HEALTHCARE - UPTOWN</t>
  </si>
  <si>
    <t>6009096-AVANTARA PARK RIDGE</t>
  </si>
  <si>
    <t>6009112-PAUL HOUSE &amp; HEALTHCARE CENTER</t>
  </si>
  <si>
    <t>6009120-ST PAULS HOME</t>
  </si>
  <si>
    <t>6009161-STEPHENSON NURSING CENTER</t>
  </si>
  <si>
    <t>6009179-CITADEL OF STERLING, THE</t>
  </si>
  <si>
    <t>6009203-INTEGRITY HC OF CARBONDALE</t>
  </si>
  <si>
    <t>6009211-SULLIVAN REHAB HEALTH CC</t>
  </si>
  <si>
    <t>6009237-EASTVIEW TERRACE</t>
  </si>
  <si>
    <t>6009245-SUNNY ACRES NURSING HOME</t>
  </si>
  <si>
    <t>6009252-SUNNY HILL NSG HOME OF WILL CO</t>
  </si>
  <si>
    <t>6009260-VANDALIA REHAB HEALTH CC</t>
  </si>
  <si>
    <t>6009294-SUNRISE SKILLED NURSING &amp; REHA</t>
  </si>
  <si>
    <t>6009302-SUNSET HOME</t>
  </si>
  <si>
    <t>6009310-HEARTHSTONE MANOR</t>
  </si>
  <si>
    <t>6009328-SUNSET REHAB HEALTH CARE</t>
  </si>
  <si>
    <t>6009336-CARLINVILLE REHAB AND HLTC</t>
  </si>
  <si>
    <t>6009369-TAYLORVILLE CARE CENTER</t>
  </si>
  <si>
    <t>6009377-TERRACE, THE</t>
  </si>
  <si>
    <t>6009393-THREE SPRINGS LODGE NRSG HOME</t>
  </si>
  <si>
    <t>6009401-SYMPHONY AT THE TILLERS</t>
  </si>
  <si>
    <t>6009427-TOULON REHAB HEALTH CARE CTR</t>
  </si>
  <si>
    <t>6009435-WAUCONDA CARE</t>
  </si>
  <si>
    <t>6009443-TRI-STATE VILLAGE NRSG REHAB</t>
  </si>
  <si>
    <t>6009484-TWIN WILLOWS NURSING CENTER</t>
  </si>
  <si>
    <t>6009534-INTEGRITY HC OF WOOD RIVER</t>
  </si>
  <si>
    <t>6009542-VALLEY HI NURSING HOME</t>
  </si>
  <si>
    <t>6009559-EFFINGHAM REHAB &amp; HEALTH CC</t>
  </si>
  <si>
    <t>6009567-GARDENVIEW MANOR</t>
  </si>
  <si>
    <t>6009591-ASCENSION CASA SCALABRINI</t>
  </si>
  <si>
    <t>6009625-GROVE OF SKOKIE, THE</t>
  </si>
  <si>
    <t>6009674-WABASH CHRISTIAN VILLAGE</t>
  </si>
  <si>
    <t>6009682-WALKER NURSING HOME</t>
  </si>
  <si>
    <t>6009690-HERITAGE HEALTH WALNUT</t>
  </si>
  <si>
    <t>6009732-SMITH VILLAGE</t>
  </si>
  <si>
    <t>6009740-WASHINGTON SENIOR LIVING</t>
  </si>
  <si>
    <t>6009757-WATERFRONT TERRACE</t>
  </si>
  <si>
    <t>6009765-WATSEKA REHAB HEALTH CC</t>
  </si>
  <si>
    <t>6009799-PAVILION OF WAUKEGAN</t>
  </si>
  <si>
    <t>6009815-APERION CARE FAIRFIELD</t>
  </si>
  <si>
    <t>6009823-ARCOLA HEALTH CARE CENTER</t>
  </si>
  <si>
    <t>6009831-SWANSEA REHAB HEALTH CC</t>
  </si>
  <si>
    <t>6009849-ALDEN LINCOLN PARK REHAB</t>
  </si>
  <si>
    <t>6009856-WENTWORTH REHAB AND HCC</t>
  </si>
  <si>
    <t>6009864-WESLEY VILLAGE</t>
  </si>
  <si>
    <t>6009930-BRIA OF WESTMONT</t>
  </si>
  <si>
    <t>6009948-CITY VIEW MULTICARE CENTER LLC</t>
  </si>
  <si>
    <t>6009955-WESTWOOD MANOR</t>
  </si>
  <si>
    <t>6009963-WHEATON VILLAGE NURSING REHAB</t>
  </si>
  <si>
    <t>6010037-WILLOWS HEALTH CENTER</t>
  </si>
  <si>
    <t>6010078-PRAIRIE OASIS</t>
  </si>
  <si>
    <t>6010086-BRIA OF PALOS HILLS</t>
  </si>
  <si>
    <t>6010094-WINNING WHEELS</t>
  </si>
  <si>
    <t>6010110-BERKELEY NURSING REHAB CENTER</t>
  </si>
  <si>
    <t>6010128-HERITAGE HEALTH MOUNT ZION</t>
  </si>
  <si>
    <t>6010136-CROSSROADS CARE CTR WOODSTOCK</t>
  </si>
  <si>
    <t>6010144-GROVE OF ELMHURST, THE</t>
  </si>
  <si>
    <t>6010227-CASEYVILLE NRSG AND REHAB CTR</t>
  </si>
  <si>
    <t>6010250-SEMINARY MANOR</t>
  </si>
  <si>
    <t>6010367-CHATEAU NURSING AND REHAB</t>
  </si>
  <si>
    <t>6010391-MERCY REHAB AND CARE CENTER, I</t>
  </si>
  <si>
    <t>6010441-STEARNS NURSING AND REHAB CTR</t>
  </si>
  <si>
    <t>6010466-SERENITY OF LAKE STOREY</t>
  </si>
  <si>
    <t>6010482-MANORCARE OF LIBERTYVILLE</t>
  </si>
  <si>
    <t>6010664-ST JAMES WELLNESS REHAB VILLAS</t>
  </si>
  <si>
    <t>6010912-MANORCARE OF PALOS HTS EAST</t>
  </si>
  <si>
    <t>6011332-VILLAGE AT VICTORY LAKES</t>
  </si>
  <si>
    <t>6011340-AVISTON COUNTRYSIDE MANOR</t>
  </si>
  <si>
    <t>6011373-REGENCY CARE OF STERLING</t>
  </si>
  <si>
    <t>6011381-REGENCY CARE OF MORRIS</t>
  </si>
  <si>
    <t>6011464-SNYDER VILLAGE</t>
  </si>
  <si>
    <t>6011571-ACCOLADE HC OF PAXTON ON PELLS</t>
  </si>
  <si>
    <t>6011589-SOUTH HOLLAND MANOR HLTH REHAB</t>
  </si>
  <si>
    <t>6011597-LOFT REHAB AND NRSG OF CANTON</t>
  </si>
  <si>
    <t>6011613-HENRY REHAB AND NURSING</t>
  </si>
  <si>
    <t>6011688-MASON CITY AREA NURSING HOME</t>
  </si>
  <si>
    <t>6011712-PEKIN MANOR</t>
  </si>
  <si>
    <t>6011746-PRAIRIE MANOR NURSING REHAB</t>
  </si>
  <si>
    <t>6011753-COVENANT LIVING - WINDSOR PARK</t>
  </si>
  <si>
    <t>6011803-SPRINGS AT CRYSTAL LAKE</t>
  </si>
  <si>
    <t>6011910-ST PATRICKS RESIDENCE</t>
  </si>
  <si>
    <t>6011993-LEXINGTON HEALTH CARE CENTER O</t>
  </si>
  <si>
    <t>6012017-LAKESIDE REHAB &amp; HEALTHCARE</t>
  </si>
  <si>
    <t>6012066-HENDERSON CO RETIREMENT CENTER</t>
  </si>
  <si>
    <t>6012074-RIVER CROSSING OF ALTON</t>
  </si>
  <si>
    <t>6012165-UNIVERSITY REHAB AT NORTHMOOR</t>
  </si>
  <si>
    <t>6012173-APERION CARE WESTCHESTER</t>
  </si>
  <si>
    <t>6012322-MOWEAQUA REHAB AND HEALTH CR</t>
  </si>
  <si>
    <t>6012355-CENTRALIA MANOR</t>
  </si>
  <si>
    <t>6012413-FRANCISCAN VILLAGE</t>
  </si>
  <si>
    <t>6012470-PITTSFIELD MANOR</t>
  </si>
  <si>
    <t>6012512-MT VERNON COUNTRYSIDE MANOR</t>
  </si>
  <si>
    <t>6012553-LEXINGTON OF SCHAUMBURG</t>
  </si>
  <si>
    <t>6012579-IMBODEN CREEK LIVING CENTER</t>
  </si>
  <si>
    <t>6012587-CENTENNIAL REHAB &amp; HEALTHCARE</t>
  </si>
  <si>
    <t>6012595-ABINGTON OF GLENVIEW NURSING &amp;</t>
  </si>
  <si>
    <t>6012611-PROMEDICA SKILLED NURSING HOM</t>
  </si>
  <si>
    <t>6012645-PRINCETON REHABILITATION AND H</t>
  </si>
  <si>
    <t>6012678-ASCENSION VILLA FRANSISCAN</t>
  </si>
  <si>
    <t>6012686-PROMEDICA SKILLED NURSING EG</t>
  </si>
  <si>
    <t>6012827-AVANTARA OF ELGIN</t>
  </si>
  <si>
    <t>6012835-LAKESHORE REHAB &amp; HEALTHCARE</t>
  </si>
  <si>
    <t>6012967-AVANTARA CHICAGO RIDGE</t>
  </si>
  <si>
    <t>6012975-BELLA TERRA STREAMWOOD</t>
  </si>
  <si>
    <t>6012991-VILLA HEALTH CARE INC EAST</t>
  </si>
  <si>
    <t>6013023-ILLINI RESTORATIVE CARE</t>
  </si>
  <si>
    <t>6013072-UNITED METHODIST VILLAGE NORTH</t>
  </si>
  <si>
    <t>6013098-BELLA TERRA ELMHURST</t>
  </si>
  <si>
    <t>6013106-INTEGRITY HC OF COLUMBIA</t>
  </si>
  <si>
    <t>6013120-MEADOWBROOK MANOR</t>
  </si>
  <si>
    <t>6013189-MANOR COURT OF MARYVILLE</t>
  </si>
  <si>
    <t>6013312-JERSEYVILLE MANOR</t>
  </si>
  <si>
    <t>6013353-ALDEN TOWN MANOR REHAB AND HCC</t>
  </si>
  <si>
    <t>6013361-LEXINGTON OF LAGRANGE</t>
  </si>
  <si>
    <t>6013429-ALDEN ESTATES OF EVANSTON</t>
  </si>
  <si>
    <t>6013437-HEARTLAND SENIOR LIVING</t>
  </si>
  <si>
    <t>6013684-HARMONY NURSING AND REHAB CTR</t>
  </si>
  <si>
    <t>6014138-LEXINGTON OF LAKE ZURICH</t>
  </si>
  <si>
    <t>6014195-SYMPHONY OF BUFFALO GROVE</t>
  </si>
  <si>
    <t>6014237-FOX RIVER REHAB &amp; HEALTHCARE</t>
  </si>
  <si>
    <t>6014252-TABOR HILLS HEALTHCARE FACILIT</t>
  </si>
  <si>
    <t>6014294-MILLER HEALTHCARE CENTER</t>
  </si>
  <si>
    <t>6014344-AVANTARA LONG GROVE</t>
  </si>
  <si>
    <t>6014369-BELLA TERRA WHEELING</t>
  </si>
  <si>
    <t>6014377-WARREN BARR LINCOLNSHIRE</t>
  </si>
  <si>
    <t>6014385-PARKWAY MANOR</t>
  </si>
  <si>
    <t>6014401-CARE CENTER AT CENTER GROVE</t>
  </si>
  <si>
    <t>6014492-LEMONT NURSING AND REHAB CTR</t>
  </si>
  <si>
    <t>6014500-ALDEN ESTATES OF NORTHMOOR</t>
  </si>
  <si>
    <t>6014518-MEADOWBROOK MANOR NAPERVILLE</t>
  </si>
  <si>
    <t>6014534-MANORCARE OF PALOS HTS WEST</t>
  </si>
  <si>
    <t>6014575-ASCENSION RESURRECTION LIFE</t>
  </si>
  <si>
    <t>6014617-APERION CARE INTERNATIONAL</t>
  </si>
  <si>
    <t>6014633-INVERNESS HEALTH &amp; REHAB</t>
  </si>
  <si>
    <t>6014641-SYMPHONY AT MIDWAY</t>
  </si>
  <si>
    <t>6014658-CARRIAGE REHAB &amp; HEALTHCARE</t>
  </si>
  <si>
    <t>6014666-DUNHAM REHAB &amp; HEALTHCARE</t>
  </si>
  <si>
    <t>6014674-CALHOUN NURSING AND REHAB CTR</t>
  </si>
  <si>
    <t>6014682-WARREN BARR ORLAND PARK</t>
  </si>
  <si>
    <t>6014757-ALDEN DES PLAINES REHAB HHC</t>
  </si>
  <si>
    <t>6014765-ALDEN NORTH SHORE REHAB AND HC</t>
  </si>
  <si>
    <t>6014773-ALDEN OF WATERFORD</t>
  </si>
  <si>
    <t>6014781-SOUTHPOINT NURSING REHAB CTR</t>
  </si>
  <si>
    <t>6014823-SYMPHONY OF SOUTH SHORE</t>
  </si>
  <si>
    <t>6014831-SYMPHONY AT 87TH STREET</t>
  </si>
  <si>
    <t>6014856-VILLA AT WINDSOR PARK</t>
  </si>
  <si>
    <t>6014872-BETHANY REHAB AND HCC</t>
  </si>
  <si>
    <t>6014906-PEARL OF HILLSIDE, THE</t>
  </si>
  <si>
    <t>6014922-ALDEN ESTATES OF ORLAND PARK</t>
  </si>
  <si>
    <t>6014963-WARREN BARR NORTH SHORE</t>
  </si>
  <si>
    <t>6015168-CITADEL OF NORTHBROOK</t>
  </si>
  <si>
    <t>6015200-COULTERVILLE REHAB AND HCC</t>
  </si>
  <si>
    <t>6015317-HAWTHORNE INN OF DANVILLE</t>
  </si>
  <si>
    <t>6015333-APERION CARE FOREST PARK</t>
  </si>
  <si>
    <t>6015499-GREEK AMERICAN REHAB CARE CTR</t>
  </si>
  <si>
    <t>6015507-ALDEN COURTS OF WATERFORD, LLC</t>
  </si>
  <si>
    <t>6015630-DEKALB COUNTY REHAB AND NSG</t>
  </si>
  <si>
    <t>6015697-MERCY HARVARD HOSPITAL CR CTR</t>
  </si>
  <si>
    <t>6015812-MERIDIAN VILLAGE CARE CENTER</t>
  </si>
  <si>
    <t>6015861-MANOR COURT OF PRINCETON</t>
  </si>
  <si>
    <t>6015879-MANOR COURT OF CLINTON</t>
  </si>
  <si>
    <t>6015887-MANOR COURT OF PERU</t>
  </si>
  <si>
    <t>6015895-FRIENDSHIP MANOR HEALTH CARE</t>
  </si>
  <si>
    <t>6016059-SMITH CROSSING</t>
  </si>
  <si>
    <t>6016091-HELIA HEALTHCARE OF BENTON</t>
  </si>
  <si>
    <t>6016133-MANOR COURT OF FREEPORT</t>
  </si>
  <si>
    <t>6016190-MANOR COURT OF PEORIA</t>
  </si>
  <si>
    <t>6016273-ASSISI HCC AT CLARE OAKS</t>
  </si>
  <si>
    <t>6016281-MEADOWBROOK MANOR OF LAGRANGE</t>
  </si>
  <si>
    <t>6016356-RADFORD GREEN</t>
  </si>
  <si>
    <t>6016489-ASBURY COURT NURSING &amp; REHAB</t>
  </si>
  <si>
    <t>6016497-SOUTH SUBURBAN REHAB CENTER</t>
  </si>
  <si>
    <t>6016539-CARMI MANOR</t>
  </si>
  <si>
    <t>6016554-SYMPHONY OF HANOVER PARK</t>
  </si>
  <si>
    <t>6016570-GREENFIELDS OF GENEVA</t>
  </si>
  <si>
    <t>6016695-ALDEN ESTATES OF SHOREWOOD</t>
  </si>
  <si>
    <t>6016711-CONCORDIA VILLAGE CARE CENTER</t>
  </si>
  <si>
    <t>6016729-ASBURY GARDENS NSG AND REHAB</t>
  </si>
  <si>
    <t>6016737-MERCY CIRCLE</t>
  </si>
  <si>
    <t>6016786-SPRING CREEK</t>
  </si>
  <si>
    <t>6016810-AVONDALE ESTATE OF ELGIN</t>
  </si>
  <si>
    <t>6016869-ALDEN COURTS OF SHOREWOOD, INC</t>
  </si>
  <si>
    <t>6016877-SPRINGS AT MONARCH LANDING</t>
  </si>
  <si>
    <t>6016885-MANOR COURT OF CARBONDALE</t>
  </si>
  <si>
    <t>6016943-LUTHER OAKS</t>
  </si>
  <si>
    <t>6016950-ALDEN ESTATES CTS OF HUNTLEY</t>
  </si>
  <si>
    <t>6016968-THRIVE OF LISLE</t>
  </si>
  <si>
    <t>6016976-MANOR COURT OF ROCHELLE</t>
  </si>
  <si>
    <t>6016984-THRIVE OF LAKE COUNTY</t>
  </si>
  <si>
    <t>6016992-IGNITE MEDICAL MCHENRY</t>
  </si>
  <si>
    <t>6017008-THRIVE OF FOX VALLEY</t>
  </si>
  <si>
    <t>6019723-LAKE COOK REHAB &amp; HEALTHCARE</t>
  </si>
  <si>
    <t>6060524-GRAHAM HOSP EXT CARE FACILITY</t>
  </si>
  <si>
    <t>1.</t>
  </si>
  <si>
    <t>3.</t>
  </si>
  <si>
    <t>4.</t>
  </si>
  <si>
    <t>6.</t>
  </si>
  <si>
    <t>5.</t>
  </si>
  <si>
    <t>2.</t>
  </si>
  <si>
    <t>7.</t>
  </si>
  <si>
    <t>8.</t>
  </si>
  <si>
    <t>9.</t>
  </si>
  <si>
    <t>10.</t>
  </si>
  <si>
    <r>
      <t>_</t>
    </r>
    <r>
      <rPr>
        <u/>
        <sz val="11"/>
        <color theme="1"/>
        <rFont val="Calibri"/>
        <family val="2"/>
        <scheme val="minor"/>
      </rPr>
      <t>{enter description here}_</t>
    </r>
    <r>
      <rPr>
        <sz val="11"/>
        <color theme="1"/>
        <rFont val="Calibri"/>
        <family val="2"/>
        <scheme val="minor"/>
      </rPr>
      <t xml:space="preserve">________________  </t>
    </r>
  </si>
  <si>
    <r>
      <t>_</t>
    </r>
    <r>
      <rPr>
        <u/>
        <sz val="11"/>
        <color theme="1"/>
        <rFont val="Calibri"/>
        <family val="2"/>
        <scheme val="minor"/>
      </rPr>
      <t>{enter description here}_</t>
    </r>
    <r>
      <rPr>
        <sz val="11"/>
        <color theme="1"/>
        <rFont val="Calibri"/>
        <family val="2"/>
        <scheme val="minor"/>
      </rPr>
      <t>________________</t>
    </r>
  </si>
  <si>
    <t>Building ID#/Facility Name</t>
  </si>
  <si>
    <t>Instructions:</t>
  </si>
  <si>
    <t xml:space="preserve">4. </t>
  </si>
  <si>
    <t>Guidance:</t>
  </si>
  <si>
    <t>For July's distribution, and separately for the August and September distributions combined, please enter expenditures in the months those distributions are to be spent by the facility (or used as a reimbursement for expenses incurred during past months)</t>
  </si>
  <si>
    <t xml:space="preserve">Please note proposed federal regulatory language pertaining to premium pay (page 134 of the NRPM): "Premium pay means an amount of up to $13 per hour that is paid to an eligible worker, in addition to wages or remuneration the eligible worker otherwise receives, for all work performed by the eligible worker during the COVID-19 public health emergency. Such amount may not exceed $25,000 with respect to any single eligible worker. Premium pay will be considered to be in addition to wages or remuneration the eligible worker otherwise receives if, as measured on an hourly rate, the premium pay is: (1) With regard to work that the eligible worker previously performed, pay and remuneration equal to the sum of all wages and remuneration previously received plus up to $13 per hour with no reduction, substitution, offset, or other diminishment of the eligible worker’s previous, current, or prospective wages or remuneration; or (2) With regard to work that the eligible worker continues to perform, pay of up to $13 that is in addition to the eligible worker’s regular rate of wages or remuneration, with no reduction, substitution, offset, or other diminishment of the workers’ current and prospective wages or remuneration." </t>
  </si>
  <si>
    <t xml:space="preserve">https://home.treasury.gov/system/files/136/FRF-Interim-Final-Rule.pdf </t>
  </si>
  <si>
    <r>
      <t xml:space="preserve">ARPA Round 1 Facility Budget   </t>
    </r>
    <r>
      <rPr>
        <b/>
        <sz val="18"/>
        <color rgb="FFFF0000"/>
        <rFont val="Calibri"/>
        <family val="2"/>
        <scheme val="minor"/>
      </rPr>
      <t>1/</t>
    </r>
  </si>
  <si>
    <r>
      <t xml:space="preserve">July Distribution </t>
    </r>
    <r>
      <rPr>
        <b/>
        <sz val="11"/>
        <color rgb="FFFF0000"/>
        <rFont val="Calibri"/>
        <family val="2"/>
        <scheme val="minor"/>
      </rPr>
      <t>2/</t>
    </r>
  </si>
  <si>
    <r>
      <t xml:space="preserve">August and September Distributions </t>
    </r>
    <r>
      <rPr>
        <b/>
        <sz val="11"/>
        <color rgb="FFFF0000"/>
        <rFont val="Calibri"/>
        <family val="2"/>
        <scheme val="minor"/>
      </rPr>
      <t>2/</t>
    </r>
  </si>
  <si>
    <r>
      <t xml:space="preserve">Budget for Pass-Through Funds to Front Line Workers </t>
    </r>
    <r>
      <rPr>
        <b/>
        <sz val="11"/>
        <color rgb="FFFF0000"/>
        <rFont val="Calibri"/>
        <family val="2"/>
        <scheme val="minor"/>
      </rPr>
      <t xml:space="preserve"> 3/</t>
    </r>
  </si>
  <si>
    <t>Temporary benefits such as day care, which allow Front Line workers to continue working</t>
  </si>
  <si>
    <t>Signing bonuses for new hires - this category is unallowable for employees of facilities owned and operated by governmental entities</t>
  </si>
  <si>
    <t>N/A</t>
  </si>
  <si>
    <t>Please select</t>
  </si>
  <si>
    <t>Please select "Yes" if funds are to be restricted to vaccinated staff only. For unbudgeted categories select "N/A"</t>
  </si>
  <si>
    <t>Minimum passthrough threshold met</t>
  </si>
  <si>
    <t>Budget amount equals distribution amount</t>
  </si>
  <si>
    <t>Vaccinated Staff Selections made</t>
  </si>
  <si>
    <t>All selections made</t>
  </si>
  <si>
    <t xml:space="preserve">Is my budget complete? </t>
  </si>
  <si>
    <t>A</t>
  </si>
  <si>
    <t>July distribution</t>
  </si>
  <si>
    <t>Aug/Sept. distribution</t>
  </si>
  <si>
    <t>July distribution Amount</t>
  </si>
  <si>
    <t>Aug. distribution Amount</t>
  </si>
  <si>
    <t>Sept. distribution Amount</t>
  </si>
  <si>
    <t>Total distribution Amount</t>
  </si>
  <si>
    <t>In column G - "Will funds be restricted to vaccinated staff only?", please select either Yes or No from the drop down menu. This is a required field for each budgeted line item.</t>
  </si>
  <si>
    <t>In columns I thru K, input the budgeted amount of expenditures of the July Distribution Amount in each category of expenditure. Please note that the total amount entered for all categories must agree to the July Distribution Amount. If your total budgeted amount does not agree to the distribution amount an error message will be displayed below the total in column L.</t>
  </si>
  <si>
    <t>In columns M thru P, input the budgeted amount of expenditures of the combined August and September Distribution Amounts in each category of expenditure. Please note that the total amount entered for all categories must agree to the total of the August and September Distribution Amount. If your total budgeted amount does not agree to the distribution amount an error message will be displayed below the total in column Q.</t>
  </si>
  <si>
    <t>The budgeted amount for "Budget for Pass-Through Funds to Front Line Workers" must be equal to or greater than 50% for the July Distribution. If you budgeted amount is less than 50%, the threshold check subtotal cell will be red. If you budgeted amount is greater than or equal to 50%, the threshold check subtotal cell will be green. Budgets submitted where the minimum threshold is not met will require revision and delay your August and September distributions.</t>
  </si>
  <si>
    <t>The budgeted amount for "Budget for Pass-Through Funds to Front Line Workers" must be equal to or greater than 68.75% for the combined August and September Distribution. If you budgeted amount is less than 68.75%, the threshold check subtotal cell will be red. If you budgeted amount is greater than or equal to 68.75%, the threshold check subtotal cell will be green. Budgets submitted where the minimum threshold is not met will require revision and delay your August and September distributions.</t>
  </si>
  <si>
    <t>Facility Selected</t>
  </si>
  <si>
    <t>Once Complete, please save your file using the following naming convention - ARPA Budget_Building ID_XXXXXX</t>
  </si>
  <si>
    <r>
      <t>Budget Completion Confirmations - All sections must show as "</t>
    </r>
    <r>
      <rPr>
        <b/>
        <sz val="14"/>
        <color rgb="FF007E39"/>
        <rFont val="Calibri"/>
        <family val="2"/>
        <scheme val="minor"/>
      </rPr>
      <t>Complete</t>
    </r>
    <r>
      <rPr>
        <b/>
        <sz val="14"/>
        <color theme="1"/>
        <rFont val="Calibri"/>
        <family val="2"/>
        <scheme val="minor"/>
      </rPr>
      <t>" for your budget to be considered fully completed. Grey cells are editable. No other fields can be edited by the user.</t>
    </r>
  </si>
  <si>
    <t>Listed categories notwithstanding, only expenditures consistent with Section 9901 of the American Rescue Plan Act of 2021;  guidance issued by the US Department of the Treasury for Coronavirus State and Local Fiscal Recovery Funds; and the Illinois FY 2022 Budget Implementation Act, Public Act 102-0016 are allowed and it is the responsibility of the subrecipient to ensure that their use of funds is allowable. Relevant language from the Illinois FY 2022 Budget Implementation Act, Public Act 102-0016 is found on worksheet "BIMP language". The listing of ARPA expenditure categories is found on the worksheet "US Treasury ARPA Categories".</t>
  </si>
  <si>
    <t>Items may include pandemic-related payroll costs and other financial support for nursing facility workers if specifically itemized. As outlined in the Illinois FY 2022 Budget Implementation Act, Public Act 102-0016, such items must have a purpose related to financial support for workers in the long term care industry.</t>
  </si>
  <si>
    <t>In column E19 please select from the drop down menu the facility for which this budget is being prepared. A list of the facilities included in your Subaward can be found in Exhibit C of your Subaward Agreement. The values for your July, August and September Distribution Amounts will auto-populate based on you selection. Once selected confirm that the Total Distribution Amount agrees to the total Grant Amount in your Subaward Agreement.</t>
  </si>
  <si>
    <t>July Distribution - Rounded</t>
  </si>
  <si>
    <t>August Distribution - Rounded</t>
  </si>
  <si>
    <t>September Distribution - Rounded</t>
  </si>
  <si>
    <t>Total 3-Month Distribution - Rounded</t>
  </si>
  <si>
    <t>Variance between rounded total and individual payments</t>
  </si>
  <si>
    <t>Adjusted September Distribution Amount - Rounded</t>
  </si>
  <si>
    <t>Costs incurred in July-21</t>
  </si>
  <si>
    <t>Costs incurred in  Aug-21</t>
  </si>
  <si>
    <t>Costs to be incurred in  Sep-21</t>
  </si>
  <si>
    <t>Costs to be incurred in Oct-21</t>
  </si>
  <si>
    <t>Costs to be incurred in Nov-21</t>
  </si>
  <si>
    <t>Costs to be incurred in Sep-21</t>
  </si>
  <si>
    <t>Costs incurred in Mar-21</t>
  </si>
  <si>
    <t>Costs incurred in Apr-21</t>
  </si>
  <si>
    <t>Costs incurred in May-21</t>
  </si>
  <si>
    <t>Costs incurred in June-21</t>
  </si>
  <si>
    <t>Facility name or number that this budget addresses (select from below drop down)</t>
  </si>
  <si>
    <t>S</t>
  </si>
  <si>
    <t>T</t>
  </si>
  <si>
    <t>U</t>
  </si>
  <si>
    <t>V</t>
  </si>
  <si>
    <t>X</t>
  </si>
  <si>
    <t>Y</t>
  </si>
  <si>
    <t>Z</t>
  </si>
  <si>
    <t>AA</t>
  </si>
  <si>
    <t>AB</t>
  </si>
  <si>
    <t>COVID vaccination bonus(es) (i.e., enhanced pay rate or lump sum payments)</t>
  </si>
  <si>
    <t xml:space="preserve">Payment of education expenses to enhance direct care staff recruitment </t>
  </si>
  <si>
    <r>
      <t>Other pandemic related financial support for nursing facility workers: please itemize</t>
    </r>
    <r>
      <rPr>
        <b/>
        <sz val="11"/>
        <rFont val="Calibri"/>
        <family val="2"/>
        <scheme val="minor"/>
      </rPr>
      <t xml:space="preserve"> </t>
    </r>
    <r>
      <rPr>
        <b/>
        <sz val="11"/>
        <color rgb="FFFF0000"/>
        <rFont val="Calibri"/>
        <family val="2"/>
        <scheme val="minor"/>
      </rPr>
      <t>4/</t>
    </r>
  </si>
  <si>
    <t>305 ILCS 5/5-5.7a(8) "From funds appropriated, directly or indirectly, from moneys received by the State from the Coronavirus State Fiscal Recovery Fund for Fiscal Years 2022 and 2023, the Department shall establish a program for making payments to long term care service providers and facilities, for purposes related to financial support for workers in the long term care industry, but only as permitted by either the CARES Act or Section 9901 of the American Rescue Plan Act of 2021 and related federal guidance, including, but not limited to the following: monthly amounts of $25,000,000 per month for July 2021, August 2021, and September 2021 where at least 50% of the funds in July shall be passed directly to front line workers and an additional 12.5% more in each of the next 2 months; financial support programs for providers enhancing direct care staff recruitment efforts through the payment  of education expenses; and financial support programs for providers offering enhanced and expanded training for all levels of the long term care healthcare workforce to achieve better patient outcomes, such as training on infection control, proper personal protective equipment, best practices in quality of care, and culturally competent patient communications. The Department shall have the authority to audit and potentially recoup funds not utilized as outlined and attested."</t>
  </si>
  <si>
    <t>305 ILCS 5/5-5.7a(7) “From funds appropriated, directly or indirectly, from moneys received by the State from the Coronavirus State Fiscal Recovery Fund for Fiscal Years 2021 and 2022, the Department shall expend such funds only for purposes permitted by Section 9901 of the American Rescue Plan Act of 2021 and related federal guidance. Such expenditures may include, but are not limited to: payments to providers for costs incurred due to the COVID-19 public health emergency; unreimbursed costs for testing and treatment of uninsured Illinois residents; costs of COVID-19 mitigation and prevention; medical expenses related to aftercare or extended care for COVID-19 patients with longer term symptoms and effects; costs of behavioral health care; costs of public health and safety staff; and expenditures permitted in order to address (i) disparities in public health outcomes, (ii) nursing and other essential health care workforce investments, (iii) exacerbation of pre-existing disparities, and (iv) promoting healthy childhood environments.)</t>
  </si>
  <si>
    <t>Pandemic bonus pay (hazard, hero, premium pay and premium waiges, or other temporary wage increases)</t>
  </si>
  <si>
    <t>Enhanced and expanded training for nursing facility staff to better achieve patient outcomes in infection control and proper personal protective equipment</t>
  </si>
  <si>
    <t>Costs incurred due to the COVID-19 Public Health Emergency</t>
  </si>
  <si>
    <t>Unreimbursed costs for testing and treatment of COVID-19</t>
  </si>
  <si>
    <t>Costs of COVID-19 mitigation and prevention</t>
  </si>
  <si>
    <t>Medical expenses related to aftercare or extended care for COVID-19 patients with longer term symptoms and effects </t>
  </si>
  <si>
    <t>Other enhanced and expanded training, such as best practices in quality of care and culturally competent patient communications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</si>
</sst>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000_);_(* \(#,##0.00000\);_(* &quot;-&quot;??_);_(@_)"/>
    <numFmt numFmtId="165" formatCode="_(&quot;$&quot;* #,##0.000_);_(&quot;$&quot;* \(#,##0.000\);_(&quot;$&quot;* &quot;-&quot;??_);_(@_)"/>
    <numFmt numFmtId="166" formatCode="_(&quot;$&quot;* #,##0.0000_);_(&quot;$&quot;* \(#,##0.0000\);_(&quot;$&quot;* &quot;-&quot;??_);_(@_)"/>
  </numFmts>
  <fonts count="21" x14ac:knownFonts="1">
    <font>
      <sz val="11"/>
      <color theme="1"/>
      <name val="Calibri"/>
      <family val="2"/>
      <scheme val="minor"/>
    </font>
    <font>
      <b/>
      <sz val="11"/>
      <color theme="1"/>
      <name val="Calibri"/>
      <family val="2"/>
      <scheme val="minor"/>
    </font>
    <font>
      <b/>
      <sz val="18"/>
      <color theme="1"/>
      <name val="Calibri"/>
      <family val="2"/>
      <scheme val="minor"/>
    </font>
    <font>
      <u/>
      <sz val="11"/>
      <color theme="1"/>
      <name val="Calibri"/>
      <family val="2"/>
      <scheme val="minor"/>
    </font>
    <font>
      <i/>
      <sz val="11"/>
      <color theme="1"/>
      <name val="Calibri"/>
      <family val="2"/>
      <scheme val="minor"/>
    </font>
    <font>
      <sz val="8"/>
      <name val="Calibri"/>
      <family val="2"/>
      <scheme val="minor"/>
    </font>
    <font>
      <sz val="11"/>
      <color theme="1"/>
      <name val="Calibri"/>
      <family val="2"/>
      <scheme val="minor"/>
    </font>
    <font>
      <strike/>
      <sz val="11"/>
      <color theme="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
      <sz val="11"/>
      <name val="Calibri"/>
      <family val="2"/>
      <scheme val="minor"/>
    </font>
    <font>
      <b/>
      <sz val="18"/>
      <color rgb="FFFF0000"/>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b/>
      <sz val="14"/>
      <name val="Calibri"/>
      <family val="2"/>
      <scheme val="minor"/>
    </font>
    <font>
      <b/>
      <sz val="14"/>
      <color rgb="FF007E39"/>
      <name val="Calibri"/>
      <family val="2"/>
      <scheme val="minor"/>
    </font>
    <font>
      <sz val="14"/>
      <color theme="1"/>
      <name val="Calibri"/>
      <family val="2"/>
      <scheme val="minor"/>
    </font>
    <font>
      <b/>
      <sz val="14"/>
      <color rgb="FFFF000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
      <left/>
      <right/>
      <top style="thin">
        <color indexed="64"/>
      </top>
      <bottom style="double">
        <color indexed="64"/>
      </bottom>
      <diagonal/>
    </border>
    <border>
      <left/>
      <right/>
      <top/>
      <bottom style="medium">
        <color auto="1"/>
      </bottom>
      <diagonal/>
    </border>
  </borders>
  <cellStyleXfs count="2">
    <xf numFmtId="0" fontId="0" fillId="0" borderId="0"/>
    <xf numFmtId="9" fontId="6" fillId="0" borderId="0" applyFont="0" applyFill="0" applyBorder="0" applyAlignment="0" applyProtection="0"/>
  </cellStyleXfs>
  <cellXfs count="94">
    <xf numFmtId="0" fontId="0" fillId="0" borderId="0" xfId="0"/>
    <xf numFmtId="0" fontId="0" fillId="0" borderId="0" xfId="0" applyAlignment="1">
      <alignment wrapText="1"/>
    </xf>
    <xf numFmtId="0" fontId="1" fillId="0" borderId="0" xfId="0" applyFont="1"/>
    <xf numFmtId="0" fontId="4" fillId="0" borderId="0" xfId="0" applyFont="1"/>
    <xf numFmtId="0" fontId="4" fillId="0" borderId="0" xfId="0" applyFont="1" applyAlignment="1">
      <alignment wrapText="1"/>
    </xf>
    <xf numFmtId="0" fontId="0" fillId="0" borderId="0" xfId="0" applyAlignment="1"/>
    <xf numFmtId="0" fontId="4" fillId="0" borderId="0" xfId="0" quotePrefix="1" applyFont="1" applyAlignment="1">
      <alignment wrapText="1"/>
    </xf>
    <xf numFmtId="164" fontId="0" fillId="0" borderId="0" xfId="0" applyNumberFormat="1" applyAlignment="1">
      <alignment wrapText="1"/>
    </xf>
    <xf numFmtId="44" fontId="0" fillId="0" borderId="0" xfId="0" applyNumberFormat="1" applyAlignment="1">
      <alignment wrapText="1"/>
    </xf>
    <xf numFmtId="1" fontId="0" fillId="0" borderId="0" xfId="0" applyNumberFormat="1"/>
    <xf numFmtId="43" fontId="0" fillId="0" borderId="0" xfId="0" applyNumberFormat="1"/>
    <xf numFmtId="44" fontId="0" fillId="0" borderId="0" xfId="0" applyNumberFormat="1"/>
    <xf numFmtId="0" fontId="10" fillId="3" borderId="0" xfId="0" applyFont="1" applyFill="1" applyAlignment="1" applyProtection="1">
      <alignment horizontal="center"/>
    </xf>
    <xf numFmtId="0" fontId="0" fillId="3" borderId="0" xfId="0" applyFill="1" applyProtection="1"/>
    <xf numFmtId="0" fontId="2" fillId="3" borderId="0" xfId="0" applyFont="1" applyFill="1" applyProtection="1"/>
    <xf numFmtId="0" fontId="0" fillId="3" borderId="0" xfId="0" applyFill="1" applyAlignment="1" applyProtection="1">
      <alignment horizontal="left"/>
    </xf>
    <xf numFmtId="0" fontId="1" fillId="3" borderId="0" xfId="0" applyFont="1" applyFill="1" applyAlignment="1" applyProtection="1">
      <alignment horizontal="left"/>
    </xf>
    <xf numFmtId="44" fontId="0" fillId="3" borderId="0" xfId="0" applyNumberFormat="1" applyFill="1" applyProtection="1"/>
    <xf numFmtId="0" fontId="1" fillId="3" borderId="0" xfId="0" applyFont="1" applyFill="1" applyAlignment="1" applyProtection="1">
      <alignment horizontal="center"/>
    </xf>
    <xf numFmtId="0" fontId="1" fillId="3" borderId="0" xfId="0" applyFont="1" applyFill="1" applyProtection="1"/>
    <xf numFmtId="0" fontId="10" fillId="3" borderId="0" xfId="0" applyFont="1" applyFill="1" applyAlignment="1" applyProtection="1">
      <alignment horizontal="center" wrapText="1"/>
    </xf>
    <xf numFmtId="0" fontId="0" fillId="3" borderId="0" xfId="0" applyFill="1" applyAlignment="1" applyProtection="1">
      <alignment horizontal="center"/>
    </xf>
    <xf numFmtId="43" fontId="0" fillId="2" borderId="1" xfId="0" applyNumberFormat="1" applyFill="1" applyBorder="1" applyAlignment="1" applyProtection="1">
      <alignment horizontal="center"/>
    </xf>
    <xf numFmtId="43" fontId="0" fillId="2" borderId="1" xfId="0" applyNumberFormat="1" applyFill="1" applyBorder="1" applyProtection="1"/>
    <xf numFmtId="0" fontId="9" fillId="3" borderId="0" xfId="0" applyFont="1" applyFill="1" applyAlignment="1" applyProtection="1">
      <alignment horizontal="left"/>
    </xf>
    <xf numFmtId="0" fontId="0" fillId="3" borderId="0" xfId="0" applyFill="1" applyAlignment="1" applyProtection="1">
      <alignment horizontal="right"/>
    </xf>
    <xf numFmtId="0" fontId="0" fillId="3" borderId="4" xfId="0" applyFill="1" applyBorder="1" applyAlignment="1" applyProtection="1">
      <alignment horizontal="right"/>
    </xf>
    <xf numFmtId="0" fontId="0" fillId="3" borderId="0" xfId="0" applyFill="1" applyBorder="1" applyAlignment="1" applyProtection="1">
      <alignment horizontal="right"/>
    </xf>
    <xf numFmtId="0" fontId="0" fillId="0" borderId="0" xfId="0" applyFill="1" applyProtection="1"/>
    <xf numFmtId="0" fontId="0" fillId="0" borderId="0" xfId="0" applyAlignment="1" applyProtection="1">
      <alignment horizontal="center"/>
    </xf>
    <xf numFmtId="0" fontId="0" fillId="0" borderId="0" xfId="0" applyProtection="1"/>
    <xf numFmtId="0" fontId="7" fillId="3" borderId="3" xfId="0" applyFont="1" applyFill="1" applyBorder="1" applyAlignment="1" applyProtection="1">
      <alignment horizontal="left" vertical="top" wrapText="1"/>
    </xf>
    <xf numFmtId="0" fontId="7" fillId="3" borderId="3" xfId="0" applyFont="1" applyFill="1" applyBorder="1" applyAlignment="1" applyProtection="1">
      <alignment horizontal="left" wrapText="1"/>
    </xf>
    <xf numFmtId="0" fontId="3" fillId="3" borderId="0" xfId="0" applyFont="1" applyFill="1" applyProtection="1"/>
    <xf numFmtId="0" fontId="0" fillId="3" borderId="0" xfId="0" applyFill="1" applyAlignment="1" applyProtection="1">
      <alignment vertical="top"/>
    </xf>
    <xf numFmtId="0" fontId="0" fillId="3" borderId="0" xfId="0" applyFill="1" applyAlignment="1" applyProtection="1"/>
    <xf numFmtId="0" fontId="0" fillId="3" borderId="0" xfId="0" applyFill="1" applyAlignment="1" applyProtection="1">
      <alignment wrapText="1"/>
    </xf>
    <xf numFmtId="0" fontId="0" fillId="3" borderId="0" xfId="0" quotePrefix="1" applyFill="1" applyAlignment="1" applyProtection="1">
      <alignment horizontal="right"/>
    </xf>
    <xf numFmtId="9" fontId="0" fillId="0" borderId="1" xfId="1" applyFont="1" applyFill="1" applyBorder="1" applyAlignment="1" applyProtection="1">
      <alignment horizontal="right"/>
    </xf>
    <xf numFmtId="2" fontId="0" fillId="3" borderId="0" xfId="0" applyNumberFormat="1" applyFill="1" applyProtection="1"/>
    <xf numFmtId="43" fontId="0" fillId="4" borderId="1" xfId="0" applyNumberFormat="1" applyFill="1" applyBorder="1" applyAlignment="1" applyProtection="1">
      <alignment horizontal="center"/>
    </xf>
    <xf numFmtId="0" fontId="10" fillId="3" borderId="0" xfId="0" applyFont="1" applyFill="1" applyProtection="1"/>
    <xf numFmtId="17" fontId="1" fillId="3" borderId="0" xfId="0" applyNumberFormat="1" applyFont="1" applyFill="1" applyAlignment="1" applyProtection="1">
      <alignment horizontal="center" wrapText="1"/>
    </xf>
    <xf numFmtId="0" fontId="12" fillId="3" borderId="0" xfId="0" applyFont="1" applyFill="1" applyAlignment="1" applyProtection="1">
      <alignment horizontal="left"/>
    </xf>
    <xf numFmtId="44" fontId="1" fillId="3" borderId="5" xfId="0" applyNumberFormat="1" applyFont="1" applyFill="1" applyBorder="1" applyAlignment="1" applyProtection="1">
      <alignment horizontal="left"/>
    </xf>
    <xf numFmtId="0" fontId="0" fillId="3" borderId="0" xfId="0" quotePrefix="1" applyFill="1" applyProtection="1"/>
    <xf numFmtId="0" fontId="12" fillId="3" borderId="0" xfId="0" applyFont="1" applyFill="1" applyAlignment="1" applyProtection="1">
      <alignment horizontal="left" vertical="top" wrapText="1"/>
    </xf>
    <xf numFmtId="0" fontId="9" fillId="3" borderId="0" xfId="0" applyFont="1" applyFill="1" applyAlignment="1" applyProtection="1">
      <alignment vertical="top"/>
    </xf>
    <xf numFmtId="0" fontId="10" fillId="3" borderId="0" xfId="0" quotePrefix="1" applyFont="1" applyFill="1" applyAlignment="1" applyProtection="1">
      <alignment vertical="top"/>
    </xf>
    <xf numFmtId="0" fontId="10" fillId="3" borderId="0" xfId="0" applyFont="1" applyFill="1" applyAlignment="1" applyProtection="1">
      <alignment vertical="top"/>
    </xf>
    <xf numFmtId="0" fontId="0" fillId="3" borderId="1" xfId="0" applyFill="1" applyBorder="1" applyAlignment="1" applyProtection="1">
      <alignment horizontal="left"/>
    </xf>
    <xf numFmtId="0" fontId="10" fillId="3" borderId="0" xfId="0" applyFont="1" applyFill="1" applyAlignment="1" applyProtection="1">
      <alignment horizontal="left"/>
    </xf>
    <xf numFmtId="0" fontId="14" fillId="3" borderId="0" xfId="0" applyFont="1" applyFill="1" applyProtection="1"/>
    <xf numFmtId="0" fontId="15" fillId="3" borderId="0" xfId="0" applyFont="1" applyFill="1" applyProtection="1"/>
    <xf numFmtId="0" fontId="16" fillId="3" borderId="0" xfId="0" applyFont="1" applyFill="1" applyProtection="1"/>
    <xf numFmtId="0" fontId="17" fillId="3" borderId="0" xfId="0" applyFont="1" applyFill="1" applyAlignment="1" applyProtection="1">
      <alignment horizontal="left"/>
    </xf>
    <xf numFmtId="0" fontId="0" fillId="3" borderId="6" xfId="0" applyFill="1" applyBorder="1" applyProtection="1"/>
    <xf numFmtId="0" fontId="0" fillId="3" borderId="6" xfId="0" applyFill="1" applyBorder="1" applyAlignment="1" applyProtection="1">
      <alignment horizontal="left"/>
    </xf>
    <xf numFmtId="0" fontId="14" fillId="3" borderId="0" xfId="0" applyFont="1" applyFill="1" applyBorder="1" applyProtection="1"/>
    <xf numFmtId="0" fontId="0" fillId="3" borderId="0" xfId="0" applyFill="1" applyBorder="1" applyAlignment="1" applyProtection="1">
      <alignment horizontal="left"/>
    </xf>
    <xf numFmtId="0" fontId="10" fillId="3" borderId="0" xfId="0" applyFont="1" applyFill="1" applyBorder="1" applyAlignment="1" applyProtection="1">
      <alignment horizontal="left"/>
    </xf>
    <xf numFmtId="0" fontId="0" fillId="5" borderId="1" xfId="0" applyFill="1" applyBorder="1" applyAlignment="1" applyProtection="1">
      <alignment horizontal="left"/>
      <protection locked="0"/>
    </xf>
    <xf numFmtId="43" fontId="0" fillId="5" borderId="1" xfId="0" applyNumberFormat="1" applyFill="1" applyBorder="1" applyAlignment="1" applyProtection="1">
      <alignment horizontal="center"/>
      <protection locked="0"/>
    </xf>
    <xf numFmtId="43" fontId="0" fillId="5" borderId="1" xfId="0" applyNumberFormat="1" applyFill="1" applyBorder="1" applyProtection="1">
      <protection locked="0"/>
    </xf>
    <xf numFmtId="0" fontId="0" fillId="5" borderId="0" xfId="0" applyFill="1" applyAlignment="1" applyProtection="1">
      <alignment horizontal="left"/>
      <protection locked="0"/>
    </xf>
    <xf numFmtId="0" fontId="0" fillId="5" borderId="0" xfId="0" applyFill="1" applyAlignment="1" applyProtection="1">
      <alignment horizontal="left"/>
    </xf>
    <xf numFmtId="0" fontId="19" fillId="3" borderId="0" xfId="0" applyFont="1" applyFill="1" applyAlignment="1" applyProtection="1">
      <alignment horizontal="left"/>
    </xf>
    <xf numFmtId="0" fontId="20" fillId="3" borderId="0" xfId="0" applyFont="1" applyFill="1" applyAlignment="1" applyProtection="1">
      <alignment horizontal="left"/>
    </xf>
    <xf numFmtId="0" fontId="0" fillId="5" borderId="0" xfId="0" applyFill="1" applyBorder="1" applyProtection="1">
      <protection locked="0"/>
    </xf>
    <xf numFmtId="165" fontId="0" fillId="0" borderId="0" xfId="0" applyNumberFormat="1"/>
    <xf numFmtId="166" fontId="0" fillId="0" borderId="0" xfId="0" applyNumberFormat="1"/>
    <xf numFmtId="44" fontId="0" fillId="6" borderId="0" xfId="0" applyNumberFormat="1" applyFill="1" applyAlignment="1">
      <alignment wrapText="1"/>
    </xf>
    <xf numFmtId="165" fontId="0" fillId="6" borderId="0" xfId="0" applyNumberFormat="1" applyFill="1"/>
    <xf numFmtId="44" fontId="0" fillId="6" borderId="0" xfId="0" applyNumberFormat="1" applyFill="1"/>
    <xf numFmtId="0" fontId="0" fillId="3" borderId="0" xfId="0" applyFill="1" applyAlignment="1" applyProtection="1">
      <alignment horizontal="left" vertical="top" wrapText="1"/>
    </xf>
    <xf numFmtId="0" fontId="12" fillId="3" borderId="0" xfId="0" applyFont="1" applyFill="1" applyAlignment="1" applyProtection="1">
      <alignment horizontal="left" vertical="top" wrapText="1"/>
    </xf>
    <xf numFmtId="43" fontId="0" fillId="7" borderId="1" xfId="0" applyNumberFormat="1" applyFill="1" applyBorder="1" applyAlignment="1" applyProtection="1">
      <alignment horizontal="center"/>
    </xf>
    <xf numFmtId="0" fontId="0" fillId="3" borderId="0" xfId="0" applyFill="1" applyAlignment="1" applyProtection="1">
      <alignment vertical="top" wrapText="1"/>
    </xf>
    <xf numFmtId="0" fontId="12" fillId="3" borderId="0" xfId="0" applyFont="1" applyFill="1" applyAlignment="1" applyProtection="1">
      <alignment vertical="top" wrapText="1"/>
    </xf>
    <xf numFmtId="0" fontId="0" fillId="0" borderId="0" xfId="0" applyFill="1"/>
    <xf numFmtId="0" fontId="0"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xf>
    <xf numFmtId="0" fontId="1" fillId="3" borderId="0" xfId="0" applyFont="1" applyFill="1" applyAlignment="1" applyProtection="1">
      <alignment horizontal="center" wrapText="1"/>
    </xf>
    <xf numFmtId="0" fontId="1" fillId="3" borderId="2" xfId="0" applyFont="1" applyFill="1" applyBorder="1" applyAlignment="1" applyProtection="1">
      <alignment horizontal="center" wrapText="1"/>
    </xf>
    <xf numFmtId="0" fontId="0"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0" fillId="3" borderId="0" xfId="0" applyFill="1" applyAlignment="1" applyProtection="1">
      <alignment horizontal="left" vertical="top" wrapText="1"/>
    </xf>
    <xf numFmtId="0" fontId="12" fillId="3" borderId="0" xfId="0" applyFont="1" applyFill="1" applyAlignment="1" applyProtection="1">
      <alignment horizontal="left" vertical="top" wrapText="1"/>
    </xf>
    <xf numFmtId="0" fontId="1" fillId="3" borderId="2" xfId="0" applyFont="1" applyFill="1" applyBorder="1" applyAlignment="1" applyProtection="1">
      <alignment horizontal="center"/>
    </xf>
    <xf numFmtId="0" fontId="0" fillId="3" borderId="0" xfId="0" applyFill="1" applyAlignment="1" applyProtection="1">
      <alignment horizontal="left" vertical="top"/>
    </xf>
    <xf numFmtId="0" fontId="11" fillId="0" borderId="0" xfId="0" applyFont="1" applyAlignment="1">
      <alignment horizontal="left" wrapText="1"/>
    </xf>
    <xf numFmtId="0" fontId="4" fillId="0" borderId="0" xfId="0" applyFont="1" applyAlignment="1">
      <alignment horizontal="left" wrapText="1"/>
    </xf>
    <xf numFmtId="0" fontId="4" fillId="0" borderId="0" xfId="0" quotePrefix="1" applyFont="1" applyAlignment="1">
      <alignment horizontal="left" vertical="top" wrapText="1"/>
    </xf>
  </cellXfs>
  <cellStyles count="2">
    <cellStyle name="Normal" xfId="0" builtinId="0"/>
    <cellStyle name="Percent" xfId="1" builtinId="5"/>
  </cellStyles>
  <dxfs count="27">
    <dxf>
      <font>
        <color rgb="FF9C0006"/>
      </font>
      <fill>
        <patternFill>
          <bgColor rgb="FFFFC7CE"/>
        </patternFill>
      </fill>
    </dxf>
    <dxf>
      <font>
        <b/>
        <i val="0"/>
        <color rgb="FFC00000"/>
      </font>
    </dxf>
    <dxf>
      <font>
        <b/>
        <i val="0"/>
        <color rgb="FF007E39"/>
      </font>
    </dxf>
    <dxf>
      <font>
        <b/>
        <i val="0"/>
        <color rgb="FFC00000"/>
      </font>
    </dxf>
    <dxf>
      <font>
        <b/>
        <i val="0"/>
        <color rgb="FF007E39"/>
      </font>
    </dxf>
    <dxf>
      <font>
        <b/>
        <i val="0"/>
        <color rgb="FFC00000"/>
      </font>
    </dxf>
    <dxf>
      <font>
        <b/>
        <i val="0"/>
        <color rgb="FF007E39"/>
      </font>
    </dxf>
    <dxf>
      <font>
        <b/>
        <i val="0"/>
        <color rgb="FFC00000"/>
      </font>
    </dxf>
    <dxf>
      <font>
        <b/>
        <i val="0"/>
        <color rgb="FF007E39"/>
      </font>
    </dxf>
    <dxf>
      <font>
        <b/>
        <i val="0"/>
        <color rgb="FFC00000"/>
      </font>
    </dxf>
    <dxf>
      <font>
        <b/>
        <i val="0"/>
        <color rgb="FF007E39"/>
      </font>
    </dxf>
    <dxf>
      <font>
        <b/>
        <i val="0"/>
        <color rgb="FFC00000"/>
      </font>
    </dxf>
    <dxf>
      <font>
        <b/>
        <i val="0"/>
        <color rgb="FF007E39"/>
      </font>
    </dxf>
    <dxf>
      <font>
        <b/>
        <i val="0"/>
        <color rgb="FFC00000"/>
      </font>
    </dxf>
    <dxf>
      <font>
        <b/>
        <i val="0"/>
        <color rgb="FF007E39"/>
      </font>
    </dxf>
    <dxf>
      <font>
        <b/>
        <i val="0"/>
        <color rgb="FFC40000"/>
      </font>
      <fill>
        <patternFill>
          <bgColor rgb="FFFF6969"/>
        </patternFill>
      </fill>
    </dxf>
    <dxf>
      <font>
        <b/>
        <i val="0"/>
        <color theme="9" tint="-0.499984740745262"/>
      </font>
      <fill>
        <patternFill>
          <bgColor rgb="FF34BA41"/>
        </patternFill>
      </fill>
    </dxf>
    <dxf>
      <font>
        <b/>
        <i val="0"/>
        <color rgb="FFC40000"/>
      </font>
      <fill>
        <patternFill>
          <bgColor rgb="FFFF6969"/>
        </patternFill>
      </fill>
    </dxf>
    <dxf>
      <font>
        <b/>
        <i val="0"/>
        <color theme="9" tint="-0.499984740745262"/>
      </font>
      <fill>
        <patternFill>
          <bgColor rgb="FF34BA41"/>
        </patternFill>
      </fill>
    </dxf>
    <dxf>
      <font>
        <b/>
        <i val="0"/>
        <color rgb="FFC40000"/>
      </font>
      <fill>
        <patternFill>
          <bgColor rgb="FFFF6969"/>
        </patternFill>
      </fill>
    </dxf>
    <dxf>
      <font>
        <b/>
        <i val="0"/>
        <color theme="9" tint="-0.499984740745262"/>
      </font>
      <fill>
        <patternFill>
          <bgColor rgb="FF34BA41"/>
        </patternFill>
      </fill>
    </dxf>
    <dxf>
      <font>
        <b/>
        <i val="0"/>
        <color rgb="FFC40000"/>
      </font>
      <fill>
        <patternFill>
          <bgColor rgb="FFFF6969"/>
        </patternFill>
      </fill>
    </dxf>
    <dxf>
      <font>
        <b/>
        <i val="0"/>
        <color theme="9" tint="-0.499984740745262"/>
      </font>
      <fill>
        <patternFill>
          <bgColor rgb="FF34BA41"/>
        </patternFill>
      </fill>
    </dxf>
    <dxf>
      <font>
        <b/>
        <i val="0"/>
        <color rgb="FFC40000"/>
      </font>
      <fill>
        <patternFill>
          <bgColor rgb="FFFF6969"/>
        </patternFill>
      </fill>
    </dxf>
    <dxf>
      <font>
        <b/>
        <i val="0"/>
        <color theme="9" tint="-0.499984740745262"/>
      </font>
      <fill>
        <patternFill>
          <bgColor rgb="FF34BA41"/>
        </patternFill>
      </fill>
    </dxf>
    <dxf>
      <font>
        <b/>
        <i val="0"/>
        <color rgb="FFC40000"/>
      </font>
      <fill>
        <patternFill>
          <bgColor rgb="FFFF6969"/>
        </patternFill>
      </fill>
    </dxf>
    <dxf>
      <font>
        <b/>
        <i val="0"/>
        <color theme="9" tint="-0.499984740745262"/>
      </font>
      <fill>
        <patternFill>
          <bgColor rgb="FF34BA41"/>
        </patternFill>
      </fill>
    </dxf>
  </dxfs>
  <tableStyles count="0" defaultTableStyle="TableStyleMedium2" defaultPivotStyle="PivotStyleLight16"/>
  <colors>
    <mruColors>
      <color rgb="FF007E39"/>
      <color rgb="FFFF5050"/>
      <color rgb="FFFF0000"/>
      <color rgb="FF34BA41"/>
      <color rgb="FF00C400"/>
      <color rgb="FF51BC00"/>
      <color rgb="FFC4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523875</xdr:colOff>
      <xdr:row>0</xdr:row>
      <xdr:rowOff>0</xdr:rowOff>
    </xdr:from>
    <xdr:to>
      <xdr:col>15</xdr:col>
      <xdr:colOff>549275</xdr:colOff>
      <xdr:row>43</xdr:row>
      <xdr:rowOff>0</xdr:rowOff>
    </xdr:to>
    <xdr:pic>
      <xdr:nvPicPr>
        <xdr:cNvPr id="3" name="Picture 2">
          <a:extLst>
            <a:ext uri="{FF2B5EF4-FFF2-40B4-BE49-F238E27FC236}">
              <a16:creationId xmlns:a16="http://schemas.microsoft.com/office/drawing/2014/main" id="{245F4831-4948-4F35-A29C-B0F5A7E30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4902200" cy="778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28575</xdr:rowOff>
    </xdr:from>
    <xdr:to>
      <xdr:col>7</xdr:col>
      <xdr:colOff>577850</xdr:colOff>
      <xdr:row>42</xdr:row>
      <xdr:rowOff>139700</xdr:rowOff>
    </xdr:to>
    <xdr:pic>
      <xdr:nvPicPr>
        <xdr:cNvPr id="4" name="Picture 3">
          <a:extLst>
            <a:ext uri="{FF2B5EF4-FFF2-40B4-BE49-F238E27FC236}">
              <a16:creationId xmlns:a16="http://schemas.microsoft.com/office/drawing/2014/main" id="{07BB9A10-D09B-4DCA-BC4A-1E2EDC20B4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28575"/>
          <a:ext cx="4826000" cy="771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D0DC-427A-4A51-9875-4195E5A2D7DD}">
  <dimension ref="A1:AH82"/>
  <sheetViews>
    <sheetView tabSelected="1" topLeftCell="B2" zoomScaleNormal="100" workbookViewId="0">
      <selection activeCell="E16" sqref="E16"/>
    </sheetView>
  </sheetViews>
  <sheetFormatPr defaultColWidth="8.7109375" defaultRowHeight="15" x14ac:dyDescent="0.25"/>
  <cols>
    <col min="1" max="1" width="4.5703125" style="12" hidden="1" customWidth="1"/>
    <col min="2" max="2" width="3.85546875" style="13" customWidth="1"/>
    <col min="3" max="3" width="5.42578125" style="15" customWidth="1"/>
    <col min="4" max="4" width="20.85546875" style="15" customWidth="1"/>
    <col min="5" max="5" width="66.42578125" style="15" customWidth="1"/>
    <col min="6" max="6" width="2" style="15" customWidth="1"/>
    <col min="7" max="7" width="32" style="15" customWidth="1"/>
    <col min="8" max="8" width="1.42578125" style="15" customWidth="1"/>
    <col min="9" max="26" width="11.5703125" style="13" customWidth="1"/>
    <col min="27" max="27" width="1" style="13" customWidth="1"/>
    <col min="28" max="28" width="14.5703125" style="13" customWidth="1"/>
    <col min="29" max="16384" width="8.7109375" style="13"/>
  </cols>
  <sheetData>
    <row r="1" spans="1:28" hidden="1" x14ac:dyDescent="0.25">
      <c r="A1" s="12" t="s">
        <v>1370</v>
      </c>
      <c r="B1" s="12" t="s">
        <v>17</v>
      </c>
      <c r="C1" s="12" t="s">
        <v>18</v>
      </c>
      <c r="D1" s="12"/>
      <c r="E1" s="12" t="s">
        <v>19</v>
      </c>
      <c r="F1" s="12" t="s">
        <v>20</v>
      </c>
      <c r="G1" s="12" t="s">
        <v>21</v>
      </c>
      <c r="H1" s="12" t="s">
        <v>22</v>
      </c>
      <c r="I1" s="12" t="s">
        <v>23</v>
      </c>
      <c r="J1" s="12" t="s">
        <v>24</v>
      </c>
      <c r="K1" s="12" t="s">
        <v>25</v>
      </c>
      <c r="L1" s="12" t="s">
        <v>26</v>
      </c>
      <c r="M1" s="12" t="s">
        <v>27</v>
      </c>
      <c r="N1" s="12" t="s">
        <v>28</v>
      </c>
      <c r="O1" s="12" t="s">
        <v>29</v>
      </c>
      <c r="P1" s="12" t="s">
        <v>30</v>
      </c>
      <c r="Q1" s="12" t="s">
        <v>31</v>
      </c>
      <c r="R1" s="12" t="s">
        <v>32</v>
      </c>
      <c r="S1" s="12" t="s">
        <v>33</v>
      </c>
      <c r="T1" s="12" t="s">
        <v>1405</v>
      </c>
      <c r="U1" s="12" t="s">
        <v>1406</v>
      </c>
      <c r="V1" s="12" t="s">
        <v>1407</v>
      </c>
      <c r="W1" s="12" t="s">
        <v>1408</v>
      </c>
      <c r="X1" s="12" t="s">
        <v>1409</v>
      </c>
      <c r="Y1" s="12" t="s">
        <v>1410</v>
      </c>
      <c r="Z1" s="12" t="s">
        <v>1411</v>
      </c>
      <c r="AA1" s="12" t="s">
        <v>1412</v>
      </c>
      <c r="AB1" s="12" t="s">
        <v>1413</v>
      </c>
    </row>
    <row r="2" spans="1:28" ht="23.25" x14ac:dyDescent="0.35">
      <c r="B2" s="14" t="s">
        <v>1356</v>
      </c>
    </row>
    <row r="3" spans="1:28" ht="4.5" customHeight="1" x14ac:dyDescent="0.25">
      <c r="E3" s="51"/>
    </row>
    <row r="4" spans="1:28" ht="18.75" x14ac:dyDescent="0.3">
      <c r="B4" s="53" t="s">
        <v>1384</v>
      </c>
      <c r="C4" s="66"/>
      <c r="D4" s="66"/>
      <c r="E4" s="67"/>
    </row>
    <row r="5" spans="1:28" ht="18.75" x14ac:dyDescent="0.3">
      <c r="B5" s="53" t="s">
        <v>1383</v>
      </c>
      <c r="C5" s="66"/>
      <c r="D5" s="66"/>
      <c r="E5" s="67"/>
    </row>
    <row r="6" spans="1:28" ht="2.4500000000000002" customHeight="1" x14ac:dyDescent="0.3">
      <c r="B6" s="53"/>
      <c r="C6" s="66"/>
      <c r="D6" s="66"/>
      <c r="E6" s="67"/>
    </row>
    <row r="7" spans="1:28" ht="18.75" x14ac:dyDescent="0.3">
      <c r="A7" s="12">
        <v>5.0999999999999996</v>
      </c>
      <c r="B7" s="53" t="s">
        <v>1369</v>
      </c>
      <c r="C7" s="66"/>
      <c r="D7" s="66"/>
      <c r="E7" s="55" t="str">
        <f>IF(E11="COMPLETE",IF(E11="COMPLETE",IF(E12="COMPLETE",IF(E14="COMPLETE",IF(E15="COMPLETE",IF(E17="COMPLETE","COMPLETE","NOT COMPLETE - See Below"),"NOT COMPLETE - See Below"),"NOT COMPLETE - See Below"),"NOT COMPLETE - See Below"),"NOT COMPLETE - See Below"),"NOT COMPLETE - See Below")</f>
        <v>NOT COMPLETE - See Below</v>
      </c>
    </row>
    <row r="8" spans="1:28" ht="5.0999999999999996" customHeight="1" x14ac:dyDescent="0.35">
      <c r="B8" s="54"/>
      <c r="E8" s="51"/>
    </row>
    <row r="9" spans="1:28" x14ac:dyDescent="0.25">
      <c r="A9" s="12">
        <v>5.2</v>
      </c>
      <c r="B9" s="52" t="s">
        <v>1382</v>
      </c>
      <c r="E9" s="15" t="str">
        <f>IF(E19="","You must select your facility form the drop down menu in Cell E18. Please select your faciity to proceed","Complete")</f>
        <v>You must select your facility form the drop down menu in Cell E18. Please select your faciity to proceed</v>
      </c>
      <c r="G9" s="51"/>
    </row>
    <row r="10" spans="1:28" x14ac:dyDescent="0.25">
      <c r="B10" s="52" t="s">
        <v>1366</v>
      </c>
      <c r="E10" s="51"/>
    </row>
    <row r="11" spans="1:28" x14ac:dyDescent="0.25">
      <c r="A11" s="12">
        <v>5.3</v>
      </c>
      <c r="B11" s="19"/>
      <c r="C11" s="15" t="s">
        <v>1371</v>
      </c>
      <c r="E11" s="15" t="str">
        <f>IF(E20=P55,"Complete","Budget is incomplete - Budgeted amount does not equal Distribution Amount - Please revise Budget")</f>
        <v>Complete</v>
      </c>
    </row>
    <row r="12" spans="1:28" x14ac:dyDescent="0.25">
      <c r="A12" s="12">
        <v>5.4</v>
      </c>
      <c r="C12" s="15" t="s">
        <v>1372</v>
      </c>
      <c r="E12" s="15" t="str">
        <f>IF(SUM(E21:E22)=Z55,"Complete","Budget is incomplete - Budgeted amount does not equal Distribution Amount - Please revise Budget")</f>
        <v>Complete</v>
      </c>
    </row>
    <row r="13" spans="1:28" x14ac:dyDescent="0.25">
      <c r="B13" s="52" t="s">
        <v>1365</v>
      </c>
      <c r="E13" s="51"/>
    </row>
    <row r="14" spans="1:28" x14ac:dyDescent="0.25">
      <c r="A14" s="12">
        <v>5.5</v>
      </c>
      <c r="C14" s="15" t="s">
        <v>1371</v>
      </c>
      <c r="E14" s="15" t="str">
        <f>IF(P30&lt;0.5,"Minimum pass-through % not met - Please revise Budget","Complete")</f>
        <v>Minimum pass-through % not met - Please revise Budget</v>
      </c>
    </row>
    <row r="15" spans="1:28" x14ac:dyDescent="0.25">
      <c r="A15" s="12">
        <v>5.6</v>
      </c>
      <c r="C15" s="15" t="s">
        <v>1372</v>
      </c>
      <c r="E15" s="15" t="str">
        <f>IF(Z30&lt;0.6875,"Minimum pass-through % not met - Please revise Budget","Complete")</f>
        <v>Minimum pass-through % not met - Please revise Budget</v>
      </c>
    </row>
    <row r="16" spans="1:28" x14ac:dyDescent="0.25">
      <c r="B16" s="58" t="s">
        <v>1367</v>
      </c>
      <c r="C16" s="59"/>
      <c r="D16" s="59"/>
      <c r="E16" s="60"/>
    </row>
    <row r="17" spans="1:34" ht="15.75" thickBot="1" x14ac:dyDescent="0.3">
      <c r="A17" s="12">
        <v>5.7</v>
      </c>
      <c r="B17" s="56"/>
      <c r="C17" s="57" t="s">
        <v>1368</v>
      </c>
      <c r="D17" s="57"/>
      <c r="E17" s="57" t="str">
        <f>IF(ISERROR(VLOOKUP("Please select",$G$25:$G$50,1,0)),"Complete","All selections for funds being related to only vaccinated staff are not complete. Please ensure that all fields are selected as 'Yes' or 'No' for rows utilized in your budget or 'N/A' for rows not utilized in you budget")</f>
        <v>All selections for funds being related to only vaccinated staff are not complete. Please ensure that all fields are selected as 'Yes' or 'No' for rows utilized in your budget or 'N/A' for rows not utilized in you budget</v>
      </c>
      <c r="F17" s="57"/>
      <c r="G17" s="57"/>
      <c r="H17" s="57"/>
      <c r="I17" s="56"/>
      <c r="J17" s="56"/>
      <c r="K17" s="56"/>
      <c r="L17" s="56"/>
      <c r="M17" s="56"/>
      <c r="N17" s="56"/>
      <c r="O17" s="56"/>
      <c r="P17" s="56"/>
      <c r="Q17" s="56"/>
      <c r="R17" s="56"/>
      <c r="S17" s="56"/>
      <c r="T17" s="56"/>
      <c r="U17" s="56"/>
      <c r="V17" s="56"/>
      <c r="W17" s="56"/>
      <c r="X17" s="56"/>
      <c r="Y17" s="56"/>
      <c r="Z17" s="56"/>
      <c r="AA17" s="56"/>
      <c r="AB17" s="56"/>
    </row>
    <row r="18" spans="1:34" ht="21.75" customHeight="1" x14ac:dyDescent="0.25">
      <c r="B18" s="16" t="s">
        <v>1404</v>
      </c>
    </row>
    <row r="19" spans="1:34" x14ac:dyDescent="0.25">
      <c r="A19" s="12">
        <v>1.1000000000000001</v>
      </c>
      <c r="B19" s="13" t="s">
        <v>1349</v>
      </c>
      <c r="E19" s="68"/>
    </row>
    <row r="20" spans="1:34" x14ac:dyDescent="0.25">
      <c r="A20" s="12">
        <v>1.2</v>
      </c>
      <c r="B20" s="13" t="s">
        <v>1373</v>
      </c>
      <c r="E20" s="17">
        <f>IFERROR(VLOOKUP(E19,'Facility Payment Details'!$C$2:$O$649,8,0),0)</f>
        <v>0</v>
      </c>
    </row>
    <row r="21" spans="1:34" x14ac:dyDescent="0.25">
      <c r="A21" s="12">
        <v>1.3</v>
      </c>
      <c r="B21" s="13" t="s">
        <v>1374</v>
      </c>
      <c r="E21" s="17">
        <f>IFERROR(VLOOKUP(E19,'Facility Payment Details'!$C$2:$O$649,9,0),0)</f>
        <v>0</v>
      </c>
      <c r="I21" s="19"/>
      <c r="J21" s="19"/>
      <c r="K21" s="19"/>
      <c r="L21" s="19"/>
      <c r="M21" s="19"/>
    </row>
    <row r="22" spans="1:34" x14ac:dyDescent="0.25">
      <c r="A22" s="12">
        <v>1.4</v>
      </c>
      <c r="B22" s="13" t="s">
        <v>1375</v>
      </c>
      <c r="E22" s="17">
        <f>IFERROR(VLOOKUP(E19,'Facility Payment Details'!$C$2:$O$649,13,0),0)</f>
        <v>0</v>
      </c>
    </row>
    <row r="23" spans="1:34" ht="15.75" thickBot="1" x14ac:dyDescent="0.3">
      <c r="B23" s="19" t="s">
        <v>1376</v>
      </c>
      <c r="C23" s="16"/>
      <c r="E23" s="44">
        <f>SUM(E20:E22)</f>
        <v>0</v>
      </c>
      <c r="I23" s="89" t="s">
        <v>1357</v>
      </c>
      <c r="J23" s="89"/>
      <c r="K23" s="89"/>
      <c r="L23" s="89"/>
      <c r="M23" s="89"/>
      <c r="N23" s="89"/>
      <c r="O23" s="89"/>
      <c r="P23" s="89"/>
      <c r="Q23" s="89" t="s">
        <v>1358</v>
      </c>
      <c r="R23" s="89"/>
      <c r="S23" s="89"/>
      <c r="T23" s="89"/>
      <c r="U23" s="89"/>
      <c r="V23" s="89"/>
      <c r="W23" s="89"/>
      <c r="X23" s="89"/>
      <c r="Y23" s="89"/>
      <c r="Z23" s="18"/>
      <c r="AB23" s="83" t="s">
        <v>0</v>
      </c>
    </row>
    <row r="24" spans="1:34" ht="60.75" thickTop="1" x14ac:dyDescent="0.25">
      <c r="B24" s="19" t="s">
        <v>1359</v>
      </c>
      <c r="G24" s="20" t="s">
        <v>1364</v>
      </c>
      <c r="I24" s="42" t="s">
        <v>1400</v>
      </c>
      <c r="J24" s="42" t="s">
        <v>1401</v>
      </c>
      <c r="K24" s="42" t="s">
        <v>1402</v>
      </c>
      <c r="L24" s="42" t="s">
        <v>1403</v>
      </c>
      <c r="M24" s="42" t="s">
        <v>1394</v>
      </c>
      <c r="N24" s="42" t="s">
        <v>1395</v>
      </c>
      <c r="O24" s="42" t="s">
        <v>1399</v>
      </c>
      <c r="P24" s="18" t="s">
        <v>8</v>
      </c>
      <c r="Q24" s="42" t="s">
        <v>1400</v>
      </c>
      <c r="R24" s="42" t="s">
        <v>1401</v>
      </c>
      <c r="S24" s="42" t="s">
        <v>1402</v>
      </c>
      <c r="T24" s="42" t="s">
        <v>1403</v>
      </c>
      <c r="U24" s="42" t="s">
        <v>1394</v>
      </c>
      <c r="V24" s="42" t="s">
        <v>1395</v>
      </c>
      <c r="W24" s="42" t="s">
        <v>1396</v>
      </c>
      <c r="X24" s="42" t="s">
        <v>1397</v>
      </c>
      <c r="Y24" s="42" t="s">
        <v>1398</v>
      </c>
      <c r="Z24" s="19" t="s">
        <v>8</v>
      </c>
      <c r="AB24" s="84"/>
    </row>
    <row r="25" spans="1:34" x14ac:dyDescent="0.25">
      <c r="A25" s="12">
        <v>2.1</v>
      </c>
      <c r="C25" s="15" t="s">
        <v>1419</v>
      </c>
      <c r="G25" s="61" t="s">
        <v>1363</v>
      </c>
      <c r="I25" s="76"/>
      <c r="J25" s="76"/>
      <c r="K25" s="76"/>
      <c r="L25" s="76"/>
      <c r="M25" s="62"/>
      <c r="N25" s="62"/>
      <c r="O25" s="62"/>
      <c r="P25" s="22">
        <f>SUM(I25:O25)</f>
        <v>0</v>
      </c>
      <c r="Q25" s="76"/>
      <c r="R25" s="76"/>
      <c r="S25" s="76"/>
      <c r="T25" s="76"/>
      <c r="U25" s="63"/>
      <c r="V25" s="63"/>
      <c r="W25" s="62"/>
      <c r="X25" s="62"/>
      <c r="Y25" s="62"/>
      <c r="Z25" s="23">
        <f>SUM(Q25:Y25)</f>
        <v>0</v>
      </c>
      <c r="AB25" s="23">
        <f>P25+Z25</f>
        <v>0</v>
      </c>
    </row>
    <row r="26" spans="1:34" x14ac:dyDescent="0.25">
      <c r="A26" s="12">
        <v>2.2000000000000002</v>
      </c>
      <c r="C26" s="43" t="s">
        <v>1414</v>
      </c>
      <c r="D26" s="24"/>
      <c r="G26" s="50" t="s">
        <v>11</v>
      </c>
      <c r="I26" s="62"/>
      <c r="J26" s="62"/>
      <c r="K26" s="62"/>
      <c r="L26" s="62"/>
      <c r="M26" s="62"/>
      <c r="N26" s="62"/>
      <c r="O26" s="62"/>
      <c r="P26" s="22">
        <f>SUM(I26:O26)</f>
        <v>0</v>
      </c>
      <c r="Q26" s="62"/>
      <c r="R26" s="62"/>
      <c r="S26" s="62"/>
      <c r="T26" s="62"/>
      <c r="U26" s="63"/>
      <c r="V26" s="63"/>
      <c r="W26" s="62"/>
      <c r="X26" s="62"/>
      <c r="Y26" s="62"/>
      <c r="Z26" s="23">
        <f>SUM(Q26:Y26)</f>
        <v>0</v>
      </c>
      <c r="AB26" s="23">
        <f>P26+Z26</f>
        <v>0</v>
      </c>
    </row>
    <row r="27" spans="1:34" x14ac:dyDescent="0.25">
      <c r="A27" s="12">
        <v>2.2999999999999998</v>
      </c>
      <c r="C27" s="15" t="s">
        <v>1360</v>
      </c>
      <c r="G27" s="61" t="s">
        <v>1363</v>
      </c>
      <c r="I27" s="76"/>
      <c r="J27" s="76"/>
      <c r="K27" s="76"/>
      <c r="L27" s="76"/>
      <c r="M27" s="62"/>
      <c r="N27" s="62"/>
      <c r="O27" s="62"/>
      <c r="P27" s="22">
        <f>SUM(I27:O27)</f>
        <v>0</v>
      </c>
      <c r="Q27" s="76"/>
      <c r="R27" s="76"/>
      <c r="S27" s="76"/>
      <c r="T27" s="76"/>
      <c r="U27" s="63"/>
      <c r="V27" s="63"/>
      <c r="W27" s="62"/>
      <c r="X27" s="62"/>
      <c r="Y27" s="62"/>
      <c r="Z27" s="23">
        <f>SUM(Q27:Y27)</f>
        <v>0</v>
      </c>
      <c r="AB27" s="23">
        <f>P27+Z27</f>
        <v>0</v>
      </c>
    </row>
    <row r="28" spans="1:34" ht="29.45" customHeight="1" x14ac:dyDescent="0.25">
      <c r="A28" s="12">
        <v>2.4</v>
      </c>
      <c r="C28" s="87" t="s">
        <v>1361</v>
      </c>
      <c r="D28" s="87"/>
      <c r="E28" s="87"/>
      <c r="G28" s="61" t="s">
        <v>1363</v>
      </c>
      <c r="I28" s="62"/>
      <c r="J28" s="62"/>
      <c r="K28" s="62"/>
      <c r="L28" s="62"/>
      <c r="M28" s="62"/>
      <c r="N28" s="62"/>
      <c r="O28" s="62"/>
      <c r="P28" s="22">
        <f>SUM(I28:O28)</f>
        <v>0</v>
      </c>
      <c r="Q28" s="62"/>
      <c r="R28" s="62"/>
      <c r="S28" s="62"/>
      <c r="T28" s="62"/>
      <c r="U28" s="63"/>
      <c r="V28" s="63"/>
      <c r="W28" s="62"/>
      <c r="X28" s="62"/>
      <c r="Y28" s="62"/>
      <c r="Z28" s="23">
        <f>SUM(Q28:Y28)</f>
        <v>0</v>
      </c>
      <c r="AB28" s="23">
        <f>P28+Z28</f>
        <v>0</v>
      </c>
      <c r="AH28" s="39"/>
    </row>
    <row r="29" spans="1:34" x14ac:dyDescent="0.25">
      <c r="C29" s="13"/>
      <c r="D29" s="13"/>
      <c r="E29" s="25" t="s">
        <v>1</v>
      </c>
      <c r="F29" s="25"/>
      <c r="G29" s="26"/>
      <c r="H29" s="25"/>
      <c r="I29" s="22">
        <f t="shared" ref="I29:Z29" si="0">SUM(I25:I28)</f>
        <v>0</v>
      </c>
      <c r="J29" s="22">
        <f t="shared" si="0"/>
        <v>0</v>
      </c>
      <c r="K29" s="22">
        <f t="shared" si="0"/>
        <v>0</v>
      </c>
      <c r="L29" s="22">
        <f t="shared" si="0"/>
        <v>0</v>
      </c>
      <c r="M29" s="22">
        <f t="shared" si="0"/>
        <v>0</v>
      </c>
      <c r="N29" s="22">
        <f t="shared" si="0"/>
        <v>0</v>
      </c>
      <c r="O29" s="22">
        <f t="shared" si="0"/>
        <v>0</v>
      </c>
      <c r="P29" s="22">
        <f t="shared" si="0"/>
        <v>0</v>
      </c>
      <c r="Q29" s="22">
        <f t="shared" si="0"/>
        <v>0</v>
      </c>
      <c r="R29" s="22">
        <f t="shared" si="0"/>
        <v>0</v>
      </c>
      <c r="S29" s="22">
        <f t="shared" si="0"/>
        <v>0</v>
      </c>
      <c r="T29" s="22">
        <f t="shared" si="0"/>
        <v>0</v>
      </c>
      <c r="U29" s="22">
        <f t="shared" si="0"/>
        <v>0</v>
      </c>
      <c r="V29" s="22">
        <f t="shared" si="0"/>
        <v>0</v>
      </c>
      <c r="W29" s="22">
        <f t="shared" si="0"/>
        <v>0</v>
      </c>
      <c r="X29" s="22">
        <f t="shared" si="0"/>
        <v>0</v>
      </c>
      <c r="Y29" s="22">
        <f t="shared" si="0"/>
        <v>0</v>
      </c>
      <c r="Z29" s="22">
        <f t="shared" si="0"/>
        <v>0</v>
      </c>
      <c r="AB29" s="23">
        <f>SUM(AB25:AB28)</f>
        <v>0</v>
      </c>
    </row>
    <row r="30" spans="1:34" x14ac:dyDescent="0.25">
      <c r="C30" s="13"/>
      <c r="D30" s="13"/>
      <c r="E30" s="25"/>
      <c r="F30" s="25"/>
      <c r="G30" s="27"/>
      <c r="H30" s="25" t="s">
        <v>16</v>
      </c>
      <c r="I30" s="40"/>
      <c r="J30" s="40"/>
      <c r="K30" s="40"/>
      <c r="L30" s="40"/>
      <c r="M30" s="40"/>
      <c r="N30" s="40"/>
      <c r="O30" s="40"/>
      <c r="P30" s="38">
        <f>IFERROR(P29/P55,0)</f>
        <v>0</v>
      </c>
      <c r="Q30" s="40"/>
      <c r="R30" s="40"/>
      <c r="S30" s="40"/>
      <c r="T30" s="40"/>
      <c r="U30" s="40"/>
      <c r="V30" s="40"/>
      <c r="W30" s="40"/>
      <c r="X30" s="40"/>
      <c r="Y30" s="40"/>
      <c r="Z30" s="38">
        <f>IFERROR(Z29/Z55,0)</f>
        <v>0</v>
      </c>
      <c r="AA30" s="28"/>
      <c r="AB30" s="38">
        <f>IFERROR(AB29/AB55,0)</f>
        <v>0</v>
      </c>
    </row>
    <row r="31" spans="1:34" x14ac:dyDescent="0.25">
      <c r="B31" s="19" t="s">
        <v>2</v>
      </c>
      <c r="I31" s="21"/>
      <c r="J31" s="21"/>
      <c r="K31" s="21"/>
      <c r="L31" s="21"/>
      <c r="M31" s="21"/>
      <c r="N31" s="21"/>
      <c r="O31" s="21"/>
      <c r="P31" s="21"/>
    </row>
    <row r="32" spans="1:34" x14ac:dyDescent="0.25">
      <c r="A32" s="12">
        <v>3.1</v>
      </c>
      <c r="C32" s="85" t="s">
        <v>1415</v>
      </c>
      <c r="D32" s="85"/>
      <c r="E32" s="86"/>
      <c r="F32" s="31"/>
      <c r="G32" s="61" t="s">
        <v>1363</v>
      </c>
      <c r="H32" s="31"/>
      <c r="I32" s="62"/>
      <c r="J32" s="62"/>
      <c r="K32" s="62"/>
      <c r="L32" s="62"/>
      <c r="M32" s="62"/>
      <c r="N32" s="62"/>
      <c r="O32" s="62"/>
      <c r="P32" s="22">
        <f t="shared" ref="P32:P38" si="1">SUM(I32:O32)</f>
        <v>0</v>
      </c>
      <c r="Q32" s="63"/>
      <c r="R32" s="63"/>
      <c r="S32" s="63"/>
      <c r="T32" s="63"/>
      <c r="U32" s="63"/>
      <c r="V32" s="63"/>
      <c r="W32" s="62"/>
      <c r="X32" s="62"/>
      <c r="Y32" s="62"/>
      <c r="Z32" s="23">
        <f>SUM(Q32:Y32)</f>
        <v>0</v>
      </c>
      <c r="AB32" s="23">
        <f>P32+Z32</f>
        <v>0</v>
      </c>
    </row>
    <row r="33" spans="1:28" ht="30.6" customHeight="1" x14ac:dyDescent="0.25">
      <c r="C33" s="85" t="s">
        <v>1420</v>
      </c>
      <c r="D33" s="85"/>
      <c r="E33" s="85"/>
      <c r="F33" s="31"/>
      <c r="G33" s="61" t="s">
        <v>1363</v>
      </c>
      <c r="H33" s="31"/>
      <c r="I33" s="62"/>
      <c r="J33" s="62"/>
      <c r="K33" s="62"/>
      <c r="L33" s="62"/>
      <c r="M33" s="62"/>
      <c r="N33" s="62"/>
      <c r="O33" s="62"/>
      <c r="P33" s="22">
        <f t="shared" si="1"/>
        <v>0</v>
      </c>
      <c r="Q33" s="63"/>
      <c r="R33" s="63"/>
      <c r="S33" s="63"/>
      <c r="T33" s="63"/>
      <c r="U33" s="63"/>
      <c r="V33" s="63"/>
      <c r="W33" s="62"/>
      <c r="X33" s="62"/>
      <c r="Y33" s="62"/>
      <c r="Z33" s="23">
        <f t="shared" ref="Z33:Z38" si="2">SUM(Q33:Y33)</f>
        <v>0</v>
      </c>
      <c r="AB33" s="23">
        <f t="shared" ref="AB33:AB38" si="3">P33+Z33</f>
        <v>0</v>
      </c>
    </row>
    <row r="34" spans="1:28" ht="30.6" customHeight="1" x14ac:dyDescent="0.25">
      <c r="C34" s="85" t="s">
        <v>1425</v>
      </c>
      <c r="D34" s="85"/>
      <c r="E34" s="85"/>
      <c r="F34" s="31"/>
      <c r="G34" s="61" t="s">
        <v>1363</v>
      </c>
      <c r="H34" s="31"/>
      <c r="I34" s="62"/>
      <c r="J34" s="62"/>
      <c r="K34" s="62"/>
      <c r="L34" s="62"/>
      <c r="M34" s="62"/>
      <c r="N34" s="62"/>
      <c r="O34" s="62"/>
      <c r="P34" s="22">
        <f t="shared" si="1"/>
        <v>0</v>
      </c>
      <c r="Q34" s="63"/>
      <c r="R34" s="63"/>
      <c r="S34" s="63"/>
      <c r="T34" s="63"/>
      <c r="U34" s="63"/>
      <c r="V34" s="63"/>
      <c r="W34" s="62"/>
      <c r="X34" s="62"/>
      <c r="Y34" s="62"/>
      <c r="Z34" s="23">
        <f t="shared" si="2"/>
        <v>0</v>
      </c>
      <c r="AB34" s="23">
        <f t="shared" si="3"/>
        <v>0</v>
      </c>
    </row>
    <row r="35" spans="1:28" x14ac:dyDescent="0.25">
      <c r="C35" s="82" t="s">
        <v>1421</v>
      </c>
      <c r="D35" s="80"/>
      <c r="E35" s="81"/>
      <c r="F35" s="31"/>
      <c r="G35" s="61" t="s">
        <v>1363</v>
      </c>
      <c r="H35" s="31"/>
      <c r="I35" s="62"/>
      <c r="J35" s="62"/>
      <c r="K35" s="62"/>
      <c r="L35" s="62"/>
      <c r="M35" s="62"/>
      <c r="N35" s="62"/>
      <c r="O35" s="62"/>
      <c r="P35" s="22">
        <f t="shared" si="1"/>
        <v>0</v>
      </c>
      <c r="Q35" s="63"/>
      <c r="R35" s="63"/>
      <c r="S35" s="63"/>
      <c r="T35" s="63"/>
      <c r="U35" s="63"/>
      <c r="V35" s="63"/>
      <c r="W35" s="62"/>
      <c r="X35" s="62"/>
      <c r="Y35" s="62"/>
      <c r="Z35" s="23">
        <f t="shared" si="2"/>
        <v>0</v>
      </c>
      <c r="AB35" s="23">
        <f t="shared" si="3"/>
        <v>0</v>
      </c>
    </row>
    <row r="36" spans="1:28" x14ac:dyDescent="0.25">
      <c r="C36" s="82" t="s">
        <v>1422</v>
      </c>
      <c r="D36" s="80"/>
      <c r="E36" s="81"/>
      <c r="F36" s="31"/>
      <c r="G36" s="61" t="s">
        <v>1363</v>
      </c>
      <c r="H36" s="31"/>
      <c r="I36" s="62"/>
      <c r="J36" s="62"/>
      <c r="K36" s="62"/>
      <c r="L36" s="62"/>
      <c r="M36" s="62"/>
      <c r="N36" s="62"/>
      <c r="O36" s="62"/>
      <c r="P36" s="22">
        <f t="shared" si="1"/>
        <v>0</v>
      </c>
      <c r="Q36" s="63"/>
      <c r="R36" s="63"/>
      <c r="S36" s="63"/>
      <c r="T36" s="63"/>
      <c r="U36" s="63"/>
      <c r="V36" s="63"/>
      <c r="W36" s="62"/>
      <c r="X36" s="62"/>
      <c r="Y36" s="62"/>
      <c r="Z36" s="23">
        <f t="shared" si="2"/>
        <v>0</v>
      </c>
      <c r="AB36" s="23">
        <f t="shared" si="3"/>
        <v>0</v>
      </c>
    </row>
    <row r="37" spans="1:28" x14ac:dyDescent="0.25">
      <c r="C37" s="82" t="s">
        <v>1423</v>
      </c>
      <c r="D37" s="80"/>
      <c r="E37" s="81"/>
      <c r="F37" s="31"/>
      <c r="G37" s="61" t="s">
        <v>1363</v>
      </c>
      <c r="H37" s="31"/>
      <c r="I37" s="62"/>
      <c r="J37" s="62"/>
      <c r="K37" s="62"/>
      <c r="L37" s="62"/>
      <c r="M37" s="62"/>
      <c r="N37" s="62"/>
      <c r="O37" s="62"/>
      <c r="P37" s="22">
        <f t="shared" si="1"/>
        <v>0</v>
      </c>
      <c r="Q37" s="63"/>
      <c r="R37" s="63"/>
      <c r="S37" s="63"/>
      <c r="T37" s="63"/>
      <c r="U37" s="63"/>
      <c r="V37" s="63"/>
      <c r="W37" s="62"/>
      <c r="X37" s="62"/>
      <c r="Y37" s="62"/>
      <c r="Z37" s="23">
        <f t="shared" si="2"/>
        <v>0</v>
      </c>
      <c r="AB37" s="23">
        <f t="shared" si="3"/>
        <v>0</v>
      </c>
    </row>
    <row r="38" spans="1:28" ht="32.1" customHeight="1" x14ac:dyDescent="0.25">
      <c r="A38" s="12">
        <v>3.2</v>
      </c>
      <c r="C38" s="85" t="s">
        <v>1424</v>
      </c>
      <c r="D38" s="85"/>
      <c r="E38" s="85"/>
      <c r="F38" s="32"/>
      <c r="G38" s="61" t="s">
        <v>1363</v>
      </c>
      <c r="H38" s="32"/>
      <c r="I38" s="62"/>
      <c r="J38" s="62"/>
      <c r="K38" s="62"/>
      <c r="L38" s="62"/>
      <c r="M38" s="62"/>
      <c r="N38" s="62"/>
      <c r="O38" s="62"/>
      <c r="P38" s="22">
        <f t="shared" si="1"/>
        <v>0</v>
      </c>
      <c r="Q38" s="63"/>
      <c r="R38" s="63"/>
      <c r="S38" s="63"/>
      <c r="T38" s="63"/>
      <c r="U38" s="63"/>
      <c r="V38" s="63"/>
      <c r="W38" s="62"/>
      <c r="X38" s="62"/>
      <c r="Y38" s="62"/>
      <c r="Z38" s="23">
        <f t="shared" si="2"/>
        <v>0</v>
      </c>
      <c r="AB38" s="23">
        <f t="shared" si="3"/>
        <v>0</v>
      </c>
    </row>
    <row r="39" spans="1:28" x14ac:dyDescent="0.25">
      <c r="I39" s="21"/>
      <c r="J39" s="21"/>
      <c r="K39" s="21"/>
      <c r="L39" s="21"/>
      <c r="M39" s="21"/>
      <c r="N39" s="21"/>
      <c r="O39" s="21"/>
      <c r="P39" s="21"/>
    </row>
    <row r="40" spans="1:28" x14ac:dyDescent="0.25">
      <c r="C40" s="43" t="s">
        <v>1416</v>
      </c>
      <c r="I40" s="21"/>
      <c r="J40" s="21"/>
      <c r="K40" s="21"/>
      <c r="L40" s="21"/>
      <c r="M40" s="21"/>
      <c r="N40" s="21"/>
      <c r="O40" s="21"/>
      <c r="P40" s="21"/>
    </row>
    <row r="41" spans="1:28" x14ac:dyDescent="0.25">
      <c r="A41" s="12">
        <v>4.0999999999999996</v>
      </c>
      <c r="C41" s="37" t="s">
        <v>1337</v>
      </c>
      <c r="D41" s="64" t="s">
        <v>1347</v>
      </c>
      <c r="E41" s="65"/>
      <c r="G41" s="61" t="s">
        <v>1363</v>
      </c>
      <c r="I41" s="62"/>
      <c r="J41" s="62"/>
      <c r="K41" s="62"/>
      <c r="L41" s="62"/>
      <c r="M41" s="62"/>
      <c r="N41" s="62"/>
      <c r="O41" s="62"/>
      <c r="P41" s="22">
        <f t="shared" ref="P41:P50" si="4">SUM(I41:O41)</f>
        <v>0</v>
      </c>
      <c r="Q41" s="63"/>
      <c r="R41" s="63"/>
      <c r="S41" s="63"/>
      <c r="T41" s="63"/>
      <c r="U41" s="63"/>
      <c r="V41" s="63"/>
      <c r="W41" s="62"/>
      <c r="X41" s="62"/>
      <c r="Y41" s="62"/>
      <c r="Z41" s="23">
        <f t="shared" ref="Z41:Z50" si="5">SUM(Q41:Y41)</f>
        <v>0</v>
      </c>
      <c r="AB41" s="23">
        <f t="shared" ref="AB41:AB50" si="6">P41+Z41</f>
        <v>0</v>
      </c>
    </row>
    <row r="42" spans="1:28" x14ac:dyDescent="0.25">
      <c r="A42" s="12">
        <v>4.2</v>
      </c>
      <c r="C42" s="37" t="s">
        <v>1342</v>
      </c>
      <c r="D42" s="64" t="s">
        <v>1348</v>
      </c>
      <c r="E42" s="65"/>
      <c r="G42" s="61" t="s">
        <v>1363</v>
      </c>
      <c r="I42" s="62"/>
      <c r="J42" s="62"/>
      <c r="K42" s="62"/>
      <c r="L42" s="62"/>
      <c r="M42" s="62"/>
      <c r="N42" s="62"/>
      <c r="O42" s="62"/>
      <c r="P42" s="22">
        <f t="shared" si="4"/>
        <v>0</v>
      </c>
      <c r="Q42" s="63"/>
      <c r="R42" s="63"/>
      <c r="S42" s="63"/>
      <c r="T42" s="63"/>
      <c r="U42" s="63"/>
      <c r="V42" s="63"/>
      <c r="W42" s="62"/>
      <c r="X42" s="62"/>
      <c r="Y42" s="62"/>
      <c r="Z42" s="23">
        <f t="shared" si="5"/>
        <v>0</v>
      </c>
      <c r="AB42" s="23">
        <f t="shared" si="6"/>
        <v>0</v>
      </c>
    </row>
    <row r="43" spans="1:28" x14ac:dyDescent="0.25">
      <c r="A43" s="12">
        <v>4.3</v>
      </c>
      <c r="C43" s="37" t="s">
        <v>1338</v>
      </c>
      <c r="D43" s="64" t="s">
        <v>1348</v>
      </c>
      <c r="E43" s="65"/>
      <c r="G43" s="61" t="s">
        <v>1363</v>
      </c>
      <c r="I43" s="62"/>
      <c r="J43" s="62"/>
      <c r="K43" s="62"/>
      <c r="L43" s="62"/>
      <c r="M43" s="62"/>
      <c r="N43" s="62"/>
      <c r="O43" s="62"/>
      <c r="P43" s="22">
        <f t="shared" si="4"/>
        <v>0</v>
      </c>
      <c r="Q43" s="63"/>
      <c r="R43" s="63"/>
      <c r="S43" s="63"/>
      <c r="T43" s="63"/>
      <c r="U43" s="63"/>
      <c r="V43" s="63"/>
      <c r="W43" s="62"/>
      <c r="X43" s="62"/>
      <c r="Y43" s="62"/>
      <c r="Z43" s="23">
        <f t="shared" si="5"/>
        <v>0</v>
      </c>
      <c r="AB43" s="23">
        <f>P43+Z43</f>
        <v>0</v>
      </c>
    </row>
    <row r="44" spans="1:28" x14ac:dyDescent="0.25">
      <c r="A44" s="12">
        <v>4.4000000000000004</v>
      </c>
      <c r="C44" s="37" t="s">
        <v>1339</v>
      </c>
      <c r="D44" s="64" t="s">
        <v>1348</v>
      </c>
      <c r="E44" s="65"/>
      <c r="G44" s="61" t="s">
        <v>1363</v>
      </c>
      <c r="I44" s="62"/>
      <c r="J44" s="62"/>
      <c r="K44" s="62"/>
      <c r="L44" s="62"/>
      <c r="M44" s="62"/>
      <c r="N44" s="62"/>
      <c r="O44" s="62"/>
      <c r="P44" s="22">
        <f t="shared" si="4"/>
        <v>0</v>
      </c>
      <c r="Q44" s="63"/>
      <c r="R44" s="63"/>
      <c r="S44" s="63"/>
      <c r="T44" s="63"/>
      <c r="U44" s="63"/>
      <c r="V44" s="63"/>
      <c r="W44" s="62"/>
      <c r="X44" s="62"/>
      <c r="Y44" s="62"/>
      <c r="Z44" s="23">
        <f t="shared" si="5"/>
        <v>0</v>
      </c>
      <c r="AB44" s="23">
        <f t="shared" si="6"/>
        <v>0</v>
      </c>
    </row>
    <row r="45" spans="1:28" x14ac:dyDescent="0.25">
      <c r="A45" s="12">
        <v>4.5</v>
      </c>
      <c r="C45" s="37" t="s">
        <v>1341</v>
      </c>
      <c r="D45" s="64" t="s">
        <v>1348</v>
      </c>
      <c r="E45" s="65"/>
      <c r="G45" s="61" t="s">
        <v>1363</v>
      </c>
      <c r="I45" s="62"/>
      <c r="J45" s="62"/>
      <c r="K45" s="62"/>
      <c r="L45" s="62"/>
      <c r="M45" s="62"/>
      <c r="N45" s="62"/>
      <c r="O45" s="62"/>
      <c r="P45" s="22">
        <f t="shared" si="4"/>
        <v>0</v>
      </c>
      <c r="Q45" s="63"/>
      <c r="R45" s="63"/>
      <c r="S45" s="63"/>
      <c r="T45" s="63"/>
      <c r="U45" s="63"/>
      <c r="V45" s="63"/>
      <c r="W45" s="62"/>
      <c r="X45" s="62"/>
      <c r="Y45" s="62"/>
      <c r="Z45" s="23">
        <f t="shared" si="5"/>
        <v>0</v>
      </c>
      <c r="AB45" s="23">
        <f t="shared" si="6"/>
        <v>0</v>
      </c>
    </row>
    <row r="46" spans="1:28" x14ac:dyDescent="0.25">
      <c r="A46" s="12">
        <v>4.5999999999999996</v>
      </c>
      <c r="C46" s="37" t="s">
        <v>1340</v>
      </c>
      <c r="D46" s="64" t="s">
        <v>1348</v>
      </c>
      <c r="E46" s="65"/>
      <c r="G46" s="61" t="s">
        <v>1363</v>
      </c>
      <c r="I46" s="62"/>
      <c r="J46" s="62"/>
      <c r="K46" s="62"/>
      <c r="L46" s="62"/>
      <c r="M46" s="62"/>
      <c r="N46" s="62"/>
      <c r="O46" s="62"/>
      <c r="P46" s="22">
        <f t="shared" si="4"/>
        <v>0</v>
      </c>
      <c r="Q46" s="63"/>
      <c r="R46" s="63"/>
      <c r="S46" s="63"/>
      <c r="T46" s="63"/>
      <c r="U46" s="63"/>
      <c r="V46" s="63"/>
      <c r="W46" s="62"/>
      <c r="X46" s="62"/>
      <c r="Y46" s="62"/>
      <c r="Z46" s="23">
        <f t="shared" si="5"/>
        <v>0</v>
      </c>
      <c r="AB46" s="23">
        <f t="shared" si="6"/>
        <v>0</v>
      </c>
    </row>
    <row r="47" spans="1:28" x14ac:dyDescent="0.25">
      <c r="A47" s="12">
        <v>4.7</v>
      </c>
      <c r="C47" s="37" t="s">
        <v>1343</v>
      </c>
      <c r="D47" s="64" t="s">
        <v>1348</v>
      </c>
      <c r="E47" s="65"/>
      <c r="G47" s="61" t="s">
        <v>1363</v>
      </c>
      <c r="I47" s="62"/>
      <c r="J47" s="62"/>
      <c r="K47" s="62"/>
      <c r="L47" s="62"/>
      <c r="M47" s="62"/>
      <c r="N47" s="62"/>
      <c r="O47" s="62"/>
      <c r="P47" s="22">
        <f t="shared" si="4"/>
        <v>0</v>
      </c>
      <c r="Q47" s="63"/>
      <c r="R47" s="63"/>
      <c r="S47" s="63"/>
      <c r="T47" s="63"/>
      <c r="U47" s="63"/>
      <c r="V47" s="63"/>
      <c r="W47" s="62"/>
      <c r="X47" s="62"/>
      <c r="Y47" s="62"/>
      <c r="Z47" s="23">
        <f t="shared" si="5"/>
        <v>0</v>
      </c>
      <c r="AB47" s="23">
        <f t="shared" si="6"/>
        <v>0</v>
      </c>
    </row>
    <row r="48" spans="1:28" x14ac:dyDescent="0.25">
      <c r="A48" s="12">
        <v>4.8</v>
      </c>
      <c r="C48" s="37" t="s">
        <v>1344</v>
      </c>
      <c r="D48" s="64" t="s">
        <v>1348</v>
      </c>
      <c r="E48" s="65"/>
      <c r="G48" s="61" t="s">
        <v>1363</v>
      </c>
      <c r="I48" s="62"/>
      <c r="J48" s="62"/>
      <c r="K48" s="62"/>
      <c r="L48" s="62"/>
      <c r="M48" s="62"/>
      <c r="N48" s="62"/>
      <c r="O48" s="62"/>
      <c r="P48" s="22">
        <f t="shared" si="4"/>
        <v>0</v>
      </c>
      <c r="Q48" s="63"/>
      <c r="R48" s="63"/>
      <c r="S48" s="63"/>
      <c r="T48" s="63"/>
      <c r="U48" s="63"/>
      <c r="V48" s="63"/>
      <c r="W48" s="62"/>
      <c r="X48" s="62"/>
      <c r="Y48" s="62"/>
      <c r="Z48" s="23">
        <f t="shared" si="5"/>
        <v>0</v>
      </c>
      <c r="AB48" s="23">
        <f t="shared" si="6"/>
        <v>0</v>
      </c>
    </row>
    <row r="49" spans="1:29" x14ac:dyDescent="0.25">
      <c r="A49" s="12">
        <v>4.9000000000000004</v>
      </c>
      <c r="C49" s="37" t="s">
        <v>1345</v>
      </c>
      <c r="D49" s="64" t="s">
        <v>1348</v>
      </c>
      <c r="E49" s="65"/>
      <c r="G49" s="61" t="s">
        <v>1363</v>
      </c>
      <c r="I49" s="62"/>
      <c r="J49" s="62"/>
      <c r="K49" s="62"/>
      <c r="L49" s="62"/>
      <c r="M49" s="62"/>
      <c r="N49" s="62"/>
      <c r="O49" s="62"/>
      <c r="P49" s="22">
        <f t="shared" si="4"/>
        <v>0</v>
      </c>
      <c r="Q49" s="63"/>
      <c r="R49" s="63"/>
      <c r="S49" s="63"/>
      <c r="T49" s="63"/>
      <c r="U49" s="63"/>
      <c r="V49" s="63"/>
      <c r="W49" s="62"/>
      <c r="X49" s="62"/>
      <c r="Y49" s="62"/>
      <c r="Z49" s="23">
        <f t="shared" si="5"/>
        <v>0</v>
      </c>
      <c r="AB49" s="23">
        <f t="shared" si="6"/>
        <v>0</v>
      </c>
    </row>
    <row r="50" spans="1:29" x14ac:dyDescent="0.25">
      <c r="A50" s="12">
        <v>4.1100000000000003</v>
      </c>
      <c r="C50" s="37" t="s">
        <v>1346</v>
      </c>
      <c r="D50" s="64" t="s">
        <v>1348</v>
      </c>
      <c r="E50" s="65"/>
      <c r="G50" s="61" t="s">
        <v>1363</v>
      </c>
      <c r="I50" s="62"/>
      <c r="J50" s="62"/>
      <c r="K50" s="62"/>
      <c r="L50" s="62"/>
      <c r="M50" s="62"/>
      <c r="N50" s="62"/>
      <c r="O50" s="62"/>
      <c r="P50" s="22">
        <f t="shared" si="4"/>
        <v>0</v>
      </c>
      <c r="Q50" s="63"/>
      <c r="R50" s="63"/>
      <c r="S50" s="63"/>
      <c r="T50" s="63"/>
      <c r="U50" s="63"/>
      <c r="V50" s="63"/>
      <c r="W50" s="62"/>
      <c r="X50" s="62"/>
      <c r="Y50" s="62"/>
      <c r="Z50" s="23">
        <f t="shared" si="5"/>
        <v>0</v>
      </c>
      <c r="AB50" s="23">
        <f t="shared" si="6"/>
        <v>0</v>
      </c>
    </row>
    <row r="51" spans="1:29" x14ac:dyDescent="0.25">
      <c r="I51" s="21"/>
      <c r="J51" s="21"/>
      <c r="K51" s="21"/>
      <c r="L51" s="21"/>
      <c r="M51" s="21"/>
      <c r="N51" s="21"/>
      <c r="O51" s="21"/>
      <c r="P51" s="21"/>
    </row>
    <row r="52" spans="1:29" x14ac:dyDescent="0.25">
      <c r="E52" s="25" t="s">
        <v>3</v>
      </c>
      <c r="F52" s="25"/>
      <c r="G52" s="25"/>
      <c r="H52" s="25"/>
      <c r="I52" s="22">
        <f>SUM(I41:I50,I32:I38)</f>
        <v>0</v>
      </c>
      <c r="J52" s="22">
        <f t="shared" ref="J52:Z52" si="7">SUM(J41:J50,J32:J38)</f>
        <v>0</v>
      </c>
      <c r="K52" s="22">
        <f t="shared" si="7"/>
        <v>0</v>
      </c>
      <c r="L52" s="22">
        <f t="shared" si="7"/>
        <v>0</v>
      </c>
      <c r="M52" s="22">
        <f t="shared" si="7"/>
        <v>0</v>
      </c>
      <c r="N52" s="22">
        <f t="shared" si="7"/>
        <v>0</v>
      </c>
      <c r="O52" s="22">
        <f t="shared" si="7"/>
        <v>0</v>
      </c>
      <c r="P52" s="22">
        <f t="shared" si="7"/>
        <v>0</v>
      </c>
      <c r="Q52" s="22">
        <f t="shared" si="7"/>
        <v>0</v>
      </c>
      <c r="R52" s="22">
        <f t="shared" si="7"/>
        <v>0</v>
      </c>
      <c r="S52" s="22">
        <f t="shared" si="7"/>
        <v>0</v>
      </c>
      <c r="T52" s="22">
        <f t="shared" si="7"/>
        <v>0</v>
      </c>
      <c r="U52" s="22">
        <f t="shared" si="7"/>
        <v>0</v>
      </c>
      <c r="V52" s="22">
        <f t="shared" si="7"/>
        <v>0</v>
      </c>
      <c r="W52" s="22">
        <f t="shared" si="7"/>
        <v>0</v>
      </c>
      <c r="X52" s="22">
        <f t="shared" si="7"/>
        <v>0</v>
      </c>
      <c r="Y52" s="22">
        <f t="shared" si="7"/>
        <v>0</v>
      </c>
      <c r="Z52" s="22">
        <f t="shared" si="7"/>
        <v>0</v>
      </c>
      <c r="AB52" s="22">
        <f>SUM(AB41:AB50,AB32:AB38)</f>
        <v>0</v>
      </c>
    </row>
    <row r="53" spans="1:29" x14ac:dyDescent="0.25">
      <c r="E53" s="25"/>
      <c r="F53" s="25"/>
      <c r="G53" s="25"/>
      <c r="H53" s="25" t="s">
        <v>16</v>
      </c>
      <c r="I53" s="40"/>
      <c r="J53" s="40"/>
      <c r="K53" s="40"/>
      <c r="L53" s="40"/>
      <c r="M53" s="40"/>
      <c r="N53" s="40"/>
      <c r="O53" s="40"/>
      <c r="P53" s="38">
        <f>IFERROR(P52/P55,0)</f>
        <v>0</v>
      </c>
      <c r="Q53" s="40"/>
      <c r="R53" s="40"/>
      <c r="S53" s="40"/>
      <c r="T53" s="40"/>
      <c r="U53" s="40"/>
      <c r="V53" s="40"/>
      <c r="W53" s="40"/>
      <c r="X53" s="40"/>
      <c r="Y53" s="40"/>
      <c r="Z53" s="38">
        <f>IFERROR(Z52/Z55,0)</f>
        <v>0</v>
      </c>
      <c r="AA53" s="28"/>
      <c r="AB53" s="38">
        <f>IFERROR(AB52/AB55,0)</f>
        <v>0</v>
      </c>
    </row>
    <row r="54" spans="1:29" x14ac:dyDescent="0.25">
      <c r="I54" s="29"/>
      <c r="J54" s="29"/>
      <c r="K54" s="29"/>
      <c r="L54" s="29"/>
      <c r="M54" s="29"/>
      <c r="N54" s="29"/>
      <c r="O54" s="29"/>
      <c r="P54" s="29"/>
      <c r="Q54" s="30"/>
      <c r="R54" s="30"/>
      <c r="S54" s="30"/>
      <c r="T54" s="30"/>
      <c r="U54" s="30"/>
      <c r="V54" s="30"/>
      <c r="W54" s="30"/>
      <c r="X54" s="30"/>
      <c r="Y54" s="30"/>
      <c r="Z54" s="30"/>
      <c r="AB54" s="30"/>
    </row>
    <row r="55" spans="1:29" x14ac:dyDescent="0.25">
      <c r="F55" s="25"/>
      <c r="G55" s="25" t="s">
        <v>4</v>
      </c>
      <c r="H55" s="25"/>
      <c r="I55" s="22">
        <f t="shared" ref="I55:Z55" si="8">SUM(I52,I29)</f>
        <v>0</v>
      </c>
      <c r="J55" s="22">
        <f t="shared" si="8"/>
        <v>0</v>
      </c>
      <c r="K55" s="22">
        <f t="shared" si="8"/>
        <v>0</v>
      </c>
      <c r="L55" s="22">
        <f t="shared" si="8"/>
        <v>0</v>
      </c>
      <c r="M55" s="22">
        <f t="shared" si="8"/>
        <v>0</v>
      </c>
      <c r="N55" s="22">
        <f t="shared" si="8"/>
        <v>0</v>
      </c>
      <c r="O55" s="22">
        <f t="shared" si="8"/>
        <v>0</v>
      </c>
      <c r="P55" s="22">
        <f t="shared" si="8"/>
        <v>0</v>
      </c>
      <c r="Q55" s="22">
        <f t="shared" si="8"/>
        <v>0</v>
      </c>
      <c r="R55" s="22">
        <f t="shared" si="8"/>
        <v>0</v>
      </c>
      <c r="S55" s="22">
        <f t="shared" si="8"/>
        <v>0</v>
      </c>
      <c r="T55" s="22">
        <f t="shared" si="8"/>
        <v>0</v>
      </c>
      <c r="U55" s="22">
        <f t="shared" si="8"/>
        <v>0</v>
      </c>
      <c r="V55" s="22">
        <f t="shared" si="8"/>
        <v>0</v>
      </c>
      <c r="W55" s="22">
        <f t="shared" si="8"/>
        <v>0</v>
      </c>
      <c r="X55" s="22">
        <f t="shared" si="8"/>
        <v>0</v>
      </c>
      <c r="Y55" s="22">
        <f t="shared" si="8"/>
        <v>0</v>
      </c>
      <c r="Z55" s="22">
        <f t="shared" si="8"/>
        <v>0</v>
      </c>
      <c r="AB55" s="23">
        <f>P55+Z55</f>
        <v>0</v>
      </c>
      <c r="AC55" s="41" t="str">
        <f>IF(AB55&lt;&gt;E23,"ERROR - Total Budget must match your Total Distribution Amount","")</f>
        <v/>
      </c>
    </row>
    <row r="56" spans="1:29" x14ac:dyDescent="0.25">
      <c r="P56" s="41" t="str">
        <f>IF(P55&lt;&gt;E20,"ERROR - Total Budget must match July Distribution Amount","")</f>
        <v/>
      </c>
      <c r="Z56" s="41" t="str">
        <f>IF(Z55&lt;&gt;SUM(E21:E22),"ERROR - Total Budget must match sum of Aug. and Sept. Distribution Amount","")</f>
        <v/>
      </c>
    </row>
    <row r="57" spans="1:29" x14ac:dyDescent="0.25">
      <c r="B57" s="33" t="s">
        <v>1352</v>
      </c>
    </row>
    <row r="58" spans="1:29" ht="14.45" customHeight="1" x14ac:dyDescent="0.25">
      <c r="B58" s="48" t="s">
        <v>5</v>
      </c>
      <c r="C58" s="88" t="s">
        <v>1385</v>
      </c>
      <c r="D58" s="88"/>
      <c r="E58" s="88"/>
      <c r="F58" s="88"/>
      <c r="G58" s="88"/>
      <c r="H58" s="88"/>
      <c r="I58" s="88"/>
      <c r="J58" s="88"/>
      <c r="K58" s="88"/>
      <c r="L58" s="88"/>
      <c r="M58" s="88"/>
      <c r="N58" s="88"/>
      <c r="O58" s="88"/>
      <c r="P58" s="88"/>
      <c r="Q58" s="78"/>
      <c r="R58" s="78"/>
      <c r="S58" s="78"/>
      <c r="T58" s="78"/>
      <c r="U58" s="78"/>
      <c r="V58" s="78"/>
      <c r="W58" s="78"/>
      <c r="X58" s="78"/>
      <c r="Y58" s="78"/>
      <c r="Z58" s="78"/>
    </row>
    <row r="59" spans="1:29" ht="14.45" customHeight="1" x14ac:dyDescent="0.25">
      <c r="B59" s="48"/>
      <c r="C59" s="88"/>
      <c r="D59" s="88"/>
      <c r="E59" s="88"/>
      <c r="F59" s="88"/>
      <c r="G59" s="88"/>
      <c r="H59" s="88"/>
      <c r="I59" s="88"/>
      <c r="J59" s="88"/>
      <c r="K59" s="88"/>
      <c r="L59" s="88"/>
      <c r="M59" s="88"/>
      <c r="N59" s="88"/>
      <c r="O59" s="88"/>
      <c r="P59" s="88"/>
      <c r="Q59" s="78"/>
      <c r="R59" s="78"/>
      <c r="S59" s="78"/>
      <c r="T59" s="78"/>
      <c r="U59" s="78"/>
      <c r="V59" s="78"/>
      <c r="W59" s="78"/>
      <c r="X59" s="78"/>
      <c r="Y59" s="78"/>
      <c r="Z59" s="78"/>
    </row>
    <row r="60" spans="1:29" x14ac:dyDescent="0.25">
      <c r="B60" s="48"/>
      <c r="C60" s="88"/>
      <c r="D60" s="88"/>
      <c r="E60" s="88"/>
      <c r="F60" s="88"/>
      <c r="G60" s="88"/>
      <c r="H60" s="88"/>
      <c r="I60" s="88"/>
      <c r="J60" s="88"/>
      <c r="K60" s="88"/>
      <c r="L60" s="88"/>
      <c r="M60" s="88"/>
      <c r="N60" s="88"/>
      <c r="O60" s="88"/>
      <c r="P60" s="88"/>
      <c r="Q60" s="78"/>
      <c r="R60" s="78"/>
      <c r="S60" s="78"/>
      <c r="T60" s="78"/>
      <c r="U60" s="78"/>
      <c r="V60" s="78"/>
      <c r="W60" s="78"/>
      <c r="X60" s="78"/>
      <c r="Y60" s="78"/>
      <c r="Z60" s="78"/>
    </row>
    <row r="61" spans="1:29" x14ac:dyDescent="0.25">
      <c r="B61" s="48" t="s">
        <v>6</v>
      </c>
      <c r="C61" s="34" t="s">
        <v>1353</v>
      </c>
      <c r="D61" s="34"/>
      <c r="E61" s="34"/>
      <c r="F61" s="34"/>
      <c r="G61" s="34"/>
      <c r="H61" s="34"/>
      <c r="I61" s="34"/>
      <c r="J61" s="34"/>
      <c r="K61" s="34"/>
      <c r="L61" s="34"/>
      <c r="M61" s="34"/>
      <c r="N61" s="34"/>
      <c r="O61" s="34"/>
      <c r="P61" s="34"/>
      <c r="Q61" s="34"/>
      <c r="R61" s="34"/>
      <c r="S61" s="34"/>
      <c r="T61" s="34"/>
      <c r="U61" s="34"/>
      <c r="V61" s="34"/>
      <c r="W61" s="34"/>
      <c r="X61" s="34"/>
      <c r="Y61" s="35"/>
      <c r="Z61" s="35"/>
    </row>
    <row r="62" spans="1:29" ht="14.45" customHeight="1" x14ac:dyDescent="0.25">
      <c r="B62" s="48" t="s">
        <v>13</v>
      </c>
      <c r="C62" s="87" t="s">
        <v>1354</v>
      </c>
      <c r="D62" s="87"/>
      <c r="E62" s="87"/>
      <c r="F62" s="87"/>
      <c r="G62" s="87"/>
      <c r="H62" s="87"/>
      <c r="I62" s="87"/>
      <c r="J62" s="87"/>
      <c r="K62" s="87"/>
      <c r="L62" s="87"/>
      <c r="M62" s="87"/>
      <c r="N62" s="87"/>
      <c r="O62" s="87"/>
      <c r="P62" s="87"/>
      <c r="Q62" s="77"/>
      <c r="R62" s="77"/>
      <c r="S62" s="77"/>
      <c r="T62" s="77"/>
      <c r="U62" s="77"/>
      <c r="V62" s="77"/>
      <c r="W62" s="77"/>
      <c r="X62" s="77"/>
      <c r="Y62" s="77"/>
      <c r="Z62" s="77"/>
      <c r="AA62" s="35"/>
      <c r="AB62" s="35"/>
    </row>
    <row r="63" spans="1:29" x14ac:dyDescent="0.25">
      <c r="B63" s="48"/>
      <c r="C63" s="87"/>
      <c r="D63" s="87"/>
      <c r="E63" s="87"/>
      <c r="F63" s="87"/>
      <c r="G63" s="87"/>
      <c r="H63" s="87"/>
      <c r="I63" s="87"/>
      <c r="J63" s="87"/>
      <c r="K63" s="87"/>
      <c r="L63" s="87"/>
      <c r="M63" s="87"/>
      <c r="N63" s="87"/>
      <c r="O63" s="87"/>
      <c r="P63" s="87"/>
      <c r="Q63" s="77"/>
      <c r="R63" s="77"/>
      <c r="S63" s="77"/>
      <c r="T63" s="77"/>
      <c r="U63" s="77"/>
      <c r="V63" s="77"/>
      <c r="W63" s="77"/>
      <c r="X63" s="77"/>
      <c r="Y63" s="77"/>
      <c r="Z63" s="77"/>
      <c r="AA63" s="35"/>
      <c r="AB63" s="35"/>
    </row>
    <row r="64" spans="1:29" x14ac:dyDescent="0.25">
      <c r="B64" s="41"/>
      <c r="C64" s="87"/>
      <c r="D64" s="87"/>
      <c r="E64" s="87"/>
      <c r="F64" s="87"/>
      <c r="G64" s="87"/>
      <c r="H64" s="87"/>
      <c r="I64" s="87"/>
      <c r="J64" s="87"/>
      <c r="K64" s="87"/>
      <c r="L64" s="87"/>
      <c r="M64" s="87"/>
      <c r="N64" s="87"/>
      <c r="O64" s="87"/>
      <c r="P64" s="87"/>
      <c r="Q64" s="77"/>
      <c r="R64" s="77"/>
      <c r="S64" s="77"/>
      <c r="T64" s="77"/>
      <c r="U64" s="77"/>
      <c r="V64" s="77"/>
      <c r="W64" s="77"/>
      <c r="X64" s="77"/>
      <c r="Y64" s="77"/>
      <c r="Z64" s="77"/>
      <c r="AA64" s="36"/>
      <c r="AB64" s="36"/>
    </row>
    <row r="65" spans="2:26" x14ac:dyDescent="0.25">
      <c r="B65" s="41"/>
      <c r="C65" s="87"/>
      <c r="D65" s="87"/>
      <c r="E65" s="87"/>
      <c r="F65" s="87"/>
      <c r="G65" s="87"/>
      <c r="H65" s="87"/>
      <c r="I65" s="87"/>
      <c r="J65" s="87"/>
      <c r="K65" s="87"/>
      <c r="L65" s="87"/>
      <c r="M65" s="87"/>
      <c r="N65" s="87"/>
      <c r="O65" s="87"/>
      <c r="P65" s="87"/>
      <c r="Q65" s="77"/>
      <c r="R65" s="77"/>
      <c r="S65" s="77"/>
      <c r="T65" s="77"/>
      <c r="U65" s="77"/>
      <c r="V65" s="77"/>
      <c r="W65" s="77"/>
      <c r="X65" s="77"/>
      <c r="Y65" s="77"/>
      <c r="Z65" s="77"/>
    </row>
    <row r="66" spans="2:26" x14ac:dyDescent="0.25">
      <c r="B66" s="41"/>
      <c r="C66" s="87"/>
      <c r="D66" s="87"/>
      <c r="E66" s="87"/>
      <c r="F66" s="87"/>
      <c r="G66" s="87"/>
      <c r="H66" s="87"/>
      <c r="I66" s="87"/>
      <c r="J66" s="87"/>
      <c r="K66" s="87"/>
      <c r="L66" s="87"/>
      <c r="M66" s="87"/>
      <c r="N66" s="87"/>
      <c r="O66" s="87"/>
      <c r="P66" s="87"/>
      <c r="Q66" s="77"/>
      <c r="R66" s="77"/>
      <c r="S66" s="77"/>
      <c r="T66" s="77"/>
      <c r="U66" s="77"/>
      <c r="V66" s="77"/>
      <c r="W66" s="77"/>
      <c r="X66" s="77"/>
      <c r="Y66" s="77"/>
      <c r="Z66" s="77"/>
    </row>
    <row r="67" spans="2:26" x14ac:dyDescent="0.25">
      <c r="B67" s="41"/>
      <c r="C67" s="79" t="s">
        <v>1355</v>
      </c>
      <c r="D67" s="74"/>
      <c r="E67" s="74"/>
      <c r="F67" s="74"/>
      <c r="G67" s="74"/>
      <c r="H67" s="74"/>
      <c r="I67" s="74"/>
      <c r="J67" s="74"/>
      <c r="K67" s="74"/>
      <c r="L67" s="74"/>
      <c r="M67" s="74"/>
      <c r="N67" s="74"/>
      <c r="O67" s="74"/>
      <c r="P67" s="74"/>
      <c r="Q67" s="74"/>
      <c r="R67" s="74"/>
      <c r="S67" s="74"/>
      <c r="T67" s="74"/>
      <c r="U67" s="74"/>
      <c r="V67" s="74"/>
      <c r="W67" s="74"/>
      <c r="X67" s="74"/>
      <c r="Y67" s="74"/>
      <c r="Z67" s="74"/>
    </row>
    <row r="68" spans="2:26" ht="14.45" customHeight="1" x14ac:dyDescent="0.25">
      <c r="B68" s="49" t="s">
        <v>7</v>
      </c>
      <c r="C68" s="88" t="s">
        <v>1386</v>
      </c>
      <c r="D68" s="88"/>
      <c r="E68" s="88"/>
      <c r="F68" s="88"/>
      <c r="G68" s="88"/>
      <c r="H68" s="88"/>
      <c r="I68" s="88"/>
      <c r="J68" s="88"/>
      <c r="K68" s="88"/>
      <c r="L68" s="88"/>
      <c r="M68" s="88"/>
      <c r="N68" s="88"/>
      <c r="O68" s="88"/>
      <c r="P68" s="88"/>
      <c r="Q68" s="78"/>
      <c r="R68" s="78"/>
      <c r="S68" s="78"/>
      <c r="T68" s="78"/>
      <c r="U68" s="78"/>
      <c r="V68" s="78"/>
      <c r="W68" s="78"/>
      <c r="X68" s="78"/>
      <c r="Y68" s="78"/>
      <c r="Z68" s="78"/>
    </row>
    <row r="69" spans="2:26" x14ac:dyDescent="0.25">
      <c r="B69" s="49"/>
      <c r="C69" s="88"/>
      <c r="D69" s="88"/>
      <c r="E69" s="88"/>
      <c r="F69" s="88"/>
      <c r="G69" s="88"/>
      <c r="H69" s="88"/>
      <c r="I69" s="88"/>
      <c r="J69" s="88"/>
      <c r="K69" s="88"/>
      <c r="L69" s="88"/>
      <c r="M69" s="88"/>
      <c r="N69" s="88"/>
      <c r="O69" s="88"/>
      <c r="P69" s="88"/>
      <c r="Q69" s="78"/>
      <c r="R69" s="78"/>
      <c r="S69" s="78"/>
      <c r="T69" s="78"/>
      <c r="U69" s="78"/>
      <c r="V69" s="78"/>
      <c r="W69" s="78"/>
      <c r="X69" s="78"/>
      <c r="Y69" s="78"/>
      <c r="Z69" s="78"/>
    </row>
    <row r="70" spans="2:26" x14ac:dyDescent="0.25">
      <c r="B70" s="47"/>
      <c r="C70" s="46"/>
      <c r="D70" s="46"/>
      <c r="E70" s="46"/>
      <c r="F70" s="46"/>
      <c r="G70" s="46"/>
      <c r="H70" s="46"/>
      <c r="I70" s="46"/>
      <c r="J70" s="75"/>
      <c r="K70" s="75"/>
      <c r="L70" s="75"/>
      <c r="M70" s="75"/>
      <c r="N70" s="46"/>
      <c r="O70" s="46"/>
      <c r="P70" s="46"/>
      <c r="Q70" s="46"/>
      <c r="R70" s="75"/>
      <c r="S70" s="75"/>
      <c r="T70" s="75"/>
      <c r="U70" s="75"/>
      <c r="V70" s="75"/>
      <c r="W70" s="46"/>
      <c r="X70" s="46"/>
      <c r="Y70" s="46"/>
      <c r="Z70" s="46"/>
    </row>
    <row r="71" spans="2:26" x14ac:dyDescent="0.25">
      <c r="B71" s="33" t="s">
        <v>1350</v>
      </c>
    </row>
    <row r="72" spans="2:26" ht="14.45" customHeight="1" x14ac:dyDescent="0.25">
      <c r="B72" s="45" t="s">
        <v>1337</v>
      </c>
      <c r="C72" s="87" t="s">
        <v>1387</v>
      </c>
      <c r="D72" s="87"/>
      <c r="E72" s="87"/>
      <c r="F72" s="87"/>
      <c r="G72" s="87"/>
      <c r="H72" s="87"/>
      <c r="I72" s="87"/>
      <c r="J72" s="87"/>
      <c r="K72" s="87"/>
      <c r="L72" s="87"/>
      <c r="M72" s="87"/>
      <c r="N72" s="87"/>
      <c r="O72" s="87"/>
      <c r="P72" s="87"/>
      <c r="Q72" s="77"/>
      <c r="R72" s="77"/>
      <c r="S72" s="77"/>
      <c r="T72" s="77"/>
      <c r="U72" s="77"/>
      <c r="V72" s="77"/>
      <c r="W72" s="77"/>
      <c r="X72" s="77"/>
      <c r="Y72" s="77"/>
      <c r="Z72" s="77"/>
    </row>
    <row r="73" spans="2:26" x14ac:dyDescent="0.25">
      <c r="C73" s="87"/>
      <c r="D73" s="87"/>
      <c r="E73" s="87"/>
      <c r="F73" s="87"/>
      <c r="G73" s="87"/>
      <c r="H73" s="87"/>
      <c r="I73" s="87"/>
      <c r="J73" s="87"/>
      <c r="K73" s="87"/>
      <c r="L73" s="87"/>
      <c r="M73" s="87"/>
      <c r="N73" s="87"/>
      <c r="O73" s="87"/>
      <c r="P73" s="87"/>
      <c r="Q73" s="77"/>
      <c r="R73" s="77"/>
      <c r="S73" s="77"/>
      <c r="T73" s="77"/>
      <c r="U73" s="77"/>
      <c r="V73" s="77"/>
      <c r="W73" s="77"/>
      <c r="X73" s="77"/>
      <c r="Y73" s="77"/>
      <c r="Z73" s="77"/>
    </row>
    <row r="74" spans="2:26" x14ac:dyDescent="0.25">
      <c r="B74" s="45" t="s">
        <v>1342</v>
      </c>
      <c r="C74" s="90" t="s">
        <v>1377</v>
      </c>
      <c r="D74" s="90"/>
      <c r="E74" s="90"/>
      <c r="F74" s="90"/>
      <c r="G74" s="90"/>
      <c r="H74" s="90"/>
      <c r="I74" s="90"/>
      <c r="J74" s="90"/>
      <c r="K74" s="90"/>
      <c r="L74" s="90"/>
      <c r="M74" s="90"/>
      <c r="N74" s="90"/>
      <c r="O74" s="90"/>
      <c r="P74" s="90"/>
    </row>
    <row r="75" spans="2:26" ht="14.45" customHeight="1" x14ac:dyDescent="0.25">
      <c r="B75" s="45" t="s">
        <v>1338</v>
      </c>
      <c r="C75" s="87" t="s">
        <v>1378</v>
      </c>
      <c r="D75" s="87"/>
      <c r="E75" s="87"/>
      <c r="F75" s="87"/>
      <c r="G75" s="87"/>
      <c r="H75" s="87"/>
      <c r="I75" s="87"/>
      <c r="J75" s="87"/>
      <c r="K75" s="87"/>
      <c r="L75" s="87"/>
      <c r="M75" s="87"/>
      <c r="N75" s="87"/>
      <c r="O75" s="87"/>
      <c r="P75" s="87"/>
      <c r="Q75" s="77"/>
      <c r="R75" s="77"/>
      <c r="S75" s="77"/>
      <c r="T75" s="77"/>
      <c r="U75" s="77"/>
      <c r="V75" s="77"/>
      <c r="W75" s="77"/>
      <c r="X75" s="77"/>
      <c r="Y75" s="77"/>
      <c r="Z75" s="77"/>
    </row>
    <row r="76" spans="2:26" x14ac:dyDescent="0.25">
      <c r="B76" s="45"/>
      <c r="C76" s="87"/>
      <c r="D76" s="87"/>
      <c r="E76" s="87"/>
      <c r="F76" s="87"/>
      <c r="G76" s="87"/>
      <c r="H76" s="87"/>
      <c r="I76" s="87"/>
      <c r="J76" s="87"/>
      <c r="K76" s="87"/>
      <c r="L76" s="87"/>
      <c r="M76" s="87"/>
      <c r="N76" s="87"/>
      <c r="O76" s="87"/>
      <c r="P76" s="87"/>
      <c r="Q76" s="77"/>
      <c r="R76" s="77"/>
      <c r="S76" s="77"/>
      <c r="T76" s="77"/>
      <c r="U76" s="77"/>
      <c r="V76" s="77"/>
      <c r="W76" s="77"/>
      <c r="X76" s="77"/>
      <c r="Y76" s="77"/>
      <c r="Z76" s="77"/>
    </row>
    <row r="77" spans="2:26" ht="14.45" customHeight="1" x14ac:dyDescent="0.25">
      <c r="B77" s="45" t="s">
        <v>1351</v>
      </c>
      <c r="C77" s="87" t="s">
        <v>1379</v>
      </c>
      <c r="D77" s="87"/>
      <c r="E77" s="87"/>
      <c r="F77" s="87"/>
      <c r="G77" s="87"/>
      <c r="H77" s="87"/>
      <c r="I77" s="87"/>
      <c r="J77" s="87"/>
      <c r="K77" s="87"/>
      <c r="L77" s="87"/>
      <c r="M77" s="87"/>
      <c r="N77" s="87"/>
      <c r="O77" s="87"/>
      <c r="P77" s="87"/>
      <c r="Q77" s="77"/>
      <c r="R77" s="77"/>
      <c r="S77" s="77"/>
      <c r="T77" s="77"/>
      <c r="U77" s="77"/>
      <c r="V77" s="77"/>
      <c r="W77" s="77"/>
      <c r="X77" s="77"/>
      <c r="Y77" s="77"/>
      <c r="Z77" s="77"/>
    </row>
    <row r="78" spans="2:26" x14ac:dyDescent="0.25">
      <c r="B78" s="45"/>
      <c r="C78" s="87"/>
      <c r="D78" s="87"/>
      <c r="E78" s="87"/>
      <c r="F78" s="87"/>
      <c r="G78" s="87"/>
      <c r="H78" s="87"/>
      <c r="I78" s="87"/>
      <c r="J78" s="87"/>
      <c r="K78" s="87"/>
      <c r="L78" s="87"/>
      <c r="M78" s="87"/>
      <c r="N78" s="87"/>
      <c r="O78" s="87"/>
      <c r="P78" s="87"/>
      <c r="Q78" s="77"/>
      <c r="R78" s="77"/>
      <c r="S78" s="77"/>
      <c r="T78" s="77"/>
      <c r="U78" s="77"/>
      <c r="V78" s="77"/>
      <c r="W78" s="77"/>
      <c r="X78" s="77"/>
      <c r="Y78" s="77"/>
      <c r="Z78" s="77"/>
    </row>
    <row r="79" spans="2:26" ht="14.45" customHeight="1" x14ac:dyDescent="0.25">
      <c r="B79" s="45" t="s">
        <v>1341</v>
      </c>
      <c r="C79" s="87" t="s">
        <v>1380</v>
      </c>
      <c r="D79" s="87"/>
      <c r="E79" s="87"/>
      <c r="F79" s="87"/>
      <c r="G79" s="87"/>
      <c r="H79" s="87"/>
      <c r="I79" s="87"/>
      <c r="J79" s="87"/>
      <c r="K79" s="87"/>
      <c r="L79" s="87"/>
      <c r="M79" s="87"/>
      <c r="N79" s="87"/>
      <c r="O79" s="87"/>
      <c r="P79" s="87"/>
      <c r="Q79" s="77"/>
      <c r="R79" s="77"/>
      <c r="S79" s="77"/>
      <c r="T79" s="77"/>
      <c r="U79" s="77"/>
      <c r="V79" s="77"/>
      <c r="W79" s="77"/>
      <c r="X79" s="77"/>
      <c r="Y79" s="77"/>
      <c r="Z79" s="77"/>
    </row>
    <row r="80" spans="2:26" x14ac:dyDescent="0.25">
      <c r="B80" s="45"/>
      <c r="C80" s="87"/>
      <c r="D80" s="87"/>
      <c r="E80" s="87"/>
      <c r="F80" s="87"/>
      <c r="G80" s="87"/>
      <c r="H80" s="87"/>
      <c r="I80" s="87"/>
      <c r="J80" s="87"/>
      <c r="K80" s="87"/>
      <c r="L80" s="87"/>
      <c r="M80" s="87"/>
      <c r="N80" s="87"/>
      <c r="O80" s="87"/>
      <c r="P80" s="87"/>
      <c r="Q80" s="77"/>
      <c r="R80" s="77"/>
      <c r="S80" s="77"/>
      <c r="T80" s="77"/>
      <c r="U80" s="77"/>
      <c r="V80" s="77"/>
      <c r="W80" s="77"/>
      <c r="X80" s="77"/>
      <c r="Y80" s="77"/>
      <c r="Z80" s="77"/>
    </row>
    <row r="81" spans="2:26" ht="14.45" customHeight="1" x14ac:dyDescent="0.25">
      <c r="B81" s="45" t="s">
        <v>1340</v>
      </c>
      <c r="C81" s="87" t="s">
        <v>1381</v>
      </c>
      <c r="D81" s="87"/>
      <c r="E81" s="87"/>
      <c r="F81" s="87"/>
      <c r="G81" s="87"/>
      <c r="H81" s="87"/>
      <c r="I81" s="87"/>
      <c r="J81" s="87"/>
      <c r="K81" s="87"/>
      <c r="L81" s="87"/>
      <c r="M81" s="87"/>
      <c r="N81" s="87"/>
      <c r="O81" s="87"/>
      <c r="P81" s="87"/>
      <c r="Q81" s="77"/>
      <c r="R81" s="77"/>
      <c r="S81" s="77"/>
      <c r="T81" s="77"/>
      <c r="U81" s="77"/>
      <c r="V81" s="77"/>
      <c r="W81" s="77"/>
      <c r="X81" s="77"/>
      <c r="Y81" s="77"/>
      <c r="Z81" s="77"/>
    </row>
    <row r="82" spans="2:26" x14ac:dyDescent="0.25">
      <c r="C82" s="87"/>
      <c r="D82" s="87"/>
      <c r="E82" s="87"/>
      <c r="F82" s="87"/>
      <c r="G82" s="87"/>
      <c r="H82" s="87"/>
      <c r="I82" s="87"/>
      <c r="J82" s="87"/>
      <c r="K82" s="87"/>
      <c r="L82" s="87"/>
      <c r="M82" s="87"/>
      <c r="N82" s="87"/>
      <c r="O82" s="87"/>
      <c r="P82" s="87"/>
      <c r="Q82" s="77"/>
      <c r="R82" s="77"/>
      <c r="S82" s="77"/>
      <c r="T82" s="77"/>
      <c r="U82" s="77"/>
      <c r="V82" s="77"/>
      <c r="W82" s="77"/>
      <c r="X82" s="77"/>
      <c r="Y82" s="77"/>
      <c r="Z82" s="77"/>
    </row>
  </sheetData>
  <mergeCells count="17">
    <mergeCell ref="C79:P80"/>
    <mergeCell ref="C81:P82"/>
    <mergeCell ref="C72:P73"/>
    <mergeCell ref="C74:P74"/>
    <mergeCell ref="C75:P76"/>
    <mergeCell ref="C62:P66"/>
    <mergeCell ref="C68:P69"/>
    <mergeCell ref="I23:P23"/>
    <mergeCell ref="Q23:Y23"/>
    <mergeCell ref="C77:P78"/>
    <mergeCell ref="C33:E33"/>
    <mergeCell ref="C34:E34"/>
    <mergeCell ref="AB23:AB24"/>
    <mergeCell ref="C32:E32"/>
    <mergeCell ref="C38:E38"/>
    <mergeCell ref="C28:E28"/>
    <mergeCell ref="C58:P60"/>
  </mergeCells>
  <conditionalFormatting sqref="P30">
    <cfRule type="expression" dxfId="26" priority="47">
      <formula>$P$30&gt;=0.5</formula>
    </cfRule>
    <cfRule type="expression" dxfId="25" priority="48">
      <formula>$P$30&lt;0.5</formula>
    </cfRule>
  </conditionalFormatting>
  <conditionalFormatting sqref="P53">
    <cfRule type="expression" dxfId="24" priority="29">
      <formula>$P$53&lt;=0.5</formula>
    </cfRule>
    <cfRule type="expression" dxfId="23" priority="30">
      <formula>$P$53&gt;0.5</formula>
    </cfRule>
  </conditionalFormatting>
  <conditionalFormatting sqref="Z53">
    <cfRule type="expression" dxfId="22" priority="23">
      <formula>$Z$53&lt;=0.6875</formula>
    </cfRule>
    <cfRule type="expression" dxfId="21" priority="24">
      <formula>$Z$53&gt;0.6875</formula>
    </cfRule>
  </conditionalFormatting>
  <conditionalFormatting sqref="AB53">
    <cfRule type="expression" dxfId="20" priority="21">
      <formula>$AB$53&lt;=0.625</formula>
    </cfRule>
    <cfRule type="expression" dxfId="19" priority="22">
      <formula>$AB$53&gt;0.625</formula>
    </cfRule>
  </conditionalFormatting>
  <conditionalFormatting sqref="Z30">
    <cfRule type="expression" dxfId="18" priority="19">
      <formula>$Z$30&gt;=0.6875</formula>
    </cfRule>
    <cfRule type="expression" dxfId="17" priority="20">
      <formula>$Z$30&lt;0.6875</formula>
    </cfRule>
  </conditionalFormatting>
  <conditionalFormatting sqref="AB30">
    <cfRule type="expression" dxfId="16" priority="17">
      <formula>$AB$30&gt;=0.625</formula>
    </cfRule>
    <cfRule type="expression" dxfId="15" priority="18">
      <formula>$AB$30&lt;0.625</formula>
    </cfRule>
  </conditionalFormatting>
  <conditionalFormatting sqref="E11">
    <cfRule type="expression" dxfId="14" priority="15">
      <formula>$E$11="Complete"</formula>
    </cfRule>
    <cfRule type="expression" dxfId="13" priority="16">
      <formula>$E$11="Budget is incomplete - Budgeted amount does not equal Distribution Amount - Please revise Budget"</formula>
    </cfRule>
  </conditionalFormatting>
  <conditionalFormatting sqref="E12">
    <cfRule type="expression" dxfId="12" priority="13">
      <formula>$E$12="Complete"</formula>
    </cfRule>
    <cfRule type="expression" dxfId="11" priority="14">
      <formula>$E$12="Budget is incomplete - Budgeted amount does not equal Distribution Amount - Please revise Budget"</formula>
    </cfRule>
  </conditionalFormatting>
  <conditionalFormatting sqref="E17">
    <cfRule type="expression" dxfId="10" priority="7">
      <formula>$E$17="Complete"</formula>
    </cfRule>
    <cfRule type="expression" dxfId="9" priority="8">
      <formula>$E$17="All selections for funds being related to only vaccinated staff are not complete. Please ensure that all fields are selected as 'Yes' or 'No' for rows utilized in your budget or 'N/A' for rows not utilized in you budget"</formula>
    </cfRule>
  </conditionalFormatting>
  <conditionalFormatting sqref="E7">
    <cfRule type="expression" dxfId="8" priority="5">
      <formula>$E$7="COMPLETE"</formula>
    </cfRule>
    <cfRule type="expression" dxfId="7" priority="6">
      <formula>$E$7="NOT COMPLETE - See Below"</formula>
    </cfRule>
  </conditionalFormatting>
  <conditionalFormatting sqref="E9">
    <cfRule type="expression" dxfId="6" priority="3">
      <formula>$E$9="Complete"</formula>
    </cfRule>
    <cfRule type="expression" dxfId="5" priority="4">
      <formula>$E$9="You must select your facility form the drop down menu in Cell E18. Please select your faciity to proceed"</formula>
    </cfRule>
  </conditionalFormatting>
  <conditionalFormatting sqref="E14">
    <cfRule type="expression" dxfId="4" priority="11">
      <formula>$E$14="Complete"</formula>
    </cfRule>
    <cfRule type="expression" dxfId="3" priority="12">
      <formula>$E$14="Minimum pass-through % not met - Please revise Budget"</formula>
    </cfRule>
  </conditionalFormatting>
  <conditionalFormatting sqref="E15">
    <cfRule type="expression" dxfId="2" priority="1">
      <formula>$E$15="Complete"</formula>
    </cfRule>
    <cfRule type="expression" dxfId="1" priority="2">
      <formula>$E$15="Minimum pass-through % not met - Please revise Budget"</formula>
    </cfRule>
  </conditionalFormatting>
  <dataValidations count="1">
    <dataValidation type="decimal" operator="greaterThan" allowBlank="1" showInputMessage="1" showErrorMessage="1" sqref="I25:O28 I32:O38 I41:O50 Q41:Y50 Q32:Y38 Q25:Y28" xr:uid="{8DDBE716-20D4-4639-86A3-CA43B351E98A}">
      <formula1>-0.01</formula1>
    </dataValidation>
  </dataValidations>
  <pageMargins left="0.7" right="0.7" top="0.75" bottom="0.75" header="0.3" footer="0.3"/>
  <pageSetup orientation="portrait" horizontalDpi="300" verticalDpi="0" r:id="rId1"/>
  <ignoredErrors>
    <ignoredError sqref="C41:C5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3A1DBC93-63E7-43A6-8DF4-EAAE8F237E00}">
          <x14:formula1>
            <xm:f>'Drop Down'!$A$1:$A$4</xm:f>
          </x14:formula1>
          <xm:sqref>G25:G28 G41:G50 G32:G38</xm:sqref>
        </x14:dataValidation>
        <x14:dataValidation type="list" allowBlank="1" showInputMessage="1" showErrorMessage="1" xr:uid="{3900F2AA-6BA6-4C7A-8851-FE9F2EA46872}">
          <x14:formula1>
            <xm:f>'Facility Payment Details'!$C$2:$C$650</xm:f>
          </x14:formula1>
          <xm:sqref>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092F7-1F6B-43BF-BE23-211881AE1ACB}">
  <dimension ref="A1:N43"/>
  <sheetViews>
    <sheetView showGridLines="0" zoomScale="140" zoomScaleNormal="140" workbookViewId="0">
      <selection activeCell="B15" sqref="B15"/>
    </sheetView>
  </sheetViews>
  <sheetFormatPr defaultRowHeight="15" x14ac:dyDescent="0.25"/>
  <cols>
    <col min="1" max="1" width="6.42578125" customWidth="1"/>
  </cols>
  <sheetData>
    <row r="1" spans="1:14" x14ac:dyDescent="0.25">
      <c r="A1" t="s">
        <v>9</v>
      </c>
    </row>
    <row r="2" spans="1:14" x14ac:dyDescent="0.25">
      <c r="A2" t="s">
        <v>10</v>
      </c>
    </row>
    <row r="4" spans="1:14" x14ac:dyDescent="0.25">
      <c r="B4" s="91" t="s">
        <v>14</v>
      </c>
      <c r="C4" s="91"/>
      <c r="D4" s="91"/>
      <c r="E4" s="91"/>
      <c r="F4" s="91"/>
      <c r="G4" s="91"/>
      <c r="H4" s="91"/>
      <c r="I4" s="91"/>
      <c r="J4" s="91"/>
      <c r="K4" s="91"/>
      <c r="L4" s="91"/>
      <c r="M4" s="91"/>
      <c r="N4" s="91"/>
    </row>
    <row r="5" spans="1:14" x14ac:dyDescent="0.25">
      <c r="B5" s="91"/>
      <c r="C5" s="91"/>
      <c r="D5" s="91"/>
      <c r="E5" s="91"/>
      <c r="F5" s="91"/>
      <c r="G5" s="91"/>
      <c r="H5" s="91"/>
      <c r="I5" s="91"/>
      <c r="J5" s="91"/>
      <c r="K5" s="91"/>
      <c r="L5" s="91"/>
      <c r="M5" s="91"/>
      <c r="N5" s="91"/>
    </row>
    <row r="6" spans="1:14" x14ac:dyDescent="0.25">
      <c r="B6" s="91"/>
      <c r="C6" s="91"/>
      <c r="D6" s="91"/>
      <c r="E6" s="91"/>
      <c r="F6" s="91"/>
      <c r="G6" s="91"/>
      <c r="H6" s="91"/>
      <c r="I6" s="91"/>
      <c r="J6" s="91"/>
      <c r="K6" s="91"/>
      <c r="L6" s="91"/>
      <c r="M6" s="91"/>
      <c r="N6" s="91"/>
    </row>
    <row r="7" spans="1:14" x14ac:dyDescent="0.25">
      <c r="B7" s="91"/>
      <c r="C7" s="91"/>
      <c r="D7" s="91"/>
      <c r="E7" s="91"/>
      <c r="F7" s="91"/>
      <c r="G7" s="91"/>
      <c r="H7" s="91"/>
      <c r="I7" s="91"/>
      <c r="J7" s="91"/>
      <c r="K7" s="91"/>
      <c r="L7" s="91"/>
      <c r="M7" s="91"/>
      <c r="N7" s="91"/>
    </row>
    <row r="8" spans="1:14" ht="15" customHeight="1" x14ac:dyDescent="0.25">
      <c r="C8" s="4"/>
      <c r="D8" s="4"/>
      <c r="E8" s="4"/>
      <c r="F8" s="4"/>
      <c r="G8" s="4"/>
      <c r="H8" s="4"/>
      <c r="I8" s="4"/>
      <c r="J8" s="4"/>
      <c r="K8" s="4"/>
      <c r="L8" s="4"/>
      <c r="M8" s="4"/>
      <c r="N8" s="4"/>
    </row>
    <row r="9" spans="1:14" x14ac:dyDescent="0.25">
      <c r="B9" s="4"/>
      <c r="C9" s="6" t="s">
        <v>15</v>
      </c>
      <c r="D9" s="4"/>
      <c r="E9" s="4"/>
      <c r="F9" s="4"/>
      <c r="G9" s="4"/>
      <c r="H9" s="4"/>
      <c r="I9" s="4"/>
      <c r="J9" s="4"/>
      <c r="K9" s="4"/>
      <c r="L9" s="4"/>
      <c r="M9" s="4"/>
      <c r="N9" s="4"/>
    </row>
    <row r="10" spans="1:14" x14ac:dyDescent="0.25">
      <c r="B10" s="4"/>
      <c r="C10" s="93" t="s">
        <v>1418</v>
      </c>
      <c r="D10" s="93"/>
      <c r="E10" s="93"/>
      <c r="F10" s="93"/>
      <c r="G10" s="93"/>
      <c r="H10" s="93"/>
      <c r="I10" s="93"/>
      <c r="J10" s="93"/>
      <c r="K10" s="93"/>
      <c r="L10" s="93"/>
      <c r="M10" s="93"/>
      <c r="N10" s="4"/>
    </row>
    <row r="11" spans="1:14" x14ac:dyDescent="0.25">
      <c r="B11" s="4"/>
      <c r="C11" s="93"/>
      <c r="D11" s="93"/>
      <c r="E11" s="93"/>
      <c r="F11" s="93"/>
      <c r="G11" s="93"/>
      <c r="H11" s="93"/>
      <c r="I11" s="93"/>
      <c r="J11" s="93"/>
      <c r="K11" s="93"/>
      <c r="L11" s="93"/>
      <c r="M11" s="93"/>
      <c r="N11" s="4"/>
    </row>
    <row r="12" spans="1:14" x14ac:dyDescent="0.25">
      <c r="B12" s="4"/>
      <c r="C12" s="93"/>
      <c r="D12" s="93"/>
      <c r="E12" s="93"/>
      <c r="F12" s="93"/>
      <c r="G12" s="93"/>
      <c r="H12" s="93"/>
      <c r="I12" s="93"/>
      <c r="J12" s="93"/>
      <c r="K12" s="93"/>
      <c r="L12" s="93"/>
      <c r="M12" s="93"/>
      <c r="N12" s="4"/>
    </row>
    <row r="13" spans="1:14" x14ac:dyDescent="0.25">
      <c r="B13" s="4"/>
      <c r="C13" s="93"/>
      <c r="D13" s="93"/>
      <c r="E13" s="93"/>
      <c r="F13" s="93"/>
      <c r="G13" s="93"/>
      <c r="H13" s="93"/>
      <c r="I13" s="93"/>
      <c r="J13" s="93"/>
      <c r="K13" s="93"/>
      <c r="L13" s="93"/>
      <c r="M13" s="93"/>
      <c r="N13" s="4"/>
    </row>
    <row r="14" spans="1:14" x14ac:dyDescent="0.25">
      <c r="B14" s="4"/>
      <c r="C14" s="93"/>
      <c r="D14" s="93"/>
      <c r="E14" s="93"/>
      <c r="F14" s="93"/>
      <c r="G14" s="93"/>
      <c r="H14" s="93"/>
      <c r="I14" s="93"/>
      <c r="J14" s="93"/>
      <c r="K14" s="93"/>
      <c r="L14" s="93"/>
      <c r="M14" s="93"/>
      <c r="N14" s="4"/>
    </row>
    <row r="15" spans="1:14" x14ac:dyDescent="0.25">
      <c r="B15" s="4"/>
      <c r="C15" s="93"/>
      <c r="D15" s="93"/>
      <c r="E15" s="93"/>
      <c r="F15" s="93"/>
      <c r="G15" s="93"/>
      <c r="H15" s="93"/>
      <c r="I15" s="93"/>
      <c r="J15" s="93"/>
      <c r="K15" s="93"/>
      <c r="L15" s="93"/>
      <c r="M15" s="93"/>
      <c r="N15" s="4"/>
    </row>
    <row r="16" spans="1:14" x14ac:dyDescent="0.25">
      <c r="B16" s="4"/>
      <c r="C16" s="93"/>
      <c r="D16" s="93"/>
      <c r="E16" s="93"/>
      <c r="F16" s="93"/>
      <c r="G16" s="93"/>
      <c r="H16" s="93"/>
      <c r="I16" s="93"/>
      <c r="J16" s="93"/>
      <c r="K16" s="93"/>
      <c r="L16" s="93"/>
      <c r="M16" s="93"/>
      <c r="N16" s="4"/>
    </row>
    <row r="17" spans="2:14" x14ac:dyDescent="0.25">
      <c r="B17" s="4"/>
      <c r="C17" s="93"/>
      <c r="D17" s="93"/>
      <c r="E17" s="93"/>
      <c r="F17" s="93"/>
      <c r="G17" s="93"/>
      <c r="H17" s="93"/>
      <c r="I17" s="93"/>
      <c r="J17" s="93"/>
      <c r="K17" s="93"/>
      <c r="L17" s="93"/>
      <c r="M17" s="93"/>
      <c r="N17" s="4"/>
    </row>
    <row r="18" spans="2:14" x14ac:dyDescent="0.25">
      <c r="B18" s="4"/>
      <c r="C18" s="93"/>
      <c r="D18" s="93"/>
      <c r="E18" s="93"/>
      <c r="F18" s="93"/>
      <c r="G18" s="93"/>
      <c r="H18" s="93"/>
      <c r="I18" s="93"/>
      <c r="J18" s="93"/>
      <c r="K18" s="93"/>
      <c r="L18" s="93"/>
      <c r="M18" s="93"/>
      <c r="N18" s="4"/>
    </row>
    <row r="19" spans="2:14" x14ac:dyDescent="0.25">
      <c r="B19" s="4"/>
      <c r="C19" s="93"/>
      <c r="D19" s="93"/>
      <c r="E19" s="93"/>
      <c r="F19" s="93"/>
      <c r="G19" s="93"/>
      <c r="H19" s="93"/>
      <c r="I19" s="93"/>
      <c r="J19" s="93"/>
      <c r="K19" s="93"/>
      <c r="L19" s="93"/>
      <c r="M19" s="93"/>
      <c r="N19" s="4"/>
    </row>
    <row r="20" spans="2:14" x14ac:dyDescent="0.25">
      <c r="B20" s="4"/>
      <c r="C20" s="4"/>
      <c r="D20" s="4"/>
      <c r="E20" s="4"/>
      <c r="F20" s="4"/>
      <c r="G20" s="4"/>
      <c r="H20" s="4"/>
      <c r="I20" s="4"/>
      <c r="J20" s="4"/>
      <c r="K20" s="4"/>
      <c r="L20" s="4"/>
      <c r="M20" s="4"/>
      <c r="N20" s="4"/>
    </row>
    <row r="21" spans="2:14" s="2" customFormat="1" ht="15" customHeight="1" x14ac:dyDescent="0.25">
      <c r="B21" s="4"/>
      <c r="C21" s="92" t="s">
        <v>1417</v>
      </c>
      <c r="D21" s="92"/>
      <c r="E21" s="92"/>
      <c r="F21" s="92"/>
      <c r="G21" s="92"/>
      <c r="H21" s="92"/>
      <c r="I21" s="92"/>
      <c r="J21" s="92"/>
      <c r="K21" s="92"/>
      <c r="L21" s="92"/>
      <c r="M21" s="92"/>
      <c r="N21" s="4"/>
    </row>
    <row r="22" spans="2:14" x14ac:dyDescent="0.25">
      <c r="B22" s="4"/>
      <c r="C22" s="92"/>
      <c r="D22" s="92"/>
      <c r="E22" s="92"/>
      <c r="F22" s="92"/>
      <c r="G22" s="92"/>
      <c r="H22" s="92"/>
      <c r="I22" s="92"/>
      <c r="J22" s="92"/>
      <c r="K22" s="92"/>
      <c r="L22" s="92"/>
      <c r="M22" s="92"/>
      <c r="N22" s="4"/>
    </row>
    <row r="23" spans="2:14" x14ac:dyDescent="0.25">
      <c r="B23" s="4"/>
      <c r="C23" s="92"/>
      <c r="D23" s="92"/>
      <c r="E23" s="92"/>
      <c r="F23" s="92"/>
      <c r="G23" s="92"/>
      <c r="H23" s="92"/>
      <c r="I23" s="92"/>
      <c r="J23" s="92"/>
      <c r="K23" s="92"/>
      <c r="L23" s="92"/>
      <c r="M23" s="92"/>
      <c r="N23" s="4"/>
    </row>
    <row r="24" spans="2:14" x14ac:dyDescent="0.25">
      <c r="B24" s="4"/>
      <c r="C24" s="92"/>
      <c r="D24" s="92"/>
      <c r="E24" s="92"/>
      <c r="F24" s="92"/>
      <c r="G24" s="92"/>
      <c r="H24" s="92"/>
      <c r="I24" s="92"/>
      <c r="J24" s="92"/>
      <c r="K24" s="92"/>
      <c r="L24" s="92"/>
      <c r="M24" s="92"/>
      <c r="N24" s="4"/>
    </row>
    <row r="25" spans="2:14" x14ac:dyDescent="0.25">
      <c r="B25" s="4"/>
      <c r="C25" s="92"/>
      <c r="D25" s="92"/>
      <c r="E25" s="92"/>
      <c r="F25" s="92"/>
      <c r="G25" s="92"/>
      <c r="H25" s="92"/>
      <c r="I25" s="92"/>
      <c r="J25" s="92"/>
      <c r="K25" s="92"/>
      <c r="L25" s="92"/>
      <c r="M25" s="92"/>
      <c r="N25" s="4"/>
    </row>
    <row r="26" spans="2:14" x14ac:dyDescent="0.25">
      <c r="B26" s="4"/>
      <c r="C26" s="92"/>
      <c r="D26" s="92"/>
      <c r="E26" s="92"/>
      <c r="F26" s="92"/>
      <c r="G26" s="92"/>
      <c r="H26" s="92"/>
      <c r="I26" s="92"/>
      <c r="J26" s="92"/>
      <c r="K26" s="92"/>
      <c r="L26" s="92"/>
      <c r="M26" s="92"/>
      <c r="N26" s="4"/>
    </row>
    <row r="27" spans="2:14" x14ac:dyDescent="0.25">
      <c r="B27" s="4"/>
      <c r="C27" s="92"/>
      <c r="D27" s="92"/>
      <c r="E27" s="92"/>
      <c r="F27" s="92"/>
      <c r="G27" s="92"/>
      <c r="H27" s="92"/>
      <c r="I27" s="92"/>
      <c r="J27" s="92"/>
      <c r="K27" s="92"/>
      <c r="L27" s="92"/>
      <c r="M27" s="92"/>
      <c r="N27" s="4"/>
    </row>
    <row r="28" spans="2:14" x14ac:dyDescent="0.25">
      <c r="B28" s="4"/>
      <c r="C28" s="92"/>
      <c r="D28" s="92"/>
      <c r="E28" s="92"/>
      <c r="F28" s="92"/>
      <c r="G28" s="92"/>
      <c r="H28" s="92"/>
      <c r="I28" s="92"/>
      <c r="J28" s="92"/>
      <c r="K28" s="92"/>
      <c r="L28" s="92"/>
      <c r="M28" s="92"/>
      <c r="N28" s="4"/>
    </row>
    <row r="29" spans="2:14" x14ac:dyDescent="0.25">
      <c r="B29" s="4"/>
      <c r="C29" s="92"/>
      <c r="D29" s="92"/>
      <c r="E29" s="92"/>
      <c r="F29" s="92"/>
      <c r="G29" s="92"/>
      <c r="H29" s="92"/>
      <c r="I29" s="92"/>
      <c r="J29" s="92"/>
      <c r="K29" s="92"/>
      <c r="L29" s="92"/>
      <c r="M29" s="92"/>
      <c r="N29" s="4"/>
    </row>
    <row r="30" spans="2:14" x14ac:dyDescent="0.25">
      <c r="B30" s="3"/>
      <c r="C30" s="92"/>
      <c r="D30" s="92"/>
      <c r="E30" s="92"/>
      <c r="F30" s="92"/>
      <c r="G30" s="92"/>
      <c r="H30" s="92"/>
      <c r="I30" s="92"/>
      <c r="J30" s="92"/>
      <c r="K30" s="92"/>
      <c r="L30" s="92"/>
      <c r="M30" s="92"/>
      <c r="N30" s="4"/>
    </row>
    <row r="31" spans="2:14" s="5" customFormat="1" x14ac:dyDescent="0.25">
      <c r="C31" s="92"/>
      <c r="D31" s="92"/>
      <c r="E31" s="92"/>
      <c r="F31" s="92"/>
      <c r="G31" s="92"/>
      <c r="H31" s="92"/>
      <c r="I31" s="92"/>
      <c r="J31" s="92"/>
      <c r="K31" s="92"/>
      <c r="L31" s="92"/>
      <c r="M31" s="92"/>
      <c r="N31" s="4"/>
    </row>
    <row r="32" spans="2:14" x14ac:dyDescent="0.25">
      <c r="C32" s="92"/>
      <c r="D32" s="92"/>
      <c r="E32" s="92"/>
      <c r="F32" s="92"/>
      <c r="G32" s="92"/>
      <c r="H32" s="92"/>
      <c r="I32" s="92"/>
      <c r="J32" s="92"/>
      <c r="K32" s="92"/>
      <c r="L32" s="92"/>
      <c r="M32" s="92"/>
    </row>
    <row r="33" spans="2:13" x14ac:dyDescent="0.25">
      <c r="C33" s="92"/>
      <c r="D33" s="92"/>
      <c r="E33" s="92"/>
      <c r="F33" s="92"/>
      <c r="G33" s="92"/>
      <c r="H33" s="92"/>
      <c r="I33" s="92"/>
      <c r="J33" s="92"/>
      <c r="K33" s="92"/>
      <c r="L33" s="92"/>
      <c r="M33" s="92"/>
    </row>
    <row r="35" spans="2:13" x14ac:dyDescent="0.25">
      <c r="B35" s="3"/>
    </row>
    <row r="36" spans="2:13" x14ac:dyDescent="0.25">
      <c r="B36" s="3"/>
    </row>
    <row r="37" spans="2:13" x14ac:dyDescent="0.25">
      <c r="B37" s="3"/>
    </row>
    <row r="38" spans="2:13" x14ac:dyDescent="0.25">
      <c r="B38" s="3"/>
    </row>
    <row r="39" spans="2:13" x14ac:dyDescent="0.25">
      <c r="B39" s="3"/>
    </row>
    <row r="40" spans="2:13" x14ac:dyDescent="0.25">
      <c r="B40" s="3"/>
    </row>
    <row r="41" spans="2:13" x14ac:dyDescent="0.25">
      <c r="B41" s="3"/>
    </row>
    <row r="42" spans="2:13" x14ac:dyDescent="0.25">
      <c r="B42" s="3"/>
    </row>
    <row r="43" spans="2:13" x14ac:dyDescent="0.25">
      <c r="B43" s="3"/>
    </row>
  </sheetData>
  <sheetProtection algorithmName="SHA-512" hashValue="LI3Iu3uhFJNZAiB4me7CoZqwpWfl9xV7QbQZZhVxUfxDszZmUI8nOsxwFnw70iPPatGXnLlzkxtofRovDBuCSA==" saltValue="VyYM7Eoe42/sKugpGDuk0g==" spinCount="100000" sheet="1" objects="1" scenarios="1"/>
  <mergeCells count="3">
    <mergeCell ref="B4:N7"/>
    <mergeCell ref="C21:M33"/>
    <mergeCell ref="C10:M19"/>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6F51A-D531-4B10-AA36-FDFA481C0F3E}">
  <dimension ref="A1"/>
  <sheetViews>
    <sheetView workbookViewId="0">
      <selection activeCell="G54" sqref="G54"/>
    </sheetView>
  </sheetViews>
  <sheetFormatPr defaultRowHeight="15" x14ac:dyDescent="0.25"/>
  <sheetData/>
  <sheetProtection algorithmName="SHA-512" hashValue="WOFWWaCAuc6NdCPWQ0AXBJdUJFZLJ25l1gOwlEaLk7y71ZLDJLEGDdtFB6LzovY/z7bKq5cKNOUXrJCob/k2VQ==" saltValue="/GYeh3qypfcN4v9V+ffx+Q=="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476C8-19E8-47FF-9042-0311C1A4D6B6}">
  <sheetPr>
    <tabColor rgb="FFFFFF00"/>
  </sheetPr>
  <dimension ref="A1:A4"/>
  <sheetViews>
    <sheetView workbookViewId="0">
      <selection activeCell="A5" sqref="A5"/>
    </sheetView>
  </sheetViews>
  <sheetFormatPr defaultRowHeight="15" x14ac:dyDescent="0.25"/>
  <sheetData>
    <row r="1" spans="1:1" x14ac:dyDescent="0.25">
      <c r="A1" t="s">
        <v>11</v>
      </c>
    </row>
    <row r="2" spans="1:1" x14ac:dyDescent="0.25">
      <c r="A2" t="s">
        <v>12</v>
      </c>
    </row>
    <row r="3" spans="1:1" x14ac:dyDescent="0.25">
      <c r="A3" t="s">
        <v>1362</v>
      </c>
    </row>
    <row r="4" spans="1:1" x14ac:dyDescent="0.25">
      <c r="A4" t="s">
        <v>1363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813EF-AE3A-47E0-909B-A78A11B22B2E}">
  <sheetPr>
    <tabColor rgb="FFFFFF00"/>
  </sheetPr>
  <dimension ref="A1:O650"/>
  <sheetViews>
    <sheetView workbookViewId="0">
      <selection activeCell="C7" sqref="C7:O7"/>
    </sheetView>
  </sheetViews>
  <sheetFormatPr defaultRowHeight="15" x14ac:dyDescent="0.25"/>
  <cols>
    <col min="1" max="1" width="11" bestFit="1" customWidth="1"/>
    <col min="2" max="2" width="35.28515625" bestFit="1" customWidth="1"/>
    <col min="3" max="3" width="35.28515625" customWidth="1"/>
    <col min="4" max="4" width="23" bestFit="1" customWidth="1"/>
    <col min="5" max="5" width="23.28515625" bestFit="1" customWidth="1"/>
    <col min="6" max="6" width="15.28515625" bestFit="1" customWidth="1"/>
    <col min="7" max="7" width="18" bestFit="1" customWidth="1"/>
    <col min="8" max="8" width="21.5703125" bestFit="1" customWidth="1"/>
    <col min="9" max="9" width="4.28515625" customWidth="1"/>
    <col min="10" max="12" width="14.5703125" bestFit="1" customWidth="1"/>
    <col min="13" max="13" width="15.28515625" bestFit="1" customWidth="1"/>
    <col min="14" max="14" width="13.5703125" customWidth="1"/>
    <col min="15" max="15" width="14.5703125" bestFit="1" customWidth="1"/>
  </cols>
  <sheetData>
    <row r="1" spans="1:15" ht="90" x14ac:dyDescent="0.25">
      <c r="A1" s="1" t="s">
        <v>34</v>
      </c>
      <c r="B1" s="1" t="s">
        <v>40</v>
      </c>
      <c r="C1" s="1" t="s">
        <v>688</v>
      </c>
      <c r="D1" s="7" t="s">
        <v>35</v>
      </c>
      <c r="E1" s="1" t="s">
        <v>36</v>
      </c>
      <c r="F1" s="8" t="s">
        <v>37</v>
      </c>
      <c r="G1" s="8" t="s">
        <v>38</v>
      </c>
      <c r="H1" s="8" t="s">
        <v>39</v>
      </c>
      <c r="I1" s="71"/>
      <c r="J1" s="8" t="s">
        <v>1388</v>
      </c>
      <c r="K1" s="8" t="s">
        <v>1389</v>
      </c>
      <c r="L1" s="8" t="s">
        <v>1390</v>
      </c>
      <c r="M1" s="1" t="s">
        <v>1391</v>
      </c>
      <c r="N1" t="s">
        <v>1392</v>
      </c>
      <c r="O1" s="8" t="s">
        <v>1393</v>
      </c>
    </row>
    <row r="2" spans="1:15" x14ac:dyDescent="0.25">
      <c r="A2" s="9">
        <v>6000012</v>
      </c>
      <c r="B2" s="9" t="s">
        <v>41</v>
      </c>
      <c r="C2" s="9" t="s">
        <v>689</v>
      </c>
      <c r="D2" s="10">
        <v>174.89253000000002</v>
      </c>
      <c r="E2" s="70">
        <v>70432.658285769197</v>
      </c>
      <c r="F2" s="69">
        <v>23477.552761923067</v>
      </c>
      <c r="G2" s="69">
        <v>23477.552761923067</v>
      </c>
      <c r="H2" s="69">
        <v>23477.552761923067</v>
      </c>
      <c r="I2" s="72"/>
      <c r="J2" s="11">
        <f>ROUND(F2,2)</f>
        <v>23477.55</v>
      </c>
      <c r="K2" s="11">
        <f>ROUND(G2,2)</f>
        <v>23477.55</v>
      </c>
      <c r="L2" s="11">
        <f>ROUND(H2,2)</f>
        <v>23477.55</v>
      </c>
      <c r="M2" s="11">
        <f>ROUND(E2,2)</f>
        <v>70432.66</v>
      </c>
      <c r="N2" s="11">
        <f t="shared" ref="N2:N65" si="0">M2-SUM(J2:L2)</f>
        <v>1.0000000009313226E-2</v>
      </c>
      <c r="O2" s="11">
        <f>L2+N2</f>
        <v>23477.560000000009</v>
      </c>
    </row>
    <row r="3" spans="1:15" x14ac:dyDescent="0.25">
      <c r="A3" s="9">
        <v>6000020</v>
      </c>
      <c r="B3" s="9" t="s">
        <v>42</v>
      </c>
      <c r="C3" s="9" t="s">
        <v>690</v>
      </c>
      <c r="D3" s="10">
        <v>154.334835</v>
      </c>
      <c r="E3" s="11">
        <v>62153.670572125462</v>
      </c>
      <c r="F3" s="11">
        <v>20717.890190708487</v>
      </c>
      <c r="G3" s="11">
        <v>20717.890190708487</v>
      </c>
      <c r="H3" s="11">
        <v>20717.890190708487</v>
      </c>
      <c r="I3" s="73"/>
      <c r="J3" s="11">
        <f t="shared" ref="J3:J66" si="1">ROUND(F3,2)</f>
        <v>20717.89</v>
      </c>
      <c r="K3" s="11">
        <f t="shared" ref="K3:K66" si="2">ROUND(G3,2)</f>
        <v>20717.89</v>
      </c>
      <c r="L3" s="11">
        <f t="shared" ref="L3:L66" si="3">ROUND(H3,2)</f>
        <v>20717.89</v>
      </c>
      <c r="M3" s="11">
        <f t="shared" ref="M3:M66" si="4">ROUND(E3,2)</f>
        <v>62153.67</v>
      </c>
      <c r="N3" s="11">
        <f t="shared" si="0"/>
        <v>0</v>
      </c>
      <c r="O3" s="11">
        <f t="shared" ref="O3:O66" si="5">L3+N3</f>
        <v>20717.89</v>
      </c>
    </row>
    <row r="4" spans="1:15" x14ac:dyDescent="0.25">
      <c r="A4" s="9">
        <v>6000046</v>
      </c>
      <c r="B4" s="9" t="s">
        <v>43</v>
      </c>
      <c r="C4" s="9" t="s">
        <v>691</v>
      </c>
      <c r="D4" s="10">
        <v>291.64718800000003</v>
      </c>
      <c r="E4" s="11">
        <v>117452.05316893458</v>
      </c>
      <c r="F4" s="11">
        <v>39150.684389644863</v>
      </c>
      <c r="G4" s="11">
        <v>39150.684389644863</v>
      </c>
      <c r="H4" s="11">
        <v>39150.684389644863</v>
      </c>
      <c r="I4" s="73"/>
      <c r="J4" s="11">
        <f t="shared" si="1"/>
        <v>39150.68</v>
      </c>
      <c r="K4" s="11">
        <f t="shared" si="2"/>
        <v>39150.68</v>
      </c>
      <c r="L4" s="11">
        <f t="shared" si="3"/>
        <v>39150.68</v>
      </c>
      <c r="M4" s="11">
        <f t="shared" si="4"/>
        <v>117452.05</v>
      </c>
      <c r="N4" s="11">
        <f t="shared" si="0"/>
        <v>9.9999999947613105E-3</v>
      </c>
      <c r="O4" s="11">
        <f t="shared" si="5"/>
        <v>39150.689999999995</v>
      </c>
    </row>
    <row r="5" spans="1:15" x14ac:dyDescent="0.25">
      <c r="A5" s="9">
        <v>6000087</v>
      </c>
      <c r="B5" s="9" t="s">
        <v>44</v>
      </c>
      <c r="C5" s="9" t="s">
        <v>692</v>
      </c>
      <c r="D5" s="10">
        <v>221.40249599999999</v>
      </c>
      <c r="E5" s="11">
        <v>89163.135466016625</v>
      </c>
      <c r="F5" s="11">
        <v>29721.045155338874</v>
      </c>
      <c r="G5" s="11">
        <v>29721.045155338874</v>
      </c>
      <c r="H5" s="11">
        <v>29721.045155338874</v>
      </c>
      <c r="I5" s="73"/>
      <c r="J5" s="11">
        <f t="shared" si="1"/>
        <v>29721.05</v>
      </c>
      <c r="K5" s="11">
        <f t="shared" si="2"/>
        <v>29721.05</v>
      </c>
      <c r="L5" s="11">
        <f t="shared" si="3"/>
        <v>29721.05</v>
      </c>
      <c r="M5" s="11">
        <f t="shared" si="4"/>
        <v>89163.14</v>
      </c>
      <c r="N5" s="11">
        <f t="shared" si="0"/>
        <v>-9.9999999947613105E-3</v>
      </c>
      <c r="O5" s="11">
        <f t="shared" si="5"/>
        <v>29721.040000000005</v>
      </c>
    </row>
    <row r="6" spans="1:15" x14ac:dyDescent="0.25">
      <c r="A6" s="9">
        <v>6000103</v>
      </c>
      <c r="B6" s="9" t="s">
        <v>45</v>
      </c>
      <c r="C6" s="9" t="s">
        <v>693</v>
      </c>
      <c r="D6" s="10">
        <v>376.80383999999998</v>
      </c>
      <c r="E6" s="11">
        <v>151746.31016822529</v>
      </c>
      <c r="F6" s="11">
        <v>50582.103389408432</v>
      </c>
      <c r="G6" s="11">
        <v>50582.103389408432</v>
      </c>
      <c r="H6" s="11">
        <v>50582.103389408432</v>
      </c>
      <c r="I6" s="73"/>
      <c r="J6" s="11">
        <f t="shared" si="1"/>
        <v>50582.1</v>
      </c>
      <c r="K6" s="11">
        <f t="shared" si="2"/>
        <v>50582.1</v>
      </c>
      <c r="L6" s="11">
        <f t="shared" si="3"/>
        <v>50582.1</v>
      </c>
      <c r="M6" s="11">
        <f t="shared" si="4"/>
        <v>151746.31</v>
      </c>
      <c r="N6" s="11">
        <f t="shared" si="0"/>
        <v>1.0000000009313226E-2</v>
      </c>
      <c r="O6" s="11">
        <f t="shared" si="5"/>
        <v>50582.110000000008</v>
      </c>
    </row>
    <row r="7" spans="1:15" x14ac:dyDescent="0.25">
      <c r="A7" s="9">
        <v>6000129</v>
      </c>
      <c r="B7" s="9" t="s">
        <v>46</v>
      </c>
      <c r="C7" s="9" t="s">
        <v>694</v>
      </c>
      <c r="D7" s="10">
        <v>121.45138299999999</v>
      </c>
      <c r="E7" s="11">
        <v>48910.85832638522</v>
      </c>
      <c r="F7" s="11">
        <v>16303.619442128407</v>
      </c>
      <c r="G7" s="11">
        <v>16303.619442128407</v>
      </c>
      <c r="H7" s="11">
        <v>16303.619442128407</v>
      </c>
      <c r="I7" s="73"/>
      <c r="J7" s="11">
        <f t="shared" si="1"/>
        <v>16303.62</v>
      </c>
      <c r="K7" s="11">
        <f t="shared" si="2"/>
        <v>16303.62</v>
      </c>
      <c r="L7" s="11">
        <f t="shared" si="3"/>
        <v>16303.62</v>
      </c>
      <c r="M7" s="11">
        <f t="shared" si="4"/>
        <v>48910.86</v>
      </c>
      <c r="N7" s="11">
        <f t="shared" si="0"/>
        <v>0</v>
      </c>
      <c r="O7" s="11">
        <f t="shared" si="5"/>
        <v>16303.62</v>
      </c>
    </row>
    <row r="8" spans="1:15" x14ac:dyDescent="0.25">
      <c r="A8" s="9">
        <v>6000137</v>
      </c>
      <c r="B8" s="9" t="s">
        <v>47</v>
      </c>
      <c r="C8" s="9" t="s">
        <v>695</v>
      </c>
      <c r="D8" s="10">
        <v>89.908367999999996</v>
      </c>
      <c r="E8" s="11">
        <v>36207.866398726037</v>
      </c>
      <c r="F8" s="11">
        <v>12069.288799575346</v>
      </c>
      <c r="G8" s="11">
        <v>12069.288799575346</v>
      </c>
      <c r="H8" s="11">
        <v>12069.288799575346</v>
      </c>
      <c r="I8" s="73"/>
      <c r="J8" s="11">
        <f t="shared" si="1"/>
        <v>12069.29</v>
      </c>
      <c r="K8" s="11">
        <f t="shared" si="2"/>
        <v>12069.29</v>
      </c>
      <c r="L8" s="11">
        <f t="shared" si="3"/>
        <v>12069.29</v>
      </c>
      <c r="M8" s="11">
        <f t="shared" si="4"/>
        <v>36207.870000000003</v>
      </c>
      <c r="N8" s="11">
        <f t="shared" si="0"/>
        <v>0</v>
      </c>
      <c r="O8" s="11">
        <f t="shared" si="5"/>
        <v>12069.29</v>
      </c>
    </row>
    <row r="9" spans="1:15" x14ac:dyDescent="0.25">
      <c r="A9" s="9">
        <v>6000186</v>
      </c>
      <c r="B9" s="9" t="s">
        <v>48</v>
      </c>
      <c r="C9" s="9" t="s">
        <v>696</v>
      </c>
      <c r="D9" s="10">
        <v>406.714676</v>
      </c>
      <c r="E9" s="11">
        <v>163791.99154197914</v>
      </c>
      <c r="F9" s="11">
        <v>54597.330513993045</v>
      </c>
      <c r="G9" s="11">
        <v>54597.330513993045</v>
      </c>
      <c r="H9" s="11">
        <v>54597.330513993045</v>
      </c>
      <c r="I9" s="73"/>
      <c r="J9" s="11">
        <f t="shared" si="1"/>
        <v>54597.33</v>
      </c>
      <c r="K9" s="11">
        <f t="shared" si="2"/>
        <v>54597.33</v>
      </c>
      <c r="L9" s="11">
        <f t="shared" si="3"/>
        <v>54597.33</v>
      </c>
      <c r="M9" s="11">
        <f t="shared" si="4"/>
        <v>163791.99</v>
      </c>
      <c r="N9" s="11">
        <f t="shared" si="0"/>
        <v>0</v>
      </c>
      <c r="O9" s="11">
        <f t="shared" si="5"/>
        <v>54597.33</v>
      </c>
    </row>
    <row r="10" spans="1:15" x14ac:dyDescent="0.25">
      <c r="A10" s="9">
        <v>6000194</v>
      </c>
      <c r="B10" s="9" t="s">
        <v>49</v>
      </c>
      <c r="C10" s="9" t="s">
        <v>697</v>
      </c>
      <c r="D10" s="10">
        <v>140.165043</v>
      </c>
      <c r="E10" s="11">
        <v>56447.216912175405</v>
      </c>
      <c r="F10" s="11">
        <v>18815.738970725135</v>
      </c>
      <c r="G10" s="11">
        <v>18815.738970725135</v>
      </c>
      <c r="H10" s="11">
        <v>18815.738970725135</v>
      </c>
      <c r="I10" s="73"/>
      <c r="J10" s="11">
        <f t="shared" si="1"/>
        <v>18815.740000000002</v>
      </c>
      <c r="K10" s="11">
        <f t="shared" si="2"/>
        <v>18815.740000000002</v>
      </c>
      <c r="L10" s="11">
        <f t="shared" si="3"/>
        <v>18815.740000000002</v>
      </c>
      <c r="M10" s="11">
        <f t="shared" si="4"/>
        <v>56447.22</v>
      </c>
      <c r="N10" s="11">
        <f t="shared" si="0"/>
        <v>0</v>
      </c>
      <c r="O10" s="11">
        <f t="shared" si="5"/>
        <v>18815.740000000002</v>
      </c>
    </row>
    <row r="11" spans="1:15" x14ac:dyDescent="0.25">
      <c r="A11" s="9">
        <v>6000210</v>
      </c>
      <c r="B11" s="9" t="s">
        <v>50</v>
      </c>
      <c r="C11" s="9" t="s">
        <v>698</v>
      </c>
      <c r="D11" s="10">
        <v>233.99045599999997</v>
      </c>
      <c r="E11" s="11">
        <v>94232.554298227071</v>
      </c>
      <c r="F11" s="11">
        <v>31410.851432742358</v>
      </c>
      <c r="G11" s="11">
        <v>31410.851432742358</v>
      </c>
      <c r="H11" s="11">
        <v>31410.851432742358</v>
      </c>
      <c r="I11" s="73"/>
      <c r="J11" s="11">
        <f t="shared" si="1"/>
        <v>31410.85</v>
      </c>
      <c r="K11" s="11">
        <f t="shared" si="2"/>
        <v>31410.85</v>
      </c>
      <c r="L11" s="11">
        <f t="shared" si="3"/>
        <v>31410.85</v>
      </c>
      <c r="M11" s="11">
        <f t="shared" si="4"/>
        <v>94232.55</v>
      </c>
      <c r="N11" s="11">
        <f t="shared" si="0"/>
        <v>0</v>
      </c>
      <c r="O11" s="11">
        <f t="shared" si="5"/>
        <v>31410.85</v>
      </c>
    </row>
    <row r="12" spans="1:15" x14ac:dyDescent="0.25">
      <c r="A12" s="9">
        <v>6000228</v>
      </c>
      <c r="B12" s="9" t="s">
        <v>51</v>
      </c>
      <c r="C12" s="9" t="s">
        <v>699</v>
      </c>
      <c r="D12" s="10">
        <v>303.14966000000004</v>
      </c>
      <c r="E12" s="11">
        <v>122084.3246548444</v>
      </c>
      <c r="F12" s="11">
        <v>40694.774884948136</v>
      </c>
      <c r="G12" s="11">
        <v>40694.774884948136</v>
      </c>
      <c r="H12" s="11">
        <v>40694.774884948136</v>
      </c>
      <c r="I12" s="73"/>
      <c r="J12" s="11">
        <f t="shared" si="1"/>
        <v>40694.769999999997</v>
      </c>
      <c r="K12" s="11">
        <f t="shared" si="2"/>
        <v>40694.769999999997</v>
      </c>
      <c r="L12" s="11">
        <f t="shared" si="3"/>
        <v>40694.769999999997</v>
      </c>
      <c r="M12" s="11">
        <f t="shared" si="4"/>
        <v>122084.32</v>
      </c>
      <c r="N12" s="11">
        <f t="shared" si="0"/>
        <v>1.0000000009313226E-2</v>
      </c>
      <c r="O12" s="11">
        <f t="shared" si="5"/>
        <v>40694.780000000006</v>
      </c>
    </row>
    <row r="13" spans="1:15" x14ac:dyDescent="0.25">
      <c r="A13" s="9">
        <v>6000236</v>
      </c>
      <c r="B13" s="9" t="s">
        <v>52</v>
      </c>
      <c r="C13" s="9" t="s">
        <v>700</v>
      </c>
      <c r="D13" s="10">
        <v>300.38316000000003</v>
      </c>
      <c r="E13" s="11">
        <v>120970.2007460212</v>
      </c>
      <c r="F13" s="11">
        <v>40323.400248673737</v>
      </c>
      <c r="G13" s="11">
        <v>40323.400248673737</v>
      </c>
      <c r="H13" s="11">
        <v>40323.400248673737</v>
      </c>
      <c r="I13" s="73"/>
      <c r="J13" s="11">
        <f t="shared" si="1"/>
        <v>40323.4</v>
      </c>
      <c r="K13" s="11">
        <f t="shared" si="2"/>
        <v>40323.4</v>
      </c>
      <c r="L13" s="11">
        <f t="shared" si="3"/>
        <v>40323.4</v>
      </c>
      <c r="M13" s="11">
        <f t="shared" si="4"/>
        <v>120970.2</v>
      </c>
      <c r="N13" s="11">
        <f t="shared" si="0"/>
        <v>0</v>
      </c>
      <c r="O13" s="11">
        <f t="shared" si="5"/>
        <v>40323.4</v>
      </c>
    </row>
    <row r="14" spans="1:15" x14ac:dyDescent="0.25">
      <c r="A14" s="9">
        <v>6000244</v>
      </c>
      <c r="B14" s="9" t="s">
        <v>53</v>
      </c>
      <c r="C14" s="9" t="s">
        <v>701</v>
      </c>
      <c r="D14" s="10">
        <v>278.01603599999999</v>
      </c>
      <c r="E14" s="11">
        <v>111962.52042069552</v>
      </c>
      <c r="F14" s="11">
        <v>37320.840140231841</v>
      </c>
      <c r="G14" s="11">
        <v>37320.840140231841</v>
      </c>
      <c r="H14" s="11">
        <v>37320.840140231841</v>
      </c>
      <c r="I14" s="73"/>
      <c r="J14" s="11">
        <f t="shared" si="1"/>
        <v>37320.839999999997</v>
      </c>
      <c r="K14" s="11">
        <f t="shared" si="2"/>
        <v>37320.839999999997</v>
      </c>
      <c r="L14" s="11">
        <f t="shared" si="3"/>
        <v>37320.839999999997</v>
      </c>
      <c r="M14" s="11">
        <f t="shared" si="4"/>
        <v>111962.52</v>
      </c>
      <c r="N14" s="11">
        <f t="shared" si="0"/>
        <v>0</v>
      </c>
      <c r="O14" s="11">
        <f t="shared" si="5"/>
        <v>37320.839999999997</v>
      </c>
    </row>
    <row r="15" spans="1:15" x14ac:dyDescent="0.25">
      <c r="A15" s="9">
        <v>6000251</v>
      </c>
      <c r="B15" s="9" t="s">
        <v>54</v>
      </c>
      <c r="C15" s="9" t="s">
        <v>702</v>
      </c>
      <c r="D15" s="10">
        <v>207.65939699999998</v>
      </c>
      <c r="E15" s="11">
        <v>83628.519461236458</v>
      </c>
      <c r="F15" s="11">
        <v>27876.173153745487</v>
      </c>
      <c r="G15" s="11">
        <v>27876.173153745487</v>
      </c>
      <c r="H15" s="11">
        <v>27876.173153745487</v>
      </c>
      <c r="I15" s="73"/>
      <c r="J15" s="11">
        <f t="shared" si="1"/>
        <v>27876.17</v>
      </c>
      <c r="K15" s="11">
        <f t="shared" si="2"/>
        <v>27876.17</v>
      </c>
      <c r="L15" s="11">
        <f t="shared" si="3"/>
        <v>27876.17</v>
      </c>
      <c r="M15" s="11">
        <f t="shared" si="4"/>
        <v>83628.52</v>
      </c>
      <c r="N15" s="11">
        <f t="shared" si="0"/>
        <v>1.0000000009313226E-2</v>
      </c>
      <c r="O15" s="11">
        <f t="shared" si="5"/>
        <v>27876.180000000008</v>
      </c>
    </row>
    <row r="16" spans="1:15" x14ac:dyDescent="0.25">
      <c r="A16" s="9">
        <v>6000269</v>
      </c>
      <c r="B16" s="9" t="s">
        <v>55</v>
      </c>
      <c r="C16" s="9" t="s">
        <v>703</v>
      </c>
      <c r="D16" s="10">
        <v>252.79608900000002</v>
      </c>
      <c r="E16" s="11">
        <v>101805.95221829026</v>
      </c>
      <c r="F16" s="11">
        <v>33935.31740609675</v>
      </c>
      <c r="G16" s="11">
        <v>33935.31740609675</v>
      </c>
      <c r="H16" s="11">
        <v>33935.31740609675</v>
      </c>
      <c r="I16" s="73"/>
      <c r="J16" s="11">
        <f t="shared" si="1"/>
        <v>33935.32</v>
      </c>
      <c r="K16" s="11">
        <f t="shared" si="2"/>
        <v>33935.32</v>
      </c>
      <c r="L16" s="11">
        <f t="shared" si="3"/>
        <v>33935.32</v>
      </c>
      <c r="M16" s="11">
        <f t="shared" si="4"/>
        <v>101805.95</v>
      </c>
      <c r="N16" s="11">
        <f t="shared" si="0"/>
        <v>-9.9999999947613105E-3</v>
      </c>
      <c r="O16" s="11">
        <f t="shared" si="5"/>
        <v>33935.310000000005</v>
      </c>
    </row>
    <row r="17" spans="1:15" x14ac:dyDescent="0.25">
      <c r="A17" s="9">
        <v>6000277</v>
      </c>
      <c r="B17" s="9" t="s">
        <v>56</v>
      </c>
      <c r="C17" s="9" t="s">
        <v>704</v>
      </c>
      <c r="D17" s="10">
        <v>236.93772900000002</v>
      </c>
      <c r="E17" s="11">
        <v>95419.47904615014</v>
      </c>
      <c r="F17" s="11">
        <v>31806.493015383381</v>
      </c>
      <c r="G17" s="11">
        <v>31806.493015383381</v>
      </c>
      <c r="H17" s="11">
        <v>31806.493015383381</v>
      </c>
      <c r="I17" s="73"/>
      <c r="J17" s="11">
        <f t="shared" si="1"/>
        <v>31806.49</v>
      </c>
      <c r="K17" s="11">
        <f t="shared" si="2"/>
        <v>31806.49</v>
      </c>
      <c r="L17" s="11">
        <f t="shared" si="3"/>
        <v>31806.49</v>
      </c>
      <c r="M17" s="11">
        <f t="shared" si="4"/>
        <v>95419.48</v>
      </c>
      <c r="N17" s="11">
        <f t="shared" si="0"/>
        <v>9.9999999947613105E-3</v>
      </c>
      <c r="O17" s="11">
        <f t="shared" si="5"/>
        <v>31806.499999999996</v>
      </c>
    </row>
    <row r="18" spans="1:15" x14ac:dyDescent="0.25">
      <c r="A18" s="9">
        <v>6000293</v>
      </c>
      <c r="B18" s="9" t="s">
        <v>57</v>
      </c>
      <c r="C18" s="9" t="s">
        <v>705</v>
      </c>
      <c r="D18" s="10">
        <v>365.21355</v>
      </c>
      <c r="E18" s="11">
        <v>147078.67264818389</v>
      </c>
      <c r="F18" s="11">
        <v>49026.224216061295</v>
      </c>
      <c r="G18" s="11">
        <v>49026.224216061295</v>
      </c>
      <c r="H18" s="11">
        <v>49026.224216061295</v>
      </c>
      <c r="I18" s="73"/>
      <c r="J18" s="11">
        <f t="shared" si="1"/>
        <v>49026.22</v>
      </c>
      <c r="K18" s="11">
        <f t="shared" si="2"/>
        <v>49026.22</v>
      </c>
      <c r="L18" s="11">
        <f t="shared" si="3"/>
        <v>49026.22</v>
      </c>
      <c r="M18" s="11">
        <f t="shared" si="4"/>
        <v>147078.67000000001</v>
      </c>
      <c r="N18" s="11">
        <f t="shared" si="0"/>
        <v>1.0000000009313226E-2</v>
      </c>
      <c r="O18" s="11">
        <f t="shared" si="5"/>
        <v>49026.23000000001</v>
      </c>
    </row>
    <row r="19" spans="1:15" x14ac:dyDescent="0.25">
      <c r="A19" s="9">
        <v>6000327</v>
      </c>
      <c r="B19" s="9" t="s">
        <v>58</v>
      </c>
      <c r="C19" s="9" t="s">
        <v>706</v>
      </c>
      <c r="D19" s="10">
        <v>295.22754799999996</v>
      </c>
      <c r="E19" s="11">
        <v>118893.93449125309</v>
      </c>
      <c r="F19" s="11">
        <v>39631.311497084367</v>
      </c>
      <c r="G19" s="11">
        <v>39631.311497084367</v>
      </c>
      <c r="H19" s="11">
        <v>39631.311497084367</v>
      </c>
      <c r="I19" s="73"/>
      <c r="J19" s="11">
        <f t="shared" si="1"/>
        <v>39631.31</v>
      </c>
      <c r="K19" s="11">
        <f t="shared" si="2"/>
        <v>39631.31</v>
      </c>
      <c r="L19" s="11">
        <f t="shared" si="3"/>
        <v>39631.31</v>
      </c>
      <c r="M19" s="11">
        <f t="shared" si="4"/>
        <v>118893.93</v>
      </c>
      <c r="N19" s="11">
        <f t="shared" si="0"/>
        <v>0</v>
      </c>
      <c r="O19" s="11">
        <f t="shared" si="5"/>
        <v>39631.31</v>
      </c>
    </row>
    <row r="20" spans="1:15" x14ac:dyDescent="0.25">
      <c r="A20" s="9">
        <v>6000335</v>
      </c>
      <c r="B20" s="9" t="s">
        <v>59</v>
      </c>
      <c r="C20" s="9" t="s">
        <v>707</v>
      </c>
      <c r="D20" s="10">
        <v>225.93860899999999</v>
      </c>
      <c r="E20" s="11">
        <v>90989.917300979141</v>
      </c>
      <c r="F20" s="11">
        <v>30329.972433659714</v>
      </c>
      <c r="G20" s="11">
        <v>30329.972433659714</v>
      </c>
      <c r="H20" s="11">
        <v>30329.972433659714</v>
      </c>
      <c r="I20" s="73"/>
      <c r="J20" s="11">
        <f t="shared" si="1"/>
        <v>30329.97</v>
      </c>
      <c r="K20" s="11">
        <f t="shared" si="2"/>
        <v>30329.97</v>
      </c>
      <c r="L20" s="11">
        <f t="shared" si="3"/>
        <v>30329.97</v>
      </c>
      <c r="M20" s="11">
        <f t="shared" si="4"/>
        <v>90989.92</v>
      </c>
      <c r="N20" s="11">
        <f t="shared" si="0"/>
        <v>9.9999999947613105E-3</v>
      </c>
      <c r="O20" s="11">
        <f t="shared" si="5"/>
        <v>30329.979999999996</v>
      </c>
    </row>
    <row r="21" spans="1:15" x14ac:dyDescent="0.25">
      <c r="A21" s="9">
        <v>6000343</v>
      </c>
      <c r="B21" s="9" t="s">
        <v>60</v>
      </c>
      <c r="C21" s="9" t="s">
        <v>708</v>
      </c>
      <c r="D21" s="10">
        <v>424.11599999999999</v>
      </c>
      <c r="E21" s="11">
        <v>170799.84663454341</v>
      </c>
      <c r="F21" s="11">
        <v>56933.282211514474</v>
      </c>
      <c r="G21" s="11">
        <v>56933.282211514474</v>
      </c>
      <c r="H21" s="11">
        <v>56933.282211514474</v>
      </c>
      <c r="I21" s="73"/>
      <c r="J21" s="11">
        <f t="shared" si="1"/>
        <v>56933.279999999999</v>
      </c>
      <c r="K21" s="11">
        <f t="shared" si="2"/>
        <v>56933.279999999999</v>
      </c>
      <c r="L21" s="11">
        <f t="shared" si="3"/>
        <v>56933.279999999999</v>
      </c>
      <c r="M21" s="11">
        <f t="shared" si="4"/>
        <v>170799.85</v>
      </c>
      <c r="N21" s="11">
        <f t="shared" si="0"/>
        <v>1.0000000009313226E-2</v>
      </c>
      <c r="O21" s="11">
        <f t="shared" si="5"/>
        <v>56933.290000000008</v>
      </c>
    </row>
    <row r="22" spans="1:15" x14ac:dyDescent="0.25">
      <c r="A22" s="9">
        <v>6000353</v>
      </c>
      <c r="B22" s="9" t="s">
        <v>61</v>
      </c>
      <c r="C22" s="9" t="s">
        <v>709</v>
      </c>
      <c r="D22" s="10">
        <v>524.81979000000001</v>
      </c>
      <c r="E22" s="11">
        <v>211355.24159138839</v>
      </c>
      <c r="F22" s="11">
        <v>70451.747197129458</v>
      </c>
      <c r="G22" s="11">
        <v>70451.747197129458</v>
      </c>
      <c r="H22" s="11">
        <v>70451.747197129458</v>
      </c>
      <c r="I22" s="73"/>
      <c r="J22" s="11">
        <f t="shared" si="1"/>
        <v>70451.75</v>
      </c>
      <c r="K22" s="11">
        <f t="shared" si="2"/>
        <v>70451.75</v>
      </c>
      <c r="L22" s="11">
        <f t="shared" si="3"/>
        <v>70451.75</v>
      </c>
      <c r="M22" s="11">
        <f t="shared" si="4"/>
        <v>211355.24</v>
      </c>
      <c r="N22" s="11">
        <f t="shared" si="0"/>
        <v>-1.0000000009313226E-2</v>
      </c>
      <c r="O22" s="11">
        <f t="shared" si="5"/>
        <v>70451.739999999991</v>
      </c>
    </row>
    <row r="23" spans="1:15" x14ac:dyDescent="0.25">
      <c r="A23" s="9">
        <v>6000384</v>
      </c>
      <c r="B23" s="9" t="s">
        <v>62</v>
      </c>
      <c r="C23" s="9" t="s">
        <v>710</v>
      </c>
      <c r="D23" s="10">
        <v>166.81346500000001</v>
      </c>
      <c r="E23" s="11">
        <v>67179.060065116093</v>
      </c>
      <c r="F23" s="11">
        <v>22393.020021705364</v>
      </c>
      <c r="G23" s="11">
        <v>22393.020021705364</v>
      </c>
      <c r="H23" s="11">
        <v>22393.020021705364</v>
      </c>
      <c r="I23" s="73"/>
      <c r="J23" s="11">
        <f t="shared" si="1"/>
        <v>22393.02</v>
      </c>
      <c r="K23" s="11">
        <f t="shared" si="2"/>
        <v>22393.02</v>
      </c>
      <c r="L23" s="11">
        <f t="shared" si="3"/>
        <v>22393.02</v>
      </c>
      <c r="M23" s="11">
        <f t="shared" si="4"/>
        <v>67179.06</v>
      </c>
      <c r="N23" s="11">
        <f t="shared" si="0"/>
        <v>0</v>
      </c>
      <c r="O23" s="11">
        <f t="shared" si="5"/>
        <v>22393.02</v>
      </c>
    </row>
    <row r="24" spans="1:15" x14ac:dyDescent="0.25">
      <c r="A24" s="9">
        <v>6000392</v>
      </c>
      <c r="B24" s="9" t="s">
        <v>63</v>
      </c>
      <c r="C24" s="9" t="s">
        <v>711</v>
      </c>
      <c r="D24" s="10">
        <v>198.2568</v>
      </c>
      <c r="E24" s="11">
        <v>79841.908898167836</v>
      </c>
      <c r="F24" s="11">
        <v>26613.969632722612</v>
      </c>
      <c r="G24" s="11">
        <v>26613.969632722612</v>
      </c>
      <c r="H24" s="11">
        <v>26613.969632722612</v>
      </c>
      <c r="I24" s="73"/>
      <c r="J24" s="11">
        <f t="shared" si="1"/>
        <v>26613.97</v>
      </c>
      <c r="K24" s="11">
        <f t="shared" si="2"/>
        <v>26613.97</v>
      </c>
      <c r="L24" s="11">
        <f t="shared" si="3"/>
        <v>26613.97</v>
      </c>
      <c r="M24" s="11">
        <f t="shared" si="4"/>
        <v>79841.91</v>
      </c>
      <c r="N24" s="11">
        <f t="shared" si="0"/>
        <v>0</v>
      </c>
      <c r="O24" s="11">
        <f t="shared" si="5"/>
        <v>26613.97</v>
      </c>
    </row>
    <row r="25" spans="1:15" x14ac:dyDescent="0.25">
      <c r="A25" s="9">
        <v>6000400</v>
      </c>
      <c r="B25" s="9" t="s">
        <v>64</v>
      </c>
      <c r="C25" s="9" t="s">
        <v>712</v>
      </c>
      <c r="D25" s="10">
        <v>253.74518400000002</v>
      </c>
      <c r="E25" s="11">
        <v>102188.17142351149</v>
      </c>
      <c r="F25" s="11">
        <v>34062.723807837167</v>
      </c>
      <c r="G25" s="11">
        <v>34062.723807837167</v>
      </c>
      <c r="H25" s="11">
        <v>34062.723807837167</v>
      </c>
      <c r="I25" s="73"/>
      <c r="J25" s="11">
        <f t="shared" si="1"/>
        <v>34062.720000000001</v>
      </c>
      <c r="K25" s="11">
        <f t="shared" si="2"/>
        <v>34062.720000000001</v>
      </c>
      <c r="L25" s="11">
        <f t="shared" si="3"/>
        <v>34062.720000000001</v>
      </c>
      <c r="M25" s="11">
        <f t="shared" si="4"/>
        <v>102188.17</v>
      </c>
      <c r="N25" s="11">
        <f t="shared" si="0"/>
        <v>9.9999999947613105E-3</v>
      </c>
      <c r="O25" s="11">
        <f t="shared" si="5"/>
        <v>34062.729999999996</v>
      </c>
    </row>
    <row r="26" spans="1:15" x14ac:dyDescent="0.25">
      <c r="A26" s="9">
        <v>6000426</v>
      </c>
      <c r="B26" s="9" t="s">
        <v>65</v>
      </c>
      <c r="C26" s="9" t="s">
        <v>713</v>
      </c>
      <c r="D26" s="10">
        <v>251.22212500000001</v>
      </c>
      <c r="E26" s="11">
        <v>101172.08598874859</v>
      </c>
      <c r="F26" s="11">
        <v>33724.028662916193</v>
      </c>
      <c r="G26" s="11">
        <v>33724.028662916193</v>
      </c>
      <c r="H26" s="11">
        <v>33724.028662916193</v>
      </c>
      <c r="I26" s="73"/>
      <c r="J26" s="11">
        <f t="shared" si="1"/>
        <v>33724.03</v>
      </c>
      <c r="K26" s="11">
        <f t="shared" si="2"/>
        <v>33724.03</v>
      </c>
      <c r="L26" s="11">
        <f t="shared" si="3"/>
        <v>33724.03</v>
      </c>
      <c r="M26" s="11">
        <f t="shared" si="4"/>
        <v>101172.09</v>
      </c>
      <c r="N26" s="11">
        <f t="shared" si="0"/>
        <v>0</v>
      </c>
      <c r="O26" s="11">
        <f t="shared" si="5"/>
        <v>33724.03</v>
      </c>
    </row>
    <row r="27" spans="1:15" x14ac:dyDescent="0.25">
      <c r="A27" s="9">
        <v>6000434</v>
      </c>
      <c r="B27" s="9" t="s">
        <v>66</v>
      </c>
      <c r="C27" s="9" t="s">
        <v>714</v>
      </c>
      <c r="D27" s="10">
        <v>222.738585</v>
      </c>
      <c r="E27" s="11">
        <v>89701.204759064058</v>
      </c>
      <c r="F27" s="11">
        <v>29900.401586354685</v>
      </c>
      <c r="G27" s="11">
        <v>29900.401586354685</v>
      </c>
      <c r="H27" s="11">
        <v>29900.401586354685</v>
      </c>
      <c r="I27" s="73"/>
      <c r="J27" s="11">
        <f t="shared" si="1"/>
        <v>29900.400000000001</v>
      </c>
      <c r="K27" s="11">
        <f t="shared" si="2"/>
        <v>29900.400000000001</v>
      </c>
      <c r="L27" s="11">
        <f t="shared" si="3"/>
        <v>29900.400000000001</v>
      </c>
      <c r="M27" s="11">
        <f t="shared" si="4"/>
        <v>89701.2</v>
      </c>
      <c r="N27" s="11">
        <f t="shared" si="0"/>
        <v>0</v>
      </c>
      <c r="O27" s="11">
        <f t="shared" si="5"/>
        <v>29900.400000000001</v>
      </c>
    </row>
    <row r="28" spans="1:15" x14ac:dyDescent="0.25">
      <c r="A28" s="9">
        <v>6000459</v>
      </c>
      <c r="B28" s="9" t="s">
        <v>67</v>
      </c>
      <c r="C28" s="9" t="s">
        <v>715</v>
      </c>
      <c r="D28" s="10">
        <v>431.293317</v>
      </c>
      <c r="E28" s="11">
        <v>173690.29321719415</v>
      </c>
      <c r="F28" s="11">
        <v>57896.764405731381</v>
      </c>
      <c r="G28" s="11">
        <v>57896.764405731381</v>
      </c>
      <c r="H28" s="11">
        <v>57896.764405731381</v>
      </c>
      <c r="I28" s="73"/>
      <c r="J28" s="11">
        <f t="shared" si="1"/>
        <v>57896.76</v>
      </c>
      <c r="K28" s="11">
        <f t="shared" si="2"/>
        <v>57896.76</v>
      </c>
      <c r="L28" s="11">
        <f t="shared" si="3"/>
        <v>57896.76</v>
      </c>
      <c r="M28" s="11">
        <f t="shared" si="4"/>
        <v>173690.29</v>
      </c>
      <c r="N28" s="11">
        <f t="shared" si="0"/>
        <v>1.0000000009313226E-2</v>
      </c>
      <c r="O28" s="11">
        <f t="shared" si="5"/>
        <v>57896.770000000011</v>
      </c>
    </row>
    <row r="29" spans="1:15" x14ac:dyDescent="0.25">
      <c r="A29" s="9">
        <v>6000467</v>
      </c>
      <c r="B29" s="9" t="s">
        <v>68</v>
      </c>
      <c r="C29" s="9" t="s">
        <v>716</v>
      </c>
      <c r="D29" s="10">
        <v>324.66870899999998</v>
      </c>
      <c r="E29" s="11">
        <v>130750.46851388583</v>
      </c>
      <c r="F29" s="11">
        <v>43583.489504628611</v>
      </c>
      <c r="G29" s="11">
        <v>43583.489504628611</v>
      </c>
      <c r="H29" s="11">
        <v>43583.489504628611</v>
      </c>
      <c r="I29" s="73"/>
      <c r="J29" s="11">
        <f t="shared" si="1"/>
        <v>43583.49</v>
      </c>
      <c r="K29" s="11">
        <f t="shared" si="2"/>
        <v>43583.49</v>
      </c>
      <c r="L29" s="11">
        <f t="shared" si="3"/>
        <v>43583.49</v>
      </c>
      <c r="M29" s="11">
        <f t="shared" si="4"/>
        <v>130750.47</v>
      </c>
      <c r="N29" s="11">
        <f t="shared" si="0"/>
        <v>0</v>
      </c>
      <c r="O29" s="11">
        <f t="shared" si="5"/>
        <v>43583.49</v>
      </c>
    </row>
    <row r="30" spans="1:15" x14ac:dyDescent="0.25">
      <c r="A30" s="9">
        <v>6000483</v>
      </c>
      <c r="B30" s="9" t="s">
        <v>69</v>
      </c>
      <c r="C30" s="9" t="s">
        <v>717</v>
      </c>
      <c r="D30" s="10">
        <v>300.90647899999999</v>
      </c>
      <c r="E30" s="11">
        <v>121180.95158999061</v>
      </c>
      <c r="F30" s="11">
        <v>40393.65052999687</v>
      </c>
      <c r="G30" s="11">
        <v>40393.65052999687</v>
      </c>
      <c r="H30" s="11">
        <v>40393.65052999687</v>
      </c>
      <c r="I30" s="73"/>
      <c r="J30" s="11">
        <f t="shared" si="1"/>
        <v>40393.65</v>
      </c>
      <c r="K30" s="11">
        <f t="shared" si="2"/>
        <v>40393.65</v>
      </c>
      <c r="L30" s="11">
        <f t="shared" si="3"/>
        <v>40393.65</v>
      </c>
      <c r="M30" s="11">
        <f t="shared" si="4"/>
        <v>121180.95</v>
      </c>
      <c r="N30" s="11">
        <f t="shared" si="0"/>
        <v>0</v>
      </c>
      <c r="O30" s="11">
        <f t="shared" si="5"/>
        <v>40393.65</v>
      </c>
    </row>
    <row r="31" spans="1:15" x14ac:dyDescent="0.25">
      <c r="A31" s="9">
        <v>6000517</v>
      </c>
      <c r="B31" s="9" t="s">
        <v>70</v>
      </c>
      <c r="C31" s="9" t="s">
        <v>718</v>
      </c>
      <c r="D31" s="10">
        <v>191.58139800000001</v>
      </c>
      <c r="E31" s="11">
        <v>77153.593348120383</v>
      </c>
      <c r="F31" s="11">
        <v>25717.864449373461</v>
      </c>
      <c r="G31" s="11">
        <v>25717.864449373461</v>
      </c>
      <c r="H31" s="11">
        <v>25717.864449373461</v>
      </c>
      <c r="I31" s="73"/>
      <c r="J31" s="11">
        <f t="shared" si="1"/>
        <v>25717.86</v>
      </c>
      <c r="K31" s="11">
        <f t="shared" si="2"/>
        <v>25717.86</v>
      </c>
      <c r="L31" s="11">
        <f t="shared" si="3"/>
        <v>25717.86</v>
      </c>
      <c r="M31" s="11">
        <f t="shared" si="4"/>
        <v>77153.59</v>
      </c>
      <c r="N31" s="11">
        <f t="shared" si="0"/>
        <v>9.9999999947613105E-3</v>
      </c>
      <c r="O31" s="11">
        <f t="shared" si="5"/>
        <v>25717.869999999995</v>
      </c>
    </row>
    <row r="32" spans="1:15" x14ac:dyDescent="0.25">
      <c r="A32" s="9">
        <v>6000574</v>
      </c>
      <c r="B32" s="9" t="s">
        <v>71</v>
      </c>
      <c r="C32" s="9" t="s">
        <v>719</v>
      </c>
      <c r="D32" s="10">
        <v>371.82052499999998</v>
      </c>
      <c r="E32" s="11">
        <v>149739.43130081255</v>
      </c>
      <c r="F32" s="11">
        <v>49913.143766937515</v>
      </c>
      <c r="G32" s="11">
        <v>49913.143766937515</v>
      </c>
      <c r="H32" s="11">
        <v>49913.143766937515</v>
      </c>
      <c r="I32" s="73"/>
      <c r="J32" s="11">
        <f t="shared" si="1"/>
        <v>49913.14</v>
      </c>
      <c r="K32" s="11">
        <f t="shared" si="2"/>
        <v>49913.14</v>
      </c>
      <c r="L32" s="11">
        <f t="shared" si="3"/>
        <v>49913.14</v>
      </c>
      <c r="M32" s="11">
        <f t="shared" si="4"/>
        <v>149739.43</v>
      </c>
      <c r="N32" s="11">
        <f t="shared" si="0"/>
        <v>1.0000000009313226E-2</v>
      </c>
      <c r="O32" s="11">
        <f t="shared" si="5"/>
        <v>49913.150000000009</v>
      </c>
    </row>
    <row r="33" spans="1:15" x14ac:dyDescent="0.25">
      <c r="A33" s="9">
        <v>6000640</v>
      </c>
      <c r="B33" s="9" t="s">
        <v>72</v>
      </c>
      <c r="C33" s="9" t="s">
        <v>720</v>
      </c>
      <c r="D33" s="10">
        <v>457.10523000000001</v>
      </c>
      <c r="E33" s="11">
        <v>184085.25775931042</v>
      </c>
      <c r="F33" s="11">
        <v>61361.752586436807</v>
      </c>
      <c r="G33" s="11">
        <v>61361.752586436807</v>
      </c>
      <c r="H33" s="11">
        <v>61361.752586436807</v>
      </c>
      <c r="I33" s="73"/>
      <c r="J33" s="11">
        <f t="shared" si="1"/>
        <v>61361.75</v>
      </c>
      <c r="K33" s="11">
        <f t="shared" si="2"/>
        <v>61361.75</v>
      </c>
      <c r="L33" s="11">
        <f t="shared" si="3"/>
        <v>61361.75</v>
      </c>
      <c r="M33" s="11">
        <f t="shared" si="4"/>
        <v>184085.26</v>
      </c>
      <c r="N33" s="11">
        <f t="shared" si="0"/>
        <v>1.0000000009313226E-2</v>
      </c>
      <c r="O33" s="11">
        <f t="shared" si="5"/>
        <v>61361.760000000009</v>
      </c>
    </row>
    <row r="34" spans="1:15" x14ac:dyDescent="0.25">
      <c r="A34" s="9">
        <v>6000657</v>
      </c>
      <c r="B34" s="9" t="s">
        <v>73</v>
      </c>
      <c r="C34" s="9" t="s">
        <v>721</v>
      </c>
      <c r="D34" s="10">
        <v>271.86900000000003</v>
      </c>
      <c r="E34" s="11">
        <v>109486.98824068579</v>
      </c>
      <c r="F34" s="11">
        <v>36495.662746895265</v>
      </c>
      <c r="G34" s="11">
        <v>36495.662746895265</v>
      </c>
      <c r="H34" s="11">
        <v>36495.662746895265</v>
      </c>
      <c r="I34" s="73"/>
      <c r="J34" s="11">
        <f t="shared" si="1"/>
        <v>36495.660000000003</v>
      </c>
      <c r="K34" s="11">
        <f t="shared" si="2"/>
        <v>36495.660000000003</v>
      </c>
      <c r="L34" s="11">
        <f t="shared" si="3"/>
        <v>36495.660000000003</v>
      </c>
      <c r="M34" s="11">
        <f t="shared" si="4"/>
        <v>109486.99</v>
      </c>
      <c r="N34" s="11">
        <f t="shared" si="0"/>
        <v>9.9999999947613105E-3</v>
      </c>
      <c r="O34" s="11">
        <f t="shared" si="5"/>
        <v>36495.67</v>
      </c>
    </row>
    <row r="35" spans="1:15" x14ac:dyDescent="0.25">
      <c r="A35" s="9">
        <v>6000681</v>
      </c>
      <c r="B35" s="9" t="s">
        <v>74</v>
      </c>
      <c r="C35" s="9" t="s">
        <v>722</v>
      </c>
      <c r="D35" s="10">
        <v>188.45216000000002</v>
      </c>
      <c r="E35" s="11">
        <v>75893.387719275954</v>
      </c>
      <c r="F35" s="11">
        <v>25297.795906425319</v>
      </c>
      <c r="G35" s="11">
        <v>25297.795906425319</v>
      </c>
      <c r="H35" s="11">
        <v>25297.795906425319</v>
      </c>
      <c r="I35" s="73"/>
      <c r="J35" s="11">
        <f t="shared" si="1"/>
        <v>25297.8</v>
      </c>
      <c r="K35" s="11">
        <f t="shared" si="2"/>
        <v>25297.8</v>
      </c>
      <c r="L35" s="11">
        <f t="shared" si="3"/>
        <v>25297.8</v>
      </c>
      <c r="M35" s="11">
        <f t="shared" si="4"/>
        <v>75893.39</v>
      </c>
      <c r="N35" s="11">
        <f t="shared" si="0"/>
        <v>-9.9999999947613105E-3</v>
      </c>
      <c r="O35" s="11">
        <f t="shared" si="5"/>
        <v>25297.790000000005</v>
      </c>
    </row>
    <row r="36" spans="1:15" x14ac:dyDescent="0.25">
      <c r="A36" s="9">
        <v>6000699</v>
      </c>
      <c r="B36" s="9" t="s">
        <v>75</v>
      </c>
      <c r="C36" s="9" t="s">
        <v>723</v>
      </c>
      <c r="D36" s="10">
        <v>207.41474599999998</v>
      </c>
      <c r="E36" s="11">
        <v>83529.993696400925</v>
      </c>
      <c r="F36" s="11">
        <v>27843.331232133642</v>
      </c>
      <c r="G36" s="11">
        <v>27843.331232133642</v>
      </c>
      <c r="H36" s="11">
        <v>27843.331232133642</v>
      </c>
      <c r="I36" s="73"/>
      <c r="J36" s="11">
        <f t="shared" si="1"/>
        <v>27843.33</v>
      </c>
      <c r="K36" s="11">
        <f t="shared" si="2"/>
        <v>27843.33</v>
      </c>
      <c r="L36" s="11">
        <f t="shared" si="3"/>
        <v>27843.33</v>
      </c>
      <c r="M36" s="11">
        <f t="shared" si="4"/>
        <v>83529.990000000005</v>
      </c>
      <c r="N36" s="11">
        <f t="shared" si="0"/>
        <v>0</v>
      </c>
      <c r="O36" s="11">
        <f t="shared" si="5"/>
        <v>27843.33</v>
      </c>
    </row>
    <row r="37" spans="1:15" x14ac:dyDescent="0.25">
      <c r="A37" s="9">
        <v>6000707</v>
      </c>
      <c r="B37" s="9" t="s">
        <v>76</v>
      </c>
      <c r="C37" s="9" t="s">
        <v>724</v>
      </c>
      <c r="D37" s="10">
        <v>347.58668400000005</v>
      </c>
      <c r="E37" s="11">
        <v>139979.98736055588</v>
      </c>
      <c r="F37" s="11">
        <v>46659.995786851963</v>
      </c>
      <c r="G37" s="11">
        <v>46659.995786851963</v>
      </c>
      <c r="H37" s="11">
        <v>46659.995786851963</v>
      </c>
      <c r="I37" s="73"/>
      <c r="J37" s="11">
        <f t="shared" si="1"/>
        <v>46660</v>
      </c>
      <c r="K37" s="11">
        <f t="shared" si="2"/>
        <v>46660</v>
      </c>
      <c r="L37" s="11">
        <f t="shared" si="3"/>
        <v>46660</v>
      </c>
      <c r="M37" s="11">
        <f t="shared" si="4"/>
        <v>139979.99</v>
      </c>
      <c r="N37" s="11">
        <f t="shared" si="0"/>
        <v>-1.0000000009313226E-2</v>
      </c>
      <c r="O37" s="11">
        <f t="shared" si="5"/>
        <v>46659.989999999991</v>
      </c>
    </row>
    <row r="38" spans="1:15" x14ac:dyDescent="0.25">
      <c r="A38" s="9">
        <v>6000715</v>
      </c>
      <c r="B38" s="9" t="s">
        <v>77</v>
      </c>
      <c r="C38" s="9" t="s">
        <v>725</v>
      </c>
      <c r="D38" s="10">
        <v>164.82147599999999</v>
      </c>
      <c r="E38" s="11">
        <v>66376.846954321649</v>
      </c>
      <c r="F38" s="11">
        <v>22125.615651440548</v>
      </c>
      <c r="G38" s="11">
        <v>22125.615651440548</v>
      </c>
      <c r="H38" s="11">
        <v>22125.615651440548</v>
      </c>
      <c r="I38" s="73"/>
      <c r="J38" s="11">
        <f t="shared" si="1"/>
        <v>22125.62</v>
      </c>
      <c r="K38" s="11">
        <f t="shared" si="2"/>
        <v>22125.62</v>
      </c>
      <c r="L38" s="11">
        <f t="shared" si="3"/>
        <v>22125.62</v>
      </c>
      <c r="M38" s="11">
        <f t="shared" si="4"/>
        <v>66376.850000000006</v>
      </c>
      <c r="N38" s="11">
        <f t="shared" si="0"/>
        <v>-9.9999999947613105E-3</v>
      </c>
      <c r="O38" s="11">
        <f t="shared" si="5"/>
        <v>22125.610000000004</v>
      </c>
    </row>
    <row r="39" spans="1:15" x14ac:dyDescent="0.25">
      <c r="A39" s="9">
        <v>6000723</v>
      </c>
      <c r="B39" s="9" t="s">
        <v>78</v>
      </c>
      <c r="C39" s="9" t="s">
        <v>726</v>
      </c>
      <c r="D39" s="10">
        <v>217.25143999999997</v>
      </c>
      <c r="E39" s="11">
        <v>87491.423650920289</v>
      </c>
      <c r="F39" s="11">
        <v>29163.807883640096</v>
      </c>
      <c r="G39" s="11">
        <v>29163.807883640096</v>
      </c>
      <c r="H39" s="11">
        <v>29163.807883640096</v>
      </c>
      <c r="I39" s="73"/>
      <c r="J39" s="11">
        <f t="shared" si="1"/>
        <v>29163.81</v>
      </c>
      <c r="K39" s="11">
        <f t="shared" si="2"/>
        <v>29163.81</v>
      </c>
      <c r="L39" s="11">
        <f t="shared" si="3"/>
        <v>29163.81</v>
      </c>
      <c r="M39" s="11">
        <f t="shared" si="4"/>
        <v>87491.42</v>
      </c>
      <c r="N39" s="11">
        <f t="shared" si="0"/>
        <v>-1.0000000009313226E-2</v>
      </c>
      <c r="O39" s="11">
        <f t="shared" si="5"/>
        <v>29163.799999999992</v>
      </c>
    </row>
    <row r="40" spans="1:15" x14ac:dyDescent="0.25">
      <c r="A40" s="9">
        <v>6000731</v>
      </c>
      <c r="B40" s="9" t="s">
        <v>79</v>
      </c>
      <c r="C40" s="9" t="s">
        <v>727</v>
      </c>
      <c r="D40" s="10">
        <v>164.66920500000001</v>
      </c>
      <c r="E40" s="11">
        <v>66315.524430656209</v>
      </c>
      <c r="F40" s="11">
        <v>22105.174810218738</v>
      </c>
      <c r="G40" s="11">
        <v>22105.174810218738</v>
      </c>
      <c r="H40" s="11">
        <v>22105.174810218738</v>
      </c>
      <c r="I40" s="73"/>
      <c r="J40" s="11">
        <f t="shared" si="1"/>
        <v>22105.17</v>
      </c>
      <c r="K40" s="11">
        <f t="shared" si="2"/>
        <v>22105.17</v>
      </c>
      <c r="L40" s="11">
        <f t="shared" si="3"/>
        <v>22105.17</v>
      </c>
      <c r="M40" s="11">
        <f t="shared" si="4"/>
        <v>66315.520000000004</v>
      </c>
      <c r="N40" s="11">
        <f t="shared" si="0"/>
        <v>1.0000000009313226E-2</v>
      </c>
      <c r="O40" s="11">
        <f t="shared" si="5"/>
        <v>22105.180000000008</v>
      </c>
    </row>
    <row r="41" spans="1:15" x14ac:dyDescent="0.25">
      <c r="A41" s="9">
        <v>6000756</v>
      </c>
      <c r="B41" s="9" t="s">
        <v>80</v>
      </c>
      <c r="C41" s="9" t="s">
        <v>728</v>
      </c>
      <c r="D41" s="10">
        <v>400.74089400000003</v>
      </c>
      <c r="E41" s="11">
        <v>161386.23215202877</v>
      </c>
      <c r="F41" s="11">
        <v>53795.410717342922</v>
      </c>
      <c r="G41" s="11">
        <v>53795.410717342922</v>
      </c>
      <c r="H41" s="11">
        <v>53795.410717342922</v>
      </c>
      <c r="I41" s="73"/>
      <c r="J41" s="11">
        <f t="shared" si="1"/>
        <v>53795.41</v>
      </c>
      <c r="K41" s="11">
        <f t="shared" si="2"/>
        <v>53795.41</v>
      </c>
      <c r="L41" s="11">
        <f t="shared" si="3"/>
        <v>53795.41</v>
      </c>
      <c r="M41" s="11">
        <f t="shared" si="4"/>
        <v>161386.23000000001</v>
      </c>
      <c r="N41" s="11">
        <f t="shared" si="0"/>
        <v>0</v>
      </c>
      <c r="O41" s="11">
        <f t="shared" si="5"/>
        <v>53795.41</v>
      </c>
    </row>
    <row r="42" spans="1:15" x14ac:dyDescent="0.25">
      <c r="A42" s="9">
        <v>6000780</v>
      </c>
      <c r="B42" s="9" t="s">
        <v>81</v>
      </c>
      <c r="C42" s="9" t="s">
        <v>729</v>
      </c>
      <c r="D42" s="10">
        <v>165.70262099999999</v>
      </c>
      <c r="E42" s="11">
        <v>66731.701359396655</v>
      </c>
      <c r="F42" s="11">
        <v>22243.900453132217</v>
      </c>
      <c r="G42" s="11">
        <v>22243.900453132217</v>
      </c>
      <c r="H42" s="11">
        <v>22243.900453132217</v>
      </c>
      <c r="I42" s="73"/>
      <c r="J42" s="11">
        <f t="shared" si="1"/>
        <v>22243.9</v>
      </c>
      <c r="K42" s="11">
        <f t="shared" si="2"/>
        <v>22243.9</v>
      </c>
      <c r="L42" s="11">
        <f t="shared" si="3"/>
        <v>22243.9</v>
      </c>
      <c r="M42" s="11">
        <f t="shared" si="4"/>
        <v>66731.7</v>
      </c>
      <c r="N42" s="11">
        <f t="shared" si="0"/>
        <v>0</v>
      </c>
      <c r="O42" s="11">
        <f t="shared" si="5"/>
        <v>22243.9</v>
      </c>
    </row>
    <row r="43" spans="1:15" x14ac:dyDescent="0.25">
      <c r="A43" s="9">
        <v>6000806</v>
      </c>
      <c r="B43" s="9" t="s">
        <v>82</v>
      </c>
      <c r="C43" s="9" t="s">
        <v>730</v>
      </c>
      <c r="D43" s="10">
        <v>231.38204099999999</v>
      </c>
      <c r="E43" s="11">
        <v>93182.094325108308</v>
      </c>
      <c r="F43" s="11">
        <v>31060.698108369437</v>
      </c>
      <c r="G43" s="11">
        <v>31060.698108369437</v>
      </c>
      <c r="H43" s="11">
        <v>31060.698108369437</v>
      </c>
      <c r="I43" s="73"/>
      <c r="J43" s="11">
        <f t="shared" si="1"/>
        <v>31060.7</v>
      </c>
      <c r="K43" s="11">
        <f t="shared" si="2"/>
        <v>31060.7</v>
      </c>
      <c r="L43" s="11">
        <f t="shared" si="3"/>
        <v>31060.7</v>
      </c>
      <c r="M43" s="11">
        <f t="shared" si="4"/>
        <v>93182.09</v>
      </c>
      <c r="N43" s="11">
        <f t="shared" si="0"/>
        <v>-1.0000000009313226E-2</v>
      </c>
      <c r="O43" s="11">
        <f t="shared" si="5"/>
        <v>31060.689999999991</v>
      </c>
    </row>
    <row r="44" spans="1:15" x14ac:dyDescent="0.25">
      <c r="A44" s="9">
        <v>6000822</v>
      </c>
      <c r="B44" s="9" t="s">
        <v>83</v>
      </c>
      <c r="C44" s="9" t="s">
        <v>731</v>
      </c>
      <c r="D44" s="10">
        <v>430.63761399999999</v>
      </c>
      <c r="E44" s="11">
        <v>173426.22873521797</v>
      </c>
      <c r="F44" s="11">
        <v>57808.742911739326</v>
      </c>
      <c r="G44" s="11">
        <v>57808.742911739326</v>
      </c>
      <c r="H44" s="11">
        <v>57808.742911739326</v>
      </c>
      <c r="I44" s="73"/>
      <c r="J44" s="11">
        <f t="shared" si="1"/>
        <v>57808.74</v>
      </c>
      <c r="K44" s="11">
        <f t="shared" si="2"/>
        <v>57808.74</v>
      </c>
      <c r="L44" s="11">
        <f t="shared" si="3"/>
        <v>57808.74</v>
      </c>
      <c r="M44" s="11">
        <f t="shared" si="4"/>
        <v>173426.23</v>
      </c>
      <c r="N44" s="11">
        <f t="shared" si="0"/>
        <v>1.0000000009313226E-2</v>
      </c>
      <c r="O44" s="11">
        <f t="shared" si="5"/>
        <v>57808.750000000007</v>
      </c>
    </row>
    <row r="45" spans="1:15" x14ac:dyDescent="0.25">
      <c r="A45" s="9">
        <v>6000855</v>
      </c>
      <c r="B45" s="9" t="s">
        <v>84</v>
      </c>
      <c r="C45" s="9" t="s">
        <v>732</v>
      </c>
      <c r="D45" s="10">
        <v>86.620653000000004</v>
      </c>
      <c r="E45" s="11">
        <v>34883.838968074779</v>
      </c>
      <c r="F45" s="11">
        <v>11627.946322691592</v>
      </c>
      <c r="G45" s="11">
        <v>11627.946322691592</v>
      </c>
      <c r="H45" s="11">
        <v>11627.946322691592</v>
      </c>
      <c r="I45" s="73"/>
      <c r="J45" s="11">
        <f t="shared" si="1"/>
        <v>11627.95</v>
      </c>
      <c r="K45" s="11">
        <f t="shared" si="2"/>
        <v>11627.95</v>
      </c>
      <c r="L45" s="11">
        <f t="shared" si="3"/>
        <v>11627.95</v>
      </c>
      <c r="M45" s="11">
        <f t="shared" si="4"/>
        <v>34883.839999999997</v>
      </c>
      <c r="N45" s="11">
        <f t="shared" si="0"/>
        <v>-1.0000000009313226E-2</v>
      </c>
      <c r="O45" s="11">
        <f t="shared" si="5"/>
        <v>11627.939999999991</v>
      </c>
    </row>
    <row r="46" spans="1:15" x14ac:dyDescent="0.25">
      <c r="A46" s="9">
        <v>6000889</v>
      </c>
      <c r="B46" s="9" t="s">
        <v>85</v>
      </c>
      <c r="C46" s="9" t="s">
        <v>733</v>
      </c>
      <c r="D46" s="10">
        <v>373.75008000000003</v>
      </c>
      <c r="E46" s="11">
        <v>150516.50101304438</v>
      </c>
      <c r="F46" s="11">
        <v>50172.167004348128</v>
      </c>
      <c r="G46" s="11">
        <v>50172.167004348128</v>
      </c>
      <c r="H46" s="11">
        <v>50172.167004348128</v>
      </c>
      <c r="I46" s="73"/>
      <c r="J46" s="11">
        <f t="shared" si="1"/>
        <v>50172.17</v>
      </c>
      <c r="K46" s="11">
        <f t="shared" si="2"/>
        <v>50172.17</v>
      </c>
      <c r="L46" s="11">
        <f t="shared" si="3"/>
        <v>50172.17</v>
      </c>
      <c r="M46" s="11">
        <f t="shared" si="4"/>
        <v>150516.5</v>
      </c>
      <c r="N46" s="11">
        <f t="shared" si="0"/>
        <v>-1.0000000009313226E-2</v>
      </c>
      <c r="O46" s="11">
        <f t="shared" si="5"/>
        <v>50172.159999999989</v>
      </c>
    </row>
    <row r="47" spans="1:15" x14ac:dyDescent="0.25">
      <c r="A47" s="9">
        <v>6000939</v>
      </c>
      <c r="B47" s="9" t="s">
        <v>86</v>
      </c>
      <c r="C47" s="9" t="s">
        <v>734</v>
      </c>
      <c r="D47" s="10">
        <v>124.639872</v>
      </c>
      <c r="E47" s="11">
        <v>50194.925497149656</v>
      </c>
      <c r="F47" s="11">
        <v>16731.641832383219</v>
      </c>
      <c r="G47" s="11">
        <v>16731.641832383219</v>
      </c>
      <c r="H47" s="11">
        <v>16731.641832383219</v>
      </c>
      <c r="I47" s="73"/>
      <c r="J47" s="11">
        <f t="shared" si="1"/>
        <v>16731.64</v>
      </c>
      <c r="K47" s="11">
        <f t="shared" si="2"/>
        <v>16731.64</v>
      </c>
      <c r="L47" s="11">
        <f t="shared" si="3"/>
        <v>16731.64</v>
      </c>
      <c r="M47" s="11">
        <f t="shared" si="4"/>
        <v>50194.93</v>
      </c>
      <c r="N47" s="11">
        <f t="shared" si="0"/>
        <v>1.0000000002037268E-2</v>
      </c>
      <c r="O47" s="11">
        <f t="shared" si="5"/>
        <v>16731.650000000001</v>
      </c>
    </row>
    <row r="48" spans="1:15" x14ac:dyDescent="0.25">
      <c r="A48" s="9">
        <v>6000954</v>
      </c>
      <c r="B48" s="9" t="s">
        <v>87</v>
      </c>
      <c r="C48" s="9" t="s">
        <v>735</v>
      </c>
      <c r="D48" s="10">
        <v>490.25248400000004</v>
      </c>
      <c r="E48" s="11">
        <v>197434.30825388327</v>
      </c>
      <c r="F48" s="11">
        <v>65811.436084627756</v>
      </c>
      <c r="G48" s="11">
        <v>65811.436084627756</v>
      </c>
      <c r="H48" s="11">
        <v>65811.436084627756</v>
      </c>
      <c r="I48" s="73"/>
      <c r="J48" s="11">
        <f t="shared" si="1"/>
        <v>65811.44</v>
      </c>
      <c r="K48" s="11">
        <f t="shared" si="2"/>
        <v>65811.44</v>
      </c>
      <c r="L48" s="11">
        <f t="shared" si="3"/>
        <v>65811.44</v>
      </c>
      <c r="M48" s="11">
        <f t="shared" si="4"/>
        <v>197434.31</v>
      </c>
      <c r="N48" s="11">
        <f t="shared" si="0"/>
        <v>-1.0000000009313226E-2</v>
      </c>
      <c r="O48" s="11">
        <f t="shared" si="5"/>
        <v>65811.429999999993</v>
      </c>
    </row>
    <row r="49" spans="1:15" x14ac:dyDescent="0.25">
      <c r="A49" s="9">
        <v>6000970</v>
      </c>
      <c r="B49" s="9" t="s">
        <v>88</v>
      </c>
      <c r="C49" s="9" t="s">
        <v>736</v>
      </c>
      <c r="D49" s="10">
        <v>164.76867000000001</v>
      </c>
      <c r="E49" s="11">
        <v>66355.580940539148</v>
      </c>
      <c r="F49" s="11">
        <v>22118.526980179715</v>
      </c>
      <c r="G49" s="11">
        <v>22118.526980179715</v>
      </c>
      <c r="H49" s="11">
        <v>22118.526980179715</v>
      </c>
      <c r="I49" s="73"/>
      <c r="J49" s="11">
        <f t="shared" si="1"/>
        <v>22118.53</v>
      </c>
      <c r="K49" s="11">
        <f t="shared" si="2"/>
        <v>22118.53</v>
      </c>
      <c r="L49" s="11">
        <f t="shared" si="3"/>
        <v>22118.53</v>
      </c>
      <c r="M49" s="11">
        <f t="shared" si="4"/>
        <v>66355.58</v>
      </c>
      <c r="N49" s="11">
        <f t="shared" si="0"/>
        <v>-9.9999999947613105E-3</v>
      </c>
      <c r="O49" s="11">
        <f t="shared" si="5"/>
        <v>22118.520000000004</v>
      </c>
    </row>
    <row r="50" spans="1:15" x14ac:dyDescent="0.25">
      <c r="A50" s="9">
        <v>6000988</v>
      </c>
      <c r="B50" s="9" t="s">
        <v>89</v>
      </c>
      <c r="C50" s="9" t="s">
        <v>737</v>
      </c>
      <c r="D50" s="10">
        <v>276.65355399999999</v>
      </c>
      <c r="E50" s="11">
        <v>111413.82214795334</v>
      </c>
      <c r="F50" s="11">
        <v>37137.940715984449</v>
      </c>
      <c r="G50" s="11">
        <v>37137.940715984449</v>
      </c>
      <c r="H50" s="11">
        <v>37137.940715984449</v>
      </c>
      <c r="I50" s="73"/>
      <c r="J50" s="11">
        <f t="shared" si="1"/>
        <v>37137.94</v>
      </c>
      <c r="K50" s="11">
        <f t="shared" si="2"/>
        <v>37137.94</v>
      </c>
      <c r="L50" s="11">
        <f t="shared" si="3"/>
        <v>37137.94</v>
      </c>
      <c r="M50" s="11">
        <f t="shared" si="4"/>
        <v>111413.82</v>
      </c>
      <c r="N50" s="11">
        <f t="shared" si="0"/>
        <v>0</v>
      </c>
      <c r="O50" s="11">
        <f t="shared" si="5"/>
        <v>37137.94</v>
      </c>
    </row>
    <row r="51" spans="1:15" x14ac:dyDescent="0.25">
      <c r="A51" s="9">
        <v>6000996</v>
      </c>
      <c r="B51" s="9" t="s">
        <v>90</v>
      </c>
      <c r="C51" s="9" t="s">
        <v>738</v>
      </c>
      <c r="D51" s="10">
        <v>109.11078200000001</v>
      </c>
      <c r="E51" s="11">
        <v>43941.055823819668</v>
      </c>
      <c r="F51" s="11">
        <v>14647.01860793989</v>
      </c>
      <c r="G51" s="11">
        <v>14647.01860793989</v>
      </c>
      <c r="H51" s="11">
        <v>14647.01860793989</v>
      </c>
      <c r="I51" s="73"/>
      <c r="J51" s="11">
        <f t="shared" si="1"/>
        <v>14647.02</v>
      </c>
      <c r="K51" s="11">
        <f t="shared" si="2"/>
        <v>14647.02</v>
      </c>
      <c r="L51" s="11">
        <f t="shared" si="3"/>
        <v>14647.02</v>
      </c>
      <c r="M51" s="11">
        <f t="shared" si="4"/>
        <v>43941.06</v>
      </c>
      <c r="N51" s="11">
        <f t="shared" si="0"/>
        <v>0</v>
      </c>
      <c r="O51" s="11">
        <f t="shared" si="5"/>
        <v>14647.02</v>
      </c>
    </row>
    <row r="52" spans="1:15" x14ac:dyDescent="0.25">
      <c r="A52" s="9">
        <v>6001002</v>
      </c>
      <c r="B52" s="9" t="s">
        <v>91</v>
      </c>
      <c r="C52" s="9" t="s">
        <v>739</v>
      </c>
      <c r="D52" s="10">
        <v>370.18229300000002</v>
      </c>
      <c r="E52" s="11">
        <v>149079.68308487211</v>
      </c>
      <c r="F52" s="11">
        <v>49693.227694957372</v>
      </c>
      <c r="G52" s="11">
        <v>49693.227694957372</v>
      </c>
      <c r="H52" s="11">
        <v>49693.227694957372</v>
      </c>
      <c r="I52" s="73"/>
      <c r="J52" s="11">
        <f t="shared" si="1"/>
        <v>49693.23</v>
      </c>
      <c r="K52" s="11">
        <f t="shared" si="2"/>
        <v>49693.23</v>
      </c>
      <c r="L52" s="11">
        <f t="shared" si="3"/>
        <v>49693.23</v>
      </c>
      <c r="M52" s="11">
        <f t="shared" si="4"/>
        <v>149079.67999999999</v>
      </c>
      <c r="N52" s="11">
        <f t="shared" si="0"/>
        <v>-1.0000000009313226E-2</v>
      </c>
      <c r="O52" s="11">
        <f t="shared" si="5"/>
        <v>49693.219999999994</v>
      </c>
    </row>
    <row r="53" spans="1:15" x14ac:dyDescent="0.25">
      <c r="A53" s="9">
        <v>6001010</v>
      </c>
      <c r="B53" s="9" t="s">
        <v>92</v>
      </c>
      <c r="C53" s="9" t="s">
        <v>740</v>
      </c>
      <c r="D53" s="10">
        <v>201.33934500000001</v>
      </c>
      <c r="E53" s="11">
        <v>81083.310338443785</v>
      </c>
      <c r="F53" s="11">
        <v>27027.770112814596</v>
      </c>
      <c r="G53" s="11">
        <v>27027.770112814596</v>
      </c>
      <c r="H53" s="11">
        <v>27027.770112814596</v>
      </c>
      <c r="I53" s="73"/>
      <c r="J53" s="11">
        <f t="shared" si="1"/>
        <v>27027.77</v>
      </c>
      <c r="K53" s="11">
        <f t="shared" si="2"/>
        <v>27027.77</v>
      </c>
      <c r="L53" s="11">
        <f t="shared" si="3"/>
        <v>27027.77</v>
      </c>
      <c r="M53" s="11">
        <f t="shared" si="4"/>
        <v>81083.31</v>
      </c>
      <c r="N53" s="11">
        <f t="shared" si="0"/>
        <v>0</v>
      </c>
      <c r="O53" s="11">
        <f t="shared" si="5"/>
        <v>27027.77</v>
      </c>
    </row>
    <row r="54" spans="1:15" x14ac:dyDescent="0.25">
      <c r="A54" s="9">
        <v>6001028</v>
      </c>
      <c r="B54" s="9" t="s">
        <v>93</v>
      </c>
      <c r="C54" s="9" t="s">
        <v>741</v>
      </c>
      <c r="D54" s="10">
        <v>123.67104</v>
      </c>
      <c r="E54" s="11">
        <v>49804.757814217068</v>
      </c>
      <c r="F54" s="11">
        <v>16601.585938072356</v>
      </c>
      <c r="G54" s="11">
        <v>16601.585938072356</v>
      </c>
      <c r="H54" s="11">
        <v>16601.585938072356</v>
      </c>
      <c r="I54" s="73"/>
      <c r="J54" s="11">
        <f t="shared" si="1"/>
        <v>16601.59</v>
      </c>
      <c r="K54" s="11">
        <f t="shared" si="2"/>
        <v>16601.59</v>
      </c>
      <c r="L54" s="11">
        <f t="shared" si="3"/>
        <v>16601.59</v>
      </c>
      <c r="M54" s="11">
        <f t="shared" si="4"/>
        <v>49804.76</v>
      </c>
      <c r="N54" s="11">
        <f t="shared" si="0"/>
        <v>-1.0000000002037268E-2</v>
      </c>
      <c r="O54" s="11">
        <f t="shared" si="5"/>
        <v>16601.579999999998</v>
      </c>
    </row>
    <row r="55" spans="1:15" x14ac:dyDescent="0.25">
      <c r="A55" s="9">
        <v>6001044</v>
      </c>
      <c r="B55" s="9" t="s">
        <v>94</v>
      </c>
      <c r="C55" s="9" t="s">
        <v>742</v>
      </c>
      <c r="D55" s="10">
        <v>168.951042</v>
      </c>
      <c r="E55" s="11">
        <v>68039.904324162024</v>
      </c>
      <c r="F55" s="11">
        <v>22679.968108054007</v>
      </c>
      <c r="G55" s="11">
        <v>22679.968108054007</v>
      </c>
      <c r="H55" s="11">
        <v>22679.968108054007</v>
      </c>
      <c r="I55" s="73"/>
      <c r="J55" s="11">
        <f t="shared" si="1"/>
        <v>22679.97</v>
      </c>
      <c r="K55" s="11">
        <f t="shared" si="2"/>
        <v>22679.97</v>
      </c>
      <c r="L55" s="11">
        <f t="shared" si="3"/>
        <v>22679.97</v>
      </c>
      <c r="M55" s="11">
        <f t="shared" si="4"/>
        <v>68039.899999999994</v>
      </c>
      <c r="N55" s="11">
        <f t="shared" si="0"/>
        <v>-1.0000000009313226E-2</v>
      </c>
      <c r="O55" s="11">
        <f t="shared" si="5"/>
        <v>22679.959999999992</v>
      </c>
    </row>
    <row r="56" spans="1:15" x14ac:dyDescent="0.25">
      <c r="A56" s="9">
        <v>6001051</v>
      </c>
      <c r="B56" s="9" t="s">
        <v>95</v>
      </c>
      <c r="C56" s="9" t="s">
        <v>743</v>
      </c>
      <c r="D56" s="10">
        <v>479.80259999999998</v>
      </c>
      <c r="E56" s="11">
        <v>193225.93463782358</v>
      </c>
      <c r="F56" s="11">
        <v>64408.644879274529</v>
      </c>
      <c r="G56" s="11">
        <v>64408.644879274529</v>
      </c>
      <c r="H56" s="11">
        <v>64408.644879274529</v>
      </c>
      <c r="I56" s="73"/>
      <c r="J56" s="11">
        <f t="shared" si="1"/>
        <v>64408.639999999999</v>
      </c>
      <c r="K56" s="11">
        <f t="shared" si="2"/>
        <v>64408.639999999999</v>
      </c>
      <c r="L56" s="11">
        <f t="shared" si="3"/>
        <v>64408.639999999999</v>
      </c>
      <c r="M56" s="11">
        <f t="shared" si="4"/>
        <v>193225.93</v>
      </c>
      <c r="N56" s="11">
        <f t="shared" si="0"/>
        <v>1.0000000009313226E-2</v>
      </c>
      <c r="O56" s="11">
        <f t="shared" si="5"/>
        <v>64408.650000000009</v>
      </c>
    </row>
    <row r="57" spans="1:15" x14ac:dyDescent="0.25">
      <c r="A57" s="9">
        <v>6001077</v>
      </c>
      <c r="B57" s="9" t="s">
        <v>96</v>
      </c>
      <c r="C57" s="9" t="s">
        <v>744</v>
      </c>
      <c r="D57" s="10">
        <v>178.54890299999997</v>
      </c>
      <c r="E57" s="11">
        <v>71905.151536763442</v>
      </c>
      <c r="F57" s="11">
        <v>23968.383845587814</v>
      </c>
      <c r="G57" s="11">
        <v>23968.383845587814</v>
      </c>
      <c r="H57" s="11">
        <v>23968.383845587814</v>
      </c>
      <c r="I57" s="73"/>
      <c r="J57" s="11">
        <f t="shared" si="1"/>
        <v>23968.38</v>
      </c>
      <c r="K57" s="11">
        <f t="shared" si="2"/>
        <v>23968.38</v>
      </c>
      <c r="L57" s="11">
        <f t="shared" si="3"/>
        <v>23968.38</v>
      </c>
      <c r="M57" s="11">
        <f t="shared" si="4"/>
        <v>71905.149999999994</v>
      </c>
      <c r="N57" s="11">
        <f t="shared" si="0"/>
        <v>9.9999999947613105E-3</v>
      </c>
      <c r="O57" s="11">
        <f t="shared" si="5"/>
        <v>23968.389999999996</v>
      </c>
    </row>
    <row r="58" spans="1:15" x14ac:dyDescent="0.25">
      <c r="A58" s="9">
        <v>6001085</v>
      </c>
      <c r="B58" s="9" t="s">
        <v>97</v>
      </c>
      <c r="C58" s="9" t="s">
        <v>745</v>
      </c>
      <c r="D58" s="10">
        <v>186.33062700000002</v>
      </c>
      <c r="E58" s="11">
        <v>75039.004694277784</v>
      </c>
      <c r="F58" s="11">
        <v>25013.001564759263</v>
      </c>
      <c r="G58" s="11">
        <v>25013.001564759263</v>
      </c>
      <c r="H58" s="11">
        <v>25013.001564759263</v>
      </c>
      <c r="I58" s="73"/>
      <c r="J58" s="11">
        <f t="shared" si="1"/>
        <v>25013</v>
      </c>
      <c r="K58" s="11">
        <f t="shared" si="2"/>
        <v>25013</v>
      </c>
      <c r="L58" s="11">
        <f t="shared" si="3"/>
        <v>25013</v>
      </c>
      <c r="M58" s="11">
        <f t="shared" si="4"/>
        <v>75039</v>
      </c>
      <c r="N58" s="11">
        <f t="shared" si="0"/>
        <v>0</v>
      </c>
      <c r="O58" s="11">
        <f t="shared" si="5"/>
        <v>25013</v>
      </c>
    </row>
    <row r="59" spans="1:15" x14ac:dyDescent="0.25">
      <c r="A59" s="9">
        <v>6001093</v>
      </c>
      <c r="B59" s="9" t="s">
        <v>98</v>
      </c>
      <c r="C59" s="9" t="s">
        <v>746</v>
      </c>
      <c r="D59" s="10">
        <v>284.31975599999998</v>
      </c>
      <c r="E59" s="11">
        <v>114501.15232618153</v>
      </c>
      <c r="F59" s="11">
        <v>38167.050775393844</v>
      </c>
      <c r="G59" s="11">
        <v>38167.050775393844</v>
      </c>
      <c r="H59" s="11">
        <v>38167.050775393844</v>
      </c>
      <c r="I59" s="73"/>
      <c r="J59" s="11">
        <f t="shared" si="1"/>
        <v>38167.050000000003</v>
      </c>
      <c r="K59" s="11">
        <f t="shared" si="2"/>
        <v>38167.050000000003</v>
      </c>
      <c r="L59" s="11">
        <f t="shared" si="3"/>
        <v>38167.050000000003</v>
      </c>
      <c r="M59" s="11">
        <f t="shared" si="4"/>
        <v>114501.15</v>
      </c>
      <c r="N59" s="11">
        <f t="shared" si="0"/>
        <v>0</v>
      </c>
      <c r="O59" s="11">
        <f t="shared" si="5"/>
        <v>38167.050000000003</v>
      </c>
    </row>
    <row r="60" spans="1:15" x14ac:dyDescent="0.25">
      <c r="A60" s="9">
        <v>6001101</v>
      </c>
      <c r="B60" s="9" t="s">
        <v>99</v>
      </c>
      <c r="C60" s="9" t="s">
        <v>747</v>
      </c>
      <c r="D60" s="10">
        <v>137.49217600000003</v>
      </c>
      <c r="E60" s="11">
        <v>55370.800852242442</v>
      </c>
      <c r="F60" s="11">
        <v>18456.933617414146</v>
      </c>
      <c r="G60" s="11">
        <v>18456.933617414146</v>
      </c>
      <c r="H60" s="11">
        <v>18456.933617414146</v>
      </c>
      <c r="I60" s="73"/>
      <c r="J60" s="11">
        <f t="shared" si="1"/>
        <v>18456.93</v>
      </c>
      <c r="K60" s="11">
        <f t="shared" si="2"/>
        <v>18456.93</v>
      </c>
      <c r="L60" s="11">
        <f t="shared" si="3"/>
        <v>18456.93</v>
      </c>
      <c r="M60" s="11">
        <f t="shared" si="4"/>
        <v>55370.8</v>
      </c>
      <c r="N60" s="11">
        <f t="shared" si="0"/>
        <v>1.0000000002037268E-2</v>
      </c>
      <c r="O60" s="11">
        <f t="shared" si="5"/>
        <v>18456.940000000002</v>
      </c>
    </row>
    <row r="61" spans="1:15" x14ac:dyDescent="0.25">
      <c r="A61" s="9">
        <v>6001119</v>
      </c>
      <c r="B61" s="9" t="s">
        <v>100</v>
      </c>
      <c r="C61" s="9" t="s">
        <v>748</v>
      </c>
      <c r="D61" s="10">
        <v>488.13544800000005</v>
      </c>
      <c r="E61" s="11">
        <v>196581.73625914648</v>
      </c>
      <c r="F61" s="11">
        <v>65527.245419715495</v>
      </c>
      <c r="G61" s="11">
        <v>65527.245419715495</v>
      </c>
      <c r="H61" s="11">
        <v>65527.245419715495</v>
      </c>
      <c r="I61" s="73"/>
      <c r="J61" s="11">
        <f t="shared" si="1"/>
        <v>65527.25</v>
      </c>
      <c r="K61" s="11">
        <f t="shared" si="2"/>
        <v>65527.25</v>
      </c>
      <c r="L61" s="11">
        <f t="shared" si="3"/>
        <v>65527.25</v>
      </c>
      <c r="M61" s="11">
        <f t="shared" si="4"/>
        <v>196581.74</v>
      </c>
      <c r="N61" s="11">
        <f t="shared" si="0"/>
        <v>-1.0000000009313226E-2</v>
      </c>
      <c r="O61" s="11">
        <f t="shared" si="5"/>
        <v>65527.239999999991</v>
      </c>
    </row>
    <row r="62" spans="1:15" x14ac:dyDescent="0.25">
      <c r="A62" s="9">
        <v>6001127</v>
      </c>
      <c r="B62" s="9" t="s">
        <v>101</v>
      </c>
      <c r="C62" s="9" t="s">
        <v>749</v>
      </c>
      <c r="D62" s="10">
        <v>254.11412100000001</v>
      </c>
      <c r="E62" s="11">
        <v>102336.74960263657</v>
      </c>
      <c r="F62" s="11">
        <v>34112.249867545521</v>
      </c>
      <c r="G62" s="11">
        <v>34112.249867545521</v>
      </c>
      <c r="H62" s="11">
        <v>34112.249867545521</v>
      </c>
      <c r="I62" s="73"/>
      <c r="J62" s="11">
        <f t="shared" si="1"/>
        <v>34112.25</v>
      </c>
      <c r="K62" s="11">
        <f t="shared" si="2"/>
        <v>34112.25</v>
      </c>
      <c r="L62" s="11">
        <f t="shared" si="3"/>
        <v>34112.25</v>
      </c>
      <c r="M62" s="11">
        <f t="shared" si="4"/>
        <v>102336.75</v>
      </c>
      <c r="N62" s="11">
        <f t="shared" si="0"/>
        <v>0</v>
      </c>
      <c r="O62" s="11">
        <f t="shared" si="5"/>
        <v>34112.25</v>
      </c>
    </row>
    <row r="63" spans="1:15" x14ac:dyDescent="0.25">
      <c r="A63" s="9">
        <v>6001135</v>
      </c>
      <c r="B63" s="9" t="s">
        <v>102</v>
      </c>
      <c r="C63" s="9" t="s">
        <v>750</v>
      </c>
      <c r="D63" s="10">
        <v>283.12070400000005</v>
      </c>
      <c r="E63" s="11">
        <v>114018.27052566744</v>
      </c>
      <c r="F63" s="11">
        <v>38006.090175222482</v>
      </c>
      <c r="G63" s="11">
        <v>38006.090175222482</v>
      </c>
      <c r="H63" s="11">
        <v>38006.090175222482</v>
      </c>
      <c r="I63" s="73"/>
      <c r="J63" s="11">
        <f t="shared" si="1"/>
        <v>38006.089999999997</v>
      </c>
      <c r="K63" s="11">
        <f t="shared" si="2"/>
        <v>38006.089999999997</v>
      </c>
      <c r="L63" s="11">
        <f t="shared" si="3"/>
        <v>38006.089999999997</v>
      </c>
      <c r="M63" s="11">
        <f t="shared" si="4"/>
        <v>114018.27</v>
      </c>
      <c r="N63" s="11">
        <f t="shared" si="0"/>
        <v>0</v>
      </c>
      <c r="O63" s="11">
        <f t="shared" si="5"/>
        <v>38006.089999999997</v>
      </c>
    </row>
    <row r="64" spans="1:15" x14ac:dyDescent="0.25">
      <c r="A64" s="9">
        <v>6001143</v>
      </c>
      <c r="B64" s="9" t="s">
        <v>103</v>
      </c>
      <c r="C64" s="9" t="s">
        <v>751</v>
      </c>
      <c r="D64" s="10">
        <v>319.96438356164384</v>
      </c>
      <c r="E64" s="11">
        <v>128855.94422479933</v>
      </c>
      <c r="F64" s="11">
        <v>42951.981408266445</v>
      </c>
      <c r="G64" s="11">
        <v>42951.981408266445</v>
      </c>
      <c r="H64" s="11">
        <v>42951.981408266445</v>
      </c>
      <c r="I64" s="73"/>
      <c r="J64" s="11">
        <f t="shared" si="1"/>
        <v>42951.98</v>
      </c>
      <c r="K64" s="11">
        <f t="shared" si="2"/>
        <v>42951.98</v>
      </c>
      <c r="L64" s="11">
        <f t="shared" si="3"/>
        <v>42951.98</v>
      </c>
      <c r="M64" s="11">
        <f t="shared" si="4"/>
        <v>128855.94</v>
      </c>
      <c r="N64" s="11">
        <f t="shared" si="0"/>
        <v>0</v>
      </c>
      <c r="O64" s="11">
        <f t="shared" si="5"/>
        <v>42951.98</v>
      </c>
    </row>
    <row r="65" spans="1:15" x14ac:dyDescent="0.25">
      <c r="A65" s="9">
        <v>6001150</v>
      </c>
      <c r="B65" s="9" t="s">
        <v>104</v>
      </c>
      <c r="C65" s="9" t="s">
        <v>752</v>
      </c>
      <c r="D65" s="10">
        <v>167.14503999999999</v>
      </c>
      <c r="E65" s="11">
        <v>67312.591832717051</v>
      </c>
      <c r="F65" s="11">
        <v>22437.530610905684</v>
      </c>
      <c r="G65" s="11">
        <v>22437.530610905684</v>
      </c>
      <c r="H65" s="11">
        <v>22437.530610905684</v>
      </c>
      <c r="I65" s="73"/>
      <c r="J65" s="11">
        <f t="shared" si="1"/>
        <v>22437.53</v>
      </c>
      <c r="K65" s="11">
        <f t="shared" si="2"/>
        <v>22437.53</v>
      </c>
      <c r="L65" s="11">
        <f t="shared" si="3"/>
        <v>22437.53</v>
      </c>
      <c r="M65" s="11">
        <f t="shared" si="4"/>
        <v>67312.59</v>
      </c>
      <c r="N65" s="11">
        <f t="shared" si="0"/>
        <v>0</v>
      </c>
      <c r="O65" s="11">
        <f t="shared" si="5"/>
        <v>22437.53</v>
      </c>
    </row>
    <row r="66" spans="1:15" x14ac:dyDescent="0.25">
      <c r="A66" s="9">
        <v>6001168</v>
      </c>
      <c r="B66" s="9" t="s">
        <v>105</v>
      </c>
      <c r="C66" s="9" t="s">
        <v>753</v>
      </c>
      <c r="D66" s="10">
        <v>280.40412700000002</v>
      </c>
      <c r="E66" s="11">
        <v>112924.2515898788</v>
      </c>
      <c r="F66" s="11">
        <v>37641.417196626266</v>
      </c>
      <c r="G66" s="11">
        <v>37641.417196626266</v>
      </c>
      <c r="H66" s="11">
        <v>37641.417196626266</v>
      </c>
      <c r="I66" s="73"/>
      <c r="J66" s="11">
        <f t="shared" si="1"/>
        <v>37641.42</v>
      </c>
      <c r="K66" s="11">
        <f t="shared" si="2"/>
        <v>37641.42</v>
      </c>
      <c r="L66" s="11">
        <f t="shared" si="3"/>
        <v>37641.42</v>
      </c>
      <c r="M66" s="11">
        <f t="shared" si="4"/>
        <v>112924.25</v>
      </c>
      <c r="N66" s="11">
        <f t="shared" ref="N66:N129" si="6">M66-SUM(J66:L66)</f>
        <v>-9.9999999947613105E-3</v>
      </c>
      <c r="O66" s="11">
        <f t="shared" si="5"/>
        <v>37641.410000000003</v>
      </c>
    </row>
    <row r="67" spans="1:15" x14ac:dyDescent="0.25">
      <c r="A67" s="9">
        <v>6001176</v>
      </c>
      <c r="B67" s="9" t="s">
        <v>106</v>
      </c>
      <c r="C67" s="9" t="s">
        <v>754</v>
      </c>
      <c r="D67" s="10">
        <v>254.66987699999999</v>
      </c>
      <c r="E67" s="11">
        <v>102560.56346385903</v>
      </c>
      <c r="F67" s="11">
        <v>34186.854487953009</v>
      </c>
      <c r="G67" s="11">
        <v>34186.854487953009</v>
      </c>
      <c r="H67" s="11">
        <v>34186.854487953009</v>
      </c>
      <c r="I67" s="73"/>
      <c r="J67" s="11">
        <f t="shared" ref="J67:J130" si="7">ROUND(F67,2)</f>
        <v>34186.85</v>
      </c>
      <c r="K67" s="11">
        <f t="shared" ref="K67:K130" si="8">ROUND(G67,2)</f>
        <v>34186.85</v>
      </c>
      <c r="L67" s="11">
        <f t="shared" ref="L67:L130" si="9">ROUND(H67,2)</f>
        <v>34186.85</v>
      </c>
      <c r="M67" s="11">
        <f t="shared" ref="M67:M130" si="10">ROUND(E67,2)</f>
        <v>102560.56</v>
      </c>
      <c r="N67" s="11">
        <f t="shared" si="6"/>
        <v>1.0000000009313226E-2</v>
      </c>
      <c r="O67" s="11">
        <f t="shared" ref="O67:O130" si="11">L67+N67</f>
        <v>34186.860000000008</v>
      </c>
    </row>
    <row r="68" spans="1:15" x14ac:dyDescent="0.25">
      <c r="A68" s="9">
        <v>6001242</v>
      </c>
      <c r="B68" s="9" t="s">
        <v>107</v>
      </c>
      <c r="C68" s="9" t="s">
        <v>755</v>
      </c>
      <c r="D68" s="10">
        <v>228.90527099999997</v>
      </c>
      <c r="E68" s="11">
        <v>92184.650380175692</v>
      </c>
      <c r="F68" s="11">
        <v>30728.216793391897</v>
      </c>
      <c r="G68" s="11">
        <v>30728.216793391897</v>
      </c>
      <c r="H68" s="11">
        <v>30728.216793391897</v>
      </c>
      <c r="I68" s="73"/>
      <c r="J68" s="11">
        <f t="shared" si="7"/>
        <v>30728.22</v>
      </c>
      <c r="K68" s="11">
        <f t="shared" si="8"/>
        <v>30728.22</v>
      </c>
      <c r="L68" s="11">
        <f t="shared" si="9"/>
        <v>30728.22</v>
      </c>
      <c r="M68" s="11">
        <f t="shared" si="10"/>
        <v>92184.65</v>
      </c>
      <c r="N68" s="11">
        <f t="shared" si="6"/>
        <v>-1.0000000009313226E-2</v>
      </c>
      <c r="O68" s="11">
        <f t="shared" si="11"/>
        <v>30728.209999999992</v>
      </c>
    </row>
    <row r="69" spans="1:15" x14ac:dyDescent="0.25">
      <c r="A69" s="9">
        <v>6001259</v>
      </c>
      <c r="B69" s="9" t="s">
        <v>108</v>
      </c>
      <c r="C69" s="9" t="s">
        <v>756</v>
      </c>
      <c r="D69" s="10">
        <v>411.08904000000001</v>
      </c>
      <c r="E69" s="11">
        <v>165553.63387644343</v>
      </c>
      <c r="F69" s="11">
        <v>55184.544625481147</v>
      </c>
      <c r="G69" s="11">
        <v>55184.544625481147</v>
      </c>
      <c r="H69" s="11">
        <v>55184.544625481147</v>
      </c>
      <c r="I69" s="73"/>
      <c r="J69" s="11">
        <f t="shared" si="7"/>
        <v>55184.54</v>
      </c>
      <c r="K69" s="11">
        <f t="shared" si="8"/>
        <v>55184.54</v>
      </c>
      <c r="L69" s="11">
        <f t="shared" si="9"/>
        <v>55184.54</v>
      </c>
      <c r="M69" s="11">
        <f t="shared" si="10"/>
        <v>165553.63</v>
      </c>
      <c r="N69" s="11">
        <f t="shared" si="6"/>
        <v>1.0000000009313226E-2</v>
      </c>
      <c r="O69" s="11">
        <f t="shared" si="11"/>
        <v>55184.55000000001</v>
      </c>
    </row>
    <row r="70" spans="1:15" x14ac:dyDescent="0.25">
      <c r="A70" s="9">
        <v>6001267</v>
      </c>
      <c r="B70" s="9" t="s">
        <v>109</v>
      </c>
      <c r="C70" s="9" t="s">
        <v>757</v>
      </c>
      <c r="D70" s="10">
        <v>384.26508000000001</v>
      </c>
      <c r="E70" s="11">
        <v>154751.09812176519</v>
      </c>
      <c r="F70" s="11">
        <v>51583.699373921729</v>
      </c>
      <c r="G70" s="11">
        <v>51583.699373921729</v>
      </c>
      <c r="H70" s="11">
        <v>51583.699373921729</v>
      </c>
      <c r="I70" s="73"/>
      <c r="J70" s="11">
        <f t="shared" si="7"/>
        <v>51583.7</v>
      </c>
      <c r="K70" s="11">
        <f t="shared" si="8"/>
        <v>51583.7</v>
      </c>
      <c r="L70" s="11">
        <f t="shared" si="9"/>
        <v>51583.7</v>
      </c>
      <c r="M70" s="11">
        <f t="shared" si="10"/>
        <v>154751.1</v>
      </c>
      <c r="N70" s="11">
        <f t="shared" si="6"/>
        <v>0</v>
      </c>
      <c r="O70" s="11">
        <f t="shared" si="11"/>
        <v>51583.7</v>
      </c>
    </row>
    <row r="71" spans="1:15" x14ac:dyDescent="0.25">
      <c r="A71" s="9">
        <v>6001275</v>
      </c>
      <c r="B71" s="9" t="s">
        <v>110</v>
      </c>
      <c r="C71" s="9" t="s">
        <v>758</v>
      </c>
      <c r="D71" s="10">
        <v>268.039356</v>
      </c>
      <c r="E71" s="11">
        <v>107944.71535339809</v>
      </c>
      <c r="F71" s="11">
        <v>35981.571784466032</v>
      </c>
      <c r="G71" s="11">
        <v>35981.571784466032</v>
      </c>
      <c r="H71" s="11">
        <v>35981.571784466032</v>
      </c>
      <c r="I71" s="73"/>
      <c r="J71" s="11">
        <f t="shared" si="7"/>
        <v>35981.57</v>
      </c>
      <c r="K71" s="11">
        <f t="shared" si="8"/>
        <v>35981.57</v>
      </c>
      <c r="L71" s="11">
        <f t="shared" si="9"/>
        <v>35981.57</v>
      </c>
      <c r="M71" s="11">
        <f t="shared" si="10"/>
        <v>107944.72</v>
      </c>
      <c r="N71" s="11">
        <f t="shared" si="6"/>
        <v>1.0000000009313226E-2</v>
      </c>
      <c r="O71" s="11">
        <f t="shared" si="11"/>
        <v>35981.580000000009</v>
      </c>
    </row>
    <row r="72" spans="1:15" x14ac:dyDescent="0.25">
      <c r="A72" s="9">
        <v>6001283</v>
      </c>
      <c r="B72" s="9" t="s">
        <v>111</v>
      </c>
      <c r="C72" s="9" t="s">
        <v>759</v>
      </c>
      <c r="D72" s="10">
        <v>705.13818200000003</v>
      </c>
      <c r="E72" s="11">
        <v>283973.00111705466</v>
      </c>
      <c r="F72" s="11">
        <v>94657.667039018226</v>
      </c>
      <c r="G72" s="11">
        <v>94657.667039018226</v>
      </c>
      <c r="H72" s="11">
        <v>94657.667039018226</v>
      </c>
      <c r="I72" s="73"/>
      <c r="J72" s="11">
        <f t="shared" si="7"/>
        <v>94657.67</v>
      </c>
      <c r="K72" s="11">
        <f t="shared" si="8"/>
        <v>94657.67</v>
      </c>
      <c r="L72" s="11">
        <f t="shared" si="9"/>
        <v>94657.67</v>
      </c>
      <c r="M72" s="11">
        <f t="shared" si="10"/>
        <v>283973</v>
      </c>
      <c r="N72" s="11">
        <f t="shared" si="6"/>
        <v>-1.0000000009313226E-2</v>
      </c>
      <c r="O72" s="11">
        <f t="shared" si="11"/>
        <v>94657.659999999989</v>
      </c>
    </row>
    <row r="73" spans="1:15" x14ac:dyDescent="0.25">
      <c r="A73" s="9">
        <v>6001291</v>
      </c>
      <c r="B73" s="9" t="s">
        <v>112</v>
      </c>
      <c r="C73" s="9" t="s">
        <v>760</v>
      </c>
      <c r="D73" s="10">
        <v>164.68580799999998</v>
      </c>
      <c r="E73" s="11">
        <v>66322.210784987736</v>
      </c>
      <c r="F73" s="11">
        <v>22107.403594995911</v>
      </c>
      <c r="G73" s="11">
        <v>22107.403594995911</v>
      </c>
      <c r="H73" s="11">
        <v>22107.403594995911</v>
      </c>
      <c r="I73" s="73"/>
      <c r="J73" s="11">
        <f t="shared" si="7"/>
        <v>22107.4</v>
      </c>
      <c r="K73" s="11">
        <f t="shared" si="8"/>
        <v>22107.4</v>
      </c>
      <c r="L73" s="11">
        <f t="shared" si="9"/>
        <v>22107.4</v>
      </c>
      <c r="M73" s="11">
        <f t="shared" si="10"/>
        <v>66322.210000000006</v>
      </c>
      <c r="N73" s="11">
        <f t="shared" si="6"/>
        <v>9.9999999947613105E-3</v>
      </c>
      <c r="O73" s="11">
        <f t="shared" si="11"/>
        <v>22107.409999999996</v>
      </c>
    </row>
    <row r="74" spans="1:15" x14ac:dyDescent="0.25">
      <c r="A74" s="9">
        <v>6001317</v>
      </c>
      <c r="B74" s="9" t="s">
        <v>113</v>
      </c>
      <c r="C74" s="9" t="s">
        <v>761</v>
      </c>
      <c r="D74" s="10">
        <v>320.77842400000003</v>
      </c>
      <c r="E74" s="11">
        <v>129183.77430436615</v>
      </c>
      <c r="F74" s="11">
        <v>43061.25810145538</v>
      </c>
      <c r="G74" s="11">
        <v>43061.25810145538</v>
      </c>
      <c r="H74" s="11">
        <v>43061.25810145538</v>
      </c>
      <c r="I74" s="73"/>
      <c r="J74" s="11">
        <f t="shared" si="7"/>
        <v>43061.26</v>
      </c>
      <c r="K74" s="11">
        <f t="shared" si="8"/>
        <v>43061.26</v>
      </c>
      <c r="L74" s="11">
        <f t="shared" si="9"/>
        <v>43061.26</v>
      </c>
      <c r="M74" s="11">
        <f t="shared" si="10"/>
        <v>129183.77</v>
      </c>
      <c r="N74" s="11">
        <f t="shared" si="6"/>
        <v>-9.9999999947613105E-3</v>
      </c>
      <c r="O74" s="11">
        <f t="shared" si="11"/>
        <v>43061.250000000007</v>
      </c>
    </row>
    <row r="75" spans="1:15" x14ac:dyDescent="0.25">
      <c r="A75" s="9">
        <v>6001333</v>
      </c>
      <c r="B75" s="9" t="s">
        <v>114</v>
      </c>
      <c r="C75" s="9" t="s">
        <v>762</v>
      </c>
      <c r="D75" s="10">
        <v>551.04029400000013</v>
      </c>
      <c r="E75" s="11">
        <v>221914.75375758926</v>
      </c>
      <c r="F75" s="11">
        <v>73971.584585863093</v>
      </c>
      <c r="G75" s="11">
        <v>73971.584585863093</v>
      </c>
      <c r="H75" s="11">
        <v>73971.584585863093</v>
      </c>
      <c r="I75" s="73"/>
      <c r="J75" s="11">
        <f t="shared" si="7"/>
        <v>73971.58</v>
      </c>
      <c r="K75" s="11">
        <f t="shared" si="8"/>
        <v>73971.58</v>
      </c>
      <c r="L75" s="11">
        <f t="shared" si="9"/>
        <v>73971.58</v>
      </c>
      <c r="M75" s="11">
        <f t="shared" si="10"/>
        <v>221914.75</v>
      </c>
      <c r="N75" s="11">
        <f t="shared" si="6"/>
        <v>1.0000000009313226E-2</v>
      </c>
      <c r="O75" s="11">
        <f t="shared" si="11"/>
        <v>73971.590000000011</v>
      </c>
    </row>
    <row r="76" spans="1:15" x14ac:dyDescent="0.25">
      <c r="A76" s="9">
        <v>6001341</v>
      </c>
      <c r="B76" s="9" t="s">
        <v>115</v>
      </c>
      <c r="C76" s="9" t="s">
        <v>763</v>
      </c>
      <c r="D76" s="10">
        <v>330.71268399999997</v>
      </c>
      <c r="E76" s="11">
        <v>133184.49600415502</v>
      </c>
      <c r="F76" s="11">
        <v>44394.83200138501</v>
      </c>
      <c r="G76" s="11">
        <v>44394.83200138501</v>
      </c>
      <c r="H76" s="11">
        <v>44394.83200138501</v>
      </c>
      <c r="I76" s="73"/>
      <c r="J76" s="11">
        <f t="shared" si="7"/>
        <v>44394.83</v>
      </c>
      <c r="K76" s="11">
        <f t="shared" si="8"/>
        <v>44394.83</v>
      </c>
      <c r="L76" s="11">
        <f t="shared" si="9"/>
        <v>44394.83</v>
      </c>
      <c r="M76" s="11">
        <f t="shared" si="10"/>
        <v>133184.5</v>
      </c>
      <c r="N76" s="11">
        <f t="shared" si="6"/>
        <v>1.0000000009313226E-2</v>
      </c>
      <c r="O76" s="11">
        <f t="shared" si="11"/>
        <v>44394.840000000011</v>
      </c>
    </row>
    <row r="77" spans="1:15" x14ac:dyDescent="0.25">
      <c r="A77" s="9">
        <v>6001358</v>
      </c>
      <c r="B77" s="9" t="s">
        <v>116</v>
      </c>
      <c r="C77" s="9" t="s">
        <v>764</v>
      </c>
      <c r="D77" s="10">
        <v>186.75898000000001</v>
      </c>
      <c r="E77" s="11">
        <v>75211.510864064927</v>
      </c>
      <c r="F77" s="11">
        <v>25070.503621354976</v>
      </c>
      <c r="G77" s="11">
        <v>25070.503621354976</v>
      </c>
      <c r="H77" s="11">
        <v>25070.503621354976</v>
      </c>
      <c r="I77" s="73"/>
      <c r="J77" s="11">
        <f t="shared" si="7"/>
        <v>25070.5</v>
      </c>
      <c r="K77" s="11">
        <f t="shared" si="8"/>
        <v>25070.5</v>
      </c>
      <c r="L77" s="11">
        <f t="shared" si="9"/>
        <v>25070.5</v>
      </c>
      <c r="M77" s="11">
        <f t="shared" si="10"/>
        <v>75211.509999999995</v>
      </c>
      <c r="N77" s="11">
        <f t="shared" si="6"/>
        <v>9.9999999947613105E-3</v>
      </c>
      <c r="O77" s="11">
        <f t="shared" si="11"/>
        <v>25070.509999999995</v>
      </c>
    </row>
    <row r="78" spans="1:15" x14ac:dyDescent="0.25">
      <c r="A78" s="9">
        <v>6001366</v>
      </c>
      <c r="B78" s="9" t="s">
        <v>117</v>
      </c>
      <c r="C78" s="9" t="s">
        <v>765</v>
      </c>
      <c r="D78" s="10">
        <v>430.34368000000001</v>
      </c>
      <c r="E78" s="11">
        <v>173307.85573792318</v>
      </c>
      <c r="F78" s="11">
        <v>57769.285245974395</v>
      </c>
      <c r="G78" s="11">
        <v>57769.285245974395</v>
      </c>
      <c r="H78" s="11">
        <v>57769.285245974395</v>
      </c>
      <c r="I78" s="73"/>
      <c r="J78" s="11">
        <f t="shared" si="7"/>
        <v>57769.29</v>
      </c>
      <c r="K78" s="11">
        <f t="shared" si="8"/>
        <v>57769.29</v>
      </c>
      <c r="L78" s="11">
        <f t="shared" si="9"/>
        <v>57769.29</v>
      </c>
      <c r="M78" s="11">
        <f t="shared" si="10"/>
        <v>173307.86</v>
      </c>
      <c r="N78" s="11">
        <f t="shared" si="6"/>
        <v>-1.0000000009313226E-2</v>
      </c>
      <c r="O78" s="11">
        <f t="shared" si="11"/>
        <v>57769.279999999992</v>
      </c>
    </row>
    <row r="79" spans="1:15" x14ac:dyDescent="0.25">
      <c r="A79" s="9">
        <v>6001374</v>
      </c>
      <c r="B79" s="9" t="s">
        <v>118</v>
      </c>
      <c r="C79" s="9" t="s">
        <v>766</v>
      </c>
      <c r="D79" s="10">
        <v>145.710645</v>
      </c>
      <c r="E79" s="11">
        <v>58680.539802837906</v>
      </c>
      <c r="F79" s="11">
        <v>19560.179934279302</v>
      </c>
      <c r="G79" s="11">
        <v>19560.179934279302</v>
      </c>
      <c r="H79" s="11">
        <v>19560.179934279302</v>
      </c>
      <c r="I79" s="73"/>
      <c r="J79" s="11">
        <f t="shared" si="7"/>
        <v>19560.18</v>
      </c>
      <c r="K79" s="11">
        <f t="shared" si="8"/>
        <v>19560.18</v>
      </c>
      <c r="L79" s="11">
        <f t="shared" si="9"/>
        <v>19560.18</v>
      </c>
      <c r="M79" s="11">
        <f t="shared" si="10"/>
        <v>58680.54</v>
      </c>
      <c r="N79" s="11">
        <f t="shared" si="6"/>
        <v>0</v>
      </c>
      <c r="O79" s="11">
        <f t="shared" si="11"/>
        <v>19560.18</v>
      </c>
    </row>
    <row r="80" spans="1:15" x14ac:dyDescent="0.25">
      <c r="A80" s="9">
        <v>6001457</v>
      </c>
      <c r="B80" s="9" t="s">
        <v>119</v>
      </c>
      <c r="C80" s="9" t="s">
        <v>767</v>
      </c>
      <c r="D80" s="10">
        <v>296.69821999999999</v>
      </c>
      <c r="E80" s="11">
        <v>119486.20300281532</v>
      </c>
      <c r="F80" s="11">
        <v>39828.734334271772</v>
      </c>
      <c r="G80" s="11">
        <v>39828.734334271772</v>
      </c>
      <c r="H80" s="11">
        <v>39828.734334271772</v>
      </c>
      <c r="I80" s="73"/>
      <c r="J80" s="11">
        <f t="shared" si="7"/>
        <v>39828.730000000003</v>
      </c>
      <c r="K80" s="11">
        <f t="shared" si="8"/>
        <v>39828.730000000003</v>
      </c>
      <c r="L80" s="11">
        <f t="shared" si="9"/>
        <v>39828.730000000003</v>
      </c>
      <c r="M80" s="11">
        <f t="shared" si="10"/>
        <v>119486.2</v>
      </c>
      <c r="N80" s="11">
        <f t="shared" si="6"/>
        <v>9.9999999947613105E-3</v>
      </c>
      <c r="O80" s="11">
        <f t="shared" si="11"/>
        <v>39828.74</v>
      </c>
    </row>
    <row r="81" spans="1:15" x14ac:dyDescent="0.25">
      <c r="A81" s="9">
        <v>6001465</v>
      </c>
      <c r="B81" s="9" t="s">
        <v>120</v>
      </c>
      <c r="C81" s="9" t="s">
        <v>768</v>
      </c>
      <c r="D81" s="10">
        <v>550.80910199999994</v>
      </c>
      <c r="E81" s="11">
        <v>221821.6481965089</v>
      </c>
      <c r="F81" s="11">
        <v>73940.549398836301</v>
      </c>
      <c r="G81" s="11">
        <v>73940.549398836301</v>
      </c>
      <c r="H81" s="11">
        <v>73940.549398836301</v>
      </c>
      <c r="I81" s="73"/>
      <c r="J81" s="11">
        <f t="shared" si="7"/>
        <v>73940.55</v>
      </c>
      <c r="K81" s="11">
        <f t="shared" si="8"/>
        <v>73940.55</v>
      </c>
      <c r="L81" s="11">
        <f t="shared" si="9"/>
        <v>73940.55</v>
      </c>
      <c r="M81" s="11">
        <f t="shared" si="10"/>
        <v>221821.65</v>
      </c>
      <c r="N81" s="11">
        <f t="shared" si="6"/>
        <v>0</v>
      </c>
      <c r="O81" s="11">
        <f t="shared" si="11"/>
        <v>73940.55</v>
      </c>
    </row>
    <row r="82" spans="1:15" x14ac:dyDescent="0.25">
      <c r="A82" s="9">
        <v>6001473</v>
      </c>
      <c r="B82" s="9" t="s">
        <v>121</v>
      </c>
      <c r="C82" s="9" t="s">
        <v>769</v>
      </c>
      <c r="D82" s="10">
        <v>258.567273</v>
      </c>
      <c r="E82" s="11">
        <v>104130.12141280244</v>
      </c>
      <c r="F82" s="11">
        <v>34710.040470934146</v>
      </c>
      <c r="G82" s="11">
        <v>34710.040470934146</v>
      </c>
      <c r="H82" s="11">
        <v>34710.040470934146</v>
      </c>
      <c r="I82" s="73"/>
      <c r="J82" s="11">
        <f t="shared" si="7"/>
        <v>34710.04</v>
      </c>
      <c r="K82" s="11">
        <f t="shared" si="8"/>
        <v>34710.04</v>
      </c>
      <c r="L82" s="11">
        <f t="shared" si="9"/>
        <v>34710.04</v>
      </c>
      <c r="M82" s="11">
        <f t="shared" si="10"/>
        <v>104130.12</v>
      </c>
      <c r="N82" s="11">
        <f t="shared" si="6"/>
        <v>0</v>
      </c>
      <c r="O82" s="11">
        <f t="shared" si="11"/>
        <v>34710.04</v>
      </c>
    </row>
    <row r="83" spans="1:15" x14ac:dyDescent="0.25">
      <c r="A83" s="9">
        <v>6001507</v>
      </c>
      <c r="B83" s="9" t="s">
        <v>122</v>
      </c>
      <c r="C83" s="9" t="s">
        <v>770</v>
      </c>
      <c r="D83" s="10">
        <v>258.06973999999997</v>
      </c>
      <c r="E83" s="11">
        <v>103929.75509770084</v>
      </c>
      <c r="F83" s="11">
        <v>34643.25169923361</v>
      </c>
      <c r="G83" s="11">
        <v>34643.25169923361</v>
      </c>
      <c r="H83" s="11">
        <v>34643.25169923361</v>
      </c>
      <c r="I83" s="73"/>
      <c r="J83" s="11">
        <f t="shared" si="7"/>
        <v>34643.25</v>
      </c>
      <c r="K83" s="11">
        <f t="shared" si="8"/>
        <v>34643.25</v>
      </c>
      <c r="L83" s="11">
        <f t="shared" si="9"/>
        <v>34643.25</v>
      </c>
      <c r="M83" s="11">
        <f t="shared" si="10"/>
        <v>103929.76</v>
      </c>
      <c r="N83" s="11">
        <f t="shared" si="6"/>
        <v>9.9999999947613105E-3</v>
      </c>
      <c r="O83" s="11">
        <f t="shared" si="11"/>
        <v>34643.259999999995</v>
      </c>
    </row>
    <row r="84" spans="1:15" x14ac:dyDescent="0.25">
      <c r="A84" s="9">
        <v>6001515</v>
      </c>
      <c r="B84" s="9" t="s">
        <v>123</v>
      </c>
      <c r="C84" s="9" t="s">
        <v>771</v>
      </c>
      <c r="D84" s="10">
        <v>175.32180399999999</v>
      </c>
      <c r="E84" s="11">
        <v>70605.535360353009</v>
      </c>
      <c r="F84" s="11">
        <v>23535.178453451004</v>
      </c>
      <c r="G84" s="11">
        <v>23535.178453451004</v>
      </c>
      <c r="H84" s="11">
        <v>23535.178453451004</v>
      </c>
      <c r="I84" s="73"/>
      <c r="J84" s="11">
        <f t="shared" si="7"/>
        <v>23535.18</v>
      </c>
      <c r="K84" s="11">
        <f t="shared" si="8"/>
        <v>23535.18</v>
      </c>
      <c r="L84" s="11">
        <f t="shared" si="9"/>
        <v>23535.18</v>
      </c>
      <c r="M84" s="11">
        <f t="shared" si="10"/>
        <v>70605.539999999994</v>
      </c>
      <c r="N84" s="11">
        <f t="shared" si="6"/>
        <v>0</v>
      </c>
      <c r="O84" s="11">
        <f t="shared" si="11"/>
        <v>23535.18</v>
      </c>
    </row>
    <row r="85" spans="1:15" x14ac:dyDescent="0.25">
      <c r="A85" s="9">
        <v>6001523</v>
      </c>
      <c r="B85" s="9" t="s">
        <v>124</v>
      </c>
      <c r="C85" s="9" t="s">
        <v>772</v>
      </c>
      <c r="D85" s="10">
        <v>243.03744</v>
      </c>
      <c r="E85" s="11">
        <v>97875.95251877328</v>
      </c>
      <c r="F85" s="11">
        <v>32625.317506257761</v>
      </c>
      <c r="G85" s="11">
        <v>32625.317506257761</v>
      </c>
      <c r="H85" s="11">
        <v>32625.317506257761</v>
      </c>
      <c r="I85" s="73"/>
      <c r="J85" s="11">
        <f t="shared" si="7"/>
        <v>32625.32</v>
      </c>
      <c r="K85" s="11">
        <f t="shared" si="8"/>
        <v>32625.32</v>
      </c>
      <c r="L85" s="11">
        <f t="shared" si="9"/>
        <v>32625.32</v>
      </c>
      <c r="M85" s="11">
        <f t="shared" si="10"/>
        <v>97875.95</v>
      </c>
      <c r="N85" s="11">
        <f t="shared" si="6"/>
        <v>-9.9999999947613105E-3</v>
      </c>
      <c r="O85" s="11">
        <f t="shared" si="11"/>
        <v>32625.310000000005</v>
      </c>
    </row>
    <row r="86" spans="1:15" x14ac:dyDescent="0.25">
      <c r="A86" s="9">
        <v>6001564</v>
      </c>
      <c r="B86" s="9" t="s">
        <v>125</v>
      </c>
      <c r="C86" s="9" t="s">
        <v>773</v>
      </c>
      <c r="D86" s="10">
        <v>383.46892600000001</v>
      </c>
      <c r="E86" s="11">
        <v>154430.47126237417</v>
      </c>
      <c r="F86" s="11">
        <v>51476.823754124722</v>
      </c>
      <c r="G86" s="11">
        <v>51476.823754124722</v>
      </c>
      <c r="H86" s="11">
        <v>51476.823754124722</v>
      </c>
      <c r="I86" s="73"/>
      <c r="J86" s="11">
        <f t="shared" si="7"/>
        <v>51476.82</v>
      </c>
      <c r="K86" s="11">
        <f t="shared" si="8"/>
        <v>51476.82</v>
      </c>
      <c r="L86" s="11">
        <f t="shared" si="9"/>
        <v>51476.82</v>
      </c>
      <c r="M86" s="11">
        <f t="shared" si="10"/>
        <v>154430.47</v>
      </c>
      <c r="N86" s="11">
        <f t="shared" si="6"/>
        <v>1.0000000009313226E-2</v>
      </c>
      <c r="O86" s="11">
        <f t="shared" si="11"/>
        <v>51476.830000000009</v>
      </c>
    </row>
    <row r="87" spans="1:15" x14ac:dyDescent="0.25">
      <c r="A87" s="9">
        <v>6001580</v>
      </c>
      <c r="B87" s="9" t="s">
        <v>126</v>
      </c>
      <c r="C87" s="9" t="s">
        <v>774</v>
      </c>
      <c r="D87" s="10">
        <v>299.57808219178077</v>
      </c>
      <c r="E87" s="11">
        <v>120645.9800937168</v>
      </c>
      <c r="F87" s="11">
        <v>40215.326697905599</v>
      </c>
      <c r="G87" s="11">
        <v>40215.326697905599</v>
      </c>
      <c r="H87" s="11">
        <v>40215.326697905599</v>
      </c>
      <c r="I87" s="73"/>
      <c r="J87" s="11">
        <f t="shared" si="7"/>
        <v>40215.33</v>
      </c>
      <c r="K87" s="11">
        <f t="shared" si="8"/>
        <v>40215.33</v>
      </c>
      <c r="L87" s="11">
        <f t="shared" si="9"/>
        <v>40215.33</v>
      </c>
      <c r="M87" s="11">
        <f t="shared" si="10"/>
        <v>120645.98</v>
      </c>
      <c r="N87" s="11">
        <f t="shared" si="6"/>
        <v>-1.0000000009313226E-2</v>
      </c>
      <c r="O87" s="11">
        <f t="shared" si="11"/>
        <v>40215.319999999992</v>
      </c>
    </row>
    <row r="88" spans="1:15" x14ac:dyDescent="0.25">
      <c r="A88" s="9">
        <v>6001614</v>
      </c>
      <c r="B88" s="9" t="s">
        <v>127</v>
      </c>
      <c r="C88" s="9" t="s">
        <v>775</v>
      </c>
      <c r="D88" s="10">
        <v>217.19379000000001</v>
      </c>
      <c r="E88" s="11">
        <v>87468.206863158266</v>
      </c>
      <c r="F88" s="11">
        <v>29156.06895438609</v>
      </c>
      <c r="G88" s="11">
        <v>29156.06895438609</v>
      </c>
      <c r="H88" s="11">
        <v>29156.06895438609</v>
      </c>
      <c r="I88" s="73"/>
      <c r="J88" s="11">
        <f t="shared" si="7"/>
        <v>29156.07</v>
      </c>
      <c r="K88" s="11">
        <f t="shared" si="8"/>
        <v>29156.07</v>
      </c>
      <c r="L88" s="11">
        <f t="shared" si="9"/>
        <v>29156.07</v>
      </c>
      <c r="M88" s="11">
        <f t="shared" si="10"/>
        <v>87468.21</v>
      </c>
      <c r="N88" s="11">
        <f t="shared" si="6"/>
        <v>0</v>
      </c>
      <c r="O88" s="11">
        <f t="shared" si="11"/>
        <v>29156.07</v>
      </c>
    </row>
    <row r="89" spans="1:15" x14ac:dyDescent="0.25">
      <c r="A89" s="9">
        <v>6001630</v>
      </c>
      <c r="B89" s="9" t="s">
        <v>128</v>
      </c>
      <c r="C89" s="9" t="s">
        <v>776</v>
      </c>
      <c r="D89" s="10">
        <v>517.84348</v>
      </c>
      <c r="E89" s="11">
        <v>208545.74447721438</v>
      </c>
      <c r="F89" s="11">
        <v>69515.24815907146</v>
      </c>
      <c r="G89" s="11">
        <v>69515.24815907146</v>
      </c>
      <c r="H89" s="11">
        <v>69515.24815907146</v>
      </c>
      <c r="I89" s="73"/>
      <c r="J89" s="11">
        <f t="shared" si="7"/>
        <v>69515.25</v>
      </c>
      <c r="K89" s="11">
        <f t="shared" si="8"/>
        <v>69515.25</v>
      </c>
      <c r="L89" s="11">
        <f t="shared" si="9"/>
        <v>69515.25</v>
      </c>
      <c r="M89" s="11">
        <f t="shared" si="10"/>
        <v>208545.74</v>
      </c>
      <c r="N89" s="11">
        <f t="shared" si="6"/>
        <v>-1.0000000009313226E-2</v>
      </c>
      <c r="O89" s="11">
        <f t="shared" si="11"/>
        <v>69515.239999999991</v>
      </c>
    </row>
    <row r="90" spans="1:15" x14ac:dyDescent="0.25">
      <c r="A90" s="9">
        <v>6001663</v>
      </c>
      <c r="B90" s="9" t="s">
        <v>129</v>
      </c>
      <c r="C90" s="9" t="s">
        <v>777</v>
      </c>
      <c r="D90" s="10">
        <v>178.90992</v>
      </c>
      <c r="E90" s="11">
        <v>72050.540176268827</v>
      </c>
      <c r="F90" s="11">
        <v>24016.846725422944</v>
      </c>
      <c r="G90" s="11">
        <v>24016.846725422944</v>
      </c>
      <c r="H90" s="11">
        <v>24016.846725422944</v>
      </c>
      <c r="I90" s="73"/>
      <c r="J90" s="11">
        <f t="shared" si="7"/>
        <v>24016.85</v>
      </c>
      <c r="K90" s="11">
        <f t="shared" si="8"/>
        <v>24016.85</v>
      </c>
      <c r="L90" s="11">
        <f t="shared" si="9"/>
        <v>24016.85</v>
      </c>
      <c r="M90" s="11">
        <f t="shared" si="10"/>
        <v>72050.539999999994</v>
      </c>
      <c r="N90" s="11">
        <f t="shared" si="6"/>
        <v>-9.9999999947613105E-3</v>
      </c>
      <c r="O90" s="11">
        <f t="shared" si="11"/>
        <v>24016.840000000004</v>
      </c>
    </row>
    <row r="91" spans="1:15" x14ac:dyDescent="0.25">
      <c r="A91" s="9">
        <v>6001689</v>
      </c>
      <c r="B91" s="9" t="s">
        <v>130</v>
      </c>
      <c r="C91" s="9" t="s">
        <v>778</v>
      </c>
      <c r="D91" s="10">
        <v>657.91995499999996</v>
      </c>
      <c r="E91" s="11">
        <v>264957.2933155215</v>
      </c>
      <c r="F91" s="11">
        <v>88319.097771840505</v>
      </c>
      <c r="G91" s="11">
        <v>88319.097771840505</v>
      </c>
      <c r="H91" s="11">
        <v>88319.097771840505</v>
      </c>
      <c r="I91" s="73"/>
      <c r="J91" s="11">
        <f t="shared" si="7"/>
        <v>88319.1</v>
      </c>
      <c r="K91" s="11">
        <f t="shared" si="8"/>
        <v>88319.1</v>
      </c>
      <c r="L91" s="11">
        <f t="shared" si="9"/>
        <v>88319.1</v>
      </c>
      <c r="M91" s="11">
        <f t="shared" si="10"/>
        <v>264957.28999999998</v>
      </c>
      <c r="N91" s="11">
        <f t="shared" si="6"/>
        <v>-1.0000000067520887E-2</v>
      </c>
      <c r="O91" s="11">
        <f t="shared" si="11"/>
        <v>88319.089999999938</v>
      </c>
    </row>
    <row r="92" spans="1:15" x14ac:dyDescent="0.25">
      <c r="A92" s="9">
        <v>6001697</v>
      </c>
      <c r="B92" s="9" t="s">
        <v>131</v>
      </c>
      <c r="C92" s="9" t="s">
        <v>779</v>
      </c>
      <c r="D92" s="10">
        <v>292.43079999999998</v>
      </c>
      <c r="E92" s="11">
        <v>117767.62911848843</v>
      </c>
      <c r="F92" s="11">
        <v>39255.87637282948</v>
      </c>
      <c r="G92" s="11">
        <v>39255.87637282948</v>
      </c>
      <c r="H92" s="11">
        <v>39255.87637282948</v>
      </c>
      <c r="I92" s="73"/>
      <c r="J92" s="11">
        <f t="shared" si="7"/>
        <v>39255.879999999997</v>
      </c>
      <c r="K92" s="11">
        <f t="shared" si="8"/>
        <v>39255.879999999997</v>
      </c>
      <c r="L92" s="11">
        <f t="shared" si="9"/>
        <v>39255.879999999997</v>
      </c>
      <c r="M92" s="11">
        <f t="shared" si="10"/>
        <v>117767.63</v>
      </c>
      <c r="N92" s="11">
        <f t="shared" si="6"/>
        <v>-9.9999999802093953E-3</v>
      </c>
      <c r="O92" s="11">
        <f t="shared" si="11"/>
        <v>39255.870000000017</v>
      </c>
    </row>
    <row r="93" spans="1:15" x14ac:dyDescent="0.25">
      <c r="A93" s="9">
        <v>6001713</v>
      </c>
      <c r="B93" s="9" t="s">
        <v>132</v>
      </c>
      <c r="C93" s="9" t="s">
        <v>780</v>
      </c>
      <c r="D93" s="10">
        <v>328.2493150684931</v>
      </c>
      <c r="E93" s="11">
        <v>132192.44893282154</v>
      </c>
      <c r="F93" s="11">
        <v>44064.14964427385</v>
      </c>
      <c r="G93" s="11">
        <v>44064.14964427385</v>
      </c>
      <c r="H93" s="11">
        <v>44064.14964427385</v>
      </c>
      <c r="I93" s="73"/>
      <c r="J93" s="11">
        <f t="shared" si="7"/>
        <v>44064.15</v>
      </c>
      <c r="K93" s="11">
        <f t="shared" si="8"/>
        <v>44064.15</v>
      </c>
      <c r="L93" s="11">
        <f t="shared" si="9"/>
        <v>44064.15</v>
      </c>
      <c r="M93" s="11">
        <f t="shared" si="10"/>
        <v>132192.45000000001</v>
      </c>
      <c r="N93" s="11">
        <f t="shared" si="6"/>
        <v>0</v>
      </c>
      <c r="O93" s="11">
        <f t="shared" si="11"/>
        <v>44064.15</v>
      </c>
    </row>
    <row r="94" spans="1:15" x14ac:dyDescent="0.25">
      <c r="A94" s="9">
        <v>6001739</v>
      </c>
      <c r="B94" s="9" t="s">
        <v>133</v>
      </c>
      <c r="C94" s="9" t="s">
        <v>781</v>
      </c>
      <c r="D94" s="10">
        <v>370.40988600000003</v>
      </c>
      <c r="E94" s="11">
        <v>149171.33925793585</v>
      </c>
      <c r="F94" s="11">
        <v>49723.779752645285</v>
      </c>
      <c r="G94" s="11">
        <v>49723.779752645285</v>
      </c>
      <c r="H94" s="11">
        <v>49723.779752645285</v>
      </c>
      <c r="I94" s="73"/>
      <c r="J94" s="11">
        <f t="shared" si="7"/>
        <v>49723.78</v>
      </c>
      <c r="K94" s="11">
        <f t="shared" si="8"/>
        <v>49723.78</v>
      </c>
      <c r="L94" s="11">
        <f t="shared" si="9"/>
        <v>49723.78</v>
      </c>
      <c r="M94" s="11">
        <f t="shared" si="10"/>
        <v>149171.34</v>
      </c>
      <c r="N94" s="11">
        <f t="shared" si="6"/>
        <v>0</v>
      </c>
      <c r="O94" s="11">
        <f t="shared" si="11"/>
        <v>49723.78</v>
      </c>
    </row>
    <row r="95" spans="1:15" x14ac:dyDescent="0.25">
      <c r="A95" s="9">
        <v>6001770</v>
      </c>
      <c r="B95" s="9" t="s">
        <v>134</v>
      </c>
      <c r="C95" s="9" t="s">
        <v>782</v>
      </c>
      <c r="D95" s="10">
        <v>84.057918000000001</v>
      </c>
      <c r="E95" s="11">
        <v>33851.775228520091</v>
      </c>
      <c r="F95" s="11">
        <v>11283.925076173364</v>
      </c>
      <c r="G95" s="11">
        <v>11283.925076173364</v>
      </c>
      <c r="H95" s="11">
        <v>11283.925076173364</v>
      </c>
      <c r="I95" s="73"/>
      <c r="J95" s="11">
        <f t="shared" si="7"/>
        <v>11283.93</v>
      </c>
      <c r="K95" s="11">
        <f t="shared" si="8"/>
        <v>11283.93</v>
      </c>
      <c r="L95" s="11">
        <f t="shared" si="9"/>
        <v>11283.93</v>
      </c>
      <c r="M95" s="11">
        <f t="shared" si="10"/>
        <v>33851.78</v>
      </c>
      <c r="N95" s="11">
        <f t="shared" si="6"/>
        <v>-1.0000000002037268E-2</v>
      </c>
      <c r="O95" s="11">
        <f t="shared" si="11"/>
        <v>11283.919999999998</v>
      </c>
    </row>
    <row r="96" spans="1:15" x14ac:dyDescent="0.25">
      <c r="A96" s="9">
        <v>6001788</v>
      </c>
      <c r="B96" s="9" t="s">
        <v>135</v>
      </c>
      <c r="C96" s="9" t="s">
        <v>783</v>
      </c>
      <c r="D96" s="10">
        <v>123.77665500000001</v>
      </c>
      <c r="E96" s="11">
        <v>49847.291049941035</v>
      </c>
      <c r="F96" s="11">
        <v>16615.763683313678</v>
      </c>
      <c r="G96" s="11">
        <v>16615.763683313678</v>
      </c>
      <c r="H96" s="11">
        <v>16615.763683313678</v>
      </c>
      <c r="I96" s="73"/>
      <c r="J96" s="11">
        <f t="shared" si="7"/>
        <v>16615.759999999998</v>
      </c>
      <c r="K96" s="11">
        <f t="shared" si="8"/>
        <v>16615.759999999998</v>
      </c>
      <c r="L96" s="11">
        <f t="shared" si="9"/>
        <v>16615.759999999998</v>
      </c>
      <c r="M96" s="11">
        <f t="shared" si="10"/>
        <v>49847.29</v>
      </c>
      <c r="N96" s="11">
        <f t="shared" si="6"/>
        <v>1.0000000002037268E-2</v>
      </c>
      <c r="O96" s="11">
        <f t="shared" si="11"/>
        <v>16615.77</v>
      </c>
    </row>
    <row r="97" spans="1:15" x14ac:dyDescent="0.25">
      <c r="A97" s="9">
        <v>6001796</v>
      </c>
      <c r="B97" s="9" t="s">
        <v>136</v>
      </c>
      <c r="C97" s="9" t="s">
        <v>784</v>
      </c>
      <c r="D97" s="10">
        <v>584.83813499999997</v>
      </c>
      <c r="E97" s="11">
        <v>235525.80842041422</v>
      </c>
      <c r="F97" s="11">
        <v>78508.602806804745</v>
      </c>
      <c r="G97" s="11">
        <v>78508.602806804745</v>
      </c>
      <c r="H97" s="11">
        <v>78508.602806804745</v>
      </c>
      <c r="I97" s="73"/>
      <c r="J97" s="11">
        <f t="shared" si="7"/>
        <v>78508.600000000006</v>
      </c>
      <c r="K97" s="11">
        <f t="shared" si="8"/>
        <v>78508.600000000006</v>
      </c>
      <c r="L97" s="11">
        <f t="shared" si="9"/>
        <v>78508.600000000006</v>
      </c>
      <c r="M97" s="11">
        <f t="shared" si="10"/>
        <v>235525.81</v>
      </c>
      <c r="N97" s="11">
        <f t="shared" si="6"/>
        <v>9.9999999802093953E-3</v>
      </c>
      <c r="O97" s="11">
        <f t="shared" si="11"/>
        <v>78508.609999999986</v>
      </c>
    </row>
    <row r="98" spans="1:15" x14ac:dyDescent="0.25">
      <c r="A98" s="9">
        <v>6001838</v>
      </c>
      <c r="B98" s="9" t="s">
        <v>137</v>
      </c>
      <c r="C98" s="9" t="s">
        <v>785</v>
      </c>
      <c r="D98" s="10">
        <v>140.89937</v>
      </c>
      <c r="E98" s="11">
        <v>56742.944823830716</v>
      </c>
      <c r="F98" s="11">
        <v>18914.314941276905</v>
      </c>
      <c r="G98" s="11">
        <v>18914.314941276905</v>
      </c>
      <c r="H98" s="11">
        <v>18914.314941276905</v>
      </c>
      <c r="I98" s="73"/>
      <c r="J98" s="11">
        <f t="shared" si="7"/>
        <v>18914.310000000001</v>
      </c>
      <c r="K98" s="11">
        <f t="shared" si="8"/>
        <v>18914.310000000001</v>
      </c>
      <c r="L98" s="11">
        <f t="shared" si="9"/>
        <v>18914.310000000001</v>
      </c>
      <c r="M98" s="11">
        <f t="shared" si="10"/>
        <v>56742.94</v>
      </c>
      <c r="N98" s="11">
        <f t="shared" si="6"/>
        <v>9.9999999947613105E-3</v>
      </c>
      <c r="O98" s="11">
        <f t="shared" si="11"/>
        <v>18914.319999999996</v>
      </c>
    </row>
    <row r="99" spans="1:15" x14ac:dyDescent="0.25">
      <c r="A99" s="9">
        <v>6001887</v>
      </c>
      <c r="B99" s="9" t="s">
        <v>138</v>
      </c>
      <c r="C99" s="9" t="s">
        <v>786</v>
      </c>
      <c r="D99" s="10">
        <v>187.712445</v>
      </c>
      <c r="E99" s="11">
        <v>75595.489954152086</v>
      </c>
      <c r="F99" s="11">
        <v>25198.49665138403</v>
      </c>
      <c r="G99" s="11">
        <v>25198.49665138403</v>
      </c>
      <c r="H99" s="11">
        <v>25198.49665138403</v>
      </c>
      <c r="I99" s="73"/>
      <c r="J99" s="11">
        <f t="shared" si="7"/>
        <v>25198.5</v>
      </c>
      <c r="K99" s="11">
        <f t="shared" si="8"/>
        <v>25198.5</v>
      </c>
      <c r="L99" s="11">
        <f t="shared" si="9"/>
        <v>25198.5</v>
      </c>
      <c r="M99" s="11">
        <f t="shared" si="10"/>
        <v>75595.490000000005</v>
      </c>
      <c r="N99" s="11">
        <f t="shared" si="6"/>
        <v>-9.9999999947613105E-3</v>
      </c>
      <c r="O99" s="11">
        <f t="shared" si="11"/>
        <v>25198.490000000005</v>
      </c>
    </row>
    <row r="100" spans="1:15" x14ac:dyDescent="0.25">
      <c r="A100" s="9">
        <v>6001895</v>
      </c>
      <c r="B100" s="9" t="s">
        <v>139</v>
      </c>
      <c r="C100" s="9" t="s">
        <v>787</v>
      </c>
      <c r="D100" s="10">
        <v>300.810744</v>
      </c>
      <c r="E100" s="11">
        <v>121142.39722439829</v>
      </c>
      <c r="F100" s="11">
        <v>40380.799074799426</v>
      </c>
      <c r="G100" s="11">
        <v>40380.799074799426</v>
      </c>
      <c r="H100" s="11">
        <v>40380.799074799426</v>
      </c>
      <c r="I100" s="73"/>
      <c r="J100" s="11">
        <f t="shared" si="7"/>
        <v>40380.800000000003</v>
      </c>
      <c r="K100" s="11">
        <f t="shared" si="8"/>
        <v>40380.800000000003</v>
      </c>
      <c r="L100" s="11">
        <f t="shared" si="9"/>
        <v>40380.800000000003</v>
      </c>
      <c r="M100" s="11">
        <f t="shared" si="10"/>
        <v>121142.39999999999</v>
      </c>
      <c r="N100" s="11">
        <f t="shared" si="6"/>
        <v>0</v>
      </c>
      <c r="O100" s="11">
        <f t="shared" si="11"/>
        <v>40380.800000000003</v>
      </c>
    </row>
    <row r="101" spans="1:15" x14ac:dyDescent="0.25">
      <c r="A101" s="9">
        <v>6001945</v>
      </c>
      <c r="B101" s="9" t="s">
        <v>140</v>
      </c>
      <c r="C101" s="9" t="s">
        <v>788</v>
      </c>
      <c r="D101" s="10">
        <v>193.52909400000001</v>
      </c>
      <c r="E101" s="11">
        <v>77937.96879750384</v>
      </c>
      <c r="F101" s="11">
        <v>25979.32293250128</v>
      </c>
      <c r="G101" s="11">
        <v>25979.32293250128</v>
      </c>
      <c r="H101" s="11">
        <v>25979.32293250128</v>
      </c>
      <c r="I101" s="73"/>
      <c r="J101" s="11">
        <f t="shared" si="7"/>
        <v>25979.32</v>
      </c>
      <c r="K101" s="11">
        <f t="shared" si="8"/>
        <v>25979.32</v>
      </c>
      <c r="L101" s="11">
        <f t="shared" si="9"/>
        <v>25979.32</v>
      </c>
      <c r="M101" s="11">
        <f t="shared" si="10"/>
        <v>77937.97</v>
      </c>
      <c r="N101" s="11">
        <f t="shared" si="6"/>
        <v>1.0000000009313226E-2</v>
      </c>
      <c r="O101" s="11">
        <f t="shared" si="11"/>
        <v>25979.330000000009</v>
      </c>
    </row>
    <row r="102" spans="1:15" x14ac:dyDescent="0.25">
      <c r="A102" s="9">
        <v>6001952</v>
      </c>
      <c r="B102" s="9" t="s">
        <v>141</v>
      </c>
      <c r="C102" s="9" t="s">
        <v>789</v>
      </c>
      <c r="D102" s="10">
        <v>265.92734400000001</v>
      </c>
      <c r="E102" s="11">
        <v>107094.16662217758</v>
      </c>
      <c r="F102" s="11">
        <v>35698.055540725858</v>
      </c>
      <c r="G102" s="11">
        <v>35698.055540725858</v>
      </c>
      <c r="H102" s="11">
        <v>35698.055540725858</v>
      </c>
      <c r="I102" s="73"/>
      <c r="J102" s="11">
        <f t="shared" si="7"/>
        <v>35698.06</v>
      </c>
      <c r="K102" s="11">
        <f t="shared" si="8"/>
        <v>35698.06</v>
      </c>
      <c r="L102" s="11">
        <f t="shared" si="9"/>
        <v>35698.06</v>
      </c>
      <c r="M102" s="11">
        <f t="shared" si="10"/>
        <v>107094.17</v>
      </c>
      <c r="N102" s="11">
        <f t="shared" si="6"/>
        <v>-9.9999999947613105E-3</v>
      </c>
      <c r="O102" s="11">
        <f t="shared" si="11"/>
        <v>35698.050000000003</v>
      </c>
    </row>
    <row r="103" spans="1:15" x14ac:dyDescent="0.25">
      <c r="A103" s="9">
        <v>6001986</v>
      </c>
      <c r="B103" s="9" t="s">
        <v>142</v>
      </c>
      <c r="C103" s="9" t="s">
        <v>790</v>
      </c>
      <c r="D103" s="10">
        <v>207.32375000000002</v>
      </c>
      <c r="E103" s="11">
        <v>83493.34781922499</v>
      </c>
      <c r="F103" s="11">
        <v>27831.115939741663</v>
      </c>
      <c r="G103" s="11">
        <v>27831.115939741663</v>
      </c>
      <c r="H103" s="11">
        <v>27831.115939741663</v>
      </c>
      <c r="I103" s="73"/>
      <c r="J103" s="11">
        <f t="shared" si="7"/>
        <v>27831.119999999999</v>
      </c>
      <c r="K103" s="11">
        <f t="shared" si="8"/>
        <v>27831.119999999999</v>
      </c>
      <c r="L103" s="11">
        <f t="shared" si="9"/>
        <v>27831.119999999999</v>
      </c>
      <c r="M103" s="11">
        <f t="shared" si="10"/>
        <v>83493.350000000006</v>
      </c>
      <c r="N103" s="11">
        <f t="shared" si="6"/>
        <v>-9.9999999947613105E-3</v>
      </c>
      <c r="O103" s="11">
        <f t="shared" si="11"/>
        <v>27831.110000000004</v>
      </c>
    </row>
    <row r="104" spans="1:15" x14ac:dyDescent="0.25">
      <c r="A104" s="9">
        <v>6002026</v>
      </c>
      <c r="B104" s="9" t="s">
        <v>143</v>
      </c>
      <c r="C104" s="9" t="s">
        <v>791</v>
      </c>
      <c r="D104" s="10">
        <v>335.41892799999999</v>
      </c>
      <c r="E104" s="11">
        <v>135079.79293571325</v>
      </c>
      <c r="F104" s="11">
        <v>45026.597645237751</v>
      </c>
      <c r="G104" s="11">
        <v>45026.597645237751</v>
      </c>
      <c r="H104" s="11">
        <v>45026.597645237751</v>
      </c>
      <c r="I104" s="73"/>
      <c r="J104" s="11">
        <f t="shared" si="7"/>
        <v>45026.6</v>
      </c>
      <c r="K104" s="11">
        <f t="shared" si="8"/>
        <v>45026.6</v>
      </c>
      <c r="L104" s="11">
        <f t="shared" si="9"/>
        <v>45026.6</v>
      </c>
      <c r="M104" s="11">
        <f t="shared" si="10"/>
        <v>135079.79</v>
      </c>
      <c r="N104" s="11">
        <f t="shared" si="6"/>
        <v>-9.9999999802093953E-3</v>
      </c>
      <c r="O104" s="11">
        <f t="shared" si="11"/>
        <v>45026.590000000018</v>
      </c>
    </row>
    <row r="105" spans="1:15" x14ac:dyDescent="0.25">
      <c r="A105" s="9">
        <v>6002059</v>
      </c>
      <c r="B105" s="9" t="s">
        <v>144</v>
      </c>
      <c r="C105" s="9" t="s">
        <v>792</v>
      </c>
      <c r="D105" s="10">
        <v>275.72723999999999</v>
      </c>
      <c r="E105" s="11">
        <v>111040.77729905484</v>
      </c>
      <c r="F105" s="11">
        <v>37013.592433018282</v>
      </c>
      <c r="G105" s="11">
        <v>37013.592433018282</v>
      </c>
      <c r="H105" s="11">
        <v>37013.592433018282</v>
      </c>
      <c r="I105" s="73"/>
      <c r="J105" s="11">
        <f t="shared" si="7"/>
        <v>37013.589999999997</v>
      </c>
      <c r="K105" s="11">
        <f t="shared" si="8"/>
        <v>37013.589999999997</v>
      </c>
      <c r="L105" s="11">
        <f t="shared" si="9"/>
        <v>37013.589999999997</v>
      </c>
      <c r="M105" s="11">
        <f t="shared" si="10"/>
        <v>111040.78</v>
      </c>
      <c r="N105" s="11">
        <f t="shared" si="6"/>
        <v>1.0000000009313226E-2</v>
      </c>
      <c r="O105" s="11">
        <f t="shared" si="11"/>
        <v>37013.600000000006</v>
      </c>
    </row>
    <row r="106" spans="1:15" x14ac:dyDescent="0.25">
      <c r="A106" s="9">
        <v>6002067</v>
      </c>
      <c r="B106" s="9" t="s">
        <v>145</v>
      </c>
      <c r="C106" s="9" t="s">
        <v>793</v>
      </c>
      <c r="D106" s="10">
        <v>353.49210399999998</v>
      </c>
      <c r="E106" s="11">
        <v>142358.21602986465</v>
      </c>
      <c r="F106" s="11">
        <v>47452.73867662155</v>
      </c>
      <c r="G106" s="11">
        <v>47452.73867662155</v>
      </c>
      <c r="H106" s="11">
        <v>47452.73867662155</v>
      </c>
      <c r="I106" s="73"/>
      <c r="J106" s="11">
        <f t="shared" si="7"/>
        <v>47452.74</v>
      </c>
      <c r="K106" s="11">
        <f t="shared" si="8"/>
        <v>47452.74</v>
      </c>
      <c r="L106" s="11">
        <f t="shared" si="9"/>
        <v>47452.74</v>
      </c>
      <c r="M106" s="11">
        <f t="shared" si="10"/>
        <v>142358.22</v>
      </c>
      <c r="N106" s="11">
        <f t="shared" si="6"/>
        <v>0</v>
      </c>
      <c r="O106" s="11">
        <f t="shared" si="11"/>
        <v>47452.74</v>
      </c>
    </row>
    <row r="107" spans="1:15" x14ac:dyDescent="0.25">
      <c r="A107" s="9">
        <v>6002075</v>
      </c>
      <c r="B107" s="9" t="s">
        <v>146</v>
      </c>
      <c r="C107" s="9" t="s">
        <v>794</v>
      </c>
      <c r="D107" s="10">
        <v>373.76236799999998</v>
      </c>
      <c r="E107" s="11">
        <v>150521.44963209069</v>
      </c>
      <c r="F107" s="11">
        <v>50173.816544030233</v>
      </c>
      <c r="G107" s="11">
        <v>50173.816544030233</v>
      </c>
      <c r="H107" s="11">
        <v>50173.816544030233</v>
      </c>
      <c r="I107" s="73"/>
      <c r="J107" s="11">
        <f t="shared" si="7"/>
        <v>50173.82</v>
      </c>
      <c r="K107" s="11">
        <f t="shared" si="8"/>
        <v>50173.82</v>
      </c>
      <c r="L107" s="11">
        <f t="shared" si="9"/>
        <v>50173.82</v>
      </c>
      <c r="M107" s="11">
        <f t="shared" si="10"/>
        <v>150521.45000000001</v>
      </c>
      <c r="N107" s="11">
        <f t="shared" si="6"/>
        <v>-9.9999999802093953E-3</v>
      </c>
      <c r="O107" s="11">
        <f t="shared" si="11"/>
        <v>50173.810000000019</v>
      </c>
    </row>
    <row r="108" spans="1:15" x14ac:dyDescent="0.25">
      <c r="A108" s="9">
        <v>6002083</v>
      </c>
      <c r="B108" s="9" t="s">
        <v>147</v>
      </c>
      <c r="C108" s="9" t="s">
        <v>795</v>
      </c>
      <c r="D108" s="10">
        <v>199.11826400000001</v>
      </c>
      <c r="E108" s="11">
        <v>80188.837377831835</v>
      </c>
      <c r="F108" s="11">
        <v>26729.612459277279</v>
      </c>
      <c r="G108" s="11">
        <v>26729.612459277279</v>
      </c>
      <c r="H108" s="11">
        <v>26729.612459277279</v>
      </c>
      <c r="I108" s="73"/>
      <c r="J108" s="11">
        <f t="shared" si="7"/>
        <v>26729.61</v>
      </c>
      <c r="K108" s="11">
        <f t="shared" si="8"/>
        <v>26729.61</v>
      </c>
      <c r="L108" s="11">
        <f t="shared" si="9"/>
        <v>26729.61</v>
      </c>
      <c r="M108" s="11">
        <f t="shared" si="10"/>
        <v>80188.84</v>
      </c>
      <c r="N108" s="11">
        <f t="shared" si="6"/>
        <v>9.9999999947613105E-3</v>
      </c>
      <c r="O108" s="11">
        <f t="shared" si="11"/>
        <v>26729.619999999995</v>
      </c>
    </row>
    <row r="109" spans="1:15" x14ac:dyDescent="0.25">
      <c r="A109" s="9">
        <v>6002091</v>
      </c>
      <c r="B109" s="9" t="s">
        <v>148</v>
      </c>
      <c r="C109" s="9" t="s">
        <v>796</v>
      </c>
      <c r="D109" s="10">
        <v>102.25011699999999</v>
      </c>
      <c r="E109" s="11">
        <v>41178.131223448581</v>
      </c>
      <c r="F109" s="11">
        <v>13726.043741149528</v>
      </c>
      <c r="G109" s="11">
        <v>13726.043741149528</v>
      </c>
      <c r="H109" s="11">
        <v>13726.043741149528</v>
      </c>
      <c r="I109" s="73"/>
      <c r="J109" s="11">
        <f t="shared" si="7"/>
        <v>13726.04</v>
      </c>
      <c r="K109" s="11">
        <f t="shared" si="8"/>
        <v>13726.04</v>
      </c>
      <c r="L109" s="11">
        <f t="shared" si="9"/>
        <v>13726.04</v>
      </c>
      <c r="M109" s="11">
        <f t="shared" si="10"/>
        <v>41178.129999999997</v>
      </c>
      <c r="N109" s="11">
        <f t="shared" si="6"/>
        <v>9.9999999947613105E-3</v>
      </c>
      <c r="O109" s="11">
        <f t="shared" si="11"/>
        <v>13726.049999999996</v>
      </c>
    </row>
    <row r="110" spans="1:15" x14ac:dyDescent="0.25">
      <c r="A110" s="9">
        <v>6002109</v>
      </c>
      <c r="B110" s="9" t="s">
        <v>149</v>
      </c>
      <c r="C110" s="9" t="s">
        <v>797</v>
      </c>
      <c r="D110" s="10">
        <v>219.22324599999999</v>
      </c>
      <c r="E110" s="11">
        <v>88285.508671039963</v>
      </c>
      <c r="F110" s="11">
        <v>29428.502890346655</v>
      </c>
      <c r="G110" s="11">
        <v>29428.502890346655</v>
      </c>
      <c r="H110" s="11">
        <v>29428.502890346655</v>
      </c>
      <c r="I110" s="73"/>
      <c r="J110" s="11">
        <f t="shared" si="7"/>
        <v>29428.5</v>
      </c>
      <c r="K110" s="11">
        <f t="shared" si="8"/>
        <v>29428.5</v>
      </c>
      <c r="L110" s="11">
        <f t="shared" si="9"/>
        <v>29428.5</v>
      </c>
      <c r="M110" s="11">
        <f t="shared" si="10"/>
        <v>88285.51</v>
      </c>
      <c r="N110" s="11">
        <f t="shared" si="6"/>
        <v>9.9999999947613105E-3</v>
      </c>
      <c r="O110" s="11">
        <f t="shared" si="11"/>
        <v>29428.509999999995</v>
      </c>
    </row>
    <row r="111" spans="1:15" x14ac:dyDescent="0.25">
      <c r="A111" s="9">
        <v>6002125</v>
      </c>
      <c r="B111" s="9" t="s">
        <v>150</v>
      </c>
      <c r="C111" s="9" t="s">
        <v>798</v>
      </c>
      <c r="D111" s="10">
        <v>162.312648</v>
      </c>
      <c r="E111" s="11">
        <v>65366.492622882964</v>
      </c>
      <c r="F111" s="11">
        <v>21788.830874294323</v>
      </c>
      <c r="G111" s="11">
        <v>21788.830874294323</v>
      </c>
      <c r="H111" s="11">
        <v>21788.830874294323</v>
      </c>
      <c r="I111" s="73"/>
      <c r="J111" s="11">
        <f t="shared" si="7"/>
        <v>21788.83</v>
      </c>
      <c r="K111" s="11">
        <f t="shared" si="8"/>
        <v>21788.83</v>
      </c>
      <c r="L111" s="11">
        <f t="shared" si="9"/>
        <v>21788.83</v>
      </c>
      <c r="M111" s="11">
        <f t="shared" si="10"/>
        <v>65366.49</v>
      </c>
      <c r="N111" s="11">
        <f t="shared" si="6"/>
        <v>0</v>
      </c>
      <c r="O111" s="11">
        <f t="shared" si="11"/>
        <v>21788.83</v>
      </c>
    </row>
    <row r="112" spans="1:15" x14ac:dyDescent="0.25">
      <c r="A112" s="9">
        <v>6002133</v>
      </c>
      <c r="B112" s="9" t="s">
        <v>151</v>
      </c>
      <c r="C112" s="9" t="s">
        <v>799</v>
      </c>
      <c r="D112" s="10">
        <v>129.764264</v>
      </c>
      <c r="E112" s="11">
        <v>52258.61884447746</v>
      </c>
      <c r="F112" s="11">
        <v>17419.539614825819</v>
      </c>
      <c r="G112" s="11">
        <v>17419.539614825819</v>
      </c>
      <c r="H112" s="11">
        <v>17419.539614825819</v>
      </c>
      <c r="I112" s="73"/>
      <c r="J112" s="11">
        <f t="shared" si="7"/>
        <v>17419.54</v>
      </c>
      <c r="K112" s="11">
        <f t="shared" si="8"/>
        <v>17419.54</v>
      </c>
      <c r="L112" s="11">
        <f t="shared" si="9"/>
        <v>17419.54</v>
      </c>
      <c r="M112" s="11">
        <f t="shared" si="10"/>
        <v>52258.62</v>
      </c>
      <c r="N112" s="11">
        <f t="shared" si="6"/>
        <v>0</v>
      </c>
      <c r="O112" s="11">
        <f t="shared" si="11"/>
        <v>17419.54</v>
      </c>
    </row>
    <row r="113" spans="1:15" x14ac:dyDescent="0.25">
      <c r="A113" s="9">
        <v>6002141</v>
      </c>
      <c r="B113" s="9" t="s">
        <v>152</v>
      </c>
      <c r="C113" s="9" t="s">
        <v>800</v>
      </c>
      <c r="D113" s="10">
        <v>270.828642</v>
      </c>
      <c r="E113" s="11">
        <v>109068.0156321423</v>
      </c>
      <c r="F113" s="11">
        <v>36356.005210714102</v>
      </c>
      <c r="G113" s="11">
        <v>36356.005210714102</v>
      </c>
      <c r="H113" s="11">
        <v>36356.005210714102</v>
      </c>
      <c r="I113" s="73"/>
      <c r="J113" s="11">
        <f t="shared" si="7"/>
        <v>36356.01</v>
      </c>
      <c r="K113" s="11">
        <f t="shared" si="8"/>
        <v>36356.01</v>
      </c>
      <c r="L113" s="11">
        <f t="shared" si="9"/>
        <v>36356.01</v>
      </c>
      <c r="M113" s="11">
        <f t="shared" si="10"/>
        <v>109068.02</v>
      </c>
      <c r="N113" s="11">
        <f t="shared" si="6"/>
        <v>-9.9999999947613105E-3</v>
      </c>
      <c r="O113" s="11">
        <f t="shared" si="11"/>
        <v>36356.000000000007</v>
      </c>
    </row>
    <row r="114" spans="1:15" x14ac:dyDescent="0.25">
      <c r="A114" s="9">
        <v>6002174</v>
      </c>
      <c r="B114" s="9" t="s">
        <v>153</v>
      </c>
      <c r="C114" s="9" t="s">
        <v>801</v>
      </c>
      <c r="D114" s="10">
        <v>376.260088</v>
      </c>
      <c r="E114" s="11">
        <v>151527.33055366884</v>
      </c>
      <c r="F114" s="11">
        <v>50509.110184556281</v>
      </c>
      <c r="G114" s="11">
        <v>50509.110184556281</v>
      </c>
      <c r="H114" s="11">
        <v>50509.110184556281</v>
      </c>
      <c r="I114" s="73"/>
      <c r="J114" s="11">
        <f t="shared" si="7"/>
        <v>50509.11</v>
      </c>
      <c r="K114" s="11">
        <f t="shared" si="8"/>
        <v>50509.11</v>
      </c>
      <c r="L114" s="11">
        <f t="shared" si="9"/>
        <v>50509.11</v>
      </c>
      <c r="M114" s="11">
        <f t="shared" si="10"/>
        <v>151527.32999999999</v>
      </c>
      <c r="N114" s="11">
        <f t="shared" si="6"/>
        <v>0</v>
      </c>
      <c r="O114" s="11">
        <f t="shared" si="11"/>
        <v>50509.11</v>
      </c>
    </row>
    <row r="115" spans="1:15" x14ac:dyDescent="0.25">
      <c r="A115" s="9">
        <v>6002190</v>
      </c>
      <c r="B115" s="9" t="s">
        <v>154</v>
      </c>
      <c r="C115" s="9" t="s">
        <v>802</v>
      </c>
      <c r="D115" s="10">
        <v>300.54148199999997</v>
      </c>
      <c r="E115" s="11">
        <v>121033.96012628239</v>
      </c>
      <c r="F115" s="11">
        <v>40344.653375427464</v>
      </c>
      <c r="G115" s="11">
        <v>40344.653375427464</v>
      </c>
      <c r="H115" s="11">
        <v>40344.653375427464</v>
      </c>
      <c r="I115" s="73"/>
      <c r="J115" s="11">
        <f t="shared" si="7"/>
        <v>40344.65</v>
      </c>
      <c r="K115" s="11">
        <f t="shared" si="8"/>
        <v>40344.65</v>
      </c>
      <c r="L115" s="11">
        <f t="shared" si="9"/>
        <v>40344.65</v>
      </c>
      <c r="M115" s="11">
        <f t="shared" si="10"/>
        <v>121033.96</v>
      </c>
      <c r="N115" s="11">
        <f t="shared" si="6"/>
        <v>9.9999999947613105E-3</v>
      </c>
      <c r="O115" s="11">
        <f t="shared" si="11"/>
        <v>40344.659999999996</v>
      </c>
    </row>
    <row r="116" spans="1:15" x14ac:dyDescent="0.25">
      <c r="A116" s="9">
        <v>6002208</v>
      </c>
      <c r="B116" s="9" t="s">
        <v>155</v>
      </c>
      <c r="C116" s="9" t="s">
        <v>803</v>
      </c>
      <c r="D116" s="10">
        <v>328.32737600000002</v>
      </c>
      <c r="E116" s="11">
        <v>132223.88560375481</v>
      </c>
      <c r="F116" s="11">
        <v>44074.628534584939</v>
      </c>
      <c r="G116" s="11">
        <v>44074.628534584939</v>
      </c>
      <c r="H116" s="11">
        <v>44074.628534584939</v>
      </c>
      <c r="I116" s="73"/>
      <c r="J116" s="11">
        <f t="shared" si="7"/>
        <v>44074.63</v>
      </c>
      <c r="K116" s="11">
        <f t="shared" si="8"/>
        <v>44074.63</v>
      </c>
      <c r="L116" s="11">
        <f t="shared" si="9"/>
        <v>44074.63</v>
      </c>
      <c r="M116" s="11">
        <f t="shared" si="10"/>
        <v>132223.89000000001</v>
      </c>
      <c r="N116" s="11">
        <f t="shared" si="6"/>
        <v>0</v>
      </c>
      <c r="O116" s="11">
        <f t="shared" si="11"/>
        <v>44074.63</v>
      </c>
    </row>
    <row r="117" spans="1:15" x14ac:dyDescent="0.25">
      <c r="A117" s="9">
        <v>6002265</v>
      </c>
      <c r="B117" s="9" t="s">
        <v>156</v>
      </c>
      <c r="C117" s="9" t="s">
        <v>804</v>
      </c>
      <c r="D117" s="10">
        <v>445.57548100000002</v>
      </c>
      <c r="E117" s="11">
        <v>179442.00128953616</v>
      </c>
      <c r="F117" s="11">
        <v>59814.000429845386</v>
      </c>
      <c r="G117" s="11">
        <v>59814.000429845386</v>
      </c>
      <c r="H117" s="11">
        <v>59814.000429845386</v>
      </c>
      <c r="I117" s="73"/>
      <c r="J117" s="11">
        <f t="shared" si="7"/>
        <v>59814</v>
      </c>
      <c r="K117" s="11">
        <f t="shared" si="8"/>
        <v>59814</v>
      </c>
      <c r="L117" s="11">
        <f t="shared" si="9"/>
        <v>59814</v>
      </c>
      <c r="M117" s="11">
        <f t="shared" si="10"/>
        <v>179442</v>
      </c>
      <c r="N117" s="11">
        <f t="shared" si="6"/>
        <v>0</v>
      </c>
      <c r="O117" s="11">
        <f t="shared" si="11"/>
        <v>59814</v>
      </c>
    </row>
    <row r="118" spans="1:15" x14ac:dyDescent="0.25">
      <c r="A118" s="9">
        <v>6002299</v>
      </c>
      <c r="B118" s="9" t="s">
        <v>157</v>
      </c>
      <c r="C118" s="9" t="s">
        <v>805</v>
      </c>
      <c r="D118" s="10">
        <v>199.78183800000002</v>
      </c>
      <c r="E118" s="11">
        <v>80456.07166616492</v>
      </c>
      <c r="F118" s="11">
        <v>26818.690555388308</v>
      </c>
      <c r="G118" s="11">
        <v>26818.690555388308</v>
      </c>
      <c r="H118" s="11">
        <v>26818.690555388308</v>
      </c>
      <c r="I118" s="73"/>
      <c r="J118" s="11">
        <f t="shared" si="7"/>
        <v>26818.69</v>
      </c>
      <c r="K118" s="11">
        <f t="shared" si="8"/>
        <v>26818.69</v>
      </c>
      <c r="L118" s="11">
        <f t="shared" si="9"/>
        <v>26818.69</v>
      </c>
      <c r="M118" s="11">
        <f t="shared" si="10"/>
        <v>80456.070000000007</v>
      </c>
      <c r="N118" s="11">
        <f t="shared" si="6"/>
        <v>0</v>
      </c>
      <c r="O118" s="11">
        <f t="shared" si="11"/>
        <v>26818.69</v>
      </c>
    </row>
    <row r="119" spans="1:15" x14ac:dyDescent="0.25">
      <c r="A119" s="9">
        <v>6002307</v>
      </c>
      <c r="B119" s="9" t="s">
        <v>158</v>
      </c>
      <c r="C119" s="9" t="s">
        <v>806</v>
      </c>
      <c r="D119" s="10">
        <v>102.26162899999999</v>
      </c>
      <c r="E119" s="11">
        <v>41182.767332047304</v>
      </c>
      <c r="F119" s="11">
        <v>13727.589110682435</v>
      </c>
      <c r="G119" s="11">
        <v>13727.589110682435</v>
      </c>
      <c r="H119" s="11">
        <v>13727.589110682435</v>
      </c>
      <c r="I119" s="73"/>
      <c r="J119" s="11">
        <f t="shared" si="7"/>
        <v>13727.59</v>
      </c>
      <c r="K119" s="11">
        <f t="shared" si="8"/>
        <v>13727.59</v>
      </c>
      <c r="L119" s="11">
        <f t="shared" si="9"/>
        <v>13727.59</v>
      </c>
      <c r="M119" s="11">
        <f t="shared" si="10"/>
        <v>41182.769999999997</v>
      </c>
      <c r="N119" s="11">
        <f t="shared" si="6"/>
        <v>0</v>
      </c>
      <c r="O119" s="11">
        <f t="shared" si="11"/>
        <v>13727.59</v>
      </c>
    </row>
    <row r="120" spans="1:15" x14ac:dyDescent="0.25">
      <c r="A120" s="9">
        <v>6002315</v>
      </c>
      <c r="B120" s="9" t="s">
        <v>159</v>
      </c>
      <c r="C120" s="9" t="s">
        <v>807</v>
      </c>
      <c r="D120" s="10">
        <v>261.51892999999995</v>
      </c>
      <c r="E120" s="11">
        <v>105318.81168366647</v>
      </c>
      <c r="F120" s="11">
        <v>35106.270561222154</v>
      </c>
      <c r="G120" s="11">
        <v>35106.270561222154</v>
      </c>
      <c r="H120" s="11">
        <v>35106.270561222154</v>
      </c>
      <c r="I120" s="73"/>
      <c r="J120" s="11">
        <f t="shared" si="7"/>
        <v>35106.269999999997</v>
      </c>
      <c r="K120" s="11">
        <f t="shared" si="8"/>
        <v>35106.269999999997</v>
      </c>
      <c r="L120" s="11">
        <f t="shared" si="9"/>
        <v>35106.269999999997</v>
      </c>
      <c r="M120" s="11">
        <f t="shared" si="10"/>
        <v>105318.81</v>
      </c>
      <c r="N120" s="11">
        <f t="shared" si="6"/>
        <v>0</v>
      </c>
      <c r="O120" s="11">
        <f t="shared" si="11"/>
        <v>35106.269999999997</v>
      </c>
    </row>
    <row r="121" spans="1:15" x14ac:dyDescent="0.25">
      <c r="A121" s="9">
        <v>6002364</v>
      </c>
      <c r="B121" s="9" t="s">
        <v>160</v>
      </c>
      <c r="C121" s="9" t="s">
        <v>808</v>
      </c>
      <c r="D121" s="10">
        <v>289.85175000000004</v>
      </c>
      <c r="E121" s="11">
        <v>116728.99500786113</v>
      </c>
      <c r="F121" s="11">
        <v>38909.665002620379</v>
      </c>
      <c r="G121" s="11">
        <v>38909.665002620379</v>
      </c>
      <c r="H121" s="11">
        <v>38909.665002620379</v>
      </c>
      <c r="I121" s="73"/>
      <c r="J121" s="11">
        <f t="shared" si="7"/>
        <v>38909.67</v>
      </c>
      <c r="K121" s="11">
        <f t="shared" si="8"/>
        <v>38909.67</v>
      </c>
      <c r="L121" s="11">
        <f t="shared" si="9"/>
        <v>38909.67</v>
      </c>
      <c r="M121" s="11">
        <f t="shared" si="10"/>
        <v>116729</v>
      </c>
      <c r="N121" s="11">
        <f t="shared" si="6"/>
        <v>-9.9999999947613105E-3</v>
      </c>
      <c r="O121" s="11">
        <f t="shared" si="11"/>
        <v>38909.660000000003</v>
      </c>
    </row>
    <row r="122" spans="1:15" x14ac:dyDescent="0.25">
      <c r="A122" s="9">
        <v>6002430</v>
      </c>
      <c r="B122" s="9" t="s">
        <v>161</v>
      </c>
      <c r="C122" s="9" t="s">
        <v>809</v>
      </c>
      <c r="D122" s="10">
        <v>353.22890999999998</v>
      </c>
      <c r="E122" s="11">
        <v>142252.22263457862</v>
      </c>
      <c r="F122" s="11">
        <v>47417.407544859539</v>
      </c>
      <c r="G122" s="11">
        <v>47417.407544859539</v>
      </c>
      <c r="H122" s="11">
        <v>47417.407544859539</v>
      </c>
      <c r="I122" s="73"/>
      <c r="J122" s="11">
        <f t="shared" si="7"/>
        <v>47417.41</v>
      </c>
      <c r="K122" s="11">
        <f t="shared" si="8"/>
        <v>47417.41</v>
      </c>
      <c r="L122" s="11">
        <f t="shared" si="9"/>
        <v>47417.41</v>
      </c>
      <c r="M122" s="11">
        <f t="shared" si="10"/>
        <v>142252.22</v>
      </c>
      <c r="N122" s="11">
        <f t="shared" si="6"/>
        <v>-1.0000000009313226E-2</v>
      </c>
      <c r="O122" s="11">
        <f t="shared" si="11"/>
        <v>47417.399999999994</v>
      </c>
    </row>
    <row r="123" spans="1:15" x14ac:dyDescent="0.25">
      <c r="A123" s="9">
        <v>6002463</v>
      </c>
      <c r="B123" s="9" t="s">
        <v>162</v>
      </c>
      <c r="C123" s="9" t="s">
        <v>810</v>
      </c>
      <c r="D123" s="10">
        <v>304.25087000000002</v>
      </c>
      <c r="E123" s="11">
        <v>122527.80355946583</v>
      </c>
      <c r="F123" s="11">
        <v>40842.60118648861</v>
      </c>
      <c r="G123" s="11">
        <v>40842.60118648861</v>
      </c>
      <c r="H123" s="11">
        <v>40842.60118648861</v>
      </c>
      <c r="I123" s="73"/>
      <c r="J123" s="11">
        <f t="shared" si="7"/>
        <v>40842.6</v>
      </c>
      <c r="K123" s="11">
        <f t="shared" si="8"/>
        <v>40842.6</v>
      </c>
      <c r="L123" s="11">
        <f t="shared" si="9"/>
        <v>40842.6</v>
      </c>
      <c r="M123" s="11">
        <f t="shared" si="10"/>
        <v>122527.8</v>
      </c>
      <c r="N123" s="11">
        <f t="shared" si="6"/>
        <v>0</v>
      </c>
      <c r="O123" s="11">
        <f t="shared" si="11"/>
        <v>40842.6</v>
      </c>
    </row>
    <row r="124" spans="1:15" x14ac:dyDescent="0.25">
      <c r="A124" s="9">
        <v>6002489</v>
      </c>
      <c r="B124" s="9" t="s">
        <v>163</v>
      </c>
      <c r="C124" s="9" t="s">
        <v>811</v>
      </c>
      <c r="D124" s="10">
        <v>294.76952</v>
      </c>
      <c r="E124" s="11">
        <v>118709.47761588334</v>
      </c>
      <c r="F124" s="11">
        <v>39569.825871961111</v>
      </c>
      <c r="G124" s="11">
        <v>39569.825871961111</v>
      </c>
      <c r="H124" s="11">
        <v>39569.825871961111</v>
      </c>
      <c r="I124" s="73"/>
      <c r="J124" s="11">
        <f t="shared" si="7"/>
        <v>39569.83</v>
      </c>
      <c r="K124" s="11">
        <f t="shared" si="8"/>
        <v>39569.83</v>
      </c>
      <c r="L124" s="11">
        <f t="shared" si="9"/>
        <v>39569.83</v>
      </c>
      <c r="M124" s="11">
        <f t="shared" si="10"/>
        <v>118709.48</v>
      </c>
      <c r="N124" s="11">
        <f t="shared" si="6"/>
        <v>-1.0000000009313226E-2</v>
      </c>
      <c r="O124" s="11">
        <f t="shared" si="11"/>
        <v>39569.819999999992</v>
      </c>
    </row>
    <row r="125" spans="1:15" x14ac:dyDescent="0.25">
      <c r="A125" s="9">
        <v>6002521</v>
      </c>
      <c r="B125" s="9" t="s">
        <v>164</v>
      </c>
      <c r="C125" s="9" t="s">
        <v>812</v>
      </c>
      <c r="D125" s="10">
        <v>221.964564</v>
      </c>
      <c r="E125" s="11">
        <v>89389.49129366329</v>
      </c>
      <c r="F125" s="11">
        <v>29796.497097887765</v>
      </c>
      <c r="G125" s="11">
        <v>29796.497097887765</v>
      </c>
      <c r="H125" s="11">
        <v>29796.497097887765</v>
      </c>
      <c r="I125" s="73"/>
      <c r="J125" s="11">
        <f t="shared" si="7"/>
        <v>29796.5</v>
      </c>
      <c r="K125" s="11">
        <f t="shared" si="8"/>
        <v>29796.5</v>
      </c>
      <c r="L125" s="11">
        <f t="shared" si="9"/>
        <v>29796.5</v>
      </c>
      <c r="M125" s="11">
        <f t="shared" si="10"/>
        <v>89389.49</v>
      </c>
      <c r="N125" s="11">
        <f t="shared" si="6"/>
        <v>-9.9999999947613105E-3</v>
      </c>
      <c r="O125" s="11">
        <f t="shared" si="11"/>
        <v>29796.490000000005</v>
      </c>
    </row>
    <row r="126" spans="1:15" x14ac:dyDescent="0.25">
      <c r="A126" s="9">
        <v>6002539</v>
      </c>
      <c r="B126" s="9" t="s">
        <v>165</v>
      </c>
      <c r="C126" s="9" t="s">
        <v>813</v>
      </c>
      <c r="D126" s="10">
        <v>234.49057099999999</v>
      </c>
      <c r="E126" s="11">
        <v>94433.960435462272</v>
      </c>
      <c r="F126" s="11">
        <v>31477.986811820756</v>
      </c>
      <c r="G126" s="11">
        <v>31477.986811820756</v>
      </c>
      <c r="H126" s="11">
        <v>31477.986811820756</v>
      </c>
      <c r="I126" s="73"/>
      <c r="J126" s="11">
        <f t="shared" si="7"/>
        <v>31477.99</v>
      </c>
      <c r="K126" s="11">
        <f t="shared" si="8"/>
        <v>31477.99</v>
      </c>
      <c r="L126" s="11">
        <f t="shared" si="9"/>
        <v>31477.99</v>
      </c>
      <c r="M126" s="11">
        <f t="shared" si="10"/>
        <v>94433.96</v>
      </c>
      <c r="N126" s="11">
        <f t="shared" si="6"/>
        <v>-9.9999999947613105E-3</v>
      </c>
      <c r="O126" s="11">
        <f t="shared" si="11"/>
        <v>31477.980000000007</v>
      </c>
    </row>
    <row r="127" spans="1:15" x14ac:dyDescent="0.25">
      <c r="A127" s="9">
        <v>6002547</v>
      </c>
      <c r="B127" s="9" t="s">
        <v>166</v>
      </c>
      <c r="C127" s="9" t="s">
        <v>814</v>
      </c>
      <c r="D127" s="10">
        <v>237.81335899999996</v>
      </c>
      <c r="E127" s="11">
        <v>95772.112452361165</v>
      </c>
      <c r="F127" s="11">
        <v>31924.037484120388</v>
      </c>
      <c r="G127" s="11">
        <v>31924.037484120388</v>
      </c>
      <c r="H127" s="11">
        <v>31924.037484120388</v>
      </c>
      <c r="I127" s="73"/>
      <c r="J127" s="11">
        <f t="shared" si="7"/>
        <v>31924.04</v>
      </c>
      <c r="K127" s="11">
        <f t="shared" si="8"/>
        <v>31924.04</v>
      </c>
      <c r="L127" s="11">
        <f t="shared" si="9"/>
        <v>31924.04</v>
      </c>
      <c r="M127" s="11">
        <f t="shared" si="10"/>
        <v>95772.11</v>
      </c>
      <c r="N127" s="11">
        <f t="shared" si="6"/>
        <v>-9.9999999947613105E-3</v>
      </c>
      <c r="O127" s="11">
        <f t="shared" si="11"/>
        <v>31924.030000000006</v>
      </c>
    </row>
    <row r="128" spans="1:15" x14ac:dyDescent="0.25">
      <c r="A128" s="9">
        <v>6002588</v>
      </c>
      <c r="B128" s="9" t="s">
        <v>167</v>
      </c>
      <c r="C128" s="9" t="s">
        <v>815</v>
      </c>
      <c r="D128" s="10">
        <v>136.41802099999998</v>
      </c>
      <c r="E128" s="11">
        <v>54938.217527723355</v>
      </c>
      <c r="F128" s="11">
        <v>18312.739175907784</v>
      </c>
      <c r="G128" s="11">
        <v>18312.739175907784</v>
      </c>
      <c r="H128" s="11">
        <v>18312.739175907784</v>
      </c>
      <c r="I128" s="73"/>
      <c r="J128" s="11">
        <f t="shared" si="7"/>
        <v>18312.740000000002</v>
      </c>
      <c r="K128" s="11">
        <f t="shared" si="8"/>
        <v>18312.740000000002</v>
      </c>
      <c r="L128" s="11">
        <f t="shared" si="9"/>
        <v>18312.740000000002</v>
      </c>
      <c r="M128" s="11">
        <f t="shared" si="10"/>
        <v>54938.22</v>
      </c>
      <c r="N128" s="11">
        <f t="shared" si="6"/>
        <v>0</v>
      </c>
      <c r="O128" s="11">
        <f t="shared" si="11"/>
        <v>18312.740000000002</v>
      </c>
    </row>
    <row r="129" spans="1:15" x14ac:dyDescent="0.25">
      <c r="A129" s="9">
        <v>6002612</v>
      </c>
      <c r="B129" s="9" t="s">
        <v>168</v>
      </c>
      <c r="C129" s="9" t="s">
        <v>816</v>
      </c>
      <c r="D129" s="10">
        <v>1044.16371</v>
      </c>
      <c r="E129" s="11">
        <v>420505.24273867498</v>
      </c>
      <c r="F129" s="11">
        <v>140168.414246225</v>
      </c>
      <c r="G129" s="11">
        <v>140168.414246225</v>
      </c>
      <c r="H129" s="11">
        <v>140168.414246225</v>
      </c>
      <c r="I129" s="73"/>
      <c r="J129" s="11">
        <f t="shared" si="7"/>
        <v>140168.41</v>
      </c>
      <c r="K129" s="11">
        <f t="shared" si="8"/>
        <v>140168.41</v>
      </c>
      <c r="L129" s="11">
        <f t="shared" si="9"/>
        <v>140168.41</v>
      </c>
      <c r="M129" s="11">
        <f t="shared" si="10"/>
        <v>420505.24</v>
      </c>
      <c r="N129" s="11">
        <f t="shared" si="6"/>
        <v>1.0000000009313226E-2</v>
      </c>
      <c r="O129" s="11">
        <f t="shared" si="11"/>
        <v>140168.42000000001</v>
      </c>
    </row>
    <row r="130" spans="1:15" x14ac:dyDescent="0.25">
      <c r="A130" s="9">
        <v>6002646</v>
      </c>
      <c r="B130" s="9" t="s">
        <v>169</v>
      </c>
      <c r="C130" s="9" t="s">
        <v>817</v>
      </c>
      <c r="D130" s="10">
        <v>240.93779199999997</v>
      </c>
      <c r="E130" s="11">
        <v>97030.38301329239</v>
      </c>
      <c r="F130" s="11">
        <v>32343.461004430796</v>
      </c>
      <c r="G130" s="11">
        <v>32343.461004430796</v>
      </c>
      <c r="H130" s="11">
        <v>32343.461004430796</v>
      </c>
      <c r="I130" s="73"/>
      <c r="J130" s="11">
        <f t="shared" si="7"/>
        <v>32343.46</v>
      </c>
      <c r="K130" s="11">
        <f t="shared" si="8"/>
        <v>32343.46</v>
      </c>
      <c r="L130" s="11">
        <f t="shared" si="9"/>
        <v>32343.46</v>
      </c>
      <c r="M130" s="11">
        <f t="shared" si="10"/>
        <v>97030.38</v>
      </c>
      <c r="N130" s="11">
        <f t="shared" ref="N130:N193" si="12">M130-SUM(J130:L130)</f>
        <v>0</v>
      </c>
      <c r="O130" s="11">
        <f t="shared" si="11"/>
        <v>32343.46</v>
      </c>
    </row>
    <row r="131" spans="1:15" x14ac:dyDescent="0.25">
      <c r="A131" s="9">
        <v>6002679</v>
      </c>
      <c r="B131" s="9" t="s">
        <v>170</v>
      </c>
      <c r="C131" s="9" t="s">
        <v>818</v>
      </c>
      <c r="D131" s="10">
        <v>233.47929600000003</v>
      </c>
      <c r="E131" s="11">
        <v>94026.700122469265</v>
      </c>
      <c r="F131" s="11">
        <v>31342.233374156422</v>
      </c>
      <c r="G131" s="11">
        <v>31342.233374156422</v>
      </c>
      <c r="H131" s="11">
        <v>31342.233374156422</v>
      </c>
      <c r="I131" s="73"/>
      <c r="J131" s="11">
        <f t="shared" ref="J131:J194" si="13">ROUND(F131,2)</f>
        <v>31342.23</v>
      </c>
      <c r="K131" s="11">
        <f t="shared" ref="K131:K194" si="14">ROUND(G131,2)</f>
        <v>31342.23</v>
      </c>
      <c r="L131" s="11">
        <f t="shared" ref="L131:L194" si="15">ROUND(H131,2)</f>
        <v>31342.23</v>
      </c>
      <c r="M131" s="11">
        <f t="shared" ref="M131:M194" si="16">ROUND(E131,2)</f>
        <v>94026.7</v>
      </c>
      <c r="N131" s="11">
        <f t="shared" si="12"/>
        <v>9.9999999947613105E-3</v>
      </c>
      <c r="O131" s="11">
        <f t="shared" ref="O131:O194" si="17">L131+N131</f>
        <v>31342.239999999994</v>
      </c>
    </row>
    <row r="132" spans="1:15" x14ac:dyDescent="0.25">
      <c r="A132" s="9">
        <v>6002687</v>
      </c>
      <c r="B132" s="9" t="s">
        <v>171</v>
      </c>
      <c r="C132" s="9" t="s">
        <v>819</v>
      </c>
      <c r="D132" s="10">
        <v>355.410774</v>
      </c>
      <c r="E132" s="11">
        <v>143130.90213871765</v>
      </c>
      <c r="F132" s="11">
        <v>47710.300712905882</v>
      </c>
      <c r="G132" s="11">
        <v>47710.300712905882</v>
      </c>
      <c r="H132" s="11">
        <v>47710.300712905882</v>
      </c>
      <c r="I132" s="73"/>
      <c r="J132" s="11">
        <f t="shared" si="13"/>
        <v>47710.3</v>
      </c>
      <c r="K132" s="11">
        <f t="shared" si="14"/>
        <v>47710.3</v>
      </c>
      <c r="L132" s="11">
        <f t="shared" si="15"/>
        <v>47710.3</v>
      </c>
      <c r="M132" s="11">
        <f t="shared" si="16"/>
        <v>143130.9</v>
      </c>
      <c r="N132" s="11">
        <f t="shared" si="12"/>
        <v>0</v>
      </c>
      <c r="O132" s="11">
        <f t="shared" si="17"/>
        <v>47710.3</v>
      </c>
    </row>
    <row r="133" spans="1:15" x14ac:dyDescent="0.25">
      <c r="A133" s="9">
        <v>6002711</v>
      </c>
      <c r="B133" s="9" t="s">
        <v>172</v>
      </c>
      <c r="C133" s="9" t="s">
        <v>820</v>
      </c>
      <c r="D133" s="10">
        <v>234.18225000000001</v>
      </c>
      <c r="E133" s="11">
        <v>94309.79351057802</v>
      </c>
      <c r="F133" s="11">
        <v>31436.597836859339</v>
      </c>
      <c r="G133" s="11">
        <v>31436.597836859339</v>
      </c>
      <c r="H133" s="11">
        <v>31436.597836859339</v>
      </c>
      <c r="I133" s="73"/>
      <c r="J133" s="11">
        <f t="shared" si="13"/>
        <v>31436.6</v>
      </c>
      <c r="K133" s="11">
        <f t="shared" si="14"/>
        <v>31436.6</v>
      </c>
      <c r="L133" s="11">
        <f t="shared" si="15"/>
        <v>31436.6</v>
      </c>
      <c r="M133" s="11">
        <f t="shared" si="16"/>
        <v>94309.79</v>
      </c>
      <c r="N133" s="11">
        <f t="shared" si="12"/>
        <v>-9.9999999947613105E-3</v>
      </c>
      <c r="O133" s="11">
        <f t="shared" si="17"/>
        <v>31436.590000000004</v>
      </c>
    </row>
    <row r="134" spans="1:15" x14ac:dyDescent="0.25">
      <c r="A134" s="9">
        <v>6002729</v>
      </c>
      <c r="B134" s="9" t="s">
        <v>173</v>
      </c>
      <c r="C134" s="9" t="s">
        <v>821</v>
      </c>
      <c r="D134" s="10">
        <v>185.43196</v>
      </c>
      <c r="E134" s="11">
        <v>74677.09383551385</v>
      </c>
      <c r="F134" s="11">
        <v>24892.364611837951</v>
      </c>
      <c r="G134" s="11">
        <v>24892.364611837951</v>
      </c>
      <c r="H134" s="11">
        <v>24892.364611837951</v>
      </c>
      <c r="I134" s="73"/>
      <c r="J134" s="11">
        <f t="shared" si="13"/>
        <v>24892.36</v>
      </c>
      <c r="K134" s="11">
        <f t="shared" si="14"/>
        <v>24892.36</v>
      </c>
      <c r="L134" s="11">
        <f t="shared" si="15"/>
        <v>24892.36</v>
      </c>
      <c r="M134" s="11">
        <f t="shared" si="16"/>
        <v>74677.09</v>
      </c>
      <c r="N134" s="11">
        <f t="shared" si="12"/>
        <v>9.9999999947613105E-3</v>
      </c>
      <c r="O134" s="11">
        <f t="shared" si="17"/>
        <v>24892.369999999995</v>
      </c>
    </row>
    <row r="135" spans="1:15" x14ac:dyDescent="0.25">
      <c r="A135" s="9">
        <v>6002745</v>
      </c>
      <c r="B135" s="9" t="s">
        <v>174</v>
      </c>
      <c r="C135" s="9" t="s">
        <v>822</v>
      </c>
      <c r="D135" s="10">
        <v>136.88495499999999</v>
      </c>
      <c r="E135" s="11">
        <v>55126.261024286701</v>
      </c>
      <c r="F135" s="11">
        <v>18375.4203414289</v>
      </c>
      <c r="G135" s="11">
        <v>18375.4203414289</v>
      </c>
      <c r="H135" s="11">
        <v>18375.4203414289</v>
      </c>
      <c r="I135" s="73"/>
      <c r="J135" s="11">
        <f t="shared" si="13"/>
        <v>18375.419999999998</v>
      </c>
      <c r="K135" s="11">
        <f t="shared" si="14"/>
        <v>18375.419999999998</v>
      </c>
      <c r="L135" s="11">
        <f t="shared" si="15"/>
        <v>18375.419999999998</v>
      </c>
      <c r="M135" s="11">
        <f t="shared" si="16"/>
        <v>55126.26</v>
      </c>
      <c r="N135" s="11">
        <f t="shared" si="12"/>
        <v>0</v>
      </c>
      <c r="O135" s="11">
        <f t="shared" si="17"/>
        <v>18375.419999999998</v>
      </c>
    </row>
    <row r="136" spans="1:15" x14ac:dyDescent="0.25">
      <c r="A136" s="9">
        <v>6002778</v>
      </c>
      <c r="B136" s="9" t="s">
        <v>175</v>
      </c>
      <c r="C136" s="9" t="s">
        <v>823</v>
      </c>
      <c r="D136" s="10">
        <v>261.39205799999996</v>
      </c>
      <c r="E136" s="11">
        <v>105267.71783636474</v>
      </c>
      <c r="F136" s="11">
        <v>35089.239278788249</v>
      </c>
      <c r="G136" s="11">
        <v>35089.239278788249</v>
      </c>
      <c r="H136" s="11">
        <v>35089.239278788249</v>
      </c>
      <c r="I136" s="73"/>
      <c r="J136" s="11">
        <f t="shared" si="13"/>
        <v>35089.24</v>
      </c>
      <c r="K136" s="11">
        <f t="shared" si="14"/>
        <v>35089.24</v>
      </c>
      <c r="L136" s="11">
        <f t="shared" si="15"/>
        <v>35089.24</v>
      </c>
      <c r="M136" s="11">
        <f t="shared" si="16"/>
        <v>105267.72</v>
      </c>
      <c r="N136" s="11">
        <f t="shared" si="12"/>
        <v>0</v>
      </c>
      <c r="O136" s="11">
        <f t="shared" si="17"/>
        <v>35089.24</v>
      </c>
    </row>
    <row r="137" spans="1:15" x14ac:dyDescent="0.25">
      <c r="A137" s="9">
        <v>6002828</v>
      </c>
      <c r="B137" s="9" t="s">
        <v>176</v>
      </c>
      <c r="C137" s="9" t="s">
        <v>824</v>
      </c>
      <c r="D137" s="10">
        <v>166.587694</v>
      </c>
      <c r="E137" s="11">
        <v>67088.137647252748</v>
      </c>
      <c r="F137" s="11">
        <v>22362.712549084248</v>
      </c>
      <c r="G137" s="11">
        <v>22362.712549084248</v>
      </c>
      <c r="H137" s="11">
        <v>22362.712549084248</v>
      </c>
      <c r="I137" s="73"/>
      <c r="J137" s="11">
        <f t="shared" si="13"/>
        <v>22362.71</v>
      </c>
      <c r="K137" s="11">
        <f t="shared" si="14"/>
        <v>22362.71</v>
      </c>
      <c r="L137" s="11">
        <f t="shared" si="15"/>
        <v>22362.71</v>
      </c>
      <c r="M137" s="11">
        <f t="shared" si="16"/>
        <v>67088.14</v>
      </c>
      <c r="N137" s="11">
        <f t="shared" si="12"/>
        <v>9.9999999947613105E-3</v>
      </c>
      <c r="O137" s="11">
        <f t="shared" si="17"/>
        <v>22362.719999999994</v>
      </c>
    </row>
    <row r="138" spans="1:15" x14ac:dyDescent="0.25">
      <c r="A138" s="9">
        <v>6002836</v>
      </c>
      <c r="B138" s="9" t="s">
        <v>177</v>
      </c>
      <c r="C138" s="9" t="s">
        <v>825</v>
      </c>
      <c r="D138" s="10">
        <v>254.44613999999999</v>
      </c>
      <c r="E138" s="11">
        <v>102470.46017776166</v>
      </c>
      <c r="F138" s="11">
        <v>34156.820059253885</v>
      </c>
      <c r="G138" s="11">
        <v>34156.820059253885</v>
      </c>
      <c r="H138" s="11">
        <v>34156.820059253885</v>
      </c>
      <c r="I138" s="73"/>
      <c r="J138" s="11">
        <f t="shared" si="13"/>
        <v>34156.82</v>
      </c>
      <c r="K138" s="11">
        <f t="shared" si="14"/>
        <v>34156.82</v>
      </c>
      <c r="L138" s="11">
        <f t="shared" si="15"/>
        <v>34156.82</v>
      </c>
      <c r="M138" s="11">
        <f t="shared" si="16"/>
        <v>102470.46</v>
      </c>
      <c r="N138" s="11">
        <f t="shared" si="12"/>
        <v>0</v>
      </c>
      <c r="O138" s="11">
        <f t="shared" si="17"/>
        <v>34156.82</v>
      </c>
    </row>
    <row r="139" spans="1:15" x14ac:dyDescent="0.25">
      <c r="A139" s="9">
        <v>6002844</v>
      </c>
      <c r="B139" s="9" t="s">
        <v>178</v>
      </c>
      <c r="C139" s="9" t="s">
        <v>826</v>
      </c>
      <c r="D139" s="10">
        <v>173.86172200000001</v>
      </c>
      <c r="E139" s="11">
        <v>70017.531649873214</v>
      </c>
      <c r="F139" s="11">
        <v>23339.177216624405</v>
      </c>
      <c r="G139" s="11">
        <v>23339.177216624405</v>
      </c>
      <c r="H139" s="11">
        <v>23339.177216624405</v>
      </c>
      <c r="I139" s="73"/>
      <c r="J139" s="11">
        <f t="shared" si="13"/>
        <v>23339.18</v>
      </c>
      <c r="K139" s="11">
        <f t="shared" si="14"/>
        <v>23339.18</v>
      </c>
      <c r="L139" s="11">
        <f t="shared" si="15"/>
        <v>23339.18</v>
      </c>
      <c r="M139" s="11">
        <f t="shared" si="16"/>
        <v>70017.53</v>
      </c>
      <c r="N139" s="11">
        <f t="shared" si="12"/>
        <v>-1.0000000009313226E-2</v>
      </c>
      <c r="O139" s="11">
        <f t="shared" si="17"/>
        <v>23339.169999999991</v>
      </c>
    </row>
    <row r="140" spans="1:15" x14ac:dyDescent="0.25">
      <c r="A140" s="9">
        <v>6002851</v>
      </c>
      <c r="B140" s="9" t="s">
        <v>179</v>
      </c>
      <c r="C140" s="9" t="s">
        <v>827</v>
      </c>
      <c r="D140" s="10">
        <v>248.69365999999997</v>
      </c>
      <c r="E140" s="11">
        <v>100153.82345156344</v>
      </c>
      <c r="F140" s="11">
        <v>33384.607817187811</v>
      </c>
      <c r="G140" s="11">
        <v>33384.607817187811</v>
      </c>
      <c r="H140" s="11">
        <v>33384.607817187811</v>
      </c>
      <c r="I140" s="73"/>
      <c r="J140" s="11">
        <f t="shared" si="13"/>
        <v>33384.61</v>
      </c>
      <c r="K140" s="11">
        <f t="shared" si="14"/>
        <v>33384.61</v>
      </c>
      <c r="L140" s="11">
        <f t="shared" si="15"/>
        <v>33384.61</v>
      </c>
      <c r="M140" s="11">
        <f t="shared" si="16"/>
        <v>100153.82</v>
      </c>
      <c r="N140" s="11">
        <f t="shared" si="12"/>
        <v>-9.9999999947613105E-3</v>
      </c>
      <c r="O140" s="11">
        <f t="shared" si="17"/>
        <v>33384.600000000006</v>
      </c>
    </row>
    <row r="141" spans="1:15" x14ac:dyDescent="0.25">
      <c r="A141" s="9">
        <v>6002869</v>
      </c>
      <c r="B141" s="9" t="s">
        <v>180</v>
      </c>
      <c r="C141" s="9" t="s">
        <v>828</v>
      </c>
      <c r="D141" s="10">
        <v>256.60915999999997</v>
      </c>
      <c r="E141" s="11">
        <v>103341.55083283584</v>
      </c>
      <c r="F141" s="11">
        <v>34447.183610945278</v>
      </c>
      <c r="G141" s="11">
        <v>34447.183610945278</v>
      </c>
      <c r="H141" s="11">
        <v>34447.183610945278</v>
      </c>
      <c r="I141" s="73"/>
      <c r="J141" s="11">
        <f t="shared" si="13"/>
        <v>34447.18</v>
      </c>
      <c r="K141" s="11">
        <f t="shared" si="14"/>
        <v>34447.18</v>
      </c>
      <c r="L141" s="11">
        <f t="shared" si="15"/>
        <v>34447.18</v>
      </c>
      <c r="M141" s="11">
        <f t="shared" si="16"/>
        <v>103341.55</v>
      </c>
      <c r="N141" s="11">
        <f t="shared" si="12"/>
        <v>9.9999999947613105E-3</v>
      </c>
      <c r="O141" s="11">
        <f t="shared" si="17"/>
        <v>34447.189999999995</v>
      </c>
    </row>
    <row r="142" spans="1:15" x14ac:dyDescent="0.25">
      <c r="A142" s="9">
        <v>6002877</v>
      </c>
      <c r="B142" s="9" t="s">
        <v>181</v>
      </c>
      <c r="C142" s="9" t="s">
        <v>829</v>
      </c>
      <c r="D142" s="10">
        <v>188.94603000000001</v>
      </c>
      <c r="E142" s="11">
        <v>76092.278872303432</v>
      </c>
      <c r="F142" s="11">
        <v>25364.092957434477</v>
      </c>
      <c r="G142" s="11">
        <v>25364.092957434477</v>
      </c>
      <c r="H142" s="11">
        <v>25364.092957434477</v>
      </c>
      <c r="I142" s="73"/>
      <c r="J142" s="11">
        <f t="shared" si="13"/>
        <v>25364.09</v>
      </c>
      <c r="K142" s="11">
        <f t="shared" si="14"/>
        <v>25364.09</v>
      </c>
      <c r="L142" s="11">
        <f t="shared" si="15"/>
        <v>25364.09</v>
      </c>
      <c r="M142" s="11">
        <f t="shared" si="16"/>
        <v>76092.28</v>
      </c>
      <c r="N142" s="11">
        <f t="shared" si="12"/>
        <v>9.9999999947613105E-3</v>
      </c>
      <c r="O142" s="11">
        <f t="shared" si="17"/>
        <v>25364.099999999995</v>
      </c>
    </row>
    <row r="143" spans="1:15" x14ac:dyDescent="0.25">
      <c r="A143" s="9">
        <v>6002885</v>
      </c>
      <c r="B143" s="9" t="s">
        <v>62</v>
      </c>
      <c r="C143" s="9" t="s">
        <v>830</v>
      </c>
      <c r="D143" s="10">
        <v>375.71999999999997</v>
      </c>
      <c r="E143" s="11">
        <v>151309.82650390611</v>
      </c>
      <c r="F143" s="11">
        <v>50436.608834635372</v>
      </c>
      <c r="G143" s="11">
        <v>50436.608834635372</v>
      </c>
      <c r="H143" s="11">
        <v>50436.608834635372</v>
      </c>
      <c r="I143" s="73"/>
      <c r="J143" s="11">
        <f t="shared" si="13"/>
        <v>50436.61</v>
      </c>
      <c r="K143" s="11">
        <f t="shared" si="14"/>
        <v>50436.61</v>
      </c>
      <c r="L143" s="11">
        <f t="shared" si="15"/>
        <v>50436.61</v>
      </c>
      <c r="M143" s="11">
        <f t="shared" si="16"/>
        <v>151309.82999999999</v>
      </c>
      <c r="N143" s="11">
        <f t="shared" si="12"/>
        <v>0</v>
      </c>
      <c r="O143" s="11">
        <f t="shared" si="17"/>
        <v>50436.61</v>
      </c>
    </row>
    <row r="144" spans="1:15" x14ac:dyDescent="0.25">
      <c r="A144" s="9">
        <v>6002901</v>
      </c>
      <c r="B144" s="9" t="s">
        <v>182</v>
      </c>
      <c r="C144" s="9" t="s">
        <v>831</v>
      </c>
      <c r="D144" s="10">
        <v>211.14057</v>
      </c>
      <c r="E144" s="11">
        <v>85030.456229734511</v>
      </c>
      <c r="F144" s="11">
        <v>28343.485409911504</v>
      </c>
      <c r="G144" s="11">
        <v>28343.485409911504</v>
      </c>
      <c r="H144" s="11">
        <v>28343.485409911504</v>
      </c>
      <c r="I144" s="73"/>
      <c r="J144" s="11">
        <f t="shared" si="13"/>
        <v>28343.49</v>
      </c>
      <c r="K144" s="11">
        <f t="shared" si="14"/>
        <v>28343.49</v>
      </c>
      <c r="L144" s="11">
        <f t="shared" si="15"/>
        <v>28343.49</v>
      </c>
      <c r="M144" s="11">
        <f t="shared" si="16"/>
        <v>85030.46</v>
      </c>
      <c r="N144" s="11">
        <f t="shared" si="12"/>
        <v>-9.9999999947613105E-3</v>
      </c>
      <c r="O144" s="11">
        <f t="shared" si="17"/>
        <v>28343.480000000007</v>
      </c>
    </row>
    <row r="145" spans="1:15" x14ac:dyDescent="0.25">
      <c r="A145" s="9">
        <v>6002943</v>
      </c>
      <c r="B145" s="9" t="s">
        <v>183</v>
      </c>
      <c r="C145" s="9" t="s">
        <v>832</v>
      </c>
      <c r="D145" s="10">
        <v>184.74501599999999</v>
      </c>
      <c r="E145" s="11">
        <v>74400.447988984786</v>
      </c>
      <c r="F145" s="11">
        <v>24800.149329661595</v>
      </c>
      <c r="G145" s="11">
        <v>24800.149329661595</v>
      </c>
      <c r="H145" s="11">
        <v>24800.149329661595</v>
      </c>
      <c r="I145" s="73"/>
      <c r="J145" s="11">
        <f t="shared" si="13"/>
        <v>24800.15</v>
      </c>
      <c r="K145" s="11">
        <f t="shared" si="14"/>
        <v>24800.15</v>
      </c>
      <c r="L145" s="11">
        <f t="shared" si="15"/>
        <v>24800.15</v>
      </c>
      <c r="M145" s="11">
        <f t="shared" si="16"/>
        <v>74400.45</v>
      </c>
      <c r="N145" s="11">
        <f t="shared" si="12"/>
        <v>0</v>
      </c>
      <c r="O145" s="11">
        <f t="shared" si="17"/>
        <v>24800.15</v>
      </c>
    </row>
    <row r="146" spans="1:15" x14ac:dyDescent="0.25">
      <c r="A146" s="9">
        <v>6002950</v>
      </c>
      <c r="B146" s="9" t="s">
        <v>184</v>
      </c>
      <c r="C146" s="9" t="s">
        <v>833</v>
      </c>
      <c r="D146" s="10">
        <v>424.35160200000001</v>
      </c>
      <c r="E146" s="11">
        <v>170894.7281892756</v>
      </c>
      <c r="F146" s="11">
        <v>56964.909396425202</v>
      </c>
      <c r="G146" s="11">
        <v>56964.909396425202</v>
      </c>
      <c r="H146" s="11">
        <v>56964.909396425202</v>
      </c>
      <c r="I146" s="73"/>
      <c r="J146" s="11">
        <f t="shared" si="13"/>
        <v>56964.91</v>
      </c>
      <c r="K146" s="11">
        <f t="shared" si="14"/>
        <v>56964.91</v>
      </c>
      <c r="L146" s="11">
        <f t="shared" si="15"/>
        <v>56964.91</v>
      </c>
      <c r="M146" s="11">
        <f t="shared" si="16"/>
        <v>170894.73</v>
      </c>
      <c r="N146" s="11">
        <f t="shared" si="12"/>
        <v>0</v>
      </c>
      <c r="O146" s="11">
        <f t="shared" si="17"/>
        <v>56964.91</v>
      </c>
    </row>
    <row r="147" spans="1:15" x14ac:dyDescent="0.25">
      <c r="A147" s="9">
        <v>6002976</v>
      </c>
      <c r="B147" s="9" t="s">
        <v>185</v>
      </c>
      <c r="C147" s="9" t="s">
        <v>834</v>
      </c>
      <c r="D147" s="10">
        <v>181.733689</v>
      </c>
      <c r="E147" s="11">
        <v>73187.727436667818</v>
      </c>
      <c r="F147" s="11">
        <v>24395.909145555939</v>
      </c>
      <c r="G147" s="11">
        <v>24395.909145555939</v>
      </c>
      <c r="H147" s="11">
        <v>24395.909145555939</v>
      </c>
      <c r="I147" s="73"/>
      <c r="J147" s="11">
        <f t="shared" si="13"/>
        <v>24395.91</v>
      </c>
      <c r="K147" s="11">
        <f t="shared" si="14"/>
        <v>24395.91</v>
      </c>
      <c r="L147" s="11">
        <f t="shared" si="15"/>
        <v>24395.91</v>
      </c>
      <c r="M147" s="11">
        <f t="shared" si="16"/>
        <v>73187.73</v>
      </c>
      <c r="N147" s="11">
        <f t="shared" si="12"/>
        <v>0</v>
      </c>
      <c r="O147" s="11">
        <f t="shared" si="17"/>
        <v>24395.91</v>
      </c>
    </row>
    <row r="148" spans="1:15" x14ac:dyDescent="0.25">
      <c r="A148" s="9">
        <v>6002984</v>
      </c>
      <c r="B148" s="9" t="s">
        <v>186</v>
      </c>
      <c r="C148" s="9" t="s">
        <v>835</v>
      </c>
      <c r="D148" s="10">
        <v>192.66860799999998</v>
      </c>
      <c r="E148" s="11">
        <v>77591.434177656498</v>
      </c>
      <c r="F148" s="11">
        <v>25863.811392552165</v>
      </c>
      <c r="G148" s="11">
        <v>25863.811392552165</v>
      </c>
      <c r="H148" s="11">
        <v>25863.811392552165</v>
      </c>
      <c r="I148" s="73"/>
      <c r="J148" s="11">
        <f t="shared" si="13"/>
        <v>25863.81</v>
      </c>
      <c r="K148" s="11">
        <f t="shared" si="14"/>
        <v>25863.81</v>
      </c>
      <c r="L148" s="11">
        <f t="shared" si="15"/>
        <v>25863.81</v>
      </c>
      <c r="M148" s="11">
        <f t="shared" si="16"/>
        <v>77591.429999999993</v>
      </c>
      <c r="N148" s="11">
        <f t="shared" si="12"/>
        <v>0</v>
      </c>
      <c r="O148" s="11">
        <f t="shared" si="17"/>
        <v>25863.81</v>
      </c>
    </row>
    <row r="149" spans="1:15" x14ac:dyDescent="0.25">
      <c r="A149" s="9">
        <v>6003008</v>
      </c>
      <c r="B149" s="9" t="s">
        <v>187</v>
      </c>
      <c r="C149" s="9" t="s">
        <v>836</v>
      </c>
      <c r="D149" s="10">
        <v>325.27148199999999</v>
      </c>
      <c r="E149" s="11">
        <v>130993.21704484304</v>
      </c>
      <c r="F149" s="11">
        <v>43664.405681614349</v>
      </c>
      <c r="G149" s="11">
        <v>43664.405681614349</v>
      </c>
      <c r="H149" s="11">
        <v>43664.405681614349</v>
      </c>
      <c r="I149" s="73"/>
      <c r="J149" s="11">
        <f t="shared" si="13"/>
        <v>43664.41</v>
      </c>
      <c r="K149" s="11">
        <f t="shared" si="14"/>
        <v>43664.41</v>
      </c>
      <c r="L149" s="11">
        <f t="shared" si="15"/>
        <v>43664.41</v>
      </c>
      <c r="M149" s="11">
        <f t="shared" si="16"/>
        <v>130993.22</v>
      </c>
      <c r="N149" s="11">
        <f t="shared" si="12"/>
        <v>-1.0000000009313226E-2</v>
      </c>
      <c r="O149" s="11">
        <f t="shared" si="17"/>
        <v>43664.399999999994</v>
      </c>
    </row>
    <row r="150" spans="1:15" x14ac:dyDescent="0.25">
      <c r="A150" s="9">
        <v>6003040</v>
      </c>
      <c r="B150" s="9" t="s">
        <v>188</v>
      </c>
      <c r="C150" s="9" t="s">
        <v>837</v>
      </c>
      <c r="D150" s="10">
        <v>232.85271900000001</v>
      </c>
      <c r="E150" s="11">
        <v>93774.365252988413</v>
      </c>
      <c r="F150" s="11">
        <v>31258.121750996139</v>
      </c>
      <c r="G150" s="11">
        <v>31258.121750996139</v>
      </c>
      <c r="H150" s="11">
        <v>31258.121750996139</v>
      </c>
      <c r="I150" s="73"/>
      <c r="J150" s="11">
        <f t="shared" si="13"/>
        <v>31258.12</v>
      </c>
      <c r="K150" s="11">
        <f t="shared" si="14"/>
        <v>31258.12</v>
      </c>
      <c r="L150" s="11">
        <f t="shared" si="15"/>
        <v>31258.12</v>
      </c>
      <c r="M150" s="11">
        <f t="shared" si="16"/>
        <v>93774.37</v>
      </c>
      <c r="N150" s="11">
        <f t="shared" si="12"/>
        <v>9.9999999947613105E-3</v>
      </c>
      <c r="O150" s="11">
        <f t="shared" si="17"/>
        <v>31258.129999999994</v>
      </c>
    </row>
    <row r="151" spans="1:15" x14ac:dyDescent="0.25">
      <c r="A151" s="9">
        <v>6003057</v>
      </c>
      <c r="B151" s="9" t="s">
        <v>189</v>
      </c>
      <c r="C151" s="9" t="s">
        <v>838</v>
      </c>
      <c r="D151" s="10">
        <v>305.70570600000002</v>
      </c>
      <c r="E151" s="11">
        <v>123113.69460266724</v>
      </c>
      <c r="F151" s="11">
        <v>41037.898200889082</v>
      </c>
      <c r="G151" s="11">
        <v>41037.898200889082</v>
      </c>
      <c r="H151" s="11">
        <v>41037.898200889082</v>
      </c>
      <c r="I151" s="73"/>
      <c r="J151" s="11">
        <f t="shared" si="13"/>
        <v>41037.9</v>
      </c>
      <c r="K151" s="11">
        <f t="shared" si="14"/>
        <v>41037.9</v>
      </c>
      <c r="L151" s="11">
        <f t="shared" si="15"/>
        <v>41037.9</v>
      </c>
      <c r="M151" s="11">
        <f t="shared" si="16"/>
        <v>123113.69</v>
      </c>
      <c r="N151" s="11">
        <f t="shared" si="12"/>
        <v>-1.0000000009313226E-2</v>
      </c>
      <c r="O151" s="11">
        <f t="shared" si="17"/>
        <v>41037.889999999992</v>
      </c>
    </row>
    <row r="152" spans="1:15" x14ac:dyDescent="0.25">
      <c r="A152" s="9">
        <v>6003065</v>
      </c>
      <c r="B152" s="9" t="s">
        <v>190</v>
      </c>
      <c r="C152" s="9" t="s">
        <v>839</v>
      </c>
      <c r="D152" s="10">
        <v>117.79007999999999</v>
      </c>
      <c r="E152" s="11">
        <v>47436.379667521622</v>
      </c>
      <c r="F152" s="11">
        <v>15812.126555840541</v>
      </c>
      <c r="G152" s="11">
        <v>15812.126555840541</v>
      </c>
      <c r="H152" s="11">
        <v>15812.126555840541</v>
      </c>
      <c r="I152" s="73"/>
      <c r="J152" s="11">
        <f t="shared" si="13"/>
        <v>15812.13</v>
      </c>
      <c r="K152" s="11">
        <f t="shared" si="14"/>
        <v>15812.13</v>
      </c>
      <c r="L152" s="11">
        <f t="shared" si="15"/>
        <v>15812.13</v>
      </c>
      <c r="M152" s="11">
        <f t="shared" si="16"/>
        <v>47436.38</v>
      </c>
      <c r="N152" s="11">
        <f t="shared" si="12"/>
        <v>-1.0000000002037268E-2</v>
      </c>
      <c r="O152" s="11">
        <f t="shared" si="17"/>
        <v>15812.119999999997</v>
      </c>
    </row>
    <row r="153" spans="1:15" x14ac:dyDescent="0.25">
      <c r="A153" s="9">
        <v>6003073</v>
      </c>
      <c r="B153" s="9" t="s">
        <v>191</v>
      </c>
      <c r="C153" s="9" t="s">
        <v>840</v>
      </c>
      <c r="D153" s="10">
        <v>141.99279899999999</v>
      </c>
      <c r="E153" s="11">
        <v>57183.290166863662</v>
      </c>
      <c r="F153" s="11">
        <v>19061.096722287886</v>
      </c>
      <c r="G153" s="11">
        <v>19061.096722287886</v>
      </c>
      <c r="H153" s="11">
        <v>19061.096722287886</v>
      </c>
      <c r="I153" s="73"/>
      <c r="J153" s="11">
        <f t="shared" si="13"/>
        <v>19061.099999999999</v>
      </c>
      <c r="K153" s="11">
        <f t="shared" si="14"/>
        <v>19061.099999999999</v>
      </c>
      <c r="L153" s="11">
        <f t="shared" si="15"/>
        <v>19061.099999999999</v>
      </c>
      <c r="M153" s="11">
        <f t="shared" si="16"/>
        <v>57183.29</v>
      </c>
      <c r="N153" s="11">
        <f t="shared" si="12"/>
        <v>-9.9999999947613105E-3</v>
      </c>
      <c r="O153" s="11">
        <f t="shared" si="17"/>
        <v>19061.090000000004</v>
      </c>
    </row>
    <row r="154" spans="1:15" x14ac:dyDescent="0.25">
      <c r="A154" s="9">
        <v>6003099</v>
      </c>
      <c r="B154" s="9" t="s">
        <v>192</v>
      </c>
      <c r="C154" s="9" t="s">
        <v>841</v>
      </c>
      <c r="D154" s="10">
        <v>150.51964800000002</v>
      </c>
      <c r="E154" s="11">
        <v>60617.219802802691</v>
      </c>
      <c r="F154" s="11">
        <v>20205.739934267564</v>
      </c>
      <c r="G154" s="11">
        <v>20205.739934267564</v>
      </c>
      <c r="H154" s="11">
        <v>20205.739934267564</v>
      </c>
      <c r="I154" s="73"/>
      <c r="J154" s="11">
        <f t="shared" si="13"/>
        <v>20205.740000000002</v>
      </c>
      <c r="K154" s="11">
        <f t="shared" si="14"/>
        <v>20205.740000000002</v>
      </c>
      <c r="L154" s="11">
        <f t="shared" si="15"/>
        <v>20205.740000000002</v>
      </c>
      <c r="M154" s="11">
        <f t="shared" si="16"/>
        <v>60617.22</v>
      </c>
      <c r="N154" s="11">
        <f t="shared" si="12"/>
        <v>0</v>
      </c>
      <c r="O154" s="11">
        <f t="shared" si="17"/>
        <v>20205.740000000002</v>
      </c>
    </row>
    <row r="155" spans="1:15" x14ac:dyDescent="0.25">
      <c r="A155" s="9">
        <v>6003115</v>
      </c>
      <c r="B155" s="9" t="s">
        <v>193</v>
      </c>
      <c r="C155" s="9" t="s">
        <v>842</v>
      </c>
      <c r="D155" s="10">
        <v>227.234016</v>
      </c>
      <c r="E155" s="11">
        <v>91511.603153267934</v>
      </c>
      <c r="F155" s="11">
        <v>30503.867717755977</v>
      </c>
      <c r="G155" s="11">
        <v>30503.867717755977</v>
      </c>
      <c r="H155" s="11">
        <v>30503.867717755977</v>
      </c>
      <c r="I155" s="73"/>
      <c r="J155" s="11">
        <f t="shared" si="13"/>
        <v>30503.87</v>
      </c>
      <c r="K155" s="11">
        <f t="shared" si="14"/>
        <v>30503.87</v>
      </c>
      <c r="L155" s="11">
        <f t="shared" si="15"/>
        <v>30503.87</v>
      </c>
      <c r="M155" s="11">
        <f t="shared" si="16"/>
        <v>91511.6</v>
      </c>
      <c r="N155" s="11">
        <f t="shared" si="12"/>
        <v>-9.9999999947613105E-3</v>
      </c>
      <c r="O155" s="11">
        <f t="shared" si="17"/>
        <v>30503.860000000004</v>
      </c>
    </row>
    <row r="156" spans="1:15" x14ac:dyDescent="0.25">
      <c r="A156" s="9">
        <v>6003123</v>
      </c>
      <c r="B156" s="9" t="s">
        <v>194</v>
      </c>
      <c r="C156" s="9" t="s">
        <v>843</v>
      </c>
      <c r="D156" s="10">
        <v>175.41313500000001</v>
      </c>
      <c r="E156" s="11">
        <v>70642.316148611368</v>
      </c>
      <c r="F156" s="11">
        <v>23547.438716203789</v>
      </c>
      <c r="G156" s="11">
        <v>23547.438716203789</v>
      </c>
      <c r="H156" s="11">
        <v>23547.438716203789</v>
      </c>
      <c r="I156" s="73"/>
      <c r="J156" s="11">
        <f t="shared" si="13"/>
        <v>23547.439999999999</v>
      </c>
      <c r="K156" s="11">
        <f t="shared" si="14"/>
        <v>23547.439999999999</v>
      </c>
      <c r="L156" s="11">
        <f t="shared" si="15"/>
        <v>23547.439999999999</v>
      </c>
      <c r="M156" s="11">
        <f t="shared" si="16"/>
        <v>70642.320000000007</v>
      </c>
      <c r="N156" s="11">
        <f t="shared" si="12"/>
        <v>0</v>
      </c>
      <c r="O156" s="11">
        <f t="shared" si="17"/>
        <v>23547.439999999999</v>
      </c>
    </row>
    <row r="157" spans="1:15" x14ac:dyDescent="0.25">
      <c r="A157" s="9">
        <v>6003156</v>
      </c>
      <c r="B157" s="9" t="s">
        <v>195</v>
      </c>
      <c r="C157" s="9" t="s">
        <v>844</v>
      </c>
      <c r="D157" s="10">
        <v>126.74928699999998</v>
      </c>
      <c r="E157" s="11">
        <v>51044.428365441825</v>
      </c>
      <c r="F157" s="11">
        <v>17014.809455147275</v>
      </c>
      <c r="G157" s="11">
        <v>17014.809455147275</v>
      </c>
      <c r="H157" s="11">
        <v>17014.809455147275</v>
      </c>
      <c r="I157" s="73"/>
      <c r="J157" s="11">
        <f t="shared" si="13"/>
        <v>17014.810000000001</v>
      </c>
      <c r="K157" s="11">
        <f t="shared" si="14"/>
        <v>17014.810000000001</v>
      </c>
      <c r="L157" s="11">
        <f t="shared" si="15"/>
        <v>17014.810000000001</v>
      </c>
      <c r="M157" s="11">
        <f t="shared" si="16"/>
        <v>51044.43</v>
      </c>
      <c r="N157" s="11">
        <f t="shared" si="12"/>
        <v>0</v>
      </c>
      <c r="O157" s="11">
        <f t="shared" si="17"/>
        <v>17014.810000000001</v>
      </c>
    </row>
    <row r="158" spans="1:15" x14ac:dyDescent="0.25">
      <c r="A158" s="9">
        <v>6003172</v>
      </c>
      <c r="B158" s="9" t="s">
        <v>196</v>
      </c>
      <c r="C158" s="9" t="s">
        <v>845</v>
      </c>
      <c r="D158" s="10">
        <v>118.316232</v>
      </c>
      <c r="E158" s="11">
        <v>47648.271416256539</v>
      </c>
      <c r="F158" s="11">
        <v>15882.75713875218</v>
      </c>
      <c r="G158" s="11">
        <v>15882.75713875218</v>
      </c>
      <c r="H158" s="11">
        <v>15882.75713875218</v>
      </c>
      <c r="I158" s="73"/>
      <c r="J158" s="11">
        <f t="shared" si="13"/>
        <v>15882.76</v>
      </c>
      <c r="K158" s="11">
        <f t="shared" si="14"/>
        <v>15882.76</v>
      </c>
      <c r="L158" s="11">
        <f t="shared" si="15"/>
        <v>15882.76</v>
      </c>
      <c r="M158" s="11">
        <f t="shared" si="16"/>
        <v>47648.27</v>
      </c>
      <c r="N158" s="11">
        <f t="shared" si="12"/>
        <v>-1.0000000002037268E-2</v>
      </c>
      <c r="O158" s="11">
        <f t="shared" si="17"/>
        <v>15882.749999999998</v>
      </c>
    </row>
    <row r="159" spans="1:15" x14ac:dyDescent="0.25">
      <c r="A159" s="9">
        <v>6003180</v>
      </c>
      <c r="B159" s="9" t="s">
        <v>197</v>
      </c>
      <c r="C159" s="9" t="s">
        <v>846</v>
      </c>
      <c r="D159" s="10">
        <v>115.630713</v>
      </c>
      <c r="E159" s="11">
        <v>46566.76014732504</v>
      </c>
      <c r="F159" s="11">
        <v>15522.253382441681</v>
      </c>
      <c r="G159" s="11">
        <v>15522.253382441681</v>
      </c>
      <c r="H159" s="11">
        <v>15522.253382441681</v>
      </c>
      <c r="I159" s="73"/>
      <c r="J159" s="11">
        <f t="shared" si="13"/>
        <v>15522.25</v>
      </c>
      <c r="K159" s="11">
        <f t="shared" si="14"/>
        <v>15522.25</v>
      </c>
      <c r="L159" s="11">
        <f t="shared" si="15"/>
        <v>15522.25</v>
      </c>
      <c r="M159" s="11">
        <f t="shared" si="16"/>
        <v>46566.76</v>
      </c>
      <c r="N159" s="11">
        <f t="shared" si="12"/>
        <v>1.0000000002037268E-2</v>
      </c>
      <c r="O159" s="11">
        <f t="shared" si="17"/>
        <v>15522.260000000002</v>
      </c>
    </row>
    <row r="160" spans="1:15" x14ac:dyDescent="0.25">
      <c r="A160" s="9">
        <v>6003198</v>
      </c>
      <c r="B160" s="9" t="s">
        <v>198</v>
      </c>
      <c r="C160" s="9" t="s">
        <v>847</v>
      </c>
      <c r="D160" s="10">
        <v>156.14810399999999</v>
      </c>
      <c r="E160" s="11">
        <v>62883.909627259374</v>
      </c>
      <c r="F160" s="11">
        <v>20961.303209086458</v>
      </c>
      <c r="G160" s="11">
        <v>20961.303209086458</v>
      </c>
      <c r="H160" s="11">
        <v>20961.303209086458</v>
      </c>
      <c r="I160" s="73"/>
      <c r="J160" s="11">
        <f t="shared" si="13"/>
        <v>20961.3</v>
      </c>
      <c r="K160" s="11">
        <f t="shared" si="14"/>
        <v>20961.3</v>
      </c>
      <c r="L160" s="11">
        <f t="shared" si="15"/>
        <v>20961.3</v>
      </c>
      <c r="M160" s="11">
        <f t="shared" si="16"/>
        <v>62883.91</v>
      </c>
      <c r="N160" s="11">
        <f t="shared" si="12"/>
        <v>1.0000000009313226E-2</v>
      </c>
      <c r="O160" s="11">
        <f t="shared" si="17"/>
        <v>20961.310000000009</v>
      </c>
    </row>
    <row r="161" spans="1:15" x14ac:dyDescent="0.25">
      <c r="A161" s="9">
        <v>6003214</v>
      </c>
      <c r="B161" s="9" t="s">
        <v>199</v>
      </c>
      <c r="C161" s="9" t="s">
        <v>848</v>
      </c>
      <c r="D161" s="10">
        <v>477.96284400000002</v>
      </c>
      <c r="E161" s="11">
        <v>192485.02874734791</v>
      </c>
      <c r="F161" s="11">
        <v>64161.676249115968</v>
      </c>
      <c r="G161" s="11">
        <v>64161.676249115968</v>
      </c>
      <c r="H161" s="11">
        <v>64161.676249115968</v>
      </c>
      <c r="I161" s="73"/>
      <c r="J161" s="11">
        <f t="shared" si="13"/>
        <v>64161.68</v>
      </c>
      <c r="K161" s="11">
        <f t="shared" si="14"/>
        <v>64161.68</v>
      </c>
      <c r="L161" s="11">
        <f t="shared" si="15"/>
        <v>64161.68</v>
      </c>
      <c r="M161" s="11">
        <f t="shared" si="16"/>
        <v>192485.03</v>
      </c>
      <c r="N161" s="11">
        <f t="shared" si="12"/>
        <v>-1.0000000009313226E-2</v>
      </c>
      <c r="O161" s="11">
        <f t="shared" si="17"/>
        <v>64161.669999999991</v>
      </c>
    </row>
    <row r="162" spans="1:15" x14ac:dyDescent="0.25">
      <c r="A162" s="9">
        <v>6003222</v>
      </c>
      <c r="B162" s="9" t="s">
        <v>200</v>
      </c>
      <c r="C162" s="9" t="s">
        <v>849</v>
      </c>
      <c r="D162" s="10">
        <v>130.665862</v>
      </c>
      <c r="E162" s="11">
        <v>52621.710074532471</v>
      </c>
      <c r="F162" s="11">
        <v>17540.570024844157</v>
      </c>
      <c r="G162" s="11">
        <v>17540.570024844157</v>
      </c>
      <c r="H162" s="11">
        <v>17540.570024844157</v>
      </c>
      <c r="I162" s="73"/>
      <c r="J162" s="11">
        <f t="shared" si="13"/>
        <v>17540.57</v>
      </c>
      <c r="K162" s="11">
        <f t="shared" si="14"/>
        <v>17540.57</v>
      </c>
      <c r="L162" s="11">
        <f t="shared" si="15"/>
        <v>17540.57</v>
      </c>
      <c r="M162" s="11">
        <f t="shared" si="16"/>
        <v>52621.71</v>
      </c>
      <c r="N162" s="11">
        <f t="shared" si="12"/>
        <v>0</v>
      </c>
      <c r="O162" s="11">
        <f t="shared" si="17"/>
        <v>17540.57</v>
      </c>
    </row>
    <row r="163" spans="1:15" x14ac:dyDescent="0.25">
      <c r="A163" s="9">
        <v>6003230</v>
      </c>
      <c r="B163" s="9" t="s">
        <v>201</v>
      </c>
      <c r="C163" s="9" t="s">
        <v>850</v>
      </c>
      <c r="D163" s="10">
        <v>211.222544</v>
      </c>
      <c r="E163" s="11">
        <v>85063.468770237625</v>
      </c>
      <c r="F163" s="11">
        <v>28354.489590079207</v>
      </c>
      <c r="G163" s="11">
        <v>28354.489590079207</v>
      </c>
      <c r="H163" s="11">
        <v>28354.489590079207</v>
      </c>
      <c r="I163" s="73"/>
      <c r="J163" s="11">
        <f t="shared" si="13"/>
        <v>28354.49</v>
      </c>
      <c r="K163" s="11">
        <f t="shared" si="14"/>
        <v>28354.49</v>
      </c>
      <c r="L163" s="11">
        <f t="shared" si="15"/>
        <v>28354.49</v>
      </c>
      <c r="M163" s="11">
        <f t="shared" si="16"/>
        <v>85063.47</v>
      </c>
      <c r="N163" s="11">
        <f t="shared" si="12"/>
        <v>0</v>
      </c>
      <c r="O163" s="11">
        <f t="shared" si="17"/>
        <v>28354.49</v>
      </c>
    </row>
    <row r="164" spans="1:15" x14ac:dyDescent="0.25">
      <c r="A164" s="9">
        <v>6003248</v>
      </c>
      <c r="B164" s="9" t="s">
        <v>202</v>
      </c>
      <c r="C164" s="9" t="s">
        <v>851</v>
      </c>
      <c r="D164" s="10">
        <v>233.20431199999999</v>
      </c>
      <c r="E164" s="11">
        <v>93915.958662522084</v>
      </c>
      <c r="F164" s="11">
        <v>31305.319554174028</v>
      </c>
      <c r="G164" s="11">
        <v>31305.319554174028</v>
      </c>
      <c r="H164" s="11">
        <v>31305.319554174028</v>
      </c>
      <c r="I164" s="73"/>
      <c r="J164" s="11">
        <f t="shared" si="13"/>
        <v>31305.32</v>
      </c>
      <c r="K164" s="11">
        <f t="shared" si="14"/>
        <v>31305.32</v>
      </c>
      <c r="L164" s="11">
        <f t="shared" si="15"/>
        <v>31305.32</v>
      </c>
      <c r="M164" s="11">
        <f t="shared" si="16"/>
        <v>93915.96</v>
      </c>
      <c r="N164" s="11">
        <f t="shared" si="12"/>
        <v>0</v>
      </c>
      <c r="O164" s="11">
        <f t="shared" si="17"/>
        <v>31305.32</v>
      </c>
    </row>
    <row r="165" spans="1:15" x14ac:dyDescent="0.25">
      <c r="A165" s="9">
        <v>6003255</v>
      </c>
      <c r="B165" s="9" t="s">
        <v>203</v>
      </c>
      <c r="C165" s="9" t="s">
        <v>852</v>
      </c>
      <c r="D165" s="10">
        <v>243.61159799999999</v>
      </c>
      <c r="E165" s="11">
        <v>98107.177226975749</v>
      </c>
      <c r="F165" s="11">
        <v>32702.392408991916</v>
      </c>
      <c r="G165" s="11">
        <v>32702.392408991916</v>
      </c>
      <c r="H165" s="11">
        <v>32702.392408991916</v>
      </c>
      <c r="I165" s="73"/>
      <c r="J165" s="11">
        <f t="shared" si="13"/>
        <v>32702.39</v>
      </c>
      <c r="K165" s="11">
        <f t="shared" si="14"/>
        <v>32702.39</v>
      </c>
      <c r="L165" s="11">
        <f t="shared" si="15"/>
        <v>32702.39</v>
      </c>
      <c r="M165" s="11">
        <f t="shared" si="16"/>
        <v>98107.18</v>
      </c>
      <c r="N165" s="11">
        <f t="shared" si="12"/>
        <v>9.9999999947613105E-3</v>
      </c>
      <c r="O165" s="11">
        <f t="shared" si="17"/>
        <v>32702.399999999994</v>
      </c>
    </row>
    <row r="166" spans="1:15" x14ac:dyDescent="0.25">
      <c r="A166" s="9">
        <v>6003263</v>
      </c>
      <c r="B166" s="9" t="s">
        <v>204</v>
      </c>
      <c r="C166" s="9" t="s">
        <v>853</v>
      </c>
      <c r="D166" s="10">
        <v>383.70510000000002</v>
      </c>
      <c r="E166" s="11">
        <v>154525.58317274554</v>
      </c>
      <c r="F166" s="11">
        <v>51508.52772424851</v>
      </c>
      <c r="G166" s="11">
        <v>51508.52772424851</v>
      </c>
      <c r="H166" s="11">
        <v>51508.52772424851</v>
      </c>
      <c r="I166" s="73"/>
      <c r="J166" s="11">
        <f t="shared" si="13"/>
        <v>51508.53</v>
      </c>
      <c r="K166" s="11">
        <f t="shared" si="14"/>
        <v>51508.53</v>
      </c>
      <c r="L166" s="11">
        <f t="shared" si="15"/>
        <v>51508.53</v>
      </c>
      <c r="M166" s="11">
        <f t="shared" si="16"/>
        <v>154525.57999999999</v>
      </c>
      <c r="N166" s="11">
        <f t="shared" si="12"/>
        <v>-1.0000000009313226E-2</v>
      </c>
      <c r="O166" s="11">
        <f t="shared" si="17"/>
        <v>51508.51999999999</v>
      </c>
    </row>
    <row r="167" spans="1:15" x14ac:dyDescent="0.25">
      <c r="A167" s="9">
        <v>6003289</v>
      </c>
      <c r="B167" s="9" t="s">
        <v>205</v>
      </c>
      <c r="C167" s="9" t="s">
        <v>854</v>
      </c>
      <c r="D167" s="10">
        <v>81.196439999999996</v>
      </c>
      <c r="E167" s="11">
        <v>32699.401812878805</v>
      </c>
      <c r="F167" s="11">
        <v>10899.800604292936</v>
      </c>
      <c r="G167" s="11">
        <v>10899.800604292936</v>
      </c>
      <c r="H167" s="11">
        <v>10899.800604292936</v>
      </c>
      <c r="I167" s="73"/>
      <c r="J167" s="11">
        <f t="shared" si="13"/>
        <v>10899.8</v>
      </c>
      <c r="K167" s="11">
        <f t="shared" si="14"/>
        <v>10899.8</v>
      </c>
      <c r="L167" s="11">
        <f t="shared" si="15"/>
        <v>10899.8</v>
      </c>
      <c r="M167" s="11">
        <f t="shared" si="16"/>
        <v>32699.4</v>
      </c>
      <c r="N167" s="11">
        <f t="shared" si="12"/>
        <v>0</v>
      </c>
      <c r="O167" s="11">
        <f t="shared" si="17"/>
        <v>10899.8</v>
      </c>
    </row>
    <row r="168" spans="1:15" x14ac:dyDescent="0.25">
      <c r="A168" s="9">
        <v>6003305</v>
      </c>
      <c r="B168" s="9" t="s">
        <v>206</v>
      </c>
      <c r="C168" s="9" t="s">
        <v>855</v>
      </c>
      <c r="D168" s="10">
        <v>273.16573200000005</v>
      </c>
      <c r="E168" s="11">
        <v>110009.20769650945</v>
      </c>
      <c r="F168" s="11">
        <v>36669.735898836479</v>
      </c>
      <c r="G168" s="11">
        <v>36669.735898836479</v>
      </c>
      <c r="H168" s="11">
        <v>36669.735898836479</v>
      </c>
      <c r="I168" s="73"/>
      <c r="J168" s="11">
        <f t="shared" si="13"/>
        <v>36669.74</v>
      </c>
      <c r="K168" s="11">
        <f t="shared" si="14"/>
        <v>36669.74</v>
      </c>
      <c r="L168" s="11">
        <f t="shared" si="15"/>
        <v>36669.74</v>
      </c>
      <c r="M168" s="11">
        <f t="shared" si="16"/>
        <v>110009.21</v>
      </c>
      <c r="N168" s="11">
        <f t="shared" si="12"/>
        <v>-9.9999999947613105E-3</v>
      </c>
      <c r="O168" s="11">
        <f t="shared" si="17"/>
        <v>36669.730000000003</v>
      </c>
    </row>
    <row r="169" spans="1:15" x14ac:dyDescent="0.25">
      <c r="A169" s="9">
        <v>6003321</v>
      </c>
      <c r="B169" s="9" t="s">
        <v>207</v>
      </c>
      <c r="C169" s="9" t="s">
        <v>856</v>
      </c>
      <c r="D169" s="10">
        <v>286.19773700000002</v>
      </c>
      <c r="E169" s="11">
        <v>115257.45217523836</v>
      </c>
      <c r="F169" s="11">
        <v>38419.150725079453</v>
      </c>
      <c r="G169" s="11">
        <v>38419.150725079453</v>
      </c>
      <c r="H169" s="11">
        <v>38419.150725079453</v>
      </c>
      <c r="I169" s="73"/>
      <c r="J169" s="11">
        <f t="shared" si="13"/>
        <v>38419.15</v>
      </c>
      <c r="K169" s="11">
        <f t="shared" si="14"/>
        <v>38419.15</v>
      </c>
      <c r="L169" s="11">
        <f t="shared" si="15"/>
        <v>38419.15</v>
      </c>
      <c r="M169" s="11">
        <f t="shared" si="16"/>
        <v>115257.45</v>
      </c>
      <c r="N169" s="11">
        <f t="shared" si="12"/>
        <v>0</v>
      </c>
      <c r="O169" s="11">
        <f t="shared" si="17"/>
        <v>38419.15</v>
      </c>
    </row>
    <row r="170" spans="1:15" x14ac:dyDescent="0.25">
      <c r="A170" s="9">
        <v>6003339</v>
      </c>
      <c r="B170" s="9" t="s">
        <v>208</v>
      </c>
      <c r="C170" s="9" t="s">
        <v>857</v>
      </c>
      <c r="D170" s="10">
        <v>170.90654699999999</v>
      </c>
      <c r="E170" s="11">
        <v>68827.42461128415</v>
      </c>
      <c r="F170" s="11">
        <v>22942.47487042805</v>
      </c>
      <c r="G170" s="11">
        <v>22942.47487042805</v>
      </c>
      <c r="H170" s="11">
        <v>22942.47487042805</v>
      </c>
      <c r="I170" s="73"/>
      <c r="J170" s="11">
        <f t="shared" si="13"/>
        <v>22942.47</v>
      </c>
      <c r="K170" s="11">
        <f t="shared" si="14"/>
        <v>22942.47</v>
      </c>
      <c r="L170" s="11">
        <f t="shared" si="15"/>
        <v>22942.47</v>
      </c>
      <c r="M170" s="11">
        <f t="shared" si="16"/>
        <v>68827.42</v>
      </c>
      <c r="N170" s="11">
        <f t="shared" si="12"/>
        <v>9.9999999947613105E-3</v>
      </c>
      <c r="O170" s="11">
        <f t="shared" si="17"/>
        <v>22942.479999999996</v>
      </c>
    </row>
    <row r="171" spans="1:15" x14ac:dyDescent="0.25">
      <c r="A171" s="9">
        <v>6003362</v>
      </c>
      <c r="B171" s="9" t="s">
        <v>209</v>
      </c>
      <c r="C171" s="9" t="s">
        <v>858</v>
      </c>
      <c r="D171" s="10">
        <v>83.754018000000002</v>
      </c>
      <c r="E171" s="11">
        <v>33729.388727203856</v>
      </c>
      <c r="F171" s="11">
        <v>11243.129575734618</v>
      </c>
      <c r="G171" s="11">
        <v>11243.129575734618</v>
      </c>
      <c r="H171" s="11">
        <v>11243.129575734618</v>
      </c>
      <c r="I171" s="73"/>
      <c r="J171" s="11">
        <f t="shared" si="13"/>
        <v>11243.13</v>
      </c>
      <c r="K171" s="11">
        <f t="shared" si="14"/>
        <v>11243.13</v>
      </c>
      <c r="L171" s="11">
        <f t="shared" si="15"/>
        <v>11243.13</v>
      </c>
      <c r="M171" s="11">
        <f t="shared" si="16"/>
        <v>33729.39</v>
      </c>
      <c r="N171" s="11">
        <f t="shared" si="12"/>
        <v>0</v>
      </c>
      <c r="O171" s="11">
        <f t="shared" si="17"/>
        <v>11243.13</v>
      </c>
    </row>
    <row r="172" spans="1:15" x14ac:dyDescent="0.25">
      <c r="A172" s="9">
        <v>6003388</v>
      </c>
      <c r="B172" s="9" t="s">
        <v>210</v>
      </c>
      <c r="C172" s="9" t="s">
        <v>859</v>
      </c>
      <c r="D172" s="10">
        <v>286.15815800000001</v>
      </c>
      <c r="E172" s="11">
        <v>115241.51293425253</v>
      </c>
      <c r="F172" s="11">
        <v>38413.837644750842</v>
      </c>
      <c r="G172" s="11">
        <v>38413.837644750842</v>
      </c>
      <c r="H172" s="11">
        <v>38413.837644750842</v>
      </c>
      <c r="I172" s="73"/>
      <c r="J172" s="11">
        <f t="shared" si="13"/>
        <v>38413.839999999997</v>
      </c>
      <c r="K172" s="11">
        <f t="shared" si="14"/>
        <v>38413.839999999997</v>
      </c>
      <c r="L172" s="11">
        <f t="shared" si="15"/>
        <v>38413.839999999997</v>
      </c>
      <c r="M172" s="11">
        <f t="shared" si="16"/>
        <v>115241.51</v>
      </c>
      <c r="N172" s="11">
        <f t="shared" si="12"/>
        <v>-9.9999999947613105E-3</v>
      </c>
      <c r="O172" s="11">
        <f t="shared" si="17"/>
        <v>38413.83</v>
      </c>
    </row>
    <row r="173" spans="1:15" x14ac:dyDescent="0.25">
      <c r="A173" s="9">
        <v>6003404</v>
      </c>
      <c r="B173" s="9" t="s">
        <v>211</v>
      </c>
      <c r="C173" s="9" t="s">
        <v>860</v>
      </c>
      <c r="D173" s="10">
        <v>571.48638699999992</v>
      </c>
      <c r="E173" s="11">
        <v>230148.79715297068</v>
      </c>
      <c r="F173" s="11">
        <v>76716.26571765689</v>
      </c>
      <c r="G173" s="11">
        <v>76716.26571765689</v>
      </c>
      <c r="H173" s="11">
        <v>76716.26571765689</v>
      </c>
      <c r="I173" s="73"/>
      <c r="J173" s="11">
        <f t="shared" si="13"/>
        <v>76716.27</v>
      </c>
      <c r="K173" s="11">
        <f t="shared" si="14"/>
        <v>76716.27</v>
      </c>
      <c r="L173" s="11">
        <f t="shared" si="15"/>
        <v>76716.27</v>
      </c>
      <c r="M173" s="11">
        <f t="shared" si="16"/>
        <v>230148.8</v>
      </c>
      <c r="N173" s="11">
        <f t="shared" si="12"/>
        <v>-1.0000000009313226E-2</v>
      </c>
      <c r="O173" s="11">
        <f t="shared" si="17"/>
        <v>76716.259999999995</v>
      </c>
    </row>
    <row r="174" spans="1:15" x14ac:dyDescent="0.25">
      <c r="A174" s="9">
        <v>6003412</v>
      </c>
      <c r="B174" s="9" t="s">
        <v>212</v>
      </c>
      <c r="C174" s="9" t="s">
        <v>861</v>
      </c>
      <c r="D174" s="10">
        <v>244.083934</v>
      </c>
      <c r="E174" s="11">
        <v>98297.396215082714</v>
      </c>
      <c r="F174" s="11">
        <v>32765.798738360903</v>
      </c>
      <c r="G174" s="11">
        <v>32765.798738360903</v>
      </c>
      <c r="H174" s="11">
        <v>32765.798738360903</v>
      </c>
      <c r="I174" s="73"/>
      <c r="J174" s="11">
        <f t="shared" si="13"/>
        <v>32765.8</v>
      </c>
      <c r="K174" s="11">
        <f t="shared" si="14"/>
        <v>32765.8</v>
      </c>
      <c r="L174" s="11">
        <f t="shared" si="15"/>
        <v>32765.8</v>
      </c>
      <c r="M174" s="11">
        <f t="shared" si="16"/>
        <v>98297.4</v>
      </c>
      <c r="N174" s="11">
        <f t="shared" si="12"/>
        <v>0</v>
      </c>
      <c r="O174" s="11">
        <f t="shared" si="17"/>
        <v>32765.8</v>
      </c>
    </row>
    <row r="175" spans="1:15" x14ac:dyDescent="0.25">
      <c r="A175" s="9">
        <v>6003420</v>
      </c>
      <c r="B175" s="9" t="s">
        <v>213</v>
      </c>
      <c r="C175" s="9" t="s">
        <v>862</v>
      </c>
      <c r="D175" s="10">
        <v>158.52882599999998</v>
      </c>
      <c r="E175" s="11">
        <v>63842.673155349512</v>
      </c>
      <c r="F175" s="11">
        <v>21280.891051783172</v>
      </c>
      <c r="G175" s="11">
        <v>21280.891051783172</v>
      </c>
      <c r="H175" s="11">
        <v>21280.891051783172</v>
      </c>
      <c r="I175" s="73"/>
      <c r="J175" s="11">
        <f t="shared" si="13"/>
        <v>21280.89</v>
      </c>
      <c r="K175" s="11">
        <f t="shared" si="14"/>
        <v>21280.89</v>
      </c>
      <c r="L175" s="11">
        <f t="shared" si="15"/>
        <v>21280.89</v>
      </c>
      <c r="M175" s="11">
        <f t="shared" si="16"/>
        <v>63842.67</v>
      </c>
      <c r="N175" s="11">
        <f t="shared" si="12"/>
        <v>0</v>
      </c>
      <c r="O175" s="11">
        <f t="shared" si="17"/>
        <v>21280.89</v>
      </c>
    </row>
    <row r="176" spans="1:15" x14ac:dyDescent="0.25">
      <c r="A176" s="9">
        <v>6003438</v>
      </c>
      <c r="B176" s="9" t="s">
        <v>214</v>
      </c>
      <c r="C176" s="9" t="s">
        <v>863</v>
      </c>
      <c r="D176" s="10">
        <v>148.21312399999999</v>
      </c>
      <c r="E176" s="11">
        <v>59688.337267225397</v>
      </c>
      <c r="F176" s="11">
        <v>19896.112422408467</v>
      </c>
      <c r="G176" s="11">
        <v>19896.112422408467</v>
      </c>
      <c r="H176" s="11">
        <v>19896.112422408467</v>
      </c>
      <c r="I176" s="73"/>
      <c r="J176" s="11">
        <f t="shared" si="13"/>
        <v>19896.11</v>
      </c>
      <c r="K176" s="11">
        <f t="shared" si="14"/>
        <v>19896.11</v>
      </c>
      <c r="L176" s="11">
        <f t="shared" si="15"/>
        <v>19896.11</v>
      </c>
      <c r="M176" s="11">
        <f t="shared" si="16"/>
        <v>59688.34</v>
      </c>
      <c r="N176" s="11">
        <f t="shared" si="12"/>
        <v>9.9999999947613105E-3</v>
      </c>
      <c r="O176" s="11">
        <f t="shared" si="17"/>
        <v>19896.119999999995</v>
      </c>
    </row>
    <row r="177" spans="1:15" x14ac:dyDescent="0.25">
      <c r="A177" s="9">
        <v>6003446</v>
      </c>
      <c r="B177" s="9" t="s">
        <v>215</v>
      </c>
      <c r="C177" s="9" t="s">
        <v>864</v>
      </c>
      <c r="D177" s="10">
        <v>167.25846200000001</v>
      </c>
      <c r="E177" s="11">
        <v>67358.269100740377</v>
      </c>
      <c r="F177" s="11">
        <v>22452.756366913458</v>
      </c>
      <c r="G177" s="11">
        <v>22452.756366913458</v>
      </c>
      <c r="H177" s="11">
        <v>22452.756366913458</v>
      </c>
      <c r="I177" s="73"/>
      <c r="J177" s="11">
        <f t="shared" si="13"/>
        <v>22452.76</v>
      </c>
      <c r="K177" s="11">
        <f t="shared" si="14"/>
        <v>22452.76</v>
      </c>
      <c r="L177" s="11">
        <f t="shared" si="15"/>
        <v>22452.76</v>
      </c>
      <c r="M177" s="11">
        <f t="shared" si="16"/>
        <v>67358.27</v>
      </c>
      <c r="N177" s="11">
        <f t="shared" si="12"/>
        <v>-9.9999999947613105E-3</v>
      </c>
      <c r="O177" s="11">
        <f t="shared" si="17"/>
        <v>22452.750000000004</v>
      </c>
    </row>
    <row r="178" spans="1:15" x14ac:dyDescent="0.25">
      <c r="A178" s="9">
        <v>6003453</v>
      </c>
      <c r="B178" s="9" t="s">
        <v>216</v>
      </c>
      <c r="C178" s="9" t="s">
        <v>865</v>
      </c>
      <c r="D178" s="10">
        <v>199.23053099999998</v>
      </c>
      <c r="E178" s="11">
        <v>80234.049504660623</v>
      </c>
      <c r="F178" s="11">
        <v>26744.683168220206</v>
      </c>
      <c r="G178" s="11">
        <v>26744.683168220206</v>
      </c>
      <c r="H178" s="11">
        <v>26744.683168220206</v>
      </c>
      <c r="I178" s="73"/>
      <c r="J178" s="11">
        <f t="shared" si="13"/>
        <v>26744.68</v>
      </c>
      <c r="K178" s="11">
        <f t="shared" si="14"/>
        <v>26744.68</v>
      </c>
      <c r="L178" s="11">
        <f t="shared" si="15"/>
        <v>26744.68</v>
      </c>
      <c r="M178" s="11">
        <f t="shared" si="16"/>
        <v>80234.05</v>
      </c>
      <c r="N178" s="11">
        <f t="shared" si="12"/>
        <v>9.9999999947613105E-3</v>
      </c>
      <c r="O178" s="11">
        <f t="shared" si="17"/>
        <v>26744.689999999995</v>
      </c>
    </row>
    <row r="179" spans="1:15" x14ac:dyDescent="0.25">
      <c r="A179" s="9">
        <v>6003487</v>
      </c>
      <c r="B179" s="9" t="s">
        <v>217</v>
      </c>
      <c r="C179" s="9" t="s">
        <v>866</v>
      </c>
      <c r="D179" s="10">
        <v>219.38026000000002</v>
      </c>
      <c r="E179" s="11">
        <v>88348.741294000385</v>
      </c>
      <c r="F179" s="11">
        <v>29449.580431333463</v>
      </c>
      <c r="G179" s="11">
        <v>29449.580431333463</v>
      </c>
      <c r="H179" s="11">
        <v>29449.580431333463</v>
      </c>
      <c r="I179" s="73"/>
      <c r="J179" s="11">
        <f t="shared" si="13"/>
        <v>29449.58</v>
      </c>
      <c r="K179" s="11">
        <f t="shared" si="14"/>
        <v>29449.58</v>
      </c>
      <c r="L179" s="11">
        <f t="shared" si="15"/>
        <v>29449.58</v>
      </c>
      <c r="M179" s="11">
        <f t="shared" si="16"/>
        <v>88348.74</v>
      </c>
      <c r="N179" s="11">
        <f t="shared" si="12"/>
        <v>0</v>
      </c>
      <c r="O179" s="11">
        <f t="shared" si="17"/>
        <v>29449.58</v>
      </c>
    </row>
    <row r="180" spans="1:15" x14ac:dyDescent="0.25">
      <c r="A180" s="9">
        <v>6003495</v>
      </c>
      <c r="B180" s="9" t="s">
        <v>218</v>
      </c>
      <c r="C180" s="9" t="s">
        <v>867</v>
      </c>
      <c r="D180" s="10">
        <v>189.01382800000002</v>
      </c>
      <c r="E180" s="11">
        <v>76119.582459063022</v>
      </c>
      <c r="F180" s="11">
        <v>25373.194153021006</v>
      </c>
      <c r="G180" s="11">
        <v>25373.194153021006</v>
      </c>
      <c r="H180" s="11">
        <v>25373.194153021006</v>
      </c>
      <c r="I180" s="73"/>
      <c r="J180" s="11">
        <f t="shared" si="13"/>
        <v>25373.19</v>
      </c>
      <c r="K180" s="11">
        <f t="shared" si="14"/>
        <v>25373.19</v>
      </c>
      <c r="L180" s="11">
        <f t="shared" si="15"/>
        <v>25373.19</v>
      </c>
      <c r="M180" s="11">
        <f t="shared" si="16"/>
        <v>76119.58</v>
      </c>
      <c r="N180" s="11">
        <f t="shared" si="12"/>
        <v>1.0000000009313226E-2</v>
      </c>
      <c r="O180" s="11">
        <f t="shared" si="17"/>
        <v>25373.200000000008</v>
      </c>
    </row>
    <row r="181" spans="1:15" x14ac:dyDescent="0.25">
      <c r="A181" s="9">
        <v>6003503</v>
      </c>
      <c r="B181" s="9" t="s">
        <v>219</v>
      </c>
      <c r="C181" s="9" t="s">
        <v>868</v>
      </c>
      <c r="D181" s="10">
        <v>221.674644</v>
      </c>
      <c r="E181" s="11">
        <v>89272.73481303938</v>
      </c>
      <c r="F181" s="11">
        <v>29757.578271013128</v>
      </c>
      <c r="G181" s="11">
        <v>29757.578271013128</v>
      </c>
      <c r="H181" s="11">
        <v>29757.578271013128</v>
      </c>
      <c r="I181" s="73"/>
      <c r="J181" s="11">
        <f t="shared" si="13"/>
        <v>29757.58</v>
      </c>
      <c r="K181" s="11">
        <f t="shared" si="14"/>
        <v>29757.58</v>
      </c>
      <c r="L181" s="11">
        <f t="shared" si="15"/>
        <v>29757.58</v>
      </c>
      <c r="M181" s="11">
        <f t="shared" si="16"/>
        <v>89272.73</v>
      </c>
      <c r="N181" s="11">
        <f t="shared" si="12"/>
        <v>-1.0000000009313226E-2</v>
      </c>
      <c r="O181" s="11">
        <f t="shared" si="17"/>
        <v>29757.569999999992</v>
      </c>
    </row>
    <row r="182" spans="1:15" x14ac:dyDescent="0.25">
      <c r="A182" s="9">
        <v>6003511</v>
      </c>
      <c r="B182" s="9" t="s">
        <v>220</v>
      </c>
      <c r="C182" s="9" t="s">
        <v>869</v>
      </c>
      <c r="D182" s="10">
        <v>239.31508500000001</v>
      </c>
      <c r="E182" s="11">
        <v>96376.887019901915</v>
      </c>
      <c r="F182" s="11">
        <v>32125.629006633972</v>
      </c>
      <c r="G182" s="11">
        <v>32125.629006633972</v>
      </c>
      <c r="H182" s="11">
        <v>32125.629006633972</v>
      </c>
      <c r="I182" s="73"/>
      <c r="J182" s="11">
        <f t="shared" si="13"/>
        <v>32125.63</v>
      </c>
      <c r="K182" s="11">
        <f t="shared" si="14"/>
        <v>32125.63</v>
      </c>
      <c r="L182" s="11">
        <f t="shared" si="15"/>
        <v>32125.63</v>
      </c>
      <c r="M182" s="11">
        <f t="shared" si="16"/>
        <v>96376.89</v>
      </c>
      <c r="N182" s="11">
        <f t="shared" si="12"/>
        <v>0</v>
      </c>
      <c r="O182" s="11">
        <f t="shared" si="17"/>
        <v>32125.63</v>
      </c>
    </row>
    <row r="183" spans="1:15" x14ac:dyDescent="0.25">
      <c r="A183" s="9">
        <v>6003529</v>
      </c>
      <c r="B183" s="9" t="s">
        <v>221</v>
      </c>
      <c r="C183" s="9" t="s">
        <v>870</v>
      </c>
      <c r="D183" s="10">
        <v>106.940547</v>
      </c>
      <c r="E183" s="11">
        <v>43067.059546478282</v>
      </c>
      <c r="F183" s="11">
        <v>14355.68651549276</v>
      </c>
      <c r="G183" s="11">
        <v>14355.68651549276</v>
      </c>
      <c r="H183" s="11">
        <v>14355.68651549276</v>
      </c>
      <c r="I183" s="73"/>
      <c r="J183" s="11">
        <f t="shared" si="13"/>
        <v>14355.69</v>
      </c>
      <c r="K183" s="11">
        <f t="shared" si="14"/>
        <v>14355.69</v>
      </c>
      <c r="L183" s="11">
        <f t="shared" si="15"/>
        <v>14355.69</v>
      </c>
      <c r="M183" s="11">
        <f t="shared" si="16"/>
        <v>43067.06</v>
      </c>
      <c r="N183" s="11">
        <f t="shared" si="12"/>
        <v>-1.0000000002037268E-2</v>
      </c>
      <c r="O183" s="11">
        <f t="shared" si="17"/>
        <v>14355.679999999998</v>
      </c>
    </row>
    <row r="184" spans="1:15" x14ac:dyDescent="0.25">
      <c r="A184" s="9">
        <v>6003552</v>
      </c>
      <c r="B184" s="9" t="s">
        <v>222</v>
      </c>
      <c r="C184" s="9" t="s">
        <v>871</v>
      </c>
      <c r="D184" s="10">
        <v>61.565066999999999</v>
      </c>
      <c r="E184" s="11">
        <v>24793.462169890761</v>
      </c>
      <c r="F184" s="11">
        <v>8264.4873899635877</v>
      </c>
      <c r="G184" s="11">
        <v>8264.4873899635877</v>
      </c>
      <c r="H184" s="11">
        <v>8264.4873899635877</v>
      </c>
      <c r="I184" s="73"/>
      <c r="J184" s="11">
        <f t="shared" si="13"/>
        <v>8264.49</v>
      </c>
      <c r="K184" s="11">
        <f t="shared" si="14"/>
        <v>8264.49</v>
      </c>
      <c r="L184" s="11">
        <f t="shared" si="15"/>
        <v>8264.49</v>
      </c>
      <c r="M184" s="11">
        <f t="shared" si="16"/>
        <v>24793.46</v>
      </c>
      <c r="N184" s="11">
        <f t="shared" si="12"/>
        <v>-1.0000000002037268E-2</v>
      </c>
      <c r="O184" s="11">
        <f t="shared" si="17"/>
        <v>8264.4799999999977</v>
      </c>
    </row>
    <row r="185" spans="1:15" x14ac:dyDescent="0.25">
      <c r="A185" s="9">
        <v>6003560</v>
      </c>
      <c r="B185" s="9" t="s">
        <v>223</v>
      </c>
      <c r="C185" s="9" t="s">
        <v>872</v>
      </c>
      <c r="D185" s="10">
        <v>168.044602</v>
      </c>
      <c r="E185" s="11">
        <v>67674.863125566801</v>
      </c>
      <c r="F185" s="11">
        <v>22558.287708522268</v>
      </c>
      <c r="G185" s="11">
        <v>22558.287708522268</v>
      </c>
      <c r="H185" s="11">
        <v>22558.287708522268</v>
      </c>
      <c r="I185" s="73"/>
      <c r="J185" s="11">
        <f t="shared" si="13"/>
        <v>22558.29</v>
      </c>
      <c r="K185" s="11">
        <f t="shared" si="14"/>
        <v>22558.29</v>
      </c>
      <c r="L185" s="11">
        <f t="shared" si="15"/>
        <v>22558.29</v>
      </c>
      <c r="M185" s="11">
        <f t="shared" si="16"/>
        <v>67674.86</v>
      </c>
      <c r="N185" s="11">
        <f t="shared" si="12"/>
        <v>-9.9999999947613105E-3</v>
      </c>
      <c r="O185" s="11">
        <f t="shared" si="17"/>
        <v>22558.280000000006</v>
      </c>
    </row>
    <row r="186" spans="1:15" x14ac:dyDescent="0.25">
      <c r="A186" s="9">
        <v>6003578</v>
      </c>
      <c r="B186" s="9" t="s">
        <v>224</v>
      </c>
      <c r="C186" s="9" t="s">
        <v>873</v>
      </c>
      <c r="D186" s="10">
        <v>137.91484600000001</v>
      </c>
      <c r="E186" s="11">
        <v>55541.018366264594</v>
      </c>
      <c r="F186" s="11">
        <v>18513.672788754866</v>
      </c>
      <c r="G186" s="11">
        <v>18513.672788754866</v>
      </c>
      <c r="H186" s="11">
        <v>18513.672788754866</v>
      </c>
      <c r="I186" s="73"/>
      <c r="J186" s="11">
        <f t="shared" si="13"/>
        <v>18513.669999999998</v>
      </c>
      <c r="K186" s="11">
        <f t="shared" si="14"/>
        <v>18513.669999999998</v>
      </c>
      <c r="L186" s="11">
        <f t="shared" si="15"/>
        <v>18513.669999999998</v>
      </c>
      <c r="M186" s="11">
        <f t="shared" si="16"/>
        <v>55541.02</v>
      </c>
      <c r="N186" s="11">
        <f t="shared" si="12"/>
        <v>1.0000000002037268E-2</v>
      </c>
      <c r="O186" s="11">
        <f t="shared" si="17"/>
        <v>18513.68</v>
      </c>
    </row>
    <row r="187" spans="1:15" x14ac:dyDescent="0.25">
      <c r="A187" s="9">
        <v>6003586</v>
      </c>
      <c r="B187" s="9" t="s">
        <v>225</v>
      </c>
      <c r="C187" s="9" t="s">
        <v>874</v>
      </c>
      <c r="D187" s="10">
        <v>518.51689799999997</v>
      </c>
      <c r="E187" s="11">
        <v>208816.94313777171</v>
      </c>
      <c r="F187" s="11">
        <v>69605.647712590566</v>
      </c>
      <c r="G187" s="11">
        <v>69605.647712590566</v>
      </c>
      <c r="H187" s="11">
        <v>69605.647712590566</v>
      </c>
      <c r="I187" s="73"/>
      <c r="J187" s="11">
        <f t="shared" si="13"/>
        <v>69605.649999999994</v>
      </c>
      <c r="K187" s="11">
        <f t="shared" si="14"/>
        <v>69605.649999999994</v>
      </c>
      <c r="L187" s="11">
        <f t="shared" si="15"/>
        <v>69605.649999999994</v>
      </c>
      <c r="M187" s="11">
        <f t="shared" si="16"/>
        <v>208816.94</v>
      </c>
      <c r="N187" s="11">
        <f t="shared" si="12"/>
        <v>-9.9999999802093953E-3</v>
      </c>
      <c r="O187" s="11">
        <f t="shared" si="17"/>
        <v>69605.640000000014</v>
      </c>
    </row>
    <row r="188" spans="1:15" x14ac:dyDescent="0.25">
      <c r="A188" s="9">
        <v>6003594</v>
      </c>
      <c r="B188" s="9" t="s">
        <v>226</v>
      </c>
      <c r="C188" s="9" t="s">
        <v>875</v>
      </c>
      <c r="D188" s="10">
        <v>677.77357500000005</v>
      </c>
      <c r="E188" s="11">
        <v>272952.73619232996</v>
      </c>
      <c r="F188" s="11">
        <v>90984.245397443316</v>
      </c>
      <c r="G188" s="11">
        <v>90984.245397443316</v>
      </c>
      <c r="H188" s="11">
        <v>90984.245397443316</v>
      </c>
      <c r="I188" s="73"/>
      <c r="J188" s="11">
        <f t="shared" si="13"/>
        <v>90984.25</v>
      </c>
      <c r="K188" s="11">
        <f t="shared" si="14"/>
        <v>90984.25</v>
      </c>
      <c r="L188" s="11">
        <f t="shared" si="15"/>
        <v>90984.25</v>
      </c>
      <c r="M188" s="11">
        <f t="shared" si="16"/>
        <v>272952.74</v>
      </c>
      <c r="N188" s="11">
        <f t="shared" si="12"/>
        <v>-1.0000000009313226E-2</v>
      </c>
      <c r="O188" s="11">
        <f t="shared" si="17"/>
        <v>90984.239999999991</v>
      </c>
    </row>
    <row r="189" spans="1:15" x14ac:dyDescent="0.25">
      <c r="A189" s="9">
        <v>6003610</v>
      </c>
      <c r="B189" s="9" t="s">
        <v>227</v>
      </c>
      <c r="C189" s="9" t="s">
        <v>876</v>
      </c>
      <c r="D189" s="10">
        <v>893.03872000000001</v>
      </c>
      <c r="E189" s="11">
        <v>359644.23981813691</v>
      </c>
      <c r="F189" s="11">
        <v>119881.41327271231</v>
      </c>
      <c r="G189" s="11">
        <v>119881.41327271231</v>
      </c>
      <c r="H189" s="11">
        <v>119881.41327271231</v>
      </c>
      <c r="I189" s="73"/>
      <c r="J189" s="11">
        <f t="shared" si="13"/>
        <v>119881.41</v>
      </c>
      <c r="K189" s="11">
        <f t="shared" si="14"/>
        <v>119881.41</v>
      </c>
      <c r="L189" s="11">
        <f t="shared" si="15"/>
        <v>119881.41</v>
      </c>
      <c r="M189" s="11">
        <f t="shared" si="16"/>
        <v>359644.24</v>
      </c>
      <c r="N189" s="11">
        <f t="shared" si="12"/>
        <v>1.0000000009313226E-2</v>
      </c>
      <c r="O189" s="11">
        <f t="shared" si="17"/>
        <v>119881.42000000001</v>
      </c>
    </row>
    <row r="190" spans="1:15" x14ac:dyDescent="0.25">
      <c r="A190" s="9">
        <v>6003628</v>
      </c>
      <c r="B190" s="9" t="s">
        <v>228</v>
      </c>
      <c r="C190" s="9" t="s">
        <v>877</v>
      </c>
      <c r="D190" s="10">
        <v>270.04855800000001</v>
      </c>
      <c r="E190" s="11">
        <v>108753.86047750994</v>
      </c>
      <c r="F190" s="11">
        <v>36251.286825836643</v>
      </c>
      <c r="G190" s="11">
        <v>36251.286825836643</v>
      </c>
      <c r="H190" s="11">
        <v>36251.286825836643</v>
      </c>
      <c r="I190" s="73"/>
      <c r="J190" s="11">
        <f t="shared" si="13"/>
        <v>36251.29</v>
      </c>
      <c r="K190" s="11">
        <f t="shared" si="14"/>
        <v>36251.29</v>
      </c>
      <c r="L190" s="11">
        <f t="shared" si="15"/>
        <v>36251.29</v>
      </c>
      <c r="M190" s="11">
        <f t="shared" si="16"/>
        <v>108753.86</v>
      </c>
      <c r="N190" s="11">
        <f t="shared" si="12"/>
        <v>-9.9999999947613105E-3</v>
      </c>
      <c r="O190" s="11">
        <f t="shared" si="17"/>
        <v>36251.280000000006</v>
      </c>
    </row>
    <row r="191" spans="1:15" x14ac:dyDescent="0.25">
      <c r="A191" s="9">
        <v>6003636</v>
      </c>
      <c r="B191" s="9" t="s">
        <v>229</v>
      </c>
      <c r="C191" s="9" t="s">
        <v>878</v>
      </c>
      <c r="D191" s="10">
        <v>105.71326700000002</v>
      </c>
      <c r="E191" s="11">
        <v>42572.809775713584</v>
      </c>
      <c r="F191" s="11">
        <v>14190.936591904529</v>
      </c>
      <c r="G191" s="11">
        <v>14190.936591904529</v>
      </c>
      <c r="H191" s="11">
        <v>14190.936591904529</v>
      </c>
      <c r="I191" s="73"/>
      <c r="J191" s="11">
        <f t="shared" si="13"/>
        <v>14190.94</v>
      </c>
      <c r="K191" s="11">
        <f t="shared" si="14"/>
        <v>14190.94</v>
      </c>
      <c r="L191" s="11">
        <f t="shared" si="15"/>
        <v>14190.94</v>
      </c>
      <c r="M191" s="11">
        <f t="shared" si="16"/>
        <v>42572.81</v>
      </c>
      <c r="N191" s="11">
        <f t="shared" si="12"/>
        <v>-1.0000000002037268E-2</v>
      </c>
      <c r="O191" s="11">
        <f t="shared" si="17"/>
        <v>14190.929999999998</v>
      </c>
    </row>
    <row r="192" spans="1:15" x14ac:dyDescent="0.25">
      <c r="A192" s="9">
        <v>6003644</v>
      </c>
      <c r="B192" s="9" t="s">
        <v>230</v>
      </c>
      <c r="C192" s="9" t="s">
        <v>879</v>
      </c>
      <c r="D192" s="10">
        <v>583.09697999999992</v>
      </c>
      <c r="E192" s="11">
        <v>234824.61109004472</v>
      </c>
      <c r="F192" s="11">
        <v>78274.870363348236</v>
      </c>
      <c r="G192" s="11">
        <v>78274.870363348236</v>
      </c>
      <c r="H192" s="11">
        <v>78274.870363348236</v>
      </c>
      <c r="I192" s="73"/>
      <c r="J192" s="11">
        <f t="shared" si="13"/>
        <v>78274.87</v>
      </c>
      <c r="K192" s="11">
        <f t="shared" si="14"/>
        <v>78274.87</v>
      </c>
      <c r="L192" s="11">
        <f t="shared" si="15"/>
        <v>78274.87</v>
      </c>
      <c r="M192" s="11">
        <f t="shared" si="16"/>
        <v>234824.61</v>
      </c>
      <c r="N192" s="11">
        <f t="shared" si="12"/>
        <v>0</v>
      </c>
      <c r="O192" s="11">
        <f t="shared" si="17"/>
        <v>78274.87</v>
      </c>
    </row>
    <row r="193" spans="1:15" x14ac:dyDescent="0.25">
      <c r="A193" s="9">
        <v>6003685</v>
      </c>
      <c r="B193" s="9" t="s">
        <v>231</v>
      </c>
      <c r="C193" s="9" t="s">
        <v>880</v>
      </c>
      <c r="D193" s="10">
        <v>598.74189899999999</v>
      </c>
      <c r="E193" s="11">
        <v>241125.12737759313</v>
      </c>
      <c r="F193" s="11">
        <v>80375.042459197706</v>
      </c>
      <c r="G193" s="11">
        <v>80375.042459197706</v>
      </c>
      <c r="H193" s="11">
        <v>80375.042459197706</v>
      </c>
      <c r="I193" s="73"/>
      <c r="J193" s="11">
        <f t="shared" si="13"/>
        <v>80375.039999999994</v>
      </c>
      <c r="K193" s="11">
        <f t="shared" si="14"/>
        <v>80375.039999999994</v>
      </c>
      <c r="L193" s="11">
        <f t="shared" si="15"/>
        <v>80375.039999999994</v>
      </c>
      <c r="M193" s="11">
        <f t="shared" si="16"/>
        <v>241125.13</v>
      </c>
      <c r="N193" s="11">
        <f t="shared" si="12"/>
        <v>1.0000000009313226E-2</v>
      </c>
      <c r="O193" s="11">
        <f t="shared" si="17"/>
        <v>80375.05</v>
      </c>
    </row>
    <row r="194" spans="1:15" x14ac:dyDescent="0.25">
      <c r="A194" s="9">
        <v>6003727</v>
      </c>
      <c r="B194" s="9" t="s">
        <v>232</v>
      </c>
      <c r="C194" s="9" t="s">
        <v>881</v>
      </c>
      <c r="D194" s="10">
        <v>84.437891999999991</v>
      </c>
      <c r="E194" s="11">
        <v>34004.798224410632</v>
      </c>
      <c r="F194" s="11">
        <v>11334.932741470211</v>
      </c>
      <c r="G194" s="11">
        <v>11334.932741470211</v>
      </c>
      <c r="H194" s="11">
        <v>11334.932741470211</v>
      </c>
      <c r="I194" s="73"/>
      <c r="J194" s="11">
        <f t="shared" si="13"/>
        <v>11334.93</v>
      </c>
      <c r="K194" s="11">
        <f t="shared" si="14"/>
        <v>11334.93</v>
      </c>
      <c r="L194" s="11">
        <f t="shared" si="15"/>
        <v>11334.93</v>
      </c>
      <c r="M194" s="11">
        <f t="shared" si="16"/>
        <v>34004.800000000003</v>
      </c>
      <c r="N194" s="11">
        <f t="shared" ref="N194:N257" si="18">M194-SUM(J194:L194)</f>
        <v>1.0000000002037268E-2</v>
      </c>
      <c r="O194" s="11">
        <f t="shared" si="17"/>
        <v>11334.940000000002</v>
      </c>
    </row>
    <row r="195" spans="1:15" x14ac:dyDescent="0.25">
      <c r="A195" s="9">
        <v>6003735</v>
      </c>
      <c r="B195" s="9" t="s">
        <v>233</v>
      </c>
      <c r="C195" s="9" t="s">
        <v>882</v>
      </c>
      <c r="D195" s="10">
        <v>415.44475199999999</v>
      </c>
      <c r="E195" s="11">
        <v>167307.76468401551</v>
      </c>
      <c r="F195" s="11">
        <v>55769.254894671838</v>
      </c>
      <c r="G195" s="11">
        <v>55769.254894671838</v>
      </c>
      <c r="H195" s="11">
        <v>55769.254894671838</v>
      </c>
      <c r="I195" s="73"/>
      <c r="J195" s="11">
        <f t="shared" ref="J195:J258" si="19">ROUND(F195,2)</f>
        <v>55769.25</v>
      </c>
      <c r="K195" s="11">
        <f t="shared" ref="K195:K258" si="20">ROUND(G195,2)</f>
        <v>55769.25</v>
      </c>
      <c r="L195" s="11">
        <f t="shared" ref="L195:L258" si="21">ROUND(H195,2)</f>
        <v>55769.25</v>
      </c>
      <c r="M195" s="11">
        <f t="shared" ref="M195:M258" si="22">ROUND(E195,2)</f>
        <v>167307.76</v>
      </c>
      <c r="N195" s="11">
        <f t="shared" si="18"/>
        <v>1.0000000009313226E-2</v>
      </c>
      <c r="O195" s="11">
        <f t="shared" ref="O195:O258" si="23">L195+N195</f>
        <v>55769.260000000009</v>
      </c>
    </row>
    <row r="196" spans="1:15" x14ac:dyDescent="0.25">
      <c r="A196" s="9">
        <v>6003750</v>
      </c>
      <c r="B196" s="9" t="s">
        <v>234</v>
      </c>
      <c r="C196" s="9" t="s">
        <v>883</v>
      </c>
      <c r="D196" s="10">
        <v>186.29018999999997</v>
      </c>
      <c r="E196" s="11">
        <v>75022.719919833136</v>
      </c>
      <c r="F196" s="11">
        <v>25007.573306611044</v>
      </c>
      <c r="G196" s="11">
        <v>25007.573306611044</v>
      </c>
      <c r="H196" s="11">
        <v>25007.573306611044</v>
      </c>
      <c r="I196" s="73"/>
      <c r="J196" s="11">
        <f t="shared" si="19"/>
        <v>25007.57</v>
      </c>
      <c r="K196" s="11">
        <f t="shared" si="20"/>
        <v>25007.57</v>
      </c>
      <c r="L196" s="11">
        <f t="shared" si="21"/>
        <v>25007.57</v>
      </c>
      <c r="M196" s="11">
        <f t="shared" si="22"/>
        <v>75022.720000000001</v>
      </c>
      <c r="N196" s="11">
        <f t="shared" si="18"/>
        <v>1.0000000009313226E-2</v>
      </c>
      <c r="O196" s="11">
        <f t="shared" si="23"/>
        <v>25007.580000000009</v>
      </c>
    </row>
    <row r="197" spans="1:15" x14ac:dyDescent="0.25">
      <c r="A197" s="9">
        <v>6003768</v>
      </c>
      <c r="B197" s="9" t="s">
        <v>235</v>
      </c>
      <c r="C197" s="9" t="s">
        <v>884</v>
      </c>
      <c r="D197" s="10">
        <v>113.75700000000001</v>
      </c>
      <c r="E197" s="11">
        <v>45812.179105729934</v>
      </c>
      <c r="F197" s="11">
        <v>15270.726368576645</v>
      </c>
      <c r="G197" s="11">
        <v>15270.726368576645</v>
      </c>
      <c r="H197" s="11">
        <v>15270.726368576645</v>
      </c>
      <c r="I197" s="73"/>
      <c r="J197" s="11">
        <f t="shared" si="19"/>
        <v>15270.73</v>
      </c>
      <c r="K197" s="11">
        <f t="shared" si="20"/>
        <v>15270.73</v>
      </c>
      <c r="L197" s="11">
        <f t="shared" si="21"/>
        <v>15270.73</v>
      </c>
      <c r="M197" s="11">
        <f t="shared" si="22"/>
        <v>45812.18</v>
      </c>
      <c r="N197" s="11">
        <f t="shared" si="18"/>
        <v>-1.0000000002037268E-2</v>
      </c>
      <c r="O197" s="11">
        <f t="shared" si="23"/>
        <v>15270.719999999998</v>
      </c>
    </row>
    <row r="198" spans="1:15" x14ac:dyDescent="0.25">
      <c r="A198" s="9">
        <v>6003792</v>
      </c>
      <c r="B198" s="9" t="s">
        <v>236</v>
      </c>
      <c r="C198" s="9" t="s">
        <v>885</v>
      </c>
      <c r="D198" s="10">
        <v>103.35486700000001</v>
      </c>
      <c r="E198" s="11">
        <v>41623.035755627316</v>
      </c>
      <c r="F198" s="11">
        <v>13874.345251875771</v>
      </c>
      <c r="G198" s="11">
        <v>13874.345251875771</v>
      </c>
      <c r="H198" s="11">
        <v>13874.345251875771</v>
      </c>
      <c r="I198" s="73"/>
      <c r="J198" s="11">
        <f t="shared" si="19"/>
        <v>13874.35</v>
      </c>
      <c r="K198" s="11">
        <f t="shared" si="20"/>
        <v>13874.35</v>
      </c>
      <c r="L198" s="11">
        <f t="shared" si="21"/>
        <v>13874.35</v>
      </c>
      <c r="M198" s="11">
        <f t="shared" si="22"/>
        <v>41623.040000000001</v>
      </c>
      <c r="N198" s="11">
        <f t="shared" si="18"/>
        <v>-1.0000000002037268E-2</v>
      </c>
      <c r="O198" s="11">
        <f t="shared" si="23"/>
        <v>13874.339999999998</v>
      </c>
    </row>
    <row r="199" spans="1:15" x14ac:dyDescent="0.25">
      <c r="A199" s="9">
        <v>6003826</v>
      </c>
      <c r="B199" s="9" t="s">
        <v>237</v>
      </c>
      <c r="C199" s="9" t="s">
        <v>886</v>
      </c>
      <c r="D199" s="10">
        <v>550.30136986301375</v>
      </c>
      <c r="E199" s="11">
        <v>221617.17448854062</v>
      </c>
      <c r="F199" s="11">
        <v>73872.391496180207</v>
      </c>
      <c r="G199" s="11">
        <v>73872.391496180207</v>
      </c>
      <c r="H199" s="11">
        <v>73872.391496180207</v>
      </c>
      <c r="I199" s="73"/>
      <c r="J199" s="11">
        <f t="shared" si="19"/>
        <v>73872.39</v>
      </c>
      <c r="K199" s="11">
        <f t="shared" si="20"/>
        <v>73872.39</v>
      </c>
      <c r="L199" s="11">
        <f t="shared" si="21"/>
        <v>73872.39</v>
      </c>
      <c r="M199" s="11">
        <f t="shared" si="22"/>
        <v>221617.17</v>
      </c>
      <c r="N199" s="11">
        <f t="shared" si="18"/>
        <v>0</v>
      </c>
      <c r="O199" s="11">
        <f t="shared" si="23"/>
        <v>73872.39</v>
      </c>
    </row>
    <row r="200" spans="1:15" x14ac:dyDescent="0.25">
      <c r="A200" s="9">
        <v>6003834</v>
      </c>
      <c r="B200" s="9" t="s">
        <v>238</v>
      </c>
      <c r="C200" s="9" t="s">
        <v>887</v>
      </c>
      <c r="D200" s="10">
        <v>269.964</v>
      </c>
      <c r="E200" s="11">
        <v>108719.80730943393</v>
      </c>
      <c r="F200" s="11">
        <v>36239.935769811309</v>
      </c>
      <c r="G200" s="11">
        <v>36239.935769811309</v>
      </c>
      <c r="H200" s="11">
        <v>36239.935769811309</v>
      </c>
      <c r="I200" s="73"/>
      <c r="J200" s="11">
        <f t="shared" si="19"/>
        <v>36239.94</v>
      </c>
      <c r="K200" s="11">
        <f t="shared" si="20"/>
        <v>36239.94</v>
      </c>
      <c r="L200" s="11">
        <f t="shared" si="21"/>
        <v>36239.94</v>
      </c>
      <c r="M200" s="11">
        <f t="shared" si="22"/>
        <v>108719.81</v>
      </c>
      <c r="N200" s="11">
        <f t="shared" si="18"/>
        <v>-1.0000000009313226E-2</v>
      </c>
      <c r="O200" s="11">
        <f t="shared" si="23"/>
        <v>36239.929999999993</v>
      </c>
    </row>
    <row r="201" spans="1:15" x14ac:dyDescent="0.25">
      <c r="A201" s="9">
        <v>6003842</v>
      </c>
      <c r="B201" s="9" t="s">
        <v>239</v>
      </c>
      <c r="C201" s="9" t="s">
        <v>888</v>
      </c>
      <c r="D201" s="10">
        <v>128.24677</v>
      </c>
      <c r="E201" s="11">
        <v>51647.494193512066</v>
      </c>
      <c r="F201" s="11">
        <v>17215.831397837355</v>
      </c>
      <c r="G201" s="11">
        <v>17215.831397837355</v>
      </c>
      <c r="H201" s="11">
        <v>17215.831397837355</v>
      </c>
      <c r="I201" s="73"/>
      <c r="J201" s="11">
        <f t="shared" si="19"/>
        <v>17215.830000000002</v>
      </c>
      <c r="K201" s="11">
        <f t="shared" si="20"/>
        <v>17215.830000000002</v>
      </c>
      <c r="L201" s="11">
        <f t="shared" si="21"/>
        <v>17215.830000000002</v>
      </c>
      <c r="M201" s="11">
        <f t="shared" si="22"/>
        <v>51647.49</v>
      </c>
      <c r="N201" s="11">
        <f t="shared" si="18"/>
        <v>0</v>
      </c>
      <c r="O201" s="11">
        <f t="shared" si="23"/>
        <v>17215.830000000002</v>
      </c>
    </row>
    <row r="202" spans="1:15" x14ac:dyDescent="0.25">
      <c r="A202" s="9">
        <v>6003875</v>
      </c>
      <c r="B202" s="9" t="s">
        <v>240</v>
      </c>
      <c r="C202" s="9" t="s">
        <v>889</v>
      </c>
      <c r="D202" s="10">
        <v>231.09008400000002</v>
      </c>
      <c r="E202" s="11">
        <v>93064.517504559495</v>
      </c>
      <c r="F202" s="11">
        <v>31021.505834853164</v>
      </c>
      <c r="G202" s="11">
        <v>31021.505834853164</v>
      </c>
      <c r="H202" s="11">
        <v>31021.505834853164</v>
      </c>
      <c r="I202" s="73"/>
      <c r="J202" s="11">
        <f t="shared" si="19"/>
        <v>31021.51</v>
      </c>
      <c r="K202" s="11">
        <f t="shared" si="20"/>
        <v>31021.51</v>
      </c>
      <c r="L202" s="11">
        <f t="shared" si="21"/>
        <v>31021.51</v>
      </c>
      <c r="M202" s="11">
        <f t="shared" si="22"/>
        <v>93064.52</v>
      </c>
      <c r="N202" s="11">
        <f t="shared" si="18"/>
        <v>-9.9999999947613105E-3</v>
      </c>
      <c r="O202" s="11">
        <f t="shared" si="23"/>
        <v>31021.500000000004</v>
      </c>
    </row>
    <row r="203" spans="1:15" x14ac:dyDescent="0.25">
      <c r="A203" s="9">
        <v>6003917</v>
      </c>
      <c r="B203" s="9" t="s">
        <v>241</v>
      </c>
      <c r="C203" s="9" t="s">
        <v>890</v>
      </c>
      <c r="D203" s="10">
        <v>217.25775899999999</v>
      </c>
      <c r="E203" s="11">
        <v>87493.968436382012</v>
      </c>
      <c r="F203" s="11">
        <v>29164.656145460671</v>
      </c>
      <c r="G203" s="11">
        <v>29164.656145460671</v>
      </c>
      <c r="H203" s="11">
        <v>29164.656145460671</v>
      </c>
      <c r="I203" s="73"/>
      <c r="J203" s="11">
        <f t="shared" si="19"/>
        <v>29164.66</v>
      </c>
      <c r="K203" s="11">
        <f t="shared" si="20"/>
        <v>29164.66</v>
      </c>
      <c r="L203" s="11">
        <f t="shared" si="21"/>
        <v>29164.66</v>
      </c>
      <c r="M203" s="11">
        <f t="shared" si="22"/>
        <v>87493.97</v>
      </c>
      <c r="N203" s="11">
        <f t="shared" si="18"/>
        <v>-9.9999999947613105E-3</v>
      </c>
      <c r="O203" s="11">
        <f t="shared" si="23"/>
        <v>29164.650000000005</v>
      </c>
    </row>
    <row r="204" spans="1:15" x14ac:dyDescent="0.25">
      <c r="A204" s="9">
        <v>6003933</v>
      </c>
      <c r="B204" s="9" t="s">
        <v>242</v>
      </c>
      <c r="C204" s="9" t="s">
        <v>891</v>
      </c>
      <c r="D204" s="10">
        <v>131.93160800000001</v>
      </c>
      <c r="E204" s="11">
        <v>53131.450859313729</v>
      </c>
      <c r="F204" s="11">
        <v>17710.483619771243</v>
      </c>
      <c r="G204" s="11">
        <v>17710.483619771243</v>
      </c>
      <c r="H204" s="11">
        <v>17710.483619771243</v>
      </c>
      <c r="I204" s="73"/>
      <c r="J204" s="11">
        <f t="shared" si="19"/>
        <v>17710.48</v>
      </c>
      <c r="K204" s="11">
        <f t="shared" si="20"/>
        <v>17710.48</v>
      </c>
      <c r="L204" s="11">
        <f t="shared" si="21"/>
        <v>17710.48</v>
      </c>
      <c r="M204" s="11">
        <f t="shared" si="22"/>
        <v>53131.45</v>
      </c>
      <c r="N204" s="11">
        <f t="shared" si="18"/>
        <v>9.9999999947613105E-3</v>
      </c>
      <c r="O204" s="11">
        <f t="shared" si="23"/>
        <v>17710.489999999994</v>
      </c>
    </row>
    <row r="205" spans="1:15" x14ac:dyDescent="0.25">
      <c r="A205" s="9">
        <v>6003958</v>
      </c>
      <c r="B205" s="9" t="s">
        <v>243</v>
      </c>
      <c r="C205" s="9" t="s">
        <v>892</v>
      </c>
      <c r="D205" s="10">
        <v>654.03248399999995</v>
      </c>
      <c r="E205" s="11">
        <v>263391.7323590939</v>
      </c>
      <c r="F205" s="11">
        <v>87797.244119697963</v>
      </c>
      <c r="G205" s="11">
        <v>87797.244119697963</v>
      </c>
      <c r="H205" s="11">
        <v>87797.244119697963</v>
      </c>
      <c r="I205" s="73"/>
      <c r="J205" s="11">
        <f t="shared" si="19"/>
        <v>87797.24</v>
      </c>
      <c r="K205" s="11">
        <f t="shared" si="20"/>
        <v>87797.24</v>
      </c>
      <c r="L205" s="11">
        <f t="shared" si="21"/>
        <v>87797.24</v>
      </c>
      <c r="M205" s="11">
        <f t="shared" si="22"/>
        <v>263391.73</v>
      </c>
      <c r="N205" s="11">
        <f t="shared" si="18"/>
        <v>9.9999999511055648E-3</v>
      </c>
      <c r="O205" s="11">
        <f t="shared" si="23"/>
        <v>87797.249999999956</v>
      </c>
    </row>
    <row r="206" spans="1:15" x14ac:dyDescent="0.25">
      <c r="A206" s="9">
        <v>6003974</v>
      </c>
      <c r="B206" s="9" t="s">
        <v>244</v>
      </c>
      <c r="C206" s="9" t="s">
        <v>893</v>
      </c>
      <c r="D206" s="10">
        <v>129.07517999999999</v>
      </c>
      <c r="E206" s="11">
        <v>51981.111177899642</v>
      </c>
      <c r="F206" s="11">
        <v>17327.037059299881</v>
      </c>
      <c r="G206" s="11">
        <v>17327.037059299881</v>
      </c>
      <c r="H206" s="11">
        <v>17327.037059299881</v>
      </c>
      <c r="I206" s="73"/>
      <c r="J206" s="11">
        <f t="shared" si="19"/>
        <v>17327.04</v>
      </c>
      <c r="K206" s="11">
        <f t="shared" si="20"/>
        <v>17327.04</v>
      </c>
      <c r="L206" s="11">
        <f t="shared" si="21"/>
        <v>17327.04</v>
      </c>
      <c r="M206" s="11">
        <f t="shared" si="22"/>
        <v>51981.11</v>
      </c>
      <c r="N206" s="11">
        <f t="shared" si="18"/>
        <v>-1.0000000002037268E-2</v>
      </c>
      <c r="O206" s="11">
        <f t="shared" si="23"/>
        <v>17327.03</v>
      </c>
    </row>
    <row r="207" spans="1:15" x14ac:dyDescent="0.25">
      <c r="A207" s="9">
        <v>6004006</v>
      </c>
      <c r="B207" s="9" t="s">
        <v>245</v>
      </c>
      <c r="C207" s="9" t="s">
        <v>894</v>
      </c>
      <c r="D207" s="10">
        <v>128.012146</v>
      </c>
      <c r="E207" s="11">
        <v>51553.006498596566</v>
      </c>
      <c r="F207" s="11">
        <v>17184.33549953219</v>
      </c>
      <c r="G207" s="11">
        <v>17184.33549953219</v>
      </c>
      <c r="H207" s="11">
        <v>17184.33549953219</v>
      </c>
      <c r="I207" s="73"/>
      <c r="J207" s="11">
        <f t="shared" si="19"/>
        <v>17184.34</v>
      </c>
      <c r="K207" s="11">
        <f t="shared" si="20"/>
        <v>17184.34</v>
      </c>
      <c r="L207" s="11">
        <f t="shared" si="21"/>
        <v>17184.34</v>
      </c>
      <c r="M207" s="11">
        <f t="shared" si="22"/>
        <v>51553.01</v>
      </c>
      <c r="N207" s="11">
        <f t="shared" si="18"/>
        <v>-1.0000000002037268E-2</v>
      </c>
      <c r="O207" s="11">
        <f t="shared" si="23"/>
        <v>17184.329999999998</v>
      </c>
    </row>
    <row r="208" spans="1:15" x14ac:dyDescent="0.25">
      <c r="A208" s="9">
        <v>6004014</v>
      </c>
      <c r="B208" s="9" t="s">
        <v>246</v>
      </c>
      <c r="C208" s="9" t="s">
        <v>895</v>
      </c>
      <c r="D208" s="10">
        <v>66.841824000000003</v>
      </c>
      <c r="E208" s="11">
        <v>26918.515896531004</v>
      </c>
      <c r="F208" s="11">
        <v>8972.8386321770013</v>
      </c>
      <c r="G208" s="11">
        <v>8972.8386321770013</v>
      </c>
      <c r="H208" s="11">
        <v>8972.8386321770013</v>
      </c>
      <c r="I208" s="73"/>
      <c r="J208" s="11">
        <f t="shared" si="19"/>
        <v>8972.84</v>
      </c>
      <c r="K208" s="11">
        <f t="shared" si="20"/>
        <v>8972.84</v>
      </c>
      <c r="L208" s="11">
        <f t="shared" si="21"/>
        <v>8972.84</v>
      </c>
      <c r="M208" s="11">
        <f t="shared" si="22"/>
        <v>26918.52</v>
      </c>
      <c r="N208" s="11">
        <f t="shared" si="18"/>
        <v>0</v>
      </c>
      <c r="O208" s="11">
        <f t="shared" si="23"/>
        <v>8972.84</v>
      </c>
    </row>
    <row r="209" spans="1:15" x14ac:dyDescent="0.25">
      <c r="A209" s="9">
        <v>6004055</v>
      </c>
      <c r="B209" s="9" t="s">
        <v>247</v>
      </c>
      <c r="C209" s="9" t="s">
        <v>896</v>
      </c>
      <c r="D209" s="10">
        <v>78.079836</v>
      </c>
      <c r="E209" s="11">
        <v>31444.284144079218</v>
      </c>
      <c r="F209" s="11">
        <v>10481.428048026406</v>
      </c>
      <c r="G209" s="11">
        <v>10481.428048026406</v>
      </c>
      <c r="H209" s="11">
        <v>10481.428048026406</v>
      </c>
      <c r="I209" s="73"/>
      <c r="J209" s="11">
        <f t="shared" si="19"/>
        <v>10481.43</v>
      </c>
      <c r="K209" s="11">
        <f t="shared" si="20"/>
        <v>10481.43</v>
      </c>
      <c r="L209" s="11">
        <f t="shared" si="21"/>
        <v>10481.43</v>
      </c>
      <c r="M209" s="11">
        <f t="shared" si="22"/>
        <v>31444.28</v>
      </c>
      <c r="N209" s="11">
        <f t="shared" si="18"/>
        <v>-1.0000000002037268E-2</v>
      </c>
      <c r="O209" s="11">
        <f t="shared" si="23"/>
        <v>10481.419999999998</v>
      </c>
    </row>
    <row r="210" spans="1:15" x14ac:dyDescent="0.25">
      <c r="A210" s="9">
        <v>6004089</v>
      </c>
      <c r="B210" s="9" t="s">
        <v>248</v>
      </c>
      <c r="C210" s="9" t="s">
        <v>897</v>
      </c>
      <c r="D210" s="10">
        <v>112.10933199999999</v>
      </c>
      <c r="E210" s="11">
        <v>45148.630827181973</v>
      </c>
      <c r="F210" s="11">
        <v>15049.543609060658</v>
      </c>
      <c r="G210" s="11">
        <v>15049.543609060658</v>
      </c>
      <c r="H210" s="11">
        <v>15049.543609060658</v>
      </c>
      <c r="I210" s="73"/>
      <c r="J210" s="11">
        <f t="shared" si="19"/>
        <v>15049.54</v>
      </c>
      <c r="K210" s="11">
        <f t="shared" si="20"/>
        <v>15049.54</v>
      </c>
      <c r="L210" s="11">
        <f t="shared" si="21"/>
        <v>15049.54</v>
      </c>
      <c r="M210" s="11">
        <f t="shared" si="22"/>
        <v>45148.63</v>
      </c>
      <c r="N210" s="11">
        <f t="shared" si="18"/>
        <v>9.9999999947613105E-3</v>
      </c>
      <c r="O210" s="11">
        <f t="shared" si="23"/>
        <v>15049.549999999996</v>
      </c>
    </row>
    <row r="211" spans="1:15" x14ac:dyDescent="0.25">
      <c r="A211" s="9">
        <v>6004121</v>
      </c>
      <c r="B211" s="9" t="s">
        <v>249</v>
      </c>
      <c r="C211" s="9" t="s">
        <v>898</v>
      </c>
      <c r="D211" s="10">
        <v>148.28959599999999</v>
      </c>
      <c r="E211" s="11">
        <v>59719.134044219987</v>
      </c>
      <c r="F211" s="11">
        <v>19906.378014739996</v>
      </c>
      <c r="G211" s="11">
        <v>19906.378014739996</v>
      </c>
      <c r="H211" s="11">
        <v>19906.378014739996</v>
      </c>
      <c r="I211" s="73"/>
      <c r="J211" s="11">
        <f t="shared" si="19"/>
        <v>19906.38</v>
      </c>
      <c r="K211" s="11">
        <f t="shared" si="20"/>
        <v>19906.38</v>
      </c>
      <c r="L211" s="11">
        <f t="shared" si="21"/>
        <v>19906.38</v>
      </c>
      <c r="M211" s="11">
        <f t="shared" si="22"/>
        <v>59719.13</v>
      </c>
      <c r="N211" s="11">
        <f t="shared" si="18"/>
        <v>-1.0000000002037268E-2</v>
      </c>
      <c r="O211" s="11">
        <f t="shared" si="23"/>
        <v>19906.37</v>
      </c>
    </row>
    <row r="212" spans="1:15" x14ac:dyDescent="0.25">
      <c r="A212" s="9">
        <v>6004139</v>
      </c>
      <c r="B212" s="9" t="s">
        <v>250</v>
      </c>
      <c r="C212" s="9" t="s">
        <v>899</v>
      </c>
      <c r="D212" s="10">
        <v>282.854805</v>
      </c>
      <c r="E212" s="11">
        <v>113911.18777373097</v>
      </c>
      <c r="F212" s="11">
        <v>37970.395924576987</v>
      </c>
      <c r="G212" s="11">
        <v>37970.395924576987</v>
      </c>
      <c r="H212" s="11">
        <v>37970.395924576987</v>
      </c>
      <c r="I212" s="73"/>
      <c r="J212" s="11">
        <f t="shared" si="19"/>
        <v>37970.400000000001</v>
      </c>
      <c r="K212" s="11">
        <f t="shared" si="20"/>
        <v>37970.400000000001</v>
      </c>
      <c r="L212" s="11">
        <f t="shared" si="21"/>
        <v>37970.400000000001</v>
      </c>
      <c r="M212" s="11">
        <f t="shared" si="22"/>
        <v>113911.19</v>
      </c>
      <c r="N212" s="11">
        <f t="shared" si="18"/>
        <v>-1.0000000009313226E-2</v>
      </c>
      <c r="O212" s="11">
        <f t="shared" si="23"/>
        <v>37970.389999999992</v>
      </c>
    </row>
    <row r="213" spans="1:15" x14ac:dyDescent="0.25">
      <c r="A213" s="9">
        <v>6004147</v>
      </c>
      <c r="B213" s="9" t="s">
        <v>251</v>
      </c>
      <c r="C213" s="9" t="s">
        <v>900</v>
      </c>
      <c r="D213" s="10">
        <v>185.69343600000002</v>
      </c>
      <c r="E213" s="11">
        <v>74782.395358442998</v>
      </c>
      <c r="F213" s="11">
        <v>24927.465119480999</v>
      </c>
      <c r="G213" s="11">
        <v>24927.465119480999</v>
      </c>
      <c r="H213" s="11">
        <v>24927.465119480999</v>
      </c>
      <c r="I213" s="73"/>
      <c r="J213" s="11">
        <f t="shared" si="19"/>
        <v>24927.47</v>
      </c>
      <c r="K213" s="11">
        <f t="shared" si="20"/>
        <v>24927.47</v>
      </c>
      <c r="L213" s="11">
        <f t="shared" si="21"/>
        <v>24927.47</v>
      </c>
      <c r="M213" s="11">
        <f t="shared" si="22"/>
        <v>74782.399999999994</v>
      </c>
      <c r="N213" s="11">
        <f t="shared" si="18"/>
        <v>-1.0000000009313226E-2</v>
      </c>
      <c r="O213" s="11">
        <f t="shared" si="23"/>
        <v>24927.459999999992</v>
      </c>
    </row>
    <row r="214" spans="1:15" x14ac:dyDescent="0.25">
      <c r="A214" s="9">
        <v>6004188</v>
      </c>
      <c r="B214" s="9" t="s">
        <v>252</v>
      </c>
      <c r="C214" s="9" t="s">
        <v>901</v>
      </c>
      <c r="D214" s="10">
        <v>102.399456</v>
      </c>
      <c r="E214" s="11">
        <v>41238.272973103296</v>
      </c>
      <c r="F214" s="11">
        <v>13746.090991034433</v>
      </c>
      <c r="G214" s="11">
        <v>13746.090991034433</v>
      </c>
      <c r="H214" s="11">
        <v>13746.090991034433</v>
      </c>
      <c r="I214" s="73"/>
      <c r="J214" s="11">
        <f t="shared" si="19"/>
        <v>13746.09</v>
      </c>
      <c r="K214" s="11">
        <f t="shared" si="20"/>
        <v>13746.09</v>
      </c>
      <c r="L214" s="11">
        <f t="shared" si="21"/>
        <v>13746.09</v>
      </c>
      <c r="M214" s="11">
        <f t="shared" si="22"/>
        <v>41238.269999999997</v>
      </c>
      <c r="N214" s="11">
        <f t="shared" si="18"/>
        <v>0</v>
      </c>
      <c r="O214" s="11">
        <f t="shared" si="23"/>
        <v>13746.09</v>
      </c>
    </row>
    <row r="215" spans="1:15" x14ac:dyDescent="0.25">
      <c r="A215" s="9">
        <v>6004204</v>
      </c>
      <c r="B215" s="9" t="s">
        <v>253</v>
      </c>
      <c r="C215" s="9" t="s">
        <v>902</v>
      </c>
      <c r="D215" s="10">
        <v>123.150952</v>
      </c>
      <c r="E215" s="11">
        <v>49595.308157433385</v>
      </c>
      <c r="F215" s="11">
        <v>16531.769385811127</v>
      </c>
      <c r="G215" s="11">
        <v>16531.769385811127</v>
      </c>
      <c r="H215" s="11">
        <v>16531.769385811127</v>
      </c>
      <c r="I215" s="73"/>
      <c r="J215" s="11">
        <f t="shared" si="19"/>
        <v>16531.77</v>
      </c>
      <c r="K215" s="11">
        <f t="shared" si="20"/>
        <v>16531.77</v>
      </c>
      <c r="L215" s="11">
        <f t="shared" si="21"/>
        <v>16531.77</v>
      </c>
      <c r="M215" s="11">
        <f t="shared" si="22"/>
        <v>49595.31</v>
      </c>
      <c r="N215" s="11">
        <f t="shared" si="18"/>
        <v>0</v>
      </c>
      <c r="O215" s="11">
        <f t="shared" si="23"/>
        <v>16531.77</v>
      </c>
    </row>
    <row r="216" spans="1:15" x14ac:dyDescent="0.25">
      <c r="A216" s="9">
        <v>6004212</v>
      </c>
      <c r="B216" s="9" t="s">
        <v>254</v>
      </c>
      <c r="C216" s="9" t="s">
        <v>903</v>
      </c>
      <c r="D216" s="10">
        <v>130.60767700000002</v>
      </c>
      <c r="E216" s="11">
        <v>52598.277831758263</v>
      </c>
      <c r="F216" s="11">
        <v>17532.759277252753</v>
      </c>
      <c r="G216" s="11">
        <v>17532.759277252753</v>
      </c>
      <c r="H216" s="11">
        <v>17532.759277252753</v>
      </c>
      <c r="I216" s="73"/>
      <c r="J216" s="11">
        <f t="shared" si="19"/>
        <v>17532.759999999998</v>
      </c>
      <c r="K216" s="11">
        <f t="shared" si="20"/>
        <v>17532.759999999998</v>
      </c>
      <c r="L216" s="11">
        <f t="shared" si="21"/>
        <v>17532.759999999998</v>
      </c>
      <c r="M216" s="11">
        <f t="shared" si="22"/>
        <v>52598.28</v>
      </c>
      <c r="N216" s="11">
        <f t="shared" si="18"/>
        <v>0</v>
      </c>
      <c r="O216" s="11">
        <f t="shared" si="23"/>
        <v>17532.759999999998</v>
      </c>
    </row>
    <row r="217" spans="1:15" x14ac:dyDescent="0.25">
      <c r="A217" s="9">
        <v>6004253</v>
      </c>
      <c r="B217" s="9" t="s">
        <v>255</v>
      </c>
      <c r="C217" s="9" t="s">
        <v>904</v>
      </c>
      <c r="D217" s="10">
        <v>262.04110200000002</v>
      </c>
      <c r="E217" s="11">
        <v>105529.10060819858</v>
      </c>
      <c r="F217" s="11">
        <v>35176.366869399528</v>
      </c>
      <c r="G217" s="11">
        <v>35176.366869399528</v>
      </c>
      <c r="H217" s="11">
        <v>35176.366869399528</v>
      </c>
      <c r="I217" s="73"/>
      <c r="J217" s="11">
        <f t="shared" si="19"/>
        <v>35176.370000000003</v>
      </c>
      <c r="K217" s="11">
        <f t="shared" si="20"/>
        <v>35176.370000000003</v>
      </c>
      <c r="L217" s="11">
        <f t="shared" si="21"/>
        <v>35176.370000000003</v>
      </c>
      <c r="M217" s="11">
        <f t="shared" si="22"/>
        <v>105529.1</v>
      </c>
      <c r="N217" s="11">
        <f t="shared" si="18"/>
        <v>-1.0000000009313226E-2</v>
      </c>
      <c r="O217" s="11">
        <f t="shared" si="23"/>
        <v>35176.359999999993</v>
      </c>
    </row>
    <row r="218" spans="1:15" x14ac:dyDescent="0.25">
      <c r="A218" s="9">
        <v>6004261</v>
      </c>
      <c r="B218" s="9" t="s">
        <v>256</v>
      </c>
      <c r="C218" s="9" t="s">
        <v>905</v>
      </c>
      <c r="D218" s="10">
        <v>296.33092199999999</v>
      </c>
      <c r="E218" s="11">
        <v>119338.28488119488</v>
      </c>
      <c r="F218" s="11">
        <v>39779.428293731624</v>
      </c>
      <c r="G218" s="11">
        <v>39779.428293731624</v>
      </c>
      <c r="H218" s="11">
        <v>39779.428293731624</v>
      </c>
      <c r="I218" s="73"/>
      <c r="J218" s="11">
        <f t="shared" si="19"/>
        <v>39779.43</v>
      </c>
      <c r="K218" s="11">
        <f t="shared" si="20"/>
        <v>39779.43</v>
      </c>
      <c r="L218" s="11">
        <f t="shared" si="21"/>
        <v>39779.43</v>
      </c>
      <c r="M218" s="11">
        <f t="shared" si="22"/>
        <v>119338.28</v>
      </c>
      <c r="N218" s="11">
        <f t="shared" si="18"/>
        <v>-1.0000000009313226E-2</v>
      </c>
      <c r="O218" s="11">
        <f t="shared" si="23"/>
        <v>39779.419999999991</v>
      </c>
    </row>
    <row r="219" spans="1:15" x14ac:dyDescent="0.25">
      <c r="A219" s="9">
        <v>6004279</v>
      </c>
      <c r="B219" s="9" t="s">
        <v>257</v>
      </c>
      <c r="C219" s="9" t="s">
        <v>906</v>
      </c>
      <c r="D219" s="10">
        <v>446.73453599999999</v>
      </c>
      <c r="E219" s="11">
        <v>179908.77551225116</v>
      </c>
      <c r="F219" s="11">
        <v>59969.591837417051</v>
      </c>
      <c r="G219" s="11">
        <v>59969.591837417051</v>
      </c>
      <c r="H219" s="11">
        <v>59969.591837417051</v>
      </c>
      <c r="I219" s="73"/>
      <c r="J219" s="11">
        <f t="shared" si="19"/>
        <v>59969.59</v>
      </c>
      <c r="K219" s="11">
        <f t="shared" si="20"/>
        <v>59969.59</v>
      </c>
      <c r="L219" s="11">
        <f t="shared" si="21"/>
        <v>59969.59</v>
      </c>
      <c r="M219" s="11">
        <f t="shared" si="22"/>
        <v>179908.78</v>
      </c>
      <c r="N219" s="11">
        <f t="shared" si="18"/>
        <v>1.0000000009313226E-2</v>
      </c>
      <c r="O219" s="11">
        <f t="shared" si="23"/>
        <v>59969.600000000006</v>
      </c>
    </row>
    <row r="220" spans="1:15" x14ac:dyDescent="0.25">
      <c r="A220" s="9">
        <v>6004287</v>
      </c>
      <c r="B220" s="9" t="s">
        <v>258</v>
      </c>
      <c r="C220" s="9" t="s">
        <v>907</v>
      </c>
      <c r="D220" s="10">
        <v>170.61363800000001</v>
      </c>
      <c r="E220" s="11">
        <v>68709.464401629535</v>
      </c>
      <c r="F220" s="11">
        <v>22903.15480054318</v>
      </c>
      <c r="G220" s="11">
        <v>22903.15480054318</v>
      </c>
      <c r="H220" s="11">
        <v>22903.15480054318</v>
      </c>
      <c r="I220" s="73"/>
      <c r="J220" s="11">
        <f t="shared" si="19"/>
        <v>22903.15</v>
      </c>
      <c r="K220" s="11">
        <f t="shared" si="20"/>
        <v>22903.15</v>
      </c>
      <c r="L220" s="11">
        <f t="shared" si="21"/>
        <v>22903.15</v>
      </c>
      <c r="M220" s="11">
        <f t="shared" si="22"/>
        <v>68709.460000000006</v>
      </c>
      <c r="N220" s="11">
        <f t="shared" si="18"/>
        <v>9.9999999947613105E-3</v>
      </c>
      <c r="O220" s="11">
        <f t="shared" si="23"/>
        <v>22903.159999999996</v>
      </c>
    </row>
    <row r="221" spans="1:15" x14ac:dyDescent="0.25">
      <c r="A221" s="9">
        <v>6004303</v>
      </c>
      <c r="B221" s="9" t="s">
        <v>259</v>
      </c>
      <c r="C221" s="9" t="s">
        <v>908</v>
      </c>
      <c r="D221" s="10">
        <v>364.72175199999998</v>
      </c>
      <c r="E221" s="11">
        <v>146880.61593026904</v>
      </c>
      <c r="F221" s="11">
        <v>48960.205310089681</v>
      </c>
      <c r="G221" s="11">
        <v>48960.205310089681</v>
      </c>
      <c r="H221" s="11">
        <v>48960.205310089681</v>
      </c>
      <c r="I221" s="73"/>
      <c r="J221" s="11">
        <f t="shared" si="19"/>
        <v>48960.21</v>
      </c>
      <c r="K221" s="11">
        <f t="shared" si="20"/>
        <v>48960.21</v>
      </c>
      <c r="L221" s="11">
        <f t="shared" si="21"/>
        <v>48960.21</v>
      </c>
      <c r="M221" s="11">
        <f t="shared" si="22"/>
        <v>146880.62</v>
      </c>
      <c r="N221" s="11">
        <f t="shared" si="18"/>
        <v>-1.0000000009313226E-2</v>
      </c>
      <c r="O221" s="11">
        <f t="shared" si="23"/>
        <v>48960.19999999999</v>
      </c>
    </row>
    <row r="222" spans="1:15" x14ac:dyDescent="0.25">
      <c r="A222" s="9">
        <v>6004311</v>
      </c>
      <c r="B222" s="9" t="s">
        <v>260</v>
      </c>
      <c r="C222" s="9" t="s">
        <v>909</v>
      </c>
      <c r="D222" s="10">
        <v>314.29052999999999</v>
      </c>
      <c r="E222" s="11">
        <v>126570.9719102542</v>
      </c>
      <c r="F222" s="11">
        <v>42190.323970084733</v>
      </c>
      <c r="G222" s="11">
        <v>42190.323970084733</v>
      </c>
      <c r="H222" s="11">
        <v>42190.323970084733</v>
      </c>
      <c r="I222" s="73"/>
      <c r="J222" s="11">
        <f t="shared" si="19"/>
        <v>42190.32</v>
      </c>
      <c r="K222" s="11">
        <f t="shared" si="20"/>
        <v>42190.32</v>
      </c>
      <c r="L222" s="11">
        <f t="shared" si="21"/>
        <v>42190.32</v>
      </c>
      <c r="M222" s="11">
        <f t="shared" si="22"/>
        <v>126570.97</v>
      </c>
      <c r="N222" s="11">
        <f t="shared" si="18"/>
        <v>1.0000000009313226E-2</v>
      </c>
      <c r="O222" s="11">
        <f t="shared" si="23"/>
        <v>42190.330000000009</v>
      </c>
    </row>
    <row r="223" spans="1:15" x14ac:dyDescent="0.25">
      <c r="A223" s="9">
        <v>6004337</v>
      </c>
      <c r="B223" s="9" t="s">
        <v>261</v>
      </c>
      <c r="C223" s="9" t="s">
        <v>910</v>
      </c>
      <c r="D223" s="10">
        <v>127.00816</v>
      </c>
      <c r="E223" s="11">
        <v>51148.681609124746</v>
      </c>
      <c r="F223" s="11">
        <v>17049.560536374916</v>
      </c>
      <c r="G223" s="11">
        <v>17049.560536374916</v>
      </c>
      <c r="H223" s="11">
        <v>17049.560536374916</v>
      </c>
      <c r="I223" s="73"/>
      <c r="J223" s="11">
        <f t="shared" si="19"/>
        <v>17049.560000000001</v>
      </c>
      <c r="K223" s="11">
        <f t="shared" si="20"/>
        <v>17049.560000000001</v>
      </c>
      <c r="L223" s="11">
        <f t="shared" si="21"/>
        <v>17049.560000000001</v>
      </c>
      <c r="M223" s="11">
        <f t="shared" si="22"/>
        <v>51148.68</v>
      </c>
      <c r="N223" s="11">
        <f t="shared" si="18"/>
        <v>0</v>
      </c>
      <c r="O223" s="11">
        <f t="shared" si="23"/>
        <v>17049.560000000001</v>
      </c>
    </row>
    <row r="224" spans="1:15" x14ac:dyDescent="0.25">
      <c r="A224" s="9">
        <v>6004352</v>
      </c>
      <c r="B224" s="9" t="s">
        <v>262</v>
      </c>
      <c r="C224" s="9" t="s">
        <v>911</v>
      </c>
      <c r="D224" s="10">
        <v>112.86046</v>
      </c>
      <c r="E224" s="11">
        <v>45451.124831659312</v>
      </c>
      <c r="F224" s="11">
        <v>15150.374943886438</v>
      </c>
      <c r="G224" s="11">
        <v>15150.374943886438</v>
      </c>
      <c r="H224" s="11">
        <v>15150.374943886438</v>
      </c>
      <c r="I224" s="73"/>
      <c r="J224" s="11">
        <f t="shared" si="19"/>
        <v>15150.37</v>
      </c>
      <c r="K224" s="11">
        <f t="shared" si="20"/>
        <v>15150.37</v>
      </c>
      <c r="L224" s="11">
        <f t="shared" si="21"/>
        <v>15150.37</v>
      </c>
      <c r="M224" s="11">
        <f t="shared" si="22"/>
        <v>45451.12</v>
      </c>
      <c r="N224" s="11">
        <f t="shared" si="18"/>
        <v>1.0000000002037268E-2</v>
      </c>
      <c r="O224" s="11">
        <f t="shared" si="23"/>
        <v>15150.380000000003</v>
      </c>
    </row>
    <row r="225" spans="1:15" x14ac:dyDescent="0.25">
      <c r="A225" s="9">
        <v>6004402</v>
      </c>
      <c r="B225" s="9" t="s">
        <v>263</v>
      </c>
      <c r="C225" s="9" t="s">
        <v>912</v>
      </c>
      <c r="D225" s="10">
        <v>269.91810899999996</v>
      </c>
      <c r="E225" s="11">
        <v>108701.32610202389</v>
      </c>
      <c r="F225" s="11">
        <v>36233.775367341295</v>
      </c>
      <c r="G225" s="11">
        <v>36233.775367341295</v>
      </c>
      <c r="H225" s="11">
        <v>36233.775367341295</v>
      </c>
      <c r="I225" s="73"/>
      <c r="J225" s="11">
        <f t="shared" si="19"/>
        <v>36233.78</v>
      </c>
      <c r="K225" s="11">
        <f t="shared" si="20"/>
        <v>36233.78</v>
      </c>
      <c r="L225" s="11">
        <f t="shared" si="21"/>
        <v>36233.78</v>
      </c>
      <c r="M225" s="11">
        <f t="shared" si="22"/>
        <v>108701.33</v>
      </c>
      <c r="N225" s="11">
        <f t="shared" si="18"/>
        <v>-9.9999999947613105E-3</v>
      </c>
      <c r="O225" s="11">
        <f t="shared" si="23"/>
        <v>36233.770000000004</v>
      </c>
    </row>
    <row r="226" spans="1:15" x14ac:dyDescent="0.25">
      <c r="A226" s="9">
        <v>6004410</v>
      </c>
      <c r="B226" s="9" t="s">
        <v>264</v>
      </c>
      <c r="C226" s="9" t="s">
        <v>913</v>
      </c>
      <c r="D226" s="10">
        <v>342.26460400000002</v>
      </c>
      <c r="E226" s="11">
        <v>137836.68117126619</v>
      </c>
      <c r="F226" s="11">
        <v>45945.560390422062</v>
      </c>
      <c r="G226" s="11">
        <v>45945.560390422062</v>
      </c>
      <c r="H226" s="11">
        <v>45945.560390422062</v>
      </c>
      <c r="I226" s="73"/>
      <c r="J226" s="11">
        <f t="shared" si="19"/>
        <v>45945.56</v>
      </c>
      <c r="K226" s="11">
        <f t="shared" si="20"/>
        <v>45945.56</v>
      </c>
      <c r="L226" s="11">
        <f t="shared" si="21"/>
        <v>45945.56</v>
      </c>
      <c r="M226" s="11">
        <f t="shared" si="22"/>
        <v>137836.68</v>
      </c>
      <c r="N226" s="11">
        <f t="shared" si="18"/>
        <v>0</v>
      </c>
      <c r="O226" s="11">
        <f t="shared" si="23"/>
        <v>45945.56</v>
      </c>
    </row>
    <row r="227" spans="1:15" x14ac:dyDescent="0.25">
      <c r="A227" s="9">
        <v>6004428</v>
      </c>
      <c r="B227" s="9" t="s">
        <v>265</v>
      </c>
      <c r="C227" s="9" t="s">
        <v>914</v>
      </c>
      <c r="D227" s="10">
        <v>275.173248</v>
      </c>
      <c r="E227" s="11">
        <v>110817.67383529313</v>
      </c>
      <c r="F227" s="11">
        <v>36939.224611764374</v>
      </c>
      <c r="G227" s="11">
        <v>36939.224611764374</v>
      </c>
      <c r="H227" s="11">
        <v>36939.224611764374</v>
      </c>
      <c r="I227" s="73"/>
      <c r="J227" s="11">
        <f t="shared" si="19"/>
        <v>36939.22</v>
      </c>
      <c r="K227" s="11">
        <f t="shared" si="20"/>
        <v>36939.22</v>
      </c>
      <c r="L227" s="11">
        <f t="shared" si="21"/>
        <v>36939.22</v>
      </c>
      <c r="M227" s="11">
        <f t="shared" si="22"/>
        <v>110817.67</v>
      </c>
      <c r="N227" s="11">
        <f t="shared" si="18"/>
        <v>9.9999999947613105E-3</v>
      </c>
      <c r="O227" s="11">
        <f t="shared" si="23"/>
        <v>36939.229999999996</v>
      </c>
    </row>
    <row r="228" spans="1:15" x14ac:dyDescent="0.25">
      <c r="A228" s="9">
        <v>6004444</v>
      </c>
      <c r="B228" s="9" t="s">
        <v>266</v>
      </c>
      <c r="C228" s="9" t="s">
        <v>915</v>
      </c>
      <c r="D228" s="10">
        <v>268.23825600000004</v>
      </c>
      <c r="E228" s="11">
        <v>108024.81629157449</v>
      </c>
      <c r="F228" s="11">
        <v>36008.272097191497</v>
      </c>
      <c r="G228" s="11">
        <v>36008.272097191497</v>
      </c>
      <c r="H228" s="11">
        <v>36008.272097191497</v>
      </c>
      <c r="I228" s="73"/>
      <c r="J228" s="11">
        <f t="shared" si="19"/>
        <v>36008.269999999997</v>
      </c>
      <c r="K228" s="11">
        <f t="shared" si="20"/>
        <v>36008.269999999997</v>
      </c>
      <c r="L228" s="11">
        <f t="shared" si="21"/>
        <v>36008.269999999997</v>
      </c>
      <c r="M228" s="11">
        <f t="shared" si="22"/>
        <v>108024.82</v>
      </c>
      <c r="N228" s="11">
        <f t="shared" si="18"/>
        <v>1.0000000009313226E-2</v>
      </c>
      <c r="O228" s="11">
        <f t="shared" si="23"/>
        <v>36008.280000000006</v>
      </c>
    </row>
    <row r="229" spans="1:15" x14ac:dyDescent="0.25">
      <c r="A229" s="9">
        <v>6004451</v>
      </c>
      <c r="B229" s="9" t="s">
        <v>267</v>
      </c>
      <c r="C229" s="9" t="s">
        <v>916</v>
      </c>
      <c r="D229" s="10">
        <v>103.47953</v>
      </c>
      <c r="E229" s="11">
        <v>41673.239995224503</v>
      </c>
      <c r="F229" s="11">
        <v>13891.079998408168</v>
      </c>
      <c r="G229" s="11">
        <v>13891.079998408168</v>
      </c>
      <c r="H229" s="11">
        <v>13891.079998408168</v>
      </c>
      <c r="I229" s="73"/>
      <c r="J229" s="11">
        <f t="shared" si="19"/>
        <v>13891.08</v>
      </c>
      <c r="K229" s="11">
        <f t="shared" si="20"/>
        <v>13891.08</v>
      </c>
      <c r="L229" s="11">
        <f t="shared" si="21"/>
        <v>13891.08</v>
      </c>
      <c r="M229" s="11">
        <f t="shared" si="22"/>
        <v>41673.24</v>
      </c>
      <c r="N229" s="11">
        <f t="shared" si="18"/>
        <v>0</v>
      </c>
      <c r="O229" s="11">
        <f t="shared" si="23"/>
        <v>13891.08</v>
      </c>
    </row>
    <row r="230" spans="1:15" x14ac:dyDescent="0.25">
      <c r="A230" s="9">
        <v>6004469</v>
      </c>
      <c r="B230" s="9" t="s">
        <v>268</v>
      </c>
      <c r="C230" s="9" t="s">
        <v>917</v>
      </c>
      <c r="D230" s="10">
        <v>133.70005799999998</v>
      </c>
      <c r="E230" s="11">
        <v>53843.640422501288</v>
      </c>
      <c r="F230" s="11">
        <v>17947.880140833764</v>
      </c>
      <c r="G230" s="11">
        <v>17947.880140833764</v>
      </c>
      <c r="H230" s="11">
        <v>17947.880140833764</v>
      </c>
      <c r="I230" s="73"/>
      <c r="J230" s="11">
        <f t="shared" si="19"/>
        <v>17947.88</v>
      </c>
      <c r="K230" s="11">
        <f t="shared" si="20"/>
        <v>17947.88</v>
      </c>
      <c r="L230" s="11">
        <f t="shared" si="21"/>
        <v>17947.88</v>
      </c>
      <c r="M230" s="11">
        <f t="shared" si="22"/>
        <v>53843.64</v>
      </c>
      <c r="N230" s="11">
        <f t="shared" si="18"/>
        <v>0</v>
      </c>
      <c r="O230" s="11">
        <f t="shared" si="23"/>
        <v>17947.88</v>
      </c>
    </row>
    <row r="231" spans="1:15" x14ac:dyDescent="0.25">
      <c r="A231" s="9">
        <v>6004477</v>
      </c>
      <c r="B231" s="9" t="s">
        <v>269</v>
      </c>
      <c r="C231" s="9" t="s">
        <v>918</v>
      </c>
      <c r="D231" s="10">
        <v>167.53384800000001</v>
      </c>
      <c r="E231" s="11">
        <v>67469.172453986437</v>
      </c>
      <c r="F231" s="11">
        <v>22489.724151328814</v>
      </c>
      <c r="G231" s="11">
        <v>22489.724151328814</v>
      </c>
      <c r="H231" s="11">
        <v>22489.724151328814</v>
      </c>
      <c r="I231" s="73"/>
      <c r="J231" s="11">
        <f t="shared" si="19"/>
        <v>22489.72</v>
      </c>
      <c r="K231" s="11">
        <f t="shared" si="20"/>
        <v>22489.72</v>
      </c>
      <c r="L231" s="11">
        <f t="shared" si="21"/>
        <v>22489.72</v>
      </c>
      <c r="M231" s="11">
        <f t="shared" si="22"/>
        <v>67469.17</v>
      </c>
      <c r="N231" s="11">
        <f t="shared" si="18"/>
        <v>9.9999999947613105E-3</v>
      </c>
      <c r="O231" s="11">
        <f t="shared" si="23"/>
        <v>22489.729999999996</v>
      </c>
    </row>
    <row r="232" spans="1:15" x14ac:dyDescent="0.25">
      <c r="A232" s="9">
        <v>6004485</v>
      </c>
      <c r="B232" s="9" t="s">
        <v>270</v>
      </c>
      <c r="C232" s="9" t="s">
        <v>919</v>
      </c>
      <c r="D232" s="10">
        <v>107.537342</v>
      </c>
      <c r="E232" s="11">
        <v>43307.40061937405</v>
      </c>
      <c r="F232" s="11">
        <v>14435.800206458016</v>
      </c>
      <c r="G232" s="11">
        <v>14435.800206458016</v>
      </c>
      <c r="H232" s="11">
        <v>14435.800206458016</v>
      </c>
      <c r="I232" s="73"/>
      <c r="J232" s="11">
        <f t="shared" si="19"/>
        <v>14435.8</v>
      </c>
      <c r="K232" s="11">
        <f t="shared" si="20"/>
        <v>14435.8</v>
      </c>
      <c r="L232" s="11">
        <f t="shared" si="21"/>
        <v>14435.8</v>
      </c>
      <c r="M232" s="11">
        <f t="shared" si="22"/>
        <v>43307.4</v>
      </c>
      <c r="N232" s="11">
        <f t="shared" si="18"/>
        <v>0</v>
      </c>
      <c r="O232" s="11">
        <f t="shared" si="23"/>
        <v>14435.8</v>
      </c>
    </row>
    <row r="233" spans="1:15" x14ac:dyDescent="0.25">
      <c r="A233" s="9">
        <v>6004493</v>
      </c>
      <c r="B233" s="9" t="s">
        <v>271</v>
      </c>
      <c r="C233" s="9" t="s">
        <v>920</v>
      </c>
      <c r="D233" s="10">
        <v>166.17752400000001</v>
      </c>
      <c r="E233" s="11">
        <v>66922.954128842481</v>
      </c>
      <c r="F233" s="11">
        <v>22307.651376280828</v>
      </c>
      <c r="G233" s="11">
        <v>22307.651376280828</v>
      </c>
      <c r="H233" s="11">
        <v>22307.651376280828</v>
      </c>
      <c r="I233" s="73"/>
      <c r="J233" s="11">
        <f t="shared" si="19"/>
        <v>22307.65</v>
      </c>
      <c r="K233" s="11">
        <f t="shared" si="20"/>
        <v>22307.65</v>
      </c>
      <c r="L233" s="11">
        <f t="shared" si="21"/>
        <v>22307.65</v>
      </c>
      <c r="M233" s="11">
        <f t="shared" si="22"/>
        <v>66922.95</v>
      </c>
      <c r="N233" s="11">
        <f t="shared" si="18"/>
        <v>0</v>
      </c>
      <c r="O233" s="11">
        <f t="shared" si="23"/>
        <v>22307.65</v>
      </c>
    </row>
    <row r="234" spans="1:15" x14ac:dyDescent="0.25">
      <c r="A234" s="9">
        <v>6004501</v>
      </c>
      <c r="B234" s="9" t="s">
        <v>272</v>
      </c>
      <c r="C234" s="9" t="s">
        <v>921</v>
      </c>
      <c r="D234" s="10">
        <v>153.16594400000002</v>
      </c>
      <c r="E234" s="11">
        <v>61682.935198943378</v>
      </c>
      <c r="F234" s="11">
        <v>20560.978399647793</v>
      </c>
      <c r="G234" s="11">
        <v>20560.978399647793</v>
      </c>
      <c r="H234" s="11">
        <v>20560.978399647793</v>
      </c>
      <c r="I234" s="73"/>
      <c r="J234" s="11">
        <f t="shared" si="19"/>
        <v>20560.98</v>
      </c>
      <c r="K234" s="11">
        <f t="shared" si="20"/>
        <v>20560.98</v>
      </c>
      <c r="L234" s="11">
        <f t="shared" si="21"/>
        <v>20560.98</v>
      </c>
      <c r="M234" s="11">
        <f t="shared" si="22"/>
        <v>61682.94</v>
      </c>
      <c r="N234" s="11">
        <f t="shared" si="18"/>
        <v>0</v>
      </c>
      <c r="O234" s="11">
        <f t="shared" si="23"/>
        <v>20560.98</v>
      </c>
    </row>
    <row r="235" spans="1:15" x14ac:dyDescent="0.25">
      <c r="A235" s="9">
        <v>6004550</v>
      </c>
      <c r="B235" s="9" t="s">
        <v>273</v>
      </c>
      <c r="C235" s="9" t="s">
        <v>922</v>
      </c>
      <c r="D235" s="10">
        <v>388.45677699999999</v>
      </c>
      <c r="E235" s="11">
        <v>156439.17686611455</v>
      </c>
      <c r="F235" s="11">
        <v>52146.392288704847</v>
      </c>
      <c r="G235" s="11">
        <v>52146.392288704847</v>
      </c>
      <c r="H235" s="11">
        <v>52146.392288704847</v>
      </c>
      <c r="I235" s="73"/>
      <c r="J235" s="11">
        <f t="shared" si="19"/>
        <v>52146.39</v>
      </c>
      <c r="K235" s="11">
        <f t="shared" si="20"/>
        <v>52146.39</v>
      </c>
      <c r="L235" s="11">
        <f t="shared" si="21"/>
        <v>52146.39</v>
      </c>
      <c r="M235" s="11">
        <f t="shared" si="22"/>
        <v>156439.18</v>
      </c>
      <c r="N235" s="11">
        <f t="shared" si="18"/>
        <v>1.0000000009313226E-2</v>
      </c>
      <c r="O235" s="11">
        <f t="shared" si="23"/>
        <v>52146.400000000009</v>
      </c>
    </row>
    <row r="236" spans="1:15" x14ac:dyDescent="0.25">
      <c r="A236" s="9">
        <v>6004592</v>
      </c>
      <c r="B236" s="9" t="s">
        <v>274</v>
      </c>
      <c r="C236" s="9" t="s">
        <v>923</v>
      </c>
      <c r="D236" s="10">
        <v>230.01054000000002</v>
      </c>
      <c r="E236" s="11">
        <v>92629.763923852239</v>
      </c>
      <c r="F236" s="11">
        <v>30876.587974617414</v>
      </c>
      <c r="G236" s="11">
        <v>30876.587974617414</v>
      </c>
      <c r="H236" s="11">
        <v>30876.587974617414</v>
      </c>
      <c r="I236" s="73"/>
      <c r="J236" s="11">
        <f t="shared" si="19"/>
        <v>30876.59</v>
      </c>
      <c r="K236" s="11">
        <f t="shared" si="20"/>
        <v>30876.59</v>
      </c>
      <c r="L236" s="11">
        <f t="shared" si="21"/>
        <v>30876.59</v>
      </c>
      <c r="M236" s="11">
        <f t="shared" si="22"/>
        <v>92629.759999999995</v>
      </c>
      <c r="N236" s="11">
        <f t="shared" si="18"/>
        <v>-1.0000000009313226E-2</v>
      </c>
      <c r="O236" s="11">
        <f t="shared" si="23"/>
        <v>30876.579999999991</v>
      </c>
    </row>
    <row r="237" spans="1:15" x14ac:dyDescent="0.25">
      <c r="A237" s="9">
        <v>6004642</v>
      </c>
      <c r="B237" s="9" t="s">
        <v>275</v>
      </c>
      <c r="C237" s="9" t="s">
        <v>924</v>
      </c>
      <c r="D237" s="10">
        <v>219.74982600000001</v>
      </c>
      <c r="E237" s="11">
        <v>88497.572783784635</v>
      </c>
      <c r="F237" s="11">
        <v>29499.190927928212</v>
      </c>
      <c r="G237" s="11">
        <v>29499.190927928212</v>
      </c>
      <c r="H237" s="11">
        <v>29499.190927928212</v>
      </c>
      <c r="I237" s="73"/>
      <c r="J237" s="11">
        <f t="shared" si="19"/>
        <v>29499.19</v>
      </c>
      <c r="K237" s="11">
        <f t="shared" si="20"/>
        <v>29499.19</v>
      </c>
      <c r="L237" s="11">
        <f t="shared" si="21"/>
        <v>29499.19</v>
      </c>
      <c r="M237" s="11">
        <f t="shared" si="22"/>
        <v>88497.57</v>
      </c>
      <c r="N237" s="11">
        <f t="shared" si="18"/>
        <v>0</v>
      </c>
      <c r="O237" s="11">
        <f t="shared" si="23"/>
        <v>29499.19</v>
      </c>
    </row>
    <row r="238" spans="1:15" x14ac:dyDescent="0.25">
      <c r="A238" s="9">
        <v>6004667</v>
      </c>
      <c r="B238" s="9" t="s">
        <v>276</v>
      </c>
      <c r="C238" s="9" t="s">
        <v>925</v>
      </c>
      <c r="D238" s="10">
        <v>290.69107200000002</v>
      </c>
      <c r="E238" s="11">
        <v>117067.00646905803</v>
      </c>
      <c r="F238" s="11">
        <v>39022.335489686011</v>
      </c>
      <c r="G238" s="11">
        <v>39022.335489686011</v>
      </c>
      <c r="H238" s="11">
        <v>39022.335489686011</v>
      </c>
      <c r="I238" s="73"/>
      <c r="J238" s="11">
        <f t="shared" si="19"/>
        <v>39022.339999999997</v>
      </c>
      <c r="K238" s="11">
        <f t="shared" si="20"/>
        <v>39022.339999999997</v>
      </c>
      <c r="L238" s="11">
        <f t="shared" si="21"/>
        <v>39022.339999999997</v>
      </c>
      <c r="M238" s="11">
        <f t="shared" si="22"/>
        <v>117067.01</v>
      </c>
      <c r="N238" s="11">
        <f t="shared" si="18"/>
        <v>-9.9999999947613105E-3</v>
      </c>
      <c r="O238" s="11">
        <f t="shared" si="23"/>
        <v>39022.33</v>
      </c>
    </row>
    <row r="239" spans="1:15" x14ac:dyDescent="0.25">
      <c r="A239" s="9">
        <v>6004675</v>
      </c>
      <c r="B239" s="9" t="s">
        <v>277</v>
      </c>
      <c r="C239" s="9" t="s">
        <v>926</v>
      </c>
      <c r="D239" s="10">
        <v>169.82704000000001</v>
      </c>
      <c r="E239" s="11">
        <v>68392.685931203887</v>
      </c>
      <c r="F239" s="11">
        <v>22797.561977067962</v>
      </c>
      <c r="G239" s="11">
        <v>22797.561977067962</v>
      </c>
      <c r="H239" s="11">
        <v>22797.561977067962</v>
      </c>
      <c r="I239" s="73"/>
      <c r="J239" s="11">
        <f t="shared" si="19"/>
        <v>22797.56</v>
      </c>
      <c r="K239" s="11">
        <f t="shared" si="20"/>
        <v>22797.56</v>
      </c>
      <c r="L239" s="11">
        <f t="shared" si="21"/>
        <v>22797.56</v>
      </c>
      <c r="M239" s="11">
        <f t="shared" si="22"/>
        <v>68392.69</v>
      </c>
      <c r="N239" s="11">
        <f t="shared" si="18"/>
        <v>9.9999999947613105E-3</v>
      </c>
      <c r="O239" s="11">
        <f t="shared" si="23"/>
        <v>22797.569999999996</v>
      </c>
    </row>
    <row r="240" spans="1:15" x14ac:dyDescent="0.25">
      <c r="A240" s="9">
        <v>6004691</v>
      </c>
      <c r="B240" s="9" t="s">
        <v>278</v>
      </c>
      <c r="C240" s="9" t="s">
        <v>927</v>
      </c>
      <c r="D240" s="10">
        <v>245.39468199999996</v>
      </c>
      <c r="E240" s="11">
        <v>98825.260189506036</v>
      </c>
      <c r="F240" s="11">
        <v>32941.753396502012</v>
      </c>
      <c r="G240" s="11">
        <v>32941.753396502012</v>
      </c>
      <c r="H240" s="11">
        <v>32941.753396502012</v>
      </c>
      <c r="I240" s="73"/>
      <c r="J240" s="11">
        <f t="shared" si="19"/>
        <v>32941.75</v>
      </c>
      <c r="K240" s="11">
        <f t="shared" si="20"/>
        <v>32941.75</v>
      </c>
      <c r="L240" s="11">
        <f t="shared" si="21"/>
        <v>32941.75</v>
      </c>
      <c r="M240" s="11">
        <f t="shared" si="22"/>
        <v>98825.26</v>
      </c>
      <c r="N240" s="11">
        <f t="shared" si="18"/>
        <v>9.9999999947613105E-3</v>
      </c>
      <c r="O240" s="11">
        <f t="shared" si="23"/>
        <v>32941.759999999995</v>
      </c>
    </row>
    <row r="241" spans="1:15" x14ac:dyDescent="0.25">
      <c r="A241" s="9">
        <v>6004725</v>
      </c>
      <c r="B241" s="9" t="s">
        <v>279</v>
      </c>
      <c r="C241" s="9" t="s">
        <v>928</v>
      </c>
      <c r="D241" s="10">
        <v>625.161969</v>
      </c>
      <c r="E241" s="11">
        <v>251765.00869325653</v>
      </c>
      <c r="F241" s="11">
        <v>83921.669564418844</v>
      </c>
      <c r="G241" s="11">
        <v>83921.669564418844</v>
      </c>
      <c r="H241" s="11">
        <v>83921.669564418844</v>
      </c>
      <c r="I241" s="73"/>
      <c r="J241" s="11">
        <f t="shared" si="19"/>
        <v>83921.67</v>
      </c>
      <c r="K241" s="11">
        <f t="shared" si="20"/>
        <v>83921.67</v>
      </c>
      <c r="L241" s="11">
        <f t="shared" si="21"/>
        <v>83921.67</v>
      </c>
      <c r="M241" s="11">
        <f t="shared" si="22"/>
        <v>251765.01</v>
      </c>
      <c r="N241" s="11">
        <f t="shared" si="18"/>
        <v>0</v>
      </c>
      <c r="O241" s="11">
        <f t="shared" si="23"/>
        <v>83921.67</v>
      </c>
    </row>
    <row r="242" spans="1:15" x14ac:dyDescent="0.25">
      <c r="A242" s="9">
        <v>6004733</v>
      </c>
      <c r="B242" s="9" t="s">
        <v>280</v>
      </c>
      <c r="C242" s="9" t="s">
        <v>929</v>
      </c>
      <c r="D242" s="10">
        <v>659.10850900000003</v>
      </c>
      <c r="E242" s="11">
        <v>265435.94736516092</v>
      </c>
      <c r="F242" s="11">
        <v>88478.6491217203</v>
      </c>
      <c r="G242" s="11">
        <v>88478.6491217203</v>
      </c>
      <c r="H242" s="11">
        <v>88478.6491217203</v>
      </c>
      <c r="I242" s="73"/>
      <c r="J242" s="11">
        <f t="shared" si="19"/>
        <v>88478.65</v>
      </c>
      <c r="K242" s="11">
        <f t="shared" si="20"/>
        <v>88478.65</v>
      </c>
      <c r="L242" s="11">
        <f t="shared" si="21"/>
        <v>88478.65</v>
      </c>
      <c r="M242" s="11">
        <f t="shared" si="22"/>
        <v>265435.95</v>
      </c>
      <c r="N242" s="11">
        <f t="shared" si="18"/>
        <v>0</v>
      </c>
      <c r="O242" s="11">
        <f t="shared" si="23"/>
        <v>88478.65</v>
      </c>
    </row>
    <row r="243" spans="1:15" x14ac:dyDescent="0.25">
      <c r="A243" s="9">
        <v>6004741</v>
      </c>
      <c r="B243" s="9" t="s">
        <v>281</v>
      </c>
      <c r="C243" s="9" t="s">
        <v>930</v>
      </c>
      <c r="D243" s="10">
        <v>332.888645</v>
      </c>
      <c r="E243" s="11">
        <v>134060.79825420631</v>
      </c>
      <c r="F243" s="11">
        <v>44686.932751402106</v>
      </c>
      <c r="G243" s="11">
        <v>44686.932751402106</v>
      </c>
      <c r="H243" s="11">
        <v>44686.932751402106</v>
      </c>
      <c r="I243" s="73"/>
      <c r="J243" s="11">
        <f t="shared" si="19"/>
        <v>44686.93</v>
      </c>
      <c r="K243" s="11">
        <f t="shared" si="20"/>
        <v>44686.93</v>
      </c>
      <c r="L243" s="11">
        <f t="shared" si="21"/>
        <v>44686.93</v>
      </c>
      <c r="M243" s="11">
        <f t="shared" si="22"/>
        <v>134060.79999999999</v>
      </c>
      <c r="N243" s="11">
        <f t="shared" si="18"/>
        <v>9.9999999802093953E-3</v>
      </c>
      <c r="O243" s="11">
        <f t="shared" si="23"/>
        <v>44686.939999999981</v>
      </c>
    </row>
    <row r="244" spans="1:15" x14ac:dyDescent="0.25">
      <c r="A244" s="9">
        <v>6004758</v>
      </c>
      <c r="B244" s="9" t="s">
        <v>282</v>
      </c>
      <c r="C244" s="9" t="s">
        <v>931</v>
      </c>
      <c r="D244" s="10">
        <v>279.976856</v>
      </c>
      <c r="E244" s="11">
        <v>112752.18116275182</v>
      </c>
      <c r="F244" s="11">
        <v>37584.060387583937</v>
      </c>
      <c r="G244" s="11">
        <v>37584.060387583937</v>
      </c>
      <c r="H244" s="11">
        <v>37584.060387583937</v>
      </c>
      <c r="I244" s="73"/>
      <c r="J244" s="11">
        <f t="shared" si="19"/>
        <v>37584.06</v>
      </c>
      <c r="K244" s="11">
        <f t="shared" si="20"/>
        <v>37584.06</v>
      </c>
      <c r="L244" s="11">
        <f t="shared" si="21"/>
        <v>37584.06</v>
      </c>
      <c r="M244" s="11">
        <f t="shared" si="22"/>
        <v>112752.18</v>
      </c>
      <c r="N244" s="11">
        <f t="shared" si="18"/>
        <v>0</v>
      </c>
      <c r="O244" s="11">
        <f t="shared" si="23"/>
        <v>37584.06</v>
      </c>
    </row>
    <row r="245" spans="1:15" x14ac:dyDescent="0.25">
      <c r="A245" s="9">
        <v>6004766</v>
      </c>
      <c r="B245" s="9" t="s">
        <v>283</v>
      </c>
      <c r="C245" s="9" t="s">
        <v>932</v>
      </c>
      <c r="D245" s="10">
        <v>327.82081499999998</v>
      </c>
      <c r="E245" s="11">
        <v>132019.88353566249</v>
      </c>
      <c r="F245" s="11">
        <v>44006.627845220828</v>
      </c>
      <c r="G245" s="11">
        <v>44006.627845220828</v>
      </c>
      <c r="H245" s="11">
        <v>44006.627845220828</v>
      </c>
      <c r="I245" s="73"/>
      <c r="J245" s="11">
        <f t="shared" si="19"/>
        <v>44006.63</v>
      </c>
      <c r="K245" s="11">
        <f t="shared" si="20"/>
        <v>44006.63</v>
      </c>
      <c r="L245" s="11">
        <f t="shared" si="21"/>
        <v>44006.63</v>
      </c>
      <c r="M245" s="11">
        <f t="shared" si="22"/>
        <v>132019.88</v>
      </c>
      <c r="N245" s="11">
        <f t="shared" si="18"/>
        <v>-9.9999999802093953E-3</v>
      </c>
      <c r="O245" s="11">
        <f t="shared" si="23"/>
        <v>44006.620000000017</v>
      </c>
    </row>
    <row r="246" spans="1:15" x14ac:dyDescent="0.25">
      <c r="A246" s="9">
        <v>6004790</v>
      </c>
      <c r="B246" s="9" t="s">
        <v>284</v>
      </c>
      <c r="C246" s="9" t="s">
        <v>933</v>
      </c>
      <c r="D246" s="10">
        <v>121.17559199999999</v>
      </c>
      <c r="E246" s="11">
        <v>48799.791871681351</v>
      </c>
      <c r="F246" s="11">
        <v>16266.59729056045</v>
      </c>
      <c r="G246" s="11">
        <v>16266.59729056045</v>
      </c>
      <c r="H246" s="11">
        <v>16266.59729056045</v>
      </c>
      <c r="I246" s="73"/>
      <c r="J246" s="11">
        <f t="shared" si="19"/>
        <v>16266.6</v>
      </c>
      <c r="K246" s="11">
        <f t="shared" si="20"/>
        <v>16266.6</v>
      </c>
      <c r="L246" s="11">
        <f t="shared" si="21"/>
        <v>16266.6</v>
      </c>
      <c r="M246" s="11">
        <f t="shared" si="22"/>
        <v>48799.79</v>
      </c>
      <c r="N246" s="11">
        <f t="shared" si="18"/>
        <v>-1.0000000002037268E-2</v>
      </c>
      <c r="O246" s="11">
        <f t="shared" si="23"/>
        <v>16266.589999999998</v>
      </c>
    </row>
    <row r="247" spans="1:15" x14ac:dyDescent="0.25">
      <c r="A247" s="9">
        <v>6004824</v>
      </c>
      <c r="B247" s="9" t="s">
        <v>285</v>
      </c>
      <c r="C247" s="9" t="s">
        <v>934</v>
      </c>
      <c r="D247" s="10">
        <v>102.168612</v>
      </c>
      <c r="E247" s="11">
        <v>41145.30755846083</v>
      </c>
      <c r="F247" s="11">
        <v>13715.102519486943</v>
      </c>
      <c r="G247" s="11">
        <v>13715.102519486943</v>
      </c>
      <c r="H247" s="11">
        <v>13715.102519486943</v>
      </c>
      <c r="I247" s="73"/>
      <c r="J247" s="11">
        <f t="shared" si="19"/>
        <v>13715.1</v>
      </c>
      <c r="K247" s="11">
        <f t="shared" si="20"/>
        <v>13715.1</v>
      </c>
      <c r="L247" s="11">
        <f t="shared" si="21"/>
        <v>13715.1</v>
      </c>
      <c r="M247" s="11">
        <f t="shared" si="22"/>
        <v>41145.31</v>
      </c>
      <c r="N247" s="11">
        <f t="shared" si="18"/>
        <v>9.9999999947613105E-3</v>
      </c>
      <c r="O247" s="11">
        <f t="shared" si="23"/>
        <v>13715.109999999995</v>
      </c>
    </row>
    <row r="248" spans="1:15" x14ac:dyDescent="0.25">
      <c r="A248" s="9">
        <v>6004832</v>
      </c>
      <c r="B248" s="9" t="s">
        <v>286</v>
      </c>
      <c r="C248" s="9" t="s">
        <v>935</v>
      </c>
      <c r="D248" s="10">
        <v>511.02859999999998</v>
      </c>
      <c r="E248" s="11">
        <v>205801.25839597054</v>
      </c>
      <c r="F248" s="11">
        <v>68600.419465323517</v>
      </c>
      <c r="G248" s="11">
        <v>68600.419465323517</v>
      </c>
      <c r="H248" s="11">
        <v>68600.419465323517</v>
      </c>
      <c r="I248" s="73"/>
      <c r="J248" s="11">
        <f t="shared" si="19"/>
        <v>68600.42</v>
      </c>
      <c r="K248" s="11">
        <f t="shared" si="20"/>
        <v>68600.42</v>
      </c>
      <c r="L248" s="11">
        <f t="shared" si="21"/>
        <v>68600.42</v>
      </c>
      <c r="M248" s="11">
        <f t="shared" si="22"/>
        <v>205801.26</v>
      </c>
      <c r="N248" s="11">
        <f t="shared" si="18"/>
        <v>0</v>
      </c>
      <c r="O248" s="11">
        <f t="shared" si="23"/>
        <v>68600.42</v>
      </c>
    </row>
    <row r="249" spans="1:15" x14ac:dyDescent="0.25">
      <c r="A249" s="9">
        <v>6004840</v>
      </c>
      <c r="B249" s="9" t="s">
        <v>287</v>
      </c>
      <c r="C249" s="9" t="s">
        <v>936</v>
      </c>
      <c r="D249" s="10">
        <v>162.14620200000002</v>
      </c>
      <c r="E249" s="11">
        <v>65299.461548193656</v>
      </c>
      <c r="F249" s="11">
        <v>21766.48718273122</v>
      </c>
      <c r="G249" s="11">
        <v>21766.48718273122</v>
      </c>
      <c r="H249" s="11">
        <v>21766.48718273122</v>
      </c>
      <c r="I249" s="73"/>
      <c r="J249" s="11">
        <f t="shared" si="19"/>
        <v>21766.49</v>
      </c>
      <c r="K249" s="11">
        <f t="shared" si="20"/>
        <v>21766.49</v>
      </c>
      <c r="L249" s="11">
        <f t="shared" si="21"/>
        <v>21766.49</v>
      </c>
      <c r="M249" s="11">
        <f t="shared" si="22"/>
        <v>65299.46</v>
      </c>
      <c r="N249" s="11">
        <f t="shared" si="18"/>
        <v>-1.0000000002037268E-2</v>
      </c>
      <c r="O249" s="11">
        <f t="shared" si="23"/>
        <v>21766.48</v>
      </c>
    </row>
    <row r="250" spans="1:15" x14ac:dyDescent="0.25">
      <c r="A250" s="9">
        <v>6004881</v>
      </c>
      <c r="B250" s="9" t="s">
        <v>288</v>
      </c>
      <c r="C250" s="9" t="s">
        <v>937</v>
      </c>
      <c r="D250" s="10">
        <v>129.47739999999999</v>
      </c>
      <c r="E250" s="11">
        <v>52143.093075100755</v>
      </c>
      <c r="F250" s="11">
        <v>17381.031025033586</v>
      </c>
      <c r="G250" s="11">
        <v>17381.031025033586</v>
      </c>
      <c r="H250" s="11">
        <v>17381.031025033586</v>
      </c>
      <c r="I250" s="73"/>
      <c r="J250" s="11">
        <f t="shared" si="19"/>
        <v>17381.03</v>
      </c>
      <c r="K250" s="11">
        <f t="shared" si="20"/>
        <v>17381.03</v>
      </c>
      <c r="L250" s="11">
        <f t="shared" si="21"/>
        <v>17381.03</v>
      </c>
      <c r="M250" s="11">
        <f t="shared" si="22"/>
        <v>52143.09</v>
      </c>
      <c r="N250" s="11">
        <f t="shared" si="18"/>
        <v>0</v>
      </c>
      <c r="O250" s="11">
        <f t="shared" si="23"/>
        <v>17381.03</v>
      </c>
    </row>
    <row r="251" spans="1:15" x14ac:dyDescent="0.25">
      <c r="A251" s="9">
        <v>6004899</v>
      </c>
      <c r="B251" s="9" t="s">
        <v>289</v>
      </c>
      <c r="C251" s="9" t="s">
        <v>938</v>
      </c>
      <c r="D251" s="10">
        <v>165.10273000000001</v>
      </c>
      <c r="E251" s="11">
        <v>66490.113466467737</v>
      </c>
      <c r="F251" s="11">
        <v>22163.371155489247</v>
      </c>
      <c r="G251" s="11">
        <v>22163.371155489247</v>
      </c>
      <c r="H251" s="11">
        <v>22163.371155489247</v>
      </c>
      <c r="I251" s="73"/>
      <c r="J251" s="11">
        <f t="shared" si="19"/>
        <v>22163.37</v>
      </c>
      <c r="K251" s="11">
        <f t="shared" si="20"/>
        <v>22163.37</v>
      </c>
      <c r="L251" s="11">
        <f t="shared" si="21"/>
        <v>22163.37</v>
      </c>
      <c r="M251" s="11">
        <f t="shared" si="22"/>
        <v>66490.11</v>
      </c>
      <c r="N251" s="11">
        <f t="shared" si="18"/>
        <v>0</v>
      </c>
      <c r="O251" s="11">
        <f t="shared" si="23"/>
        <v>22163.37</v>
      </c>
    </row>
    <row r="252" spans="1:15" x14ac:dyDescent="0.25">
      <c r="A252" s="9">
        <v>6004907</v>
      </c>
      <c r="B252" s="9" t="s">
        <v>290</v>
      </c>
      <c r="C252" s="9" t="s">
        <v>939</v>
      </c>
      <c r="D252" s="10">
        <v>178.01082</v>
      </c>
      <c r="E252" s="11">
        <v>71688.454939896896</v>
      </c>
      <c r="F252" s="11">
        <v>23896.151646632297</v>
      </c>
      <c r="G252" s="11">
        <v>23896.151646632297</v>
      </c>
      <c r="H252" s="11">
        <v>23896.151646632297</v>
      </c>
      <c r="I252" s="73"/>
      <c r="J252" s="11">
        <f t="shared" si="19"/>
        <v>23896.15</v>
      </c>
      <c r="K252" s="11">
        <f t="shared" si="20"/>
        <v>23896.15</v>
      </c>
      <c r="L252" s="11">
        <f t="shared" si="21"/>
        <v>23896.15</v>
      </c>
      <c r="M252" s="11">
        <f t="shared" si="22"/>
        <v>71688.45</v>
      </c>
      <c r="N252" s="11">
        <f t="shared" si="18"/>
        <v>0</v>
      </c>
      <c r="O252" s="11">
        <f t="shared" si="23"/>
        <v>23896.15</v>
      </c>
    </row>
    <row r="253" spans="1:15" x14ac:dyDescent="0.25">
      <c r="A253" s="9">
        <v>6005003</v>
      </c>
      <c r="B253" s="9" t="s">
        <v>291</v>
      </c>
      <c r="C253" s="9" t="s">
        <v>940</v>
      </c>
      <c r="D253" s="10">
        <v>358.13727</v>
      </c>
      <c r="E253" s="11">
        <v>144228.91565070421</v>
      </c>
      <c r="F253" s="11">
        <v>48076.305216901404</v>
      </c>
      <c r="G253" s="11">
        <v>48076.305216901404</v>
      </c>
      <c r="H253" s="11">
        <v>48076.305216901404</v>
      </c>
      <c r="I253" s="73"/>
      <c r="J253" s="11">
        <f t="shared" si="19"/>
        <v>48076.31</v>
      </c>
      <c r="K253" s="11">
        <f t="shared" si="20"/>
        <v>48076.31</v>
      </c>
      <c r="L253" s="11">
        <f t="shared" si="21"/>
        <v>48076.31</v>
      </c>
      <c r="M253" s="11">
        <f t="shared" si="22"/>
        <v>144228.92000000001</v>
      </c>
      <c r="N253" s="11">
        <f t="shared" si="18"/>
        <v>-9.9999999802093953E-3</v>
      </c>
      <c r="O253" s="11">
        <f t="shared" si="23"/>
        <v>48076.300000000017</v>
      </c>
    </row>
    <row r="254" spans="1:15" x14ac:dyDescent="0.25">
      <c r="A254" s="9">
        <v>6005011</v>
      </c>
      <c r="B254" s="9" t="s">
        <v>292</v>
      </c>
      <c r="C254" s="9" t="s">
        <v>941</v>
      </c>
      <c r="D254" s="10">
        <v>152.75312</v>
      </c>
      <c r="E254" s="11">
        <v>61516.682862584785</v>
      </c>
      <c r="F254" s="11">
        <v>20505.560954194927</v>
      </c>
      <c r="G254" s="11">
        <v>20505.560954194927</v>
      </c>
      <c r="H254" s="11">
        <v>20505.560954194927</v>
      </c>
      <c r="I254" s="73"/>
      <c r="J254" s="11">
        <f t="shared" si="19"/>
        <v>20505.560000000001</v>
      </c>
      <c r="K254" s="11">
        <f t="shared" si="20"/>
        <v>20505.560000000001</v>
      </c>
      <c r="L254" s="11">
        <f t="shared" si="21"/>
        <v>20505.560000000001</v>
      </c>
      <c r="M254" s="11">
        <f t="shared" si="22"/>
        <v>61516.68</v>
      </c>
      <c r="N254" s="11">
        <f t="shared" si="18"/>
        <v>0</v>
      </c>
      <c r="O254" s="11">
        <f t="shared" si="23"/>
        <v>20505.560000000001</v>
      </c>
    </row>
    <row r="255" spans="1:15" x14ac:dyDescent="0.25">
      <c r="A255" s="9">
        <v>6005029</v>
      </c>
      <c r="B255" s="9" t="s">
        <v>293</v>
      </c>
      <c r="C255" s="9" t="s">
        <v>942</v>
      </c>
      <c r="D255" s="10">
        <v>289.42125199999998</v>
      </c>
      <c r="E255" s="11">
        <v>116555.62500442695</v>
      </c>
      <c r="F255" s="11">
        <v>38851.875001475652</v>
      </c>
      <c r="G255" s="11">
        <v>38851.875001475652</v>
      </c>
      <c r="H255" s="11">
        <v>38851.875001475652</v>
      </c>
      <c r="I255" s="73"/>
      <c r="J255" s="11">
        <f t="shared" si="19"/>
        <v>38851.879999999997</v>
      </c>
      <c r="K255" s="11">
        <f t="shared" si="20"/>
        <v>38851.879999999997</v>
      </c>
      <c r="L255" s="11">
        <f t="shared" si="21"/>
        <v>38851.879999999997</v>
      </c>
      <c r="M255" s="11">
        <f t="shared" si="22"/>
        <v>116555.63</v>
      </c>
      <c r="N255" s="11">
        <f t="shared" si="18"/>
        <v>-9.9999999802093953E-3</v>
      </c>
      <c r="O255" s="11">
        <f t="shared" si="23"/>
        <v>38851.870000000017</v>
      </c>
    </row>
    <row r="256" spans="1:15" x14ac:dyDescent="0.25">
      <c r="A256" s="9">
        <v>6005060</v>
      </c>
      <c r="B256" s="9" t="s">
        <v>294</v>
      </c>
      <c r="C256" s="9" t="s">
        <v>943</v>
      </c>
      <c r="D256" s="10">
        <v>281.31278199999997</v>
      </c>
      <c r="E256" s="11">
        <v>113290.18481249643</v>
      </c>
      <c r="F256" s="11">
        <v>37763.394937498808</v>
      </c>
      <c r="G256" s="11">
        <v>37763.394937498808</v>
      </c>
      <c r="H256" s="11">
        <v>37763.394937498808</v>
      </c>
      <c r="I256" s="73"/>
      <c r="J256" s="11">
        <f t="shared" si="19"/>
        <v>37763.39</v>
      </c>
      <c r="K256" s="11">
        <f t="shared" si="20"/>
        <v>37763.39</v>
      </c>
      <c r="L256" s="11">
        <f t="shared" si="21"/>
        <v>37763.39</v>
      </c>
      <c r="M256" s="11">
        <f t="shared" si="22"/>
        <v>113290.18</v>
      </c>
      <c r="N256" s="11">
        <f t="shared" si="18"/>
        <v>9.9999999947613105E-3</v>
      </c>
      <c r="O256" s="11">
        <f t="shared" si="23"/>
        <v>37763.399999999994</v>
      </c>
    </row>
    <row r="257" spans="1:15" x14ac:dyDescent="0.25">
      <c r="A257" s="9">
        <v>6005136</v>
      </c>
      <c r="B257" s="9" t="s">
        <v>295</v>
      </c>
      <c r="C257" s="9" t="s">
        <v>944</v>
      </c>
      <c r="D257" s="10">
        <v>125.312056</v>
      </c>
      <c r="E257" s="11">
        <v>50465.627201660194</v>
      </c>
      <c r="F257" s="11">
        <v>16821.875733886733</v>
      </c>
      <c r="G257" s="11">
        <v>16821.875733886733</v>
      </c>
      <c r="H257" s="11">
        <v>16821.875733886733</v>
      </c>
      <c r="I257" s="73"/>
      <c r="J257" s="11">
        <f t="shared" si="19"/>
        <v>16821.88</v>
      </c>
      <c r="K257" s="11">
        <f t="shared" si="20"/>
        <v>16821.88</v>
      </c>
      <c r="L257" s="11">
        <f t="shared" si="21"/>
        <v>16821.88</v>
      </c>
      <c r="M257" s="11">
        <f t="shared" si="22"/>
        <v>50465.63</v>
      </c>
      <c r="N257" s="11">
        <f t="shared" si="18"/>
        <v>-1.0000000002037268E-2</v>
      </c>
      <c r="O257" s="11">
        <f t="shared" si="23"/>
        <v>16821.87</v>
      </c>
    </row>
    <row r="258" spans="1:15" x14ac:dyDescent="0.25">
      <c r="A258" s="9">
        <v>6005144</v>
      </c>
      <c r="B258" s="9" t="s">
        <v>296</v>
      </c>
      <c r="C258" s="9" t="s">
        <v>945</v>
      </c>
      <c r="D258" s="10">
        <v>203.17140000000001</v>
      </c>
      <c r="E258" s="11">
        <v>81821.114884902898</v>
      </c>
      <c r="F258" s="11">
        <v>27273.704961634299</v>
      </c>
      <c r="G258" s="11">
        <v>27273.704961634299</v>
      </c>
      <c r="H258" s="11">
        <v>27273.704961634299</v>
      </c>
      <c r="I258" s="73"/>
      <c r="J258" s="11">
        <f t="shared" si="19"/>
        <v>27273.7</v>
      </c>
      <c r="K258" s="11">
        <f t="shared" si="20"/>
        <v>27273.7</v>
      </c>
      <c r="L258" s="11">
        <f t="shared" si="21"/>
        <v>27273.7</v>
      </c>
      <c r="M258" s="11">
        <f t="shared" si="22"/>
        <v>81821.11</v>
      </c>
      <c r="N258" s="11">
        <f t="shared" ref="N258:N321" si="24">M258-SUM(J258:L258)</f>
        <v>9.9999999947613105E-3</v>
      </c>
      <c r="O258" s="11">
        <f t="shared" si="23"/>
        <v>27273.709999999995</v>
      </c>
    </row>
    <row r="259" spans="1:15" x14ac:dyDescent="0.25">
      <c r="A259" s="9">
        <v>6005169</v>
      </c>
      <c r="B259" s="9" t="s">
        <v>297</v>
      </c>
      <c r="C259" s="9" t="s">
        <v>946</v>
      </c>
      <c r="D259" s="10">
        <v>215.87593499999997</v>
      </c>
      <c r="E259" s="11">
        <v>86937.480760189806</v>
      </c>
      <c r="F259" s="11">
        <v>28979.160253396603</v>
      </c>
      <c r="G259" s="11">
        <v>28979.160253396603</v>
      </c>
      <c r="H259" s="11">
        <v>28979.160253396603</v>
      </c>
      <c r="I259" s="73"/>
      <c r="J259" s="11">
        <f t="shared" ref="J259:J322" si="25">ROUND(F259,2)</f>
        <v>28979.16</v>
      </c>
      <c r="K259" s="11">
        <f t="shared" ref="K259:K322" si="26">ROUND(G259,2)</f>
        <v>28979.16</v>
      </c>
      <c r="L259" s="11">
        <f t="shared" ref="L259:L322" si="27">ROUND(H259,2)</f>
        <v>28979.16</v>
      </c>
      <c r="M259" s="11">
        <f t="shared" ref="M259:M322" si="28">ROUND(E259,2)</f>
        <v>86937.48</v>
      </c>
      <c r="N259" s="11">
        <f t="shared" si="24"/>
        <v>0</v>
      </c>
      <c r="O259" s="11">
        <f t="shared" ref="O259:O322" si="29">L259+N259</f>
        <v>28979.16</v>
      </c>
    </row>
    <row r="260" spans="1:15" x14ac:dyDescent="0.25">
      <c r="A260" s="9">
        <v>6005177</v>
      </c>
      <c r="B260" s="9" t="s">
        <v>298</v>
      </c>
      <c r="C260" s="9" t="s">
        <v>947</v>
      </c>
      <c r="D260" s="10">
        <v>565.19820800000002</v>
      </c>
      <c r="E260" s="11">
        <v>227616.42391354905</v>
      </c>
      <c r="F260" s="11">
        <v>75872.14130451635</v>
      </c>
      <c r="G260" s="11">
        <v>75872.14130451635</v>
      </c>
      <c r="H260" s="11">
        <v>75872.14130451635</v>
      </c>
      <c r="I260" s="73"/>
      <c r="J260" s="11">
        <f t="shared" si="25"/>
        <v>75872.14</v>
      </c>
      <c r="K260" s="11">
        <f t="shared" si="26"/>
        <v>75872.14</v>
      </c>
      <c r="L260" s="11">
        <f t="shared" si="27"/>
        <v>75872.14</v>
      </c>
      <c r="M260" s="11">
        <f t="shared" si="28"/>
        <v>227616.42</v>
      </c>
      <c r="N260" s="11">
        <f t="shared" si="24"/>
        <v>0</v>
      </c>
      <c r="O260" s="11">
        <f t="shared" si="29"/>
        <v>75872.14</v>
      </c>
    </row>
    <row r="261" spans="1:15" x14ac:dyDescent="0.25">
      <c r="A261" s="9">
        <v>6005185</v>
      </c>
      <c r="B261" s="9" t="s">
        <v>299</v>
      </c>
      <c r="C261" s="9" t="s">
        <v>948</v>
      </c>
      <c r="D261" s="10">
        <v>299.31695999999999</v>
      </c>
      <c r="E261" s="11">
        <v>120540.82105630952</v>
      </c>
      <c r="F261" s="11">
        <v>40180.273685436507</v>
      </c>
      <c r="G261" s="11">
        <v>40180.273685436507</v>
      </c>
      <c r="H261" s="11">
        <v>40180.273685436507</v>
      </c>
      <c r="I261" s="73"/>
      <c r="J261" s="11">
        <f t="shared" si="25"/>
        <v>40180.269999999997</v>
      </c>
      <c r="K261" s="11">
        <f t="shared" si="26"/>
        <v>40180.269999999997</v>
      </c>
      <c r="L261" s="11">
        <f t="shared" si="27"/>
        <v>40180.269999999997</v>
      </c>
      <c r="M261" s="11">
        <f t="shared" si="28"/>
        <v>120540.82</v>
      </c>
      <c r="N261" s="11">
        <f t="shared" si="24"/>
        <v>1.0000000009313226E-2</v>
      </c>
      <c r="O261" s="11">
        <f t="shared" si="29"/>
        <v>40180.280000000006</v>
      </c>
    </row>
    <row r="262" spans="1:15" x14ac:dyDescent="0.25">
      <c r="A262" s="9">
        <v>6005193</v>
      </c>
      <c r="B262" s="9" t="s">
        <v>300</v>
      </c>
      <c r="C262" s="9" t="s">
        <v>949</v>
      </c>
      <c r="D262" s="10">
        <v>361.39482399999997</v>
      </c>
      <c r="E262" s="11">
        <v>145540.79665402343</v>
      </c>
      <c r="F262" s="11">
        <v>48513.59888467448</v>
      </c>
      <c r="G262" s="11">
        <v>48513.59888467448</v>
      </c>
      <c r="H262" s="11">
        <v>48513.59888467448</v>
      </c>
      <c r="I262" s="73"/>
      <c r="J262" s="11">
        <f t="shared" si="25"/>
        <v>48513.599999999999</v>
      </c>
      <c r="K262" s="11">
        <f t="shared" si="26"/>
        <v>48513.599999999999</v>
      </c>
      <c r="L262" s="11">
        <f t="shared" si="27"/>
        <v>48513.599999999999</v>
      </c>
      <c r="M262" s="11">
        <f t="shared" si="28"/>
        <v>145540.79999999999</v>
      </c>
      <c r="N262" s="11">
        <f t="shared" si="24"/>
        <v>0</v>
      </c>
      <c r="O262" s="11">
        <f t="shared" si="29"/>
        <v>48513.599999999999</v>
      </c>
    </row>
    <row r="263" spans="1:15" x14ac:dyDescent="0.25">
      <c r="A263" s="9">
        <v>6005227</v>
      </c>
      <c r="B263" s="9" t="s">
        <v>301</v>
      </c>
      <c r="C263" s="9" t="s">
        <v>950</v>
      </c>
      <c r="D263" s="10">
        <v>288.48060500000003</v>
      </c>
      <c r="E263" s="11">
        <v>116176.80797480007</v>
      </c>
      <c r="F263" s="11">
        <v>38725.602658266689</v>
      </c>
      <c r="G263" s="11">
        <v>38725.602658266689</v>
      </c>
      <c r="H263" s="11">
        <v>38725.602658266689</v>
      </c>
      <c r="I263" s="73"/>
      <c r="J263" s="11">
        <f t="shared" si="25"/>
        <v>38725.599999999999</v>
      </c>
      <c r="K263" s="11">
        <f t="shared" si="26"/>
        <v>38725.599999999999</v>
      </c>
      <c r="L263" s="11">
        <f t="shared" si="27"/>
        <v>38725.599999999999</v>
      </c>
      <c r="M263" s="11">
        <f t="shared" si="28"/>
        <v>116176.81</v>
      </c>
      <c r="N263" s="11">
        <f t="shared" si="24"/>
        <v>1.0000000009313226E-2</v>
      </c>
      <c r="O263" s="11">
        <f t="shared" si="29"/>
        <v>38725.610000000008</v>
      </c>
    </row>
    <row r="264" spans="1:15" x14ac:dyDescent="0.25">
      <c r="A264" s="9">
        <v>6005235</v>
      </c>
      <c r="B264" s="9" t="s">
        <v>302</v>
      </c>
      <c r="C264" s="9" t="s">
        <v>951</v>
      </c>
      <c r="D264" s="10">
        <v>274.33224000000001</v>
      </c>
      <c r="E264" s="11">
        <v>110478.98338876807</v>
      </c>
      <c r="F264" s="11">
        <v>36826.327796256024</v>
      </c>
      <c r="G264" s="11">
        <v>36826.327796256024</v>
      </c>
      <c r="H264" s="11">
        <v>36826.327796256024</v>
      </c>
      <c r="I264" s="73"/>
      <c r="J264" s="11">
        <f t="shared" si="25"/>
        <v>36826.33</v>
      </c>
      <c r="K264" s="11">
        <f t="shared" si="26"/>
        <v>36826.33</v>
      </c>
      <c r="L264" s="11">
        <f t="shared" si="27"/>
        <v>36826.33</v>
      </c>
      <c r="M264" s="11">
        <f t="shared" si="28"/>
        <v>110478.98</v>
      </c>
      <c r="N264" s="11">
        <f t="shared" si="24"/>
        <v>-1.0000000009313226E-2</v>
      </c>
      <c r="O264" s="11">
        <f t="shared" si="29"/>
        <v>36826.319999999992</v>
      </c>
    </row>
    <row r="265" spans="1:15" x14ac:dyDescent="0.25">
      <c r="A265" s="9">
        <v>6005250</v>
      </c>
      <c r="B265" s="9" t="s">
        <v>303</v>
      </c>
      <c r="C265" s="9" t="s">
        <v>952</v>
      </c>
      <c r="D265" s="10">
        <v>159.59539799999999</v>
      </c>
      <c r="E265" s="11">
        <v>64272.202656770598</v>
      </c>
      <c r="F265" s="11">
        <v>21424.067552256867</v>
      </c>
      <c r="G265" s="11">
        <v>21424.067552256867</v>
      </c>
      <c r="H265" s="11">
        <v>21424.067552256867</v>
      </c>
      <c r="I265" s="73"/>
      <c r="J265" s="11">
        <f t="shared" si="25"/>
        <v>21424.07</v>
      </c>
      <c r="K265" s="11">
        <f t="shared" si="26"/>
        <v>21424.07</v>
      </c>
      <c r="L265" s="11">
        <f t="shared" si="27"/>
        <v>21424.07</v>
      </c>
      <c r="M265" s="11">
        <f t="shared" si="28"/>
        <v>64272.2</v>
      </c>
      <c r="N265" s="11">
        <f t="shared" si="24"/>
        <v>-1.0000000002037268E-2</v>
      </c>
      <c r="O265" s="11">
        <f t="shared" si="29"/>
        <v>21424.059999999998</v>
      </c>
    </row>
    <row r="266" spans="1:15" x14ac:dyDescent="0.25">
      <c r="A266" s="9">
        <v>6005276</v>
      </c>
      <c r="B266" s="9" t="s">
        <v>304</v>
      </c>
      <c r="C266" s="9" t="s">
        <v>953</v>
      </c>
      <c r="D266" s="10">
        <v>224.34112199999998</v>
      </c>
      <c r="E266" s="11">
        <v>90346.577897135197</v>
      </c>
      <c r="F266" s="11">
        <v>30115.525965711731</v>
      </c>
      <c r="G266" s="11">
        <v>30115.525965711731</v>
      </c>
      <c r="H266" s="11">
        <v>30115.525965711731</v>
      </c>
      <c r="I266" s="73"/>
      <c r="J266" s="11">
        <f t="shared" si="25"/>
        <v>30115.53</v>
      </c>
      <c r="K266" s="11">
        <f t="shared" si="26"/>
        <v>30115.53</v>
      </c>
      <c r="L266" s="11">
        <f t="shared" si="27"/>
        <v>30115.53</v>
      </c>
      <c r="M266" s="11">
        <f t="shared" si="28"/>
        <v>90346.58</v>
      </c>
      <c r="N266" s="11">
        <f t="shared" si="24"/>
        <v>-9.9999999947613105E-3</v>
      </c>
      <c r="O266" s="11">
        <f t="shared" si="29"/>
        <v>30115.520000000004</v>
      </c>
    </row>
    <row r="267" spans="1:15" x14ac:dyDescent="0.25">
      <c r="A267" s="9">
        <v>6005284</v>
      </c>
      <c r="B267" s="9" t="s">
        <v>305</v>
      </c>
      <c r="C267" s="9" t="s">
        <v>954</v>
      </c>
      <c r="D267" s="10">
        <v>633.20699400000001</v>
      </c>
      <c r="E267" s="11">
        <v>255004.89833705933</v>
      </c>
      <c r="F267" s="11">
        <v>85001.632779019783</v>
      </c>
      <c r="G267" s="11">
        <v>85001.632779019783</v>
      </c>
      <c r="H267" s="11">
        <v>85001.632779019783</v>
      </c>
      <c r="I267" s="73"/>
      <c r="J267" s="11">
        <f t="shared" si="25"/>
        <v>85001.63</v>
      </c>
      <c r="K267" s="11">
        <f t="shared" si="26"/>
        <v>85001.63</v>
      </c>
      <c r="L267" s="11">
        <f t="shared" si="27"/>
        <v>85001.63</v>
      </c>
      <c r="M267" s="11">
        <f t="shared" si="28"/>
        <v>255004.9</v>
      </c>
      <c r="N267" s="11">
        <f t="shared" si="24"/>
        <v>9.9999999802093953E-3</v>
      </c>
      <c r="O267" s="11">
        <f t="shared" si="29"/>
        <v>85001.639999999985</v>
      </c>
    </row>
    <row r="268" spans="1:15" x14ac:dyDescent="0.25">
      <c r="A268" s="9">
        <v>6005292</v>
      </c>
      <c r="B268" s="9" t="s">
        <v>306</v>
      </c>
      <c r="C268" s="9" t="s">
        <v>955</v>
      </c>
      <c r="D268" s="10">
        <v>188.71565000000001</v>
      </c>
      <c r="E268" s="11">
        <v>75999.500319578074</v>
      </c>
      <c r="F268" s="11">
        <v>25333.16677319269</v>
      </c>
      <c r="G268" s="11">
        <v>25333.16677319269</v>
      </c>
      <c r="H268" s="11">
        <v>25333.16677319269</v>
      </c>
      <c r="I268" s="73"/>
      <c r="J268" s="11">
        <f t="shared" si="25"/>
        <v>25333.17</v>
      </c>
      <c r="K268" s="11">
        <f t="shared" si="26"/>
        <v>25333.17</v>
      </c>
      <c r="L268" s="11">
        <f t="shared" si="27"/>
        <v>25333.17</v>
      </c>
      <c r="M268" s="11">
        <f t="shared" si="28"/>
        <v>75999.5</v>
      </c>
      <c r="N268" s="11">
        <f t="shared" si="24"/>
        <v>-9.9999999947613105E-3</v>
      </c>
      <c r="O268" s="11">
        <f t="shared" si="29"/>
        <v>25333.160000000003</v>
      </c>
    </row>
    <row r="269" spans="1:15" x14ac:dyDescent="0.25">
      <c r="A269" s="9">
        <v>6005300</v>
      </c>
      <c r="B269" s="9" t="s">
        <v>307</v>
      </c>
      <c r="C269" s="9" t="s">
        <v>956</v>
      </c>
      <c r="D269" s="10">
        <v>572.56088399999999</v>
      </c>
      <c r="E269" s="11">
        <v>230581.51820760971</v>
      </c>
      <c r="F269" s="11">
        <v>76860.506069203242</v>
      </c>
      <c r="G269" s="11">
        <v>76860.506069203242</v>
      </c>
      <c r="H269" s="11">
        <v>76860.506069203242</v>
      </c>
      <c r="I269" s="73"/>
      <c r="J269" s="11">
        <f t="shared" si="25"/>
        <v>76860.509999999995</v>
      </c>
      <c r="K269" s="11">
        <f t="shared" si="26"/>
        <v>76860.509999999995</v>
      </c>
      <c r="L269" s="11">
        <f t="shared" si="27"/>
        <v>76860.509999999995</v>
      </c>
      <c r="M269" s="11">
        <f t="shared" si="28"/>
        <v>230581.52</v>
      </c>
      <c r="N269" s="11">
        <f t="shared" si="24"/>
        <v>-9.9999999802093953E-3</v>
      </c>
      <c r="O269" s="11">
        <f t="shared" si="29"/>
        <v>76860.500000000015</v>
      </c>
    </row>
    <row r="270" spans="1:15" x14ac:dyDescent="0.25">
      <c r="A270" s="9">
        <v>6005318</v>
      </c>
      <c r="B270" s="9" t="s">
        <v>308</v>
      </c>
      <c r="C270" s="9" t="s">
        <v>957</v>
      </c>
      <c r="D270" s="10">
        <v>443.32178400000004</v>
      </c>
      <c r="E270" s="11">
        <v>178534.39322485402</v>
      </c>
      <c r="F270" s="11">
        <v>59511.464408284672</v>
      </c>
      <c r="G270" s="11">
        <v>59511.464408284672</v>
      </c>
      <c r="H270" s="11">
        <v>59511.464408284672</v>
      </c>
      <c r="I270" s="73"/>
      <c r="J270" s="11">
        <f t="shared" si="25"/>
        <v>59511.46</v>
      </c>
      <c r="K270" s="11">
        <f t="shared" si="26"/>
        <v>59511.46</v>
      </c>
      <c r="L270" s="11">
        <f t="shared" si="27"/>
        <v>59511.46</v>
      </c>
      <c r="M270" s="11">
        <f t="shared" si="28"/>
        <v>178534.39</v>
      </c>
      <c r="N270" s="11">
        <f t="shared" si="24"/>
        <v>1.0000000009313226E-2</v>
      </c>
      <c r="O270" s="11">
        <f t="shared" si="29"/>
        <v>59511.470000000008</v>
      </c>
    </row>
    <row r="271" spans="1:15" x14ac:dyDescent="0.25">
      <c r="A271" s="9">
        <v>6005334</v>
      </c>
      <c r="B271" s="9" t="s">
        <v>309</v>
      </c>
      <c r="C271" s="9" t="s">
        <v>958</v>
      </c>
      <c r="D271" s="10">
        <v>242.73811999999998</v>
      </c>
      <c r="E271" s="11">
        <v>97755.410473449243</v>
      </c>
      <c r="F271" s="11">
        <v>32585.136824483081</v>
      </c>
      <c r="G271" s="11">
        <v>32585.136824483081</v>
      </c>
      <c r="H271" s="11">
        <v>32585.136824483081</v>
      </c>
      <c r="I271" s="73"/>
      <c r="J271" s="11">
        <f t="shared" si="25"/>
        <v>32585.14</v>
      </c>
      <c r="K271" s="11">
        <f t="shared" si="26"/>
        <v>32585.14</v>
      </c>
      <c r="L271" s="11">
        <f t="shared" si="27"/>
        <v>32585.14</v>
      </c>
      <c r="M271" s="11">
        <f t="shared" si="28"/>
        <v>97755.41</v>
      </c>
      <c r="N271" s="11">
        <f t="shared" si="24"/>
        <v>-9.9999999947613105E-3</v>
      </c>
      <c r="O271" s="11">
        <f t="shared" si="29"/>
        <v>32585.130000000005</v>
      </c>
    </row>
    <row r="272" spans="1:15" x14ac:dyDescent="0.25">
      <c r="A272" s="9">
        <v>6005359</v>
      </c>
      <c r="B272" s="9" t="s">
        <v>310</v>
      </c>
      <c r="C272" s="9" t="s">
        <v>959</v>
      </c>
      <c r="D272" s="10">
        <v>147.23031399999999</v>
      </c>
      <c r="E272" s="11">
        <v>59292.540369039772</v>
      </c>
      <c r="F272" s="11">
        <v>19764.180123013259</v>
      </c>
      <c r="G272" s="11">
        <v>19764.180123013259</v>
      </c>
      <c r="H272" s="11">
        <v>19764.180123013259</v>
      </c>
      <c r="I272" s="73"/>
      <c r="J272" s="11">
        <f t="shared" si="25"/>
        <v>19764.18</v>
      </c>
      <c r="K272" s="11">
        <f t="shared" si="26"/>
        <v>19764.18</v>
      </c>
      <c r="L272" s="11">
        <f t="shared" si="27"/>
        <v>19764.18</v>
      </c>
      <c r="M272" s="11">
        <f t="shared" si="28"/>
        <v>59292.54</v>
      </c>
      <c r="N272" s="11">
        <f t="shared" si="24"/>
        <v>0</v>
      </c>
      <c r="O272" s="11">
        <f t="shared" si="29"/>
        <v>19764.18</v>
      </c>
    </row>
    <row r="273" spans="1:15" x14ac:dyDescent="0.25">
      <c r="A273" s="9">
        <v>6005367</v>
      </c>
      <c r="B273" s="9" t="s">
        <v>311</v>
      </c>
      <c r="C273" s="9" t="s">
        <v>960</v>
      </c>
      <c r="D273" s="10">
        <v>136.57128499999999</v>
      </c>
      <c r="E273" s="11">
        <v>54999.939952000204</v>
      </c>
      <c r="F273" s="11">
        <v>18333.313317333403</v>
      </c>
      <c r="G273" s="11">
        <v>18333.313317333403</v>
      </c>
      <c r="H273" s="11">
        <v>18333.313317333403</v>
      </c>
      <c r="I273" s="73"/>
      <c r="J273" s="11">
        <f t="shared" si="25"/>
        <v>18333.310000000001</v>
      </c>
      <c r="K273" s="11">
        <f t="shared" si="26"/>
        <v>18333.310000000001</v>
      </c>
      <c r="L273" s="11">
        <f t="shared" si="27"/>
        <v>18333.310000000001</v>
      </c>
      <c r="M273" s="11">
        <f t="shared" si="28"/>
        <v>54999.94</v>
      </c>
      <c r="N273" s="11">
        <f t="shared" si="24"/>
        <v>9.9999999947613105E-3</v>
      </c>
      <c r="O273" s="11">
        <f t="shared" si="29"/>
        <v>18333.319999999996</v>
      </c>
    </row>
    <row r="274" spans="1:15" x14ac:dyDescent="0.25">
      <c r="A274" s="9">
        <v>6005375</v>
      </c>
      <c r="B274" s="9" t="s">
        <v>312</v>
      </c>
      <c r="C274" s="9" t="s">
        <v>961</v>
      </c>
      <c r="D274" s="10">
        <v>691.43837399999995</v>
      </c>
      <c r="E274" s="11">
        <v>278455.81924859725</v>
      </c>
      <c r="F274" s="11">
        <v>92818.60641619908</v>
      </c>
      <c r="G274" s="11">
        <v>92818.60641619908</v>
      </c>
      <c r="H274" s="11">
        <v>92818.60641619908</v>
      </c>
      <c r="I274" s="73"/>
      <c r="J274" s="11">
        <f t="shared" si="25"/>
        <v>92818.61</v>
      </c>
      <c r="K274" s="11">
        <f t="shared" si="26"/>
        <v>92818.61</v>
      </c>
      <c r="L274" s="11">
        <f t="shared" si="27"/>
        <v>92818.61</v>
      </c>
      <c r="M274" s="11">
        <f t="shared" si="28"/>
        <v>278455.82</v>
      </c>
      <c r="N274" s="11">
        <f t="shared" si="24"/>
        <v>-1.0000000009313226E-2</v>
      </c>
      <c r="O274" s="11">
        <f t="shared" si="29"/>
        <v>92818.599999999991</v>
      </c>
    </row>
    <row r="275" spans="1:15" x14ac:dyDescent="0.25">
      <c r="A275" s="9">
        <v>6005391</v>
      </c>
      <c r="B275" s="9" t="s">
        <v>313</v>
      </c>
      <c r="C275" s="9" t="s">
        <v>962</v>
      </c>
      <c r="D275" s="10">
        <v>96.176558999999997</v>
      </c>
      <c r="E275" s="11">
        <v>38732.190077804458</v>
      </c>
      <c r="F275" s="11">
        <v>12910.730025934819</v>
      </c>
      <c r="G275" s="11">
        <v>12910.730025934819</v>
      </c>
      <c r="H275" s="11">
        <v>12910.730025934819</v>
      </c>
      <c r="I275" s="73"/>
      <c r="J275" s="11">
        <f t="shared" si="25"/>
        <v>12910.73</v>
      </c>
      <c r="K275" s="11">
        <f t="shared" si="26"/>
        <v>12910.73</v>
      </c>
      <c r="L275" s="11">
        <f t="shared" si="27"/>
        <v>12910.73</v>
      </c>
      <c r="M275" s="11">
        <f t="shared" si="28"/>
        <v>38732.19</v>
      </c>
      <c r="N275" s="11">
        <f t="shared" si="24"/>
        <v>0</v>
      </c>
      <c r="O275" s="11">
        <f t="shared" si="29"/>
        <v>12910.73</v>
      </c>
    </row>
    <row r="276" spans="1:15" x14ac:dyDescent="0.25">
      <c r="A276" s="9">
        <v>6005417</v>
      </c>
      <c r="B276" s="9" t="s">
        <v>314</v>
      </c>
      <c r="C276" s="9" t="s">
        <v>963</v>
      </c>
      <c r="D276" s="10">
        <v>57.599520000000005</v>
      </c>
      <c r="E276" s="11">
        <v>23196.458474151685</v>
      </c>
      <c r="F276" s="11">
        <v>7732.1528247172282</v>
      </c>
      <c r="G276" s="11">
        <v>7732.1528247172282</v>
      </c>
      <c r="H276" s="11">
        <v>7732.1528247172282</v>
      </c>
      <c r="I276" s="73"/>
      <c r="J276" s="11">
        <f t="shared" si="25"/>
        <v>7732.15</v>
      </c>
      <c r="K276" s="11">
        <f t="shared" si="26"/>
        <v>7732.15</v>
      </c>
      <c r="L276" s="11">
        <f t="shared" si="27"/>
        <v>7732.15</v>
      </c>
      <c r="M276" s="11">
        <f t="shared" si="28"/>
        <v>23196.46</v>
      </c>
      <c r="N276" s="11">
        <f t="shared" si="24"/>
        <v>1.0000000002037268E-2</v>
      </c>
      <c r="O276" s="11">
        <f t="shared" si="29"/>
        <v>7732.1600000000017</v>
      </c>
    </row>
    <row r="277" spans="1:15" x14ac:dyDescent="0.25">
      <c r="A277" s="9">
        <v>6005425</v>
      </c>
      <c r="B277" s="9" t="s">
        <v>315</v>
      </c>
      <c r="C277" s="9" t="s">
        <v>964</v>
      </c>
      <c r="D277" s="10">
        <v>71.590279999999993</v>
      </c>
      <c r="E277" s="11">
        <v>28830.812429910729</v>
      </c>
      <c r="F277" s="11">
        <v>9610.2708099702431</v>
      </c>
      <c r="G277" s="11">
        <v>9610.2708099702431</v>
      </c>
      <c r="H277" s="11">
        <v>9610.2708099702431</v>
      </c>
      <c r="I277" s="73"/>
      <c r="J277" s="11">
        <f t="shared" si="25"/>
        <v>9610.27</v>
      </c>
      <c r="K277" s="11">
        <f t="shared" si="26"/>
        <v>9610.27</v>
      </c>
      <c r="L277" s="11">
        <f t="shared" si="27"/>
        <v>9610.27</v>
      </c>
      <c r="M277" s="11">
        <f t="shared" si="28"/>
        <v>28830.81</v>
      </c>
      <c r="N277" s="11">
        <f t="shared" si="24"/>
        <v>0</v>
      </c>
      <c r="O277" s="11">
        <f t="shared" si="29"/>
        <v>9610.27</v>
      </c>
    </row>
    <row r="278" spans="1:15" x14ac:dyDescent="0.25">
      <c r="A278" s="9">
        <v>6005433</v>
      </c>
      <c r="B278" s="9" t="s">
        <v>316</v>
      </c>
      <c r="C278" s="9" t="s">
        <v>965</v>
      </c>
      <c r="D278" s="10">
        <v>78.594560000000001</v>
      </c>
      <c r="E278" s="11">
        <v>31651.573612665925</v>
      </c>
      <c r="F278" s="11">
        <v>10550.524537555308</v>
      </c>
      <c r="G278" s="11">
        <v>10550.524537555308</v>
      </c>
      <c r="H278" s="11">
        <v>10550.524537555308</v>
      </c>
      <c r="I278" s="73"/>
      <c r="J278" s="11">
        <f t="shared" si="25"/>
        <v>10550.52</v>
      </c>
      <c r="K278" s="11">
        <f t="shared" si="26"/>
        <v>10550.52</v>
      </c>
      <c r="L278" s="11">
        <f t="shared" si="27"/>
        <v>10550.52</v>
      </c>
      <c r="M278" s="11">
        <f t="shared" si="28"/>
        <v>31651.57</v>
      </c>
      <c r="N278" s="11">
        <f t="shared" si="24"/>
        <v>9.9999999983992893E-3</v>
      </c>
      <c r="O278" s="11">
        <f t="shared" si="29"/>
        <v>10550.529999999999</v>
      </c>
    </row>
    <row r="279" spans="1:15" x14ac:dyDescent="0.25">
      <c r="A279" s="9">
        <v>6005441</v>
      </c>
      <c r="B279" s="9" t="s">
        <v>317</v>
      </c>
      <c r="C279" s="9" t="s">
        <v>966</v>
      </c>
      <c r="D279" s="10">
        <v>157.32689699999997</v>
      </c>
      <c r="E279" s="11">
        <v>63358.63273040537</v>
      </c>
      <c r="F279" s="11">
        <v>21119.544243468456</v>
      </c>
      <c r="G279" s="11">
        <v>21119.544243468456</v>
      </c>
      <c r="H279" s="11">
        <v>21119.544243468456</v>
      </c>
      <c r="I279" s="73"/>
      <c r="J279" s="11">
        <f t="shared" si="25"/>
        <v>21119.54</v>
      </c>
      <c r="K279" s="11">
        <f t="shared" si="26"/>
        <v>21119.54</v>
      </c>
      <c r="L279" s="11">
        <f t="shared" si="27"/>
        <v>21119.54</v>
      </c>
      <c r="M279" s="11">
        <f t="shared" si="28"/>
        <v>63358.63</v>
      </c>
      <c r="N279" s="11">
        <f t="shared" si="24"/>
        <v>9.9999999947613105E-3</v>
      </c>
      <c r="O279" s="11">
        <f t="shared" si="29"/>
        <v>21119.549999999996</v>
      </c>
    </row>
    <row r="280" spans="1:15" x14ac:dyDescent="0.25">
      <c r="A280" s="9">
        <v>6005466</v>
      </c>
      <c r="B280" s="9" t="s">
        <v>318</v>
      </c>
      <c r="C280" s="9" t="s">
        <v>967</v>
      </c>
      <c r="D280" s="10">
        <v>234.14854800000001</v>
      </c>
      <c r="E280" s="11">
        <v>94296.221052969064</v>
      </c>
      <c r="F280" s="11">
        <v>31432.073684323022</v>
      </c>
      <c r="G280" s="11">
        <v>31432.073684323022</v>
      </c>
      <c r="H280" s="11">
        <v>31432.073684323022</v>
      </c>
      <c r="I280" s="73"/>
      <c r="J280" s="11">
        <f t="shared" si="25"/>
        <v>31432.07</v>
      </c>
      <c r="K280" s="11">
        <f t="shared" si="26"/>
        <v>31432.07</v>
      </c>
      <c r="L280" s="11">
        <f t="shared" si="27"/>
        <v>31432.07</v>
      </c>
      <c r="M280" s="11">
        <f t="shared" si="28"/>
        <v>94296.22</v>
      </c>
      <c r="N280" s="11">
        <f t="shared" si="24"/>
        <v>1.0000000009313226E-2</v>
      </c>
      <c r="O280" s="11">
        <f t="shared" si="29"/>
        <v>31432.080000000009</v>
      </c>
    </row>
    <row r="281" spans="1:15" x14ac:dyDescent="0.25">
      <c r="A281" s="9">
        <v>6005474</v>
      </c>
      <c r="B281" s="9" t="s">
        <v>319</v>
      </c>
      <c r="C281" s="9" t="s">
        <v>968</v>
      </c>
      <c r="D281" s="10">
        <v>306.37542500000001</v>
      </c>
      <c r="E281" s="11">
        <v>123383.40360324312</v>
      </c>
      <c r="F281" s="11">
        <v>41127.801201081042</v>
      </c>
      <c r="G281" s="11">
        <v>41127.801201081042</v>
      </c>
      <c r="H281" s="11">
        <v>41127.801201081042</v>
      </c>
      <c r="I281" s="73"/>
      <c r="J281" s="11">
        <f t="shared" si="25"/>
        <v>41127.800000000003</v>
      </c>
      <c r="K281" s="11">
        <f t="shared" si="26"/>
        <v>41127.800000000003</v>
      </c>
      <c r="L281" s="11">
        <f t="shared" si="27"/>
        <v>41127.800000000003</v>
      </c>
      <c r="M281" s="11">
        <f t="shared" si="28"/>
        <v>123383.4</v>
      </c>
      <c r="N281" s="11">
        <f t="shared" si="24"/>
        <v>0</v>
      </c>
      <c r="O281" s="11">
        <f t="shared" si="29"/>
        <v>41127.800000000003</v>
      </c>
    </row>
    <row r="282" spans="1:15" x14ac:dyDescent="0.25">
      <c r="A282" s="9">
        <v>6005490</v>
      </c>
      <c r="B282" s="9" t="s">
        <v>320</v>
      </c>
      <c r="C282" s="9" t="s">
        <v>969</v>
      </c>
      <c r="D282" s="10">
        <v>309.79664400000001</v>
      </c>
      <c r="E282" s="11">
        <v>124761.19571790795</v>
      </c>
      <c r="F282" s="11">
        <v>41587.065239302647</v>
      </c>
      <c r="G282" s="11">
        <v>41587.065239302647</v>
      </c>
      <c r="H282" s="11">
        <v>41587.065239302647</v>
      </c>
      <c r="I282" s="73"/>
      <c r="J282" s="11">
        <f t="shared" si="25"/>
        <v>41587.07</v>
      </c>
      <c r="K282" s="11">
        <f t="shared" si="26"/>
        <v>41587.07</v>
      </c>
      <c r="L282" s="11">
        <f t="shared" si="27"/>
        <v>41587.07</v>
      </c>
      <c r="M282" s="11">
        <f t="shared" si="28"/>
        <v>124761.2</v>
      </c>
      <c r="N282" s="11">
        <f t="shared" si="24"/>
        <v>-9.9999999947613105E-3</v>
      </c>
      <c r="O282" s="11">
        <f t="shared" si="29"/>
        <v>41587.060000000005</v>
      </c>
    </row>
    <row r="283" spans="1:15" x14ac:dyDescent="0.25">
      <c r="A283" s="9">
        <v>6005516</v>
      </c>
      <c r="B283" s="9" t="s">
        <v>321</v>
      </c>
      <c r="C283" s="9" t="s">
        <v>970</v>
      </c>
      <c r="D283" s="10">
        <v>278.08158099999997</v>
      </c>
      <c r="E283" s="11">
        <v>111988.916680086</v>
      </c>
      <c r="F283" s="11">
        <v>37329.638893361996</v>
      </c>
      <c r="G283" s="11">
        <v>37329.638893361996</v>
      </c>
      <c r="H283" s="11">
        <v>37329.638893361996</v>
      </c>
      <c r="I283" s="73"/>
      <c r="J283" s="11">
        <f t="shared" si="25"/>
        <v>37329.64</v>
      </c>
      <c r="K283" s="11">
        <f t="shared" si="26"/>
        <v>37329.64</v>
      </c>
      <c r="L283" s="11">
        <f t="shared" si="27"/>
        <v>37329.64</v>
      </c>
      <c r="M283" s="11">
        <f t="shared" si="28"/>
        <v>111988.92</v>
      </c>
      <c r="N283" s="11">
        <f t="shared" si="24"/>
        <v>0</v>
      </c>
      <c r="O283" s="11">
        <f t="shared" si="29"/>
        <v>37329.64</v>
      </c>
    </row>
    <row r="284" spans="1:15" x14ac:dyDescent="0.25">
      <c r="A284" s="9">
        <v>6005563</v>
      </c>
      <c r="B284" s="9" t="s">
        <v>322</v>
      </c>
      <c r="C284" s="9" t="s">
        <v>971</v>
      </c>
      <c r="D284" s="10">
        <v>291.82144199999999</v>
      </c>
      <c r="E284" s="11">
        <v>117522.22867864289</v>
      </c>
      <c r="F284" s="11">
        <v>39174.076226214296</v>
      </c>
      <c r="G284" s="11">
        <v>39174.076226214296</v>
      </c>
      <c r="H284" s="11">
        <v>39174.076226214296</v>
      </c>
      <c r="I284" s="73"/>
      <c r="J284" s="11">
        <f t="shared" si="25"/>
        <v>39174.080000000002</v>
      </c>
      <c r="K284" s="11">
        <f t="shared" si="26"/>
        <v>39174.080000000002</v>
      </c>
      <c r="L284" s="11">
        <f t="shared" si="27"/>
        <v>39174.080000000002</v>
      </c>
      <c r="M284" s="11">
        <f t="shared" si="28"/>
        <v>117522.23</v>
      </c>
      <c r="N284" s="11">
        <f t="shared" si="24"/>
        <v>-1.0000000009313226E-2</v>
      </c>
      <c r="O284" s="11">
        <f t="shared" si="29"/>
        <v>39174.069999999992</v>
      </c>
    </row>
    <row r="285" spans="1:15" x14ac:dyDescent="0.25">
      <c r="A285" s="9">
        <v>6005573</v>
      </c>
      <c r="B285" s="9" t="s">
        <v>323</v>
      </c>
      <c r="C285" s="9" t="s">
        <v>972</v>
      </c>
      <c r="D285" s="10">
        <v>283.30117200000001</v>
      </c>
      <c r="E285" s="11">
        <v>114090.94853527432</v>
      </c>
      <c r="F285" s="11">
        <v>38030.316178424771</v>
      </c>
      <c r="G285" s="11">
        <v>38030.316178424771</v>
      </c>
      <c r="H285" s="11">
        <v>38030.316178424771</v>
      </c>
      <c r="I285" s="73"/>
      <c r="J285" s="11">
        <f t="shared" si="25"/>
        <v>38030.32</v>
      </c>
      <c r="K285" s="11">
        <f t="shared" si="26"/>
        <v>38030.32</v>
      </c>
      <c r="L285" s="11">
        <f t="shared" si="27"/>
        <v>38030.32</v>
      </c>
      <c r="M285" s="11">
        <f t="shared" si="28"/>
        <v>114090.95</v>
      </c>
      <c r="N285" s="11">
        <f t="shared" si="24"/>
        <v>-9.9999999947613105E-3</v>
      </c>
      <c r="O285" s="11">
        <f t="shared" si="29"/>
        <v>38030.310000000005</v>
      </c>
    </row>
    <row r="286" spans="1:15" x14ac:dyDescent="0.25">
      <c r="A286" s="9">
        <v>6005599</v>
      </c>
      <c r="B286" s="9" t="s">
        <v>324</v>
      </c>
      <c r="C286" s="9" t="s">
        <v>973</v>
      </c>
      <c r="D286" s="10">
        <v>190.89427499999999</v>
      </c>
      <c r="E286" s="11">
        <v>76876.875414774157</v>
      </c>
      <c r="F286" s="11">
        <v>25625.625138258052</v>
      </c>
      <c r="G286" s="11">
        <v>25625.625138258052</v>
      </c>
      <c r="H286" s="11">
        <v>25625.625138258052</v>
      </c>
      <c r="I286" s="73"/>
      <c r="J286" s="11">
        <f t="shared" si="25"/>
        <v>25625.63</v>
      </c>
      <c r="K286" s="11">
        <f t="shared" si="26"/>
        <v>25625.63</v>
      </c>
      <c r="L286" s="11">
        <f t="shared" si="27"/>
        <v>25625.63</v>
      </c>
      <c r="M286" s="11">
        <f t="shared" si="28"/>
        <v>76876.88</v>
      </c>
      <c r="N286" s="11">
        <f t="shared" si="24"/>
        <v>-9.9999999947613105E-3</v>
      </c>
      <c r="O286" s="11">
        <f t="shared" si="29"/>
        <v>25625.620000000006</v>
      </c>
    </row>
    <row r="287" spans="1:15" x14ac:dyDescent="0.25">
      <c r="A287" s="9">
        <v>6005607</v>
      </c>
      <c r="B287" s="9" t="s">
        <v>325</v>
      </c>
      <c r="C287" s="9" t="s">
        <v>974</v>
      </c>
      <c r="D287" s="10">
        <v>965.34381000000008</v>
      </c>
      <c r="E287" s="11">
        <v>388762.9202803144</v>
      </c>
      <c r="F287" s="11">
        <v>129587.64009343814</v>
      </c>
      <c r="G287" s="11">
        <v>129587.64009343814</v>
      </c>
      <c r="H287" s="11">
        <v>129587.64009343814</v>
      </c>
      <c r="I287" s="73"/>
      <c r="J287" s="11">
        <f t="shared" si="25"/>
        <v>129587.64</v>
      </c>
      <c r="K287" s="11">
        <f t="shared" si="26"/>
        <v>129587.64</v>
      </c>
      <c r="L287" s="11">
        <f t="shared" si="27"/>
        <v>129587.64</v>
      </c>
      <c r="M287" s="11">
        <f t="shared" si="28"/>
        <v>388762.92</v>
      </c>
      <c r="N287" s="11">
        <f t="shared" si="24"/>
        <v>0</v>
      </c>
      <c r="O287" s="11">
        <f t="shared" si="29"/>
        <v>129587.64</v>
      </c>
    </row>
    <row r="288" spans="1:15" x14ac:dyDescent="0.25">
      <c r="A288" s="9">
        <v>6005615</v>
      </c>
      <c r="B288" s="9" t="s">
        <v>326</v>
      </c>
      <c r="C288" s="9" t="s">
        <v>975</v>
      </c>
      <c r="D288" s="10">
        <v>366.27679499999999</v>
      </c>
      <c r="E288" s="11">
        <v>147506.86230133288</v>
      </c>
      <c r="F288" s="11">
        <v>49168.954100444294</v>
      </c>
      <c r="G288" s="11">
        <v>49168.954100444294</v>
      </c>
      <c r="H288" s="11">
        <v>49168.954100444294</v>
      </c>
      <c r="I288" s="73"/>
      <c r="J288" s="11">
        <f t="shared" si="25"/>
        <v>49168.95</v>
      </c>
      <c r="K288" s="11">
        <f t="shared" si="26"/>
        <v>49168.95</v>
      </c>
      <c r="L288" s="11">
        <f t="shared" si="27"/>
        <v>49168.95</v>
      </c>
      <c r="M288" s="11">
        <f t="shared" si="28"/>
        <v>147506.85999999999</v>
      </c>
      <c r="N288" s="11">
        <f t="shared" si="24"/>
        <v>1.0000000009313226E-2</v>
      </c>
      <c r="O288" s="11">
        <f t="shared" si="29"/>
        <v>49168.960000000006</v>
      </c>
    </row>
    <row r="289" spans="1:15" x14ac:dyDescent="0.25">
      <c r="A289" s="9">
        <v>6005631</v>
      </c>
      <c r="B289" s="9" t="s">
        <v>327</v>
      </c>
      <c r="C289" s="9" t="s">
        <v>976</v>
      </c>
      <c r="D289" s="10">
        <v>100.742323</v>
      </c>
      <c r="E289" s="11">
        <v>40570.912953078019</v>
      </c>
      <c r="F289" s="11">
        <v>13523.637651026007</v>
      </c>
      <c r="G289" s="11">
        <v>13523.637651026007</v>
      </c>
      <c r="H289" s="11">
        <v>13523.637651026007</v>
      </c>
      <c r="I289" s="73"/>
      <c r="J289" s="11">
        <f t="shared" si="25"/>
        <v>13523.64</v>
      </c>
      <c r="K289" s="11">
        <f t="shared" si="26"/>
        <v>13523.64</v>
      </c>
      <c r="L289" s="11">
        <f t="shared" si="27"/>
        <v>13523.64</v>
      </c>
      <c r="M289" s="11">
        <f t="shared" si="28"/>
        <v>40570.910000000003</v>
      </c>
      <c r="N289" s="11">
        <f t="shared" si="24"/>
        <v>-9.9999999947613105E-3</v>
      </c>
      <c r="O289" s="11">
        <f t="shared" si="29"/>
        <v>13523.630000000005</v>
      </c>
    </row>
    <row r="290" spans="1:15" x14ac:dyDescent="0.25">
      <c r="A290" s="9">
        <v>6005649</v>
      </c>
      <c r="B290" s="9" t="s">
        <v>328</v>
      </c>
      <c r="C290" s="9" t="s">
        <v>977</v>
      </c>
      <c r="D290" s="10">
        <v>143.01899499999999</v>
      </c>
      <c r="E290" s="11">
        <v>57596.559459738688</v>
      </c>
      <c r="F290" s="11">
        <v>19198.853153246229</v>
      </c>
      <c r="G290" s="11">
        <v>19198.853153246229</v>
      </c>
      <c r="H290" s="11">
        <v>19198.853153246229</v>
      </c>
      <c r="I290" s="73"/>
      <c r="J290" s="11">
        <f t="shared" si="25"/>
        <v>19198.849999999999</v>
      </c>
      <c r="K290" s="11">
        <f t="shared" si="26"/>
        <v>19198.849999999999</v>
      </c>
      <c r="L290" s="11">
        <f t="shared" si="27"/>
        <v>19198.849999999999</v>
      </c>
      <c r="M290" s="11">
        <f t="shared" si="28"/>
        <v>57596.56</v>
      </c>
      <c r="N290" s="11">
        <f t="shared" si="24"/>
        <v>1.0000000002037268E-2</v>
      </c>
      <c r="O290" s="11">
        <f t="shared" si="29"/>
        <v>19198.86</v>
      </c>
    </row>
    <row r="291" spans="1:15" x14ac:dyDescent="0.25">
      <c r="A291" s="9">
        <v>6005706</v>
      </c>
      <c r="B291" s="9" t="s">
        <v>329</v>
      </c>
      <c r="C291" s="9" t="s">
        <v>978</v>
      </c>
      <c r="D291" s="10">
        <v>216.17876000000001</v>
      </c>
      <c r="E291" s="11">
        <v>87059.434337883431</v>
      </c>
      <c r="F291" s="11">
        <v>29019.811445961142</v>
      </c>
      <c r="G291" s="11">
        <v>29019.811445961142</v>
      </c>
      <c r="H291" s="11">
        <v>29019.811445961142</v>
      </c>
      <c r="I291" s="73"/>
      <c r="J291" s="11">
        <f t="shared" si="25"/>
        <v>29019.81</v>
      </c>
      <c r="K291" s="11">
        <f t="shared" si="26"/>
        <v>29019.81</v>
      </c>
      <c r="L291" s="11">
        <f t="shared" si="27"/>
        <v>29019.81</v>
      </c>
      <c r="M291" s="11">
        <f t="shared" si="28"/>
        <v>87059.43</v>
      </c>
      <c r="N291" s="11">
        <f t="shared" si="24"/>
        <v>0</v>
      </c>
      <c r="O291" s="11">
        <f t="shared" si="29"/>
        <v>29019.81</v>
      </c>
    </row>
    <row r="292" spans="1:15" x14ac:dyDescent="0.25">
      <c r="A292" s="9">
        <v>6005714</v>
      </c>
      <c r="B292" s="9" t="s">
        <v>330</v>
      </c>
      <c r="C292" s="9" t="s">
        <v>979</v>
      </c>
      <c r="D292" s="10">
        <v>390.40342200000003</v>
      </c>
      <c r="E292" s="11">
        <v>157223.12905714696</v>
      </c>
      <c r="F292" s="11">
        <v>52407.70968571565</v>
      </c>
      <c r="G292" s="11">
        <v>52407.70968571565</v>
      </c>
      <c r="H292" s="11">
        <v>52407.70968571565</v>
      </c>
      <c r="I292" s="73"/>
      <c r="J292" s="11">
        <f t="shared" si="25"/>
        <v>52407.71</v>
      </c>
      <c r="K292" s="11">
        <f t="shared" si="26"/>
        <v>52407.71</v>
      </c>
      <c r="L292" s="11">
        <f t="shared" si="27"/>
        <v>52407.71</v>
      </c>
      <c r="M292" s="11">
        <f t="shared" si="28"/>
        <v>157223.13</v>
      </c>
      <c r="N292" s="11">
        <f t="shared" si="24"/>
        <v>0</v>
      </c>
      <c r="O292" s="11">
        <f t="shared" si="29"/>
        <v>52407.71</v>
      </c>
    </row>
    <row r="293" spans="1:15" x14ac:dyDescent="0.25">
      <c r="A293" s="9">
        <v>6005722</v>
      </c>
      <c r="B293" s="9" t="s">
        <v>331</v>
      </c>
      <c r="C293" s="9" t="s">
        <v>980</v>
      </c>
      <c r="D293" s="10">
        <v>233.161554</v>
      </c>
      <c r="E293" s="11">
        <v>93898.739175772222</v>
      </c>
      <c r="F293" s="11">
        <v>31299.579725257408</v>
      </c>
      <c r="G293" s="11">
        <v>31299.579725257408</v>
      </c>
      <c r="H293" s="11">
        <v>31299.579725257408</v>
      </c>
      <c r="I293" s="73"/>
      <c r="J293" s="11">
        <f t="shared" si="25"/>
        <v>31299.58</v>
      </c>
      <c r="K293" s="11">
        <f t="shared" si="26"/>
        <v>31299.58</v>
      </c>
      <c r="L293" s="11">
        <f t="shared" si="27"/>
        <v>31299.58</v>
      </c>
      <c r="M293" s="11">
        <f t="shared" si="28"/>
        <v>93898.74</v>
      </c>
      <c r="N293" s="11">
        <f t="shared" si="24"/>
        <v>0</v>
      </c>
      <c r="O293" s="11">
        <f t="shared" si="29"/>
        <v>31299.58</v>
      </c>
    </row>
    <row r="294" spans="1:15" x14ac:dyDescent="0.25">
      <c r="A294" s="9">
        <v>6005748</v>
      </c>
      <c r="B294" s="9" t="s">
        <v>332</v>
      </c>
      <c r="C294" s="9" t="s">
        <v>981</v>
      </c>
      <c r="D294" s="10">
        <v>107.36964</v>
      </c>
      <c r="E294" s="11">
        <v>43239.863728805656</v>
      </c>
      <c r="F294" s="11">
        <v>14413.287909601886</v>
      </c>
      <c r="G294" s="11">
        <v>14413.287909601886</v>
      </c>
      <c r="H294" s="11">
        <v>14413.287909601886</v>
      </c>
      <c r="I294" s="73"/>
      <c r="J294" s="11">
        <f t="shared" si="25"/>
        <v>14413.29</v>
      </c>
      <c r="K294" s="11">
        <f t="shared" si="26"/>
        <v>14413.29</v>
      </c>
      <c r="L294" s="11">
        <f t="shared" si="27"/>
        <v>14413.29</v>
      </c>
      <c r="M294" s="11">
        <f t="shared" si="28"/>
        <v>43239.86</v>
      </c>
      <c r="N294" s="11">
        <f t="shared" si="24"/>
        <v>-1.0000000002037268E-2</v>
      </c>
      <c r="O294" s="11">
        <f t="shared" si="29"/>
        <v>14413.279999999999</v>
      </c>
    </row>
    <row r="295" spans="1:15" x14ac:dyDescent="0.25">
      <c r="A295" s="9">
        <v>6005797</v>
      </c>
      <c r="B295" s="9" t="s">
        <v>333</v>
      </c>
      <c r="C295" s="9" t="s">
        <v>982</v>
      </c>
      <c r="D295" s="10">
        <v>285.63825000000003</v>
      </c>
      <c r="E295" s="11">
        <v>115032.13576700568</v>
      </c>
      <c r="F295" s="11">
        <v>38344.045255668556</v>
      </c>
      <c r="G295" s="11">
        <v>38344.045255668556</v>
      </c>
      <c r="H295" s="11">
        <v>38344.045255668556</v>
      </c>
      <c r="I295" s="73"/>
      <c r="J295" s="11">
        <f t="shared" si="25"/>
        <v>38344.050000000003</v>
      </c>
      <c r="K295" s="11">
        <f t="shared" si="26"/>
        <v>38344.050000000003</v>
      </c>
      <c r="L295" s="11">
        <f t="shared" si="27"/>
        <v>38344.050000000003</v>
      </c>
      <c r="M295" s="11">
        <f t="shared" si="28"/>
        <v>115032.14</v>
      </c>
      <c r="N295" s="11">
        <f t="shared" si="24"/>
        <v>-1.0000000009313226E-2</v>
      </c>
      <c r="O295" s="11">
        <f t="shared" si="29"/>
        <v>38344.039999999994</v>
      </c>
    </row>
    <row r="296" spans="1:15" x14ac:dyDescent="0.25">
      <c r="A296" s="9">
        <v>6005847</v>
      </c>
      <c r="B296" s="9" t="s">
        <v>334</v>
      </c>
      <c r="C296" s="9" t="s">
        <v>983</v>
      </c>
      <c r="D296" s="10">
        <v>206.56661600000001</v>
      </c>
      <c r="E296" s="11">
        <v>83188.435080536045</v>
      </c>
      <c r="F296" s="11">
        <v>27729.47836017868</v>
      </c>
      <c r="G296" s="11">
        <v>27729.47836017868</v>
      </c>
      <c r="H296" s="11">
        <v>27729.47836017868</v>
      </c>
      <c r="I296" s="73"/>
      <c r="J296" s="11">
        <f t="shared" si="25"/>
        <v>27729.48</v>
      </c>
      <c r="K296" s="11">
        <f t="shared" si="26"/>
        <v>27729.48</v>
      </c>
      <c r="L296" s="11">
        <f t="shared" si="27"/>
        <v>27729.48</v>
      </c>
      <c r="M296" s="11">
        <f t="shared" si="28"/>
        <v>83188.44</v>
      </c>
      <c r="N296" s="11">
        <f t="shared" si="24"/>
        <v>0</v>
      </c>
      <c r="O296" s="11">
        <f t="shared" si="29"/>
        <v>27729.48</v>
      </c>
    </row>
    <row r="297" spans="1:15" x14ac:dyDescent="0.25">
      <c r="A297" s="9">
        <v>6005854</v>
      </c>
      <c r="B297" s="9" t="s">
        <v>335</v>
      </c>
      <c r="C297" s="9" t="s">
        <v>984</v>
      </c>
      <c r="D297" s="10">
        <v>239.35097999999999</v>
      </c>
      <c r="E297" s="11">
        <v>96391.34264170102</v>
      </c>
      <c r="F297" s="11">
        <v>32130.447547233674</v>
      </c>
      <c r="G297" s="11">
        <v>32130.447547233674</v>
      </c>
      <c r="H297" s="11">
        <v>32130.447547233674</v>
      </c>
      <c r="I297" s="73"/>
      <c r="J297" s="11">
        <f t="shared" si="25"/>
        <v>32130.45</v>
      </c>
      <c r="K297" s="11">
        <f t="shared" si="26"/>
        <v>32130.45</v>
      </c>
      <c r="L297" s="11">
        <f t="shared" si="27"/>
        <v>32130.45</v>
      </c>
      <c r="M297" s="11">
        <f t="shared" si="28"/>
        <v>96391.34</v>
      </c>
      <c r="N297" s="11">
        <f t="shared" si="24"/>
        <v>-1.0000000009313226E-2</v>
      </c>
      <c r="O297" s="11">
        <f t="shared" si="29"/>
        <v>32130.439999999991</v>
      </c>
    </row>
    <row r="298" spans="1:15" x14ac:dyDescent="0.25">
      <c r="A298" s="9">
        <v>6005870</v>
      </c>
      <c r="B298" s="9" t="s">
        <v>336</v>
      </c>
      <c r="C298" s="9" t="s">
        <v>985</v>
      </c>
      <c r="D298" s="10">
        <v>162.52831600000002</v>
      </c>
      <c r="E298" s="11">
        <v>65453.346364132958</v>
      </c>
      <c r="F298" s="11">
        <v>21817.782121377651</v>
      </c>
      <c r="G298" s="11">
        <v>21817.782121377651</v>
      </c>
      <c r="H298" s="11">
        <v>21817.782121377651</v>
      </c>
      <c r="I298" s="73"/>
      <c r="J298" s="11">
        <f t="shared" si="25"/>
        <v>21817.78</v>
      </c>
      <c r="K298" s="11">
        <f t="shared" si="26"/>
        <v>21817.78</v>
      </c>
      <c r="L298" s="11">
        <f t="shared" si="27"/>
        <v>21817.78</v>
      </c>
      <c r="M298" s="11">
        <f t="shared" si="28"/>
        <v>65453.35</v>
      </c>
      <c r="N298" s="11">
        <f t="shared" si="24"/>
        <v>1.0000000002037268E-2</v>
      </c>
      <c r="O298" s="11">
        <f t="shared" si="29"/>
        <v>21817.79</v>
      </c>
    </row>
    <row r="299" spans="1:15" x14ac:dyDescent="0.25">
      <c r="A299" s="9">
        <v>6005888</v>
      </c>
      <c r="B299" s="9" t="s">
        <v>337</v>
      </c>
      <c r="C299" s="9" t="s">
        <v>986</v>
      </c>
      <c r="D299" s="10">
        <v>226.159741</v>
      </c>
      <c r="E299" s="11">
        <v>91078.971502390996</v>
      </c>
      <c r="F299" s="11">
        <v>30359.657167463665</v>
      </c>
      <c r="G299" s="11">
        <v>30359.657167463665</v>
      </c>
      <c r="H299" s="11">
        <v>30359.657167463665</v>
      </c>
      <c r="I299" s="73"/>
      <c r="J299" s="11">
        <f t="shared" si="25"/>
        <v>30359.66</v>
      </c>
      <c r="K299" s="11">
        <f t="shared" si="26"/>
        <v>30359.66</v>
      </c>
      <c r="L299" s="11">
        <f t="shared" si="27"/>
        <v>30359.66</v>
      </c>
      <c r="M299" s="11">
        <f t="shared" si="28"/>
        <v>91078.97</v>
      </c>
      <c r="N299" s="11">
        <f t="shared" si="24"/>
        <v>-9.9999999947613105E-3</v>
      </c>
      <c r="O299" s="11">
        <f t="shared" si="29"/>
        <v>30359.650000000005</v>
      </c>
    </row>
    <row r="300" spans="1:15" x14ac:dyDescent="0.25">
      <c r="A300" s="9">
        <v>6005896</v>
      </c>
      <c r="B300" s="9" t="s">
        <v>338</v>
      </c>
      <c r="C300" s="9" t="s">
        <v>987</v>
      </c>
      <c r="D300" s="10">
        <v>316.27696800000001</v>
      </c>
      <c r="E300" s="11">
        <v>127370.94952427731</v>
      </c>
      <c r="F300" s="11">
        <v>42456.983174759102</v>
      </c>
      <c r="G300" s="11">
        <v>42456.983174759102</v>
      </c>
      <c r="H300" s="11">
        <v>42456.983174759102</v>
      </c>
      <c r="I300" s="73"/>
      <c r="J300" s="11">
        <f t="shared" si="25"/>
        <v>42456.98</v>
      </c>
      <c r="K300" s="11">
        <f t="shared" si="26"/>
        <v>42456.98</v>
      </c>
      <c r="L300" s="11">
        <f t="shared" si="27"/>
        <v>42456.98</v>
      </c>
      <c r="M300" s="11">
        <f t="shared" si="28"/>
        <v>127370.95</v>
      </c>
      <c r="N300" s="11">
        <f t="shared" si="24"/>
        <v>9.9999999947613105E-3</v>
      </c>
      <c r="O300" s="11">
        <f t="shared" si="29"/>
        <v>42456.99</v>
      </c>
    </row>
    <row r="301" spans="1:15" x14ac:dyDescent="0.25">
      <c r="A301" s="9">
        <v>6005904</v>
      </c>
      <c r="B301" s="9" t="s">
        <v>339</v>
      </c>
      <c r="C301" s="9" t="s">
        <v>988</v>
      </c>
      <c r="D301" s="10">
        <v>545.90837999999997</v>
      </c>
      <c r="E301" s="11">
        <v>219848.03115306201</v>
      </c>
      <c r="F301" s="11">
        <v>73282.67705102067</v>
      </c>
      <c r="G301" s="11">
        <v>73282.67705102067</v>
      </c>
      <c r="H301" s="11">
        <v>73282.67705102067</v>
      </c>
      <c r="I301" s="73"/>
      <c r="J301" s="11">
        <f t="shared" si="25"/>
        <v>73282.679999999993</v>
      </c>
      <c r="K301" s="11">
        <f t="shared" si="26"/>
        <v>73282.679999999993</v>
      </c>
      <c r="L301" s="11">
        <f t="shared" si="27"/>
        <v>73282.679999999993</v>
      </c>
      <c r="M301" s="11">
        <f t="shared" si="28"/>
        <v>219848.03</v>
      </c>
      <c r="N301" s="11">
        <f t="shared" si="24"/>
        <v>-9.9999999802093953E-3</v>
      </c>
      <c r="O301" s="11">
        <f t="shared" si="29"/>
        <v>73282.670000000013</v>
      </c>
    </row>
    <row r="302" spans="1:15" x14ac:dyDescent="0.25">
      <c r="A302" s="9">
        <v>6005912</v>
      </c>
      <c r="B302" s="9" t="s">
        <v>340</v>
      </c>
      <c r="C302" s="9" t="s">
        <v>989</v>
      </c>
      <c r="D302" s="10">
        <v>163.07313599999998</v>
      </c>
      <c r="E302" s="11">
        <v>65672.756083274478</v>
      </c>
      <c r="F302" s="11">
        <v>21890.918694424825</v>
      </c>
      <c r="G302" s="11">
        <v>21890.918694424825</v>
      </c>
      <c r="H302" s="11">
        <v>21890.918694424825</v>
      </c>
      <c r="I302" s="73"/>
      <c r="J302" s="11">
        <f t="shared" si="25"/>
        <v>21890.92</v>
      </c>
      <c r="K302" s="11">
        <f t="shared" si="26"/>
        <v>21890.92</v>
      </c>
      <c r="L302" s="11">
        <f t="shared" si="27"/>
        <v>21890.92</v>
      </c>
      <c r="M302" s="11">
        <f t="shared" si="28"/>
        <v>65672.759999999995</v>
      </c>
      <c r="N302" s="11">
        <f t="shared" si="24"/>
        <v>0</v>
      </c>
      <c r="O302" s="11">
        <f t="shared" si="29"/>
        <v>21890.92</v>
      </c>
    </row>
    <row r="303" spans="1:15" x14ac:dyDescent="0.25">
      <c r="A303" s="9">
        <v>6005920</v>
      </c>
      <c r="B303" s="9" t="s">
        <v>341</v>
      </c>
      <c r="C303" s="9" t="s">
        <v>990</v>
      </c>
      <c r="D303" s="10">
        <v>158.09264999999999</v>
      </c>
      <c r="E303" s="11">
        <v>63667.016509748632</v>
      </c>
      <c r="F303" s="11">
        <v>21222.338836582876</v>
      </c>
      <c r="G303" s="11">
        <v>21222.338836582876</v>
      </c>
      <c r="H303" s="11">
        <v>21222.338836582876</v>
      </c>
      <c r="I303" s="73"/>
      <c r="J303" s="11">
        <f t="shared" si="25"/>
        <v>21222.34</v>
      </c>
      <c r="K303" s="11">
        <f t="shared" si="26"/>
        <v>21222.34</v>
      </c>
      <c r="L303" s="11">
        <f t="shared" si="27"/>
        <v>21222.34</v>
      </c>
      <c r="M303" s="11">
        <f t="shared" si="28"/>
        <v>63667.02</v>
      </c>
      <c r="N303" s="11">
        <f t="shared" si="24"/>
        <v>0</v>
      </c>
      <c r="O303" s="11">
        <f t="shared" si="29"/>
        <v>21222.34</v>
      </c>
    </row>
    <row r="304" spans="1:15" x14ac:dyDescent="0.25">
      <c r="A304" s="9">
        <v>6005938</v>
      </c>
      <c r="B304" s="9" t="s">
        <v>342</v>
      </c>
      <c r="C304" s="9" t="s">
        <v>991</v>
      </c>
      <c r="D304" s="10">
        <v>259.36345599999999</v>
      </c>
      <c r="E304" s="11">
        <v>104450.75995106327</v>
      </c>
      <c r="F304" s="11">
        <v>34816.91998368776</v>
      </c>
      <c r="G304" s="11">
        <v>34816.91998368776</v>
      </c>
      <c r="H304" s="11">
        <v>34816.91998368776</v>
      </c>
      <c r="I304" s="73"/>
      <c r="J304" s="11">
        <f t="shared" si="25"/>
        <v>34816.92</v>
      </c>
      <c r="K304" s="11">
        <f t="shared" si="26"/>
        <v>34816.92</v>
      </c>
      <c r="L304" s="11">
        <f t="shared" si="27"/>
        <v>34816.92</v>
      </c>
      <c r="M304" s="11">
        <f t="shared" si="28"/>
        <v>104450.76</v>
      </c>
      <c r="N304" s="11">
        <f t="shared" si="24"/>
        <v>0</v>
      </c>
      <c r="O304" s="11">
        <f t="shared" si="29"/>
        <v>34816.92</v>
      </c>
    </row>
    <row r="305" spans="1:15" x14ac:dyDescent="0.25">
      <c r="A305" s="9">
        <v>6005946</v>
      </c>
      <c r="B305" s="9" t="s">
        <v>343</v>
      </c>
      <c r="C305" s="9" t="s">
        <v>992</v>
      </c>
      <c r="D305" s="10">
        <v>281.362818</v>
      </c>
      <c r="E305" s="11">
        <v>113310.33529285138</v>
      </c>
      <c r="F305" s="11">
        <v>37770.111764283793</v>
      </c>
      <c r="G305" s="11">
        <v>37770.111764283793</v>
      </c>
      <c r="H305" s="11">
        <v>37770.111764283793</v>
      </c>
      <c r="I305" s="73"/>
      <c r="J305" s="11">
        <f t="shared" si="25"/>
        <v>37770.11</v>
      </c>
      <c r="K305" s="11">
        <f t="shared" si="26"/>
        <v>37770.11</v>
      </c>
      <c r="L305" s="11">
        <f t="shared" si="27"/>
        <v>37770.11</v>
      </c>
      <c r="M305" s="11">
        <f t="shared" si="28"/>
        <v>113310.34</v>
      </c>
      <c r="N305" s="11">
        <f t="shared" si="24"/>
        <v>9.9999999947613105E-3</v>
      </c>
      <c r="O305" s="11">
        <f t="shared" si="29"/>
        <v>37770.119999999995</v>
      </c>
    </row>
    <row r="306" spans="1:15" x14ac:dyDescent="0.25">
      <c r="A306" s="9">
        <v>6005953</v>
      </c>
      <c r="B306" s="9" t="s">
        <v>344</v>
      </c>
      <c r="C306" s="9" t="s">
        <v>993</v>
      </c>
      <c r="D306" s="10">
        <v>112.83204700000002</v>
      </c>
      <c r="E306" s="11">
        <v>45439.682358273676</v>
      </c>
      <c r="F306" s="11">
        <v>15146.560786091226</v>
      </c>
      <c r="G306" s="11">
        <v>15146.560786091226</v>
      </c>
      <c r="H306" s="11">
        <v>15146.560786091226</v>
      </c>
      <c r="I306" s="73"/>
      <c r="J306" s="11">
        <f t="shared" si="25"/>
        <v>15146.56</v>
      </c>
      <c r="K306" s="11">
        <f t="shared" si="26"/>
        <v>15146.56</v>
      </c>
      <c r="L306" s="11">
        <f t="shared" si="27"/>
        <v>15146.56</v>
      </c>
      <c r="M306" s="11">
        <f t="shared" si="28"/>
        <v>45439.68</v>
      </c>
      <c r="N306" s="11">
        <f t="shared" si="24"/>
        <v>0</v>
      </c>
      <c r="O306" s="11">
        <f t="shared" si="29"/>
        <v>15146.56</v>
      </c>
    </row>
    <row r="307" spans="1:15" x14ac:dyDescent="0.25">
      <c r="A307" s="9">
        <v>6005961</v>
      </c>
      <c r="B307" s="9" t="s">
        <v>345</v>
      </c>
      <c r="C307" s="9" t="s">
        <v>994</v>
      </c>
      <c r="D307" s="10">
        <v>152.332584</v>
      </c>
      <c r="E307" s="11">
        <v>61347.324752293483</v>
      </c>
      <c r="F307" s="11">
        <v>20449.108250764493</v>
      </c>
      <c r="G307" s="11">
        <v>20449.108250764493</v>
      </c>
      <c r="H307" s="11">
        <v>20449.108250764493</v>
      </c>
      <c r="I307" s="73"/>
      <c r="J307" s="11">
        <f t="shared" si="25"/>
        <v>20449.11</v>
      </c>
      <c r="K307" s="11">
        <f t="shared" si="26"/>
        <v>20449.11</v>
      </c>
      <c r="L307" s="11">
        <f t="shared" si="27"/>
        <v>20449.11</v>
      </c>
      <c r="M307" s="11">
        <f t="shared" si="28"/>
        <v>61347.32</v>
      </c>
      <c r="N307" s="11">
        <f t="shared" si="24"/>
        <v>-1.0000000002037268E-2</v>
      </c>
      <c r="O307" s="11">
        <f t="shared" si="29"/>
        <v>20449.099999999999</v>
      </c>
    </row>
    <row r="308" spans="1:15" x14ac:dyDescent="0.25">
      <c r="A308" s="9">
        <v>6005979</v>
      </c>
      <c r="B308" s="9" t="s">
        <v>346</v>
      </c>
      <c r="C308" s="9" t="s">
        <v>995</v>
      </c>
      <c r="D308" s="10">
        <v>65.986686000000006</v>
      </c>
      <c r="E308" s="11">
        <v>26574.135021366263</v>
      </c>
      <c r="F308" s="11">
        <v>8858.0450071220876</v>
      </c>
      <c r="G308" s="11">
        <v>8858.0450071220876</v>
      </c>
      <c r="H308" s="11">
        <v>8858.0450071220876</v>
      </c>
      <c r="I308" s="73"/>
      <c r="J308" s="11">
        <f t="shared" si="25"/>
        <v>8858.0499999999993</v>
      </c>
      <c r="K308" s="11">
        <f t="shared" si="26"/>
        <v>8858.0499999999993</v>
      </c>
      <c r="L308" s="11">
        <f t="shared" si="27"/>
        <v>8858.0499999999993</v>
      </c>
      <c r="M308" s="11">
        <f t="shared" si="28"/>
        <v>26574.14</v>
      </c>
      <c r="N308" s="11">
        <f t="shared" si="24"/>
        <v>-9.9999999983992893E-3</v>
      </c>
      <c r="O308" s="11">
        <f t="shared" si="29"/>
        <v>8858.0400000000009</v>
      </c>
    </row>
    <row r="309" spans="1:15" x14ac:dyDescent="0.25">
      <c r="A309" s="9">
        <v>6005987</v>
      </c>
      <c r="B309" s="9" t="s">
        <v>347</v>
      </c>
      <c r="C309" s="9" t="s">
        <v>996</v>
      </c>
      <c r="D309" s="10">
        <v>120.65267499999999</v>
      </c>
      <c r="E309" s="11">
        <v>48589.202921010787</v>
      </c>
      <c r="F309" s="11">
        <v>16196.400973670263</v>
      </c>
      <c r="G309" s="11">
        <v>16196.400973670263</v>
      </c>
      <c r="H309" s="11">
        <v>16196.400973670263</v>
      </c>
      <c r="I309" s="73"/>
      <c r="J309" s="11">
        <f t="shared" si="25"/>
        <v>16196.4</v>
      </c>
      <c r="K309" s="11">
        <f t="shared" si="26"/>
        <v>16196.4</v>
      </c>
      <c r="L309" s="11">
        <f t="shared" si="27"/>
        <v>16196.4</v>
      </c>
      <c r="M309" s="11">
        <f t="shared" si="28"/>
        <v>48589.2</v>
      </c>
      <c r="N309" s="11">
        <f t="shared" si="24"/>
        <v>0</v>
      </c>
      <c r="O309" s="11">
        <f t="shared" si="29"/>
        <v>16196.4</v>
      </c>
    </row>
    <row r="310" spans="1:15" x14ac:dyDescent="0.25">
      <c r="A310" s="9">
        <v>6006019</v>
      </c>
      <c r="B310" s="9" t="s">
        <v>348</v>
      </c>
      <c r="C310" s="9" t="s">
        <v>997</v>
      </c>
      <c r="D310" s="10">
        <v>189.48660599999999</v>
      </c>
      <c r="E310" s="11">
        <v>76309.97944925481</v>
      </c>
      <c r="F310" s="11">
        <v>25436.659816418269</v>
      </c>
      <c r="G310" s="11">
        <v>25436.659816418269</v>
      </c>
      <c r="H310" s="11">
        <v>25436.659816418269</v>
      </c>
      <c r="I310" s="73"/>
      <c r="J310" s="11">
        <f t="shared" si="25"/>
        <v>25436.66</v>
      </c>
      <c r="K310" s="11">
        <f t="shared" si="26"/>
        <v>25436.66</v>
      </c>
      <c r="L310" s="11">
        <f t="shared" si="27"/>
        <v>25436.66</v>
      </c>
      <c r="M310" s="11">
        <f t="shared" si="28"/>
        <v>76309.98</v>
      </c>
      <c r="N310" s="11">
        <f t="shared" si="24"/>
        <v>0</v>
      </c>
      <c r="O310" s="11">
        <f t="shared" si="29"/>
        <v>25436.66</v>
      </c>
    </row>
    <row r="311" spans="1:15" x14ac:dyDescent="0.25">
      <c r="A311" s="9">
        <v>6006027</v>
      </c>
      <c r="B311" s="9" t="s">
        <v>349</v>
      </c>
      <c r="C311" s="9" t="s">
        <v>998</v>
      </c>
      <c r="D311" s="10">
        <v>184.82659000000001</v>
      </c>
      <c r="E311" s="11">
        <v>74433.299441628318</v>
      </c>
      <c r="F311" s="11">
        <v>24811.099813876106</v>
      </c>
      <c r="G311" s="11">
        <v>24811.099813876106</v>
      </c>
      <c r="H311" s="11">
        <v>24811.099813876106</v>
      </c>
      <c r="I311" s="73"/>
      <c r="J311" s="11">
        <f t="shared" si="25"/>
        <v>24811.1</v>
      </c>
      <c r="K311" s="11">
        <f t="shared" si="26"/>
        <v>24811.1</v>
      </c>
      <c r="L311" s="11">
        <f t="shared" si="27"/>
        <v>24811.1</v>
      </c>
      <c r="M311" s="11">
        <f t="shared" si="28"/>
        <v>74433.3</v>
      </c>
      <c r="N311" s="11">
        <f t="shared" si="24"/>
        <v>0</v>
      </c>
      <c r="O311" s="11">
        <f t="shared" si="29"/>
        <v>24811.1</v>
      </c>
    </row>
    <row r="312" spans="1:15" x14ac:dyDescent="0.25">
      <c r="A312" s="9">
        <v>6006076</v>
      </c>
      <c r="B312" s="9" t="s">
        <v>350</v>
      </c>
      <c r="C312" s="9" t="s">
        <v>999</v>
      </c>
      <c r="D312" s="10">
        <v>149.09634299999999</v>
      </c>
      <c r="E312" s="11">
        <v>60044.026912852336</v>
      </c>
      <c r="F312" s="11">
        <v>20014.675637617445</v>
      </c>
      <c r="G312" s="11">
        <v>20014.675637617445</v>
      </c>
      <c r="H312" s="11">
        <v>20014.675637617445</v>
      </c>
      <c r="I312" s="73"/>
      <c r="J312" s="11">
        <f t="shared" si="25"/>
        <v>20014.68</v>
      </c>
      <c r="K312" s="11">
        <f t="shared" si="26"/>
        <v>20014.68</v>
      </c>
      <c r="L312" s="11">
        <f t="shared" si="27"/>
        <v>20014.68</v>
      </c>
      <c r="M312" s="11">
        <f t="shared" si="28"/>
        <v>60044.03</v>
      </c>
      <c r="N312" s="11">
        <f t="shared" si="24"/>
        <v>-1.0000000002037268E-2</v>
      </c>
      <c r="O312" s="11">
        <f t="shared" si="29"/>
        <v>20014.669999999998</v>
      </c>
    </row>
    <row r="313" spans="1:15" x14ac:dyDescent="0.25">
      <c r="A313" s="9">
        <v>6006100</v>
      </c>
      <c r="B313" s="9" t="s">
        <v>351</v>
      </c>
      <c r="C313" s="9" t="s">
        <v>1000</v>
      </c>
      <c r="D313" s="10">
        <v>321.159784</v>
      </c>
      <c r="E313" s="11">
        <v>129337.35546969011</v>
      </c>
      <c r="F313" s="11">
        <v>43112.45182323004</v>
      </c>
      <c r="G313" s="11">
        <v>43112.45182323004</v>
      </c>
      <c r="H313" s="11">
        <v>43112.45182323004</v>
      </c>
      <c r="I313" s="73"/>
      <c r="J313" s="11">
        <f t="shared" si="25"/>
        <v>43112.45</v>
      </c>
      <c r="K313" s="11">
        <f t="shared" si="26"/>
        <v>43112.45</v>
      </c>
      <c r="L313" s="11">
        <f t="shared" si="27"/>
        <v>43112.45</v>
      </c>
      <c r="M313" s="11">
        <f t="shared" si="28"/>
        <v>129337.36</v>
      </c>
      <c r="N313" s="11">
        <f t="shared" si="24"/>
        <v>1.0000000009313226E-2</v>
      </c>
      <c r="O313" s="11">
        <f t="shared" si="29"/>
        <v>43112.460000000006</v>
      </c>
    </row>
    <row r="314" spans="1:15" x14ac:dyDescent="0.25">
      <c r="A314" s="9">
        <v>6006118</v>
      </c>
      <c r="B314" s="9" t="s">
        <v>352</v>
      </c>
      <c r="C314" s="9" t="s">
        <v>1001</v>
      </c>
      <c r="D314" s="10">
        <v>217.35680400000001</v>
      </c>
      <c r="E314" s="11">
        <v>87533.855804012375</v>
      </c>
      <c r="F314" s="11">
        <v>29177.951934670793</v>
      </c>
      <c r="G314" s="11">
        <v>29177.951934670793</v>
      </c>
      <c r="H314" s="11">
        <v>29177.951934670793</v>
      </c>
      <c r="I314" s="73"/>
      <c r="J314" s="11">
        <f t="shared" si="25"/>
        <v>29177.95</v>
      </c>
      <c r="K314" s="11">
        <f t="shared" si="26"/>
        <v>29177.95</v>
      </c>
      <c r="L314" s="11">
        <f t="shared" si="27"/>
        <v>29177.95</v>
      </c>
      <c r="M314" s="11">
        <f t="shared" si="28"/>
        <v>87533.86</v>
      </c>
      <c r="N314" s="11">
        <f t="shared" si="24"/>
        <v>9.9999999947613105E-3</v>
      </c>
      <c r="O314" s="11">
        <f t="shared" si="29"/>
        <v>29177.959999999995</v>
      </c>
    </row>
    <row r="315" spans="1:15" x14ac:dyDescent="0.25">
      <c r="A315" s="9">
        <v>6006126</v>
      </c>
      <c r="B315" s="9" t="s">
        <v>353</v>
      </c>
      <c r="C315" s="9" t="s">
        <v>1002</v>
      </c>
      <c r="D315" s="10">
        <v>293.37739099999999</v>
      </c>
      <c r="E315" s="11">
        <v>118148.8399137087</v>
      </c>
      <c r="F315" s="11">
        <v>39382.946637902896</v>
      </c>
      <c r="G315" s="11">
        <v>39382.946637902896</v>
      </c>
      <c r="H315" s="11">
        <v>39382.946637902896</v>
      </c>
      <c r="I315" s="73"/>
      <c r="J315" s="11">
        <f t="shared" si="25"/>
        <v>39382.949999999997</v>
      </c>
      <c r="K315" s="11">
        <f t="shared" si="26"/>
        <v>39382.949999999997</v>
      </c>
      <c r="L315" s="11">
        <f t="shared" si="27"/>
        <v>39382.949999999997</v>
      </c>
      <c r="M315" s="11">
        <f t="shared" si="28"/>
        <v>118148.84</v>
      </c>
      <c r="N315" s="11">
        <f t="shared" si="24"/>
        <v>-9.9999999947613105E-3</v>
      </c>
      <c r="O315" s="11">
        <f t="shared" si="29"/>
        <v>39382.94</v>
      </c>
    </row>
    <row r="316" spans="1:15" x14ac:dyDescent="0.25">
      <c r="A316" s="9">
        <v>6006134</v>
      </c>
      <c r="B316" s="9" t="s">
        <v>354</v>
      </c>
      <c r="C316" s="9" t="s">
        <v>1003</v>
      </c>
      <c r="D316" s="10">
        <v>451.13316000000003</v>
      </c>
      <c r="E316" s="11">
        <v>181680.18782539904</v>
      </c>
      <c r="F316" s="11">
        <v>60560.062608466345</v>
      </c>
      <c r="G316" s="11">
        <v>60560.062608466345</v>
      </c>
      <c r="H316" s="11">
        <v>60560.062608466345</v>
      </c>
      <c r="I316" s="73"/>
      <c r="J316" s="11">
        <f t="shared" si="25"/>
        <v>60560.06</v>
      </c>
      <c r="K316" s="11">
        <f t="shared" si="26"/>
        <v>60560.06</v>
      </c>
      <c r="L316" s="11">
        <f t="shared" si="27"/>
        <v>60560.06</v>
      </c>
      <c r="M316" s="11">
        <f t="shared" si="28"/>
        <v>181680.19</v>
      </c>
      <c r="N316" s="11">
        <f t="shared" si="24"/>
        <v>1.0000000009313226E-2</v>
      </c>
      <c r="O316" s="11">
        <f t="shared" si="29"/>
        <v>60560.070000000007</v>
      </c>
    </row>
    <row r="317" spans="1:15" x14ac:dyDescent="0.25">
      <c r="A317" s="9">
        <v>6006175</v>
      </c>
      <c r="B317" s="9" t="s">
        <v>355</v>
      </c>
      <c r="C317" s="9" t="s">
        <v>1004</v>
      </c>
      <c r="D317" s="10">
        <v>213.509244</v>
      </c>
      <c r="E317" s="11">
        <v>85984.367791494093</v>
      </c>
      <c r="F317" s="11">
        <v>28661.455930498032</v>
      </c>
      <c r="G317" s="11">
        <v>28661.455930498032</v>
      </c>
      <c r="H317" s="11">
        <v>28661.455930498032</v>
      </c>
      <c r="I317" s="73"/>
      <c r="J317" s="11">
        <f t="shared" si="25"/>
        <v>28661.46</v>
      </c>
      <c r="K317" s="11">
        <f t="shared" si="26"/>
        <v>28661.46</v>
      </c>
      <c r="L317" s="11">
        <f t="shared" si="27"/>
        <v>28661.46</v>
      </c>
      <c r="M317" s="11">
        <f t="shared" si="28"/>
        <v>85984.37</v>
      </c>
      <c r="N317" s="11">
        <f t="shared" si="24"/>
        <v>-1.0000000009313226E-2</v>
      </c>
      <c r="O317" s="11">
        <f t="shared" si="29"/>
        <v>28661.44999999999</v>
      </c>
    </row>
    <row r="318" spans="1:15" x14ac:dyDescent="0.25">
      <c r="A318" s="9">
        <v>6006191</v>
      </c>
      <c r="B318" s="9" t="s">
        <v>356</v>
      </c>
      <c r="C318" s="9" t="s">
        <v>1005</v>
      </c>
      <c r="D318" s="10">
        <v>527.68026400000008</v>
      </c>
      <c r="E318" s="11">
        <v>212507.21067650217</v>
      </c>
      <c r="F318" s="11">
        <v>70835.736892167391</v>
      </c>
      <c r="G318" s="11">
        <v>70835.736892167391</v>
      </c>
      <c r="H318" s="11">
        <v>70835.736892167391</v>
      </c>
      <c r="I318" s="73"/>
      <c r="J318" s="11">
        <f t="shared" si="25"/>
        <v>70835.740000000005</v>
      </c>
      <c r="K318" s="11">
        <f t="shared" si="26"/>
        <v>70835.740000000005</v>
      </c>
      <c r="L318" s="11">
        <f t="shared" si="27"/>
        <v>70835.740000000005</v>
      </c>
      <c r="M318" s="11">
        <f t="shared" si="28"/>
        <v>212507.21</v>
      </c>
      <c r="N318" s="11">
        <f t="shared" si="24"/>
        <v>-1.0000000038417056E-2</v>
      </c>
      <c r="O318" s="11">
        <f t="shared" si="29"/>
        <v>70835.729999999967</v>
      </c>
    </row>
    <row r="319" spans="1:15" x14ac:dyDescent="0.25">
      <c r="A319" s="9">
        <v>6006233</v>
      </c>
      <c r="B319" s="9" t="s">
        <v>357</v>
      </c>
      <c r="C319" s="9" t="s">
        <v>1006</v>
      </c>
      <c r="D319" s="10">
        <v>267.37931999999995</v>
      </c>
      <c r="E319" s="11">
        <v>107678.90588718299</v>
      </c>
      <c r="F319" s="11">
        <v>35892.968629060997</v>
      </c>
      <c r="G319" s="11">
        <v>35892.968629060997</v>
      </c>
      <c r="H319" s="11">
        <v>35892.968629060997</v>
      </c>
      <c r="I319" s="73"/>
      <c r="J319" s="11">
        <f t="shared" si="25"/>
        <v>35892.97</v>
      </c>
      <c r="K319" s="11">
        <f t="shared" si="26"/>
        <v>35892.97</v>
      </c>
      <c r="L319" s="11">
        <f t="shared" si="27"/>
        <v>35892.97</v>
      </c>
      <c r="M319" s="11">
        <f t="shared" si="28"/>
        <v>107678.91</v>
      </c>
      <c r="N319" s="11">
        <f t="shared" si="24"/>
        <v>0</v>
      </c>
      <c r="O319" s="11">
        <f t="shared" si="29"/>
        <v>35892.97</v>
      </c>
    </row>
    <row r="320" spans="1:15" x14ac:dyDescent="0.25">
      <c r="A320" s="9">
        <v>6006258</v>
      </c>
      <c r="B320" s="9" t="s">
        <v>358</v>
      </c>
      <c r="C320" s="9" t="s">
        <v>1007</v>
      </c>
      <c r="D320" s="10">
        <v>168.70047300000002</v>
      </c>
      <c r="E320" s="11">
        <v>67938.99526444402</v>
      </c>
      <c r="F320" s="11">
        <v>22646.331754814673</v>
      </c>
      <c r="G320" s="11">
        <v>22646.331754814673</v>
      </c>
      <c r="H320" s="11">
        <v>22646.331754814673</v>
      </c>
      <c r="I320" s="73"/>
      <c r="J320" s="11">
        <f t="shared" si="25"/>
        <v>22646.33</v>
      </c>
      <c r="K320" s="11">
        <f t="shared" si="26"/>
        <v>22646.33</v>
      </c>
      <c r="L320" s="11">
        <f t="shared" si="27"/>
        <v>22646.33</v>
      </c>
      <c r="M320" s="11">
        <f t="shared" si="28"/>
        <v>67939</v>
      </c>
      <c r="N320" s="11">
        <f t="shared" si="24"/>
        <v>9.9999999947613105E-3</v>
      </c>
      <c r="O320" s="11">
        <f t="shared" si="29"/>
        <v>22646.339999999997</v>
      </c>
    </row>
    <row r="321" spans="1:15" x14ac:dyDescent="0.25">
      <c r="A321" s="9">
        <v>6006266</v>
      </c>
      <c r="B321" s="9" t="s">
        <v>359</v>
      </c>
      <c r="C321" s="9" t="s">
        <v>1008</v>
      </c>
      <c r="D321" s="10">
        <v>120.889284</v>
      </c>
      <c r="E321" s="11">
        <v>48684.490014429459</v>
      </c>
      <c r="F321" s="11">
        <v>16228.163338143153</v>
      </c>
      <c r="G321" s="11">
        <v>16228.163338143153</v>
      </c>
      <c r="H321" s="11">
        <v>16228.163338143153</v>
      </c>
      <c r="I321" s="73"/>
      <c r="J321" s="11">
        <f t="shared" si="25"/>
        <v>16228.16</v>
      </c>
      <c r="K321" s="11">
        <f t="shared" si="26"/>
        <v>16228.16</v>
      </c>
      <c r="L321" s="11">
        <f t="shared" si="27"/>
        <v>16228.16</v>
      </c>
      <c r="M321" s="11">
        <f t="shared" si="28"/>
        <v>48684.49</v>
      </c>
      <c r="N321" s="11">
        <f t="shared" si="24"/>
        <v>1.0000000002037268E-2</v>
      </c>
      <c r="O321" s="11">
        <f t="shared" si="29"/>
        <v>16228.170000000002</v>
      </c>
    </row>
    <row r="322" spans="1:15" x14ac:dyDescent="0.25">
      <c r="A322" s="9">
        <v>6006274</v>
      </c>
      <c r="B322" s="9" t="s">
        <v>360</v>
      </c>
      <c r="C322" s="9" t="s">
        <v>1009</v>
      </c>
      <c r="D322" s="10">
        <v>418.80653999999998</v>
      </c>
      <c r="E322" s="11">
        <v>168661.62276722354</v>
      </c>
      <c r="F322" s="11">
        <v>56220.540922407847</v>
      </c>
      <c r="G322" s="11">
        <v>56220.540922407847</v>
      </c>
      <c r="H322" s="11">
        <v>56220.540922407847</v>
      </c>
      <c r="I322" s="73"/>
      <c r="J322" s="11">
        <f t="shared" si="25"/>
        <v>56220.54</v>
      </c>
      <c r="K322" s="11">
        <f t="shared" si="26"/>
        <v>56220.54</v>
      </c>
      <c r="L322" s="11">
        <f t="shared" si="27"/>
        <v>56220.54</v>
      </c>
      <c r="M322" s="11">
        <f t="shared" si="28"/>
        <v>168661.62</v>
      </c>
      <c r="N322" s="11">
        <f t="shared" ref="N322:N385" si="30">M322-SUM(J322:L322)</f>
        <v>0</v>
      </c>
      <c r="O322" s="11">
        <f t="shared" si="29"/>
        <v>56220.54</v>
      </c>
    </row>
    <row r="323" spans="1:15" x14ac:dyDescent="0.25">
      <c r="A323" s="9">
        <v>6006282</v>
      </c>
      <c r="B323" s="9" t="s">
        <v>361</v>
      </c>
      <c r="C323" s="9" t="s">
        <v>1010</v>
      </c>
      <c r="D323" s="10">
        <v>425.60980699999999</v>
      </c>
      <c r="E323" s="11">
        <v>171401.43206518411</v>
      </c>
      <c r="F323" s="11">
        <v>57133.810688394704</v>
      </c>
      <c r="G323" s="11">
        <v>57133.810688394704</v>
      </c>
      <c r="H323" s="11">
        <v>57133.810688394704</v>
      </c>
      <c r="I323" s="73"/>
      <c r="J323" s="11">
        <f t="shared" ref="J323:J386" si="31">ROUND(F323,2)</f>
        <v>57133.81</v>
      </c>
      <c r="K323" s="11">
        <f t="shared" ref="K323:K386" si="32">ROUND(G323,2)</f>
        <v>57133.81</v>
      </c>
      <c r="L323" s="11">
        <f t="shared" ref="L323:L386" si="33">ROUND(H323,2)</f>
        <v>57133.81</v>
      </c>
      <c r="M323" s="11">
        <f t="shared" ref="M323:M386" si="34">ROUND(E323,2)</f>
        <v>171401.43</v>
      </c>
      <c r="N323" s="11">
        <f t="shared" si="30"/>
        <v>0</v>
      </c>
      <c r="O323" s="11">
        <f t="shared" ref="O323:O386" si="35">L323+N323</f>
        <v>57133.81</v>
      </c>
    </row>
    <row r="324" spans="1:15" x14ac:dyDescent="0.25">
      <c r="A324" s="9">
        <v>6006308</v>
      </c>
      <c r="B324" s="9" t="s">
        <v>362</v>
      </c>
      <c r="C324" s="9" t="s">
        <v>1011</v>
      </c>
      <c r="D324" s="10">
        <v>214.06405500000002</v>
      </c>
      <c r="E324" s="11">
        <v>86207.801082648308</v>
      </c>
      <c r="F324" s="11">
        <v>28735.933694216103</v>
      </c>
      <c r="G324" s="11">
        <v>28735.933694216103</v>
      </c>
      <c r="H324" s="11">
        <v>28735.933694216103</v>
      </c>
      <c r="I324" s="73"/>
      <c r="J324" s="11">
        <f t="shared" si="31"/>
        <v>28735.93</v>
      </c>
      <c r="K324" s="11">
        <f t="shared" si="32"/>
        <v>28735.93</v>
      </c>
      <c r="L324" s="11">
        <f t="shared" si="33"/>
        <v>28735.93</v>
      </c>
      <c r="M324" s="11">
        <f t="shared" si="34"/>
        <v>86207.8</v>
      </c>
      <c r="N324" s="11">
        <f t="shared" si="30"/>
        <v>9.9999999947613105E-3</v>
      </c>
      <c r="O324" s="11">
        <f t="shared" si="35"/>
        <v>28735.939999999995</v>
      </c>
    </row>
    <row r="325" spans="1:15" x14ac:dyDescent="0.25">
      <c r="A325" s="9">
        <v>6006332</v>
      </c>
      <c r="B325" s="9" t="s">
        <v>363</v>
      </c>
      <c r="C325" s="9" t="s">
        <v>1012</v>
      </c>
      <c r="D325" s="10">
        <v>496.04132199999998</v>
      </c>
      <c r="E325" s="11">
        <v>199765.58706107803</v>
      </c>
      <c r="F325" s="11">
        <v>66588.529020359347</v>
      </c>
      <c r="G325" s="11">
        <v>66588.529020359347</v>
      </c>
      <c r="H325" s="11">
        <v>66588.529020359347</v>
      </c>
      <c r="I325" s="73"/>
      <c r="J325" s="11">
        <f t="shared" si="31"/>
        <v>66588.53</v>
      </c>
      <c r="K325" s="11">
        <f t="shared" si="32"/>
        <v>66588.53</v>
      </c>
      <c r="L325" s="11">
        <f t="shared" si="33"/>
        <v>66588.53</v>
      </c>
      <c r="M325" s="11">
        <f t="shared" si="34"/>
        <v>199765.59</v>
      </c>
      <c r="N325" s="11">
        <f t="shared" si="30"/>
        <v>0</v>
      </c>
      <c r="O325" s="11">
        <f t="shared" si="35"/>
        <v>66588.53</v>
      </c>
    </row>
    <row r="326" spans="1:15" x14ac:dyDescent="0.25">
      <c r="A326" s="9">
        <v>6006365</v>
      </c>
      <c r="B326" s="9" t="s">
        <v>364</v>
      </c>
      <c r="C326" s="9" t="s">
        <v>1013</v>
      </c>
      <c r="D326" s="10">
        <v>97.064959999999999</v>
      </c>
      <c r="E326" s="11">
        <v>39089.966616652266</v>
      </c>
      <c r="F326" s="11">
        <v>13029.988872217422</v>
      </c>
      <c r="G326" s="11">
        <v>13029.988872217422</v>
      </c>
      <c r="H326" s="11">
        <v>13029.988872217422</v>
      </c>
      <c r="I326" s="73"/>
      <c r="J326" s="11">
        <f t="shared" si="31"/>
        <v>13029.99</v>
      </c>
      <c r="K326" s="11">
        <f t="shared" si="32"/>
        <v>13029.99</v>
      </c>
      <c r="L326" s="11">
        <f t="shared" si="33"/>
        <v>13029.99</v>
      </c>
      <c r="M326" s="11">
        <f t="shared" si="34"/>
        <v>39089.97</v>
      </c>
      <c r="N326" s="11">
        <f t="shared" si="30"/>
        <v>0</v>
      </c>
      <c r="O326" s="11">
        <f t="shared" si="35"/>
        <v>13029.99</v>
      </c>
    </row>
    <row r="327" spans="1:15" x14ac:dyDescent="0.25">
      <c r="A327" s="9">
        <v>6006399</v>
      </c>
      <c r="B327" s="9" t="s">
        <v>365</v>
      </c>
      <c r="C327" s="9" t="s">
        <v>1014</v>
      </c>
      <c r="D327" s="10">
        <v>220.1772</v>
      </c>
      <c r="E327" s="11">
        <v>88669.684691035451</v>
      </c>
      <c r="F327" s="11">
        <v>29556.561563678482</v>
      </c>
      <c r="G327" s="11">
        <v>29556.561563678482</v>
      </c>
      <c r="H327" s="11">
        <v>29556.561563678482</v>
      </c>
      <c r="I327" s="73"/>
      <c r="J327" s="11">
        <f t="shared" si="31"/>
        <v>29556.560000000001</v>
      </c>
      <c r="K327" s="11">
        <f t="shared" si="32"/>
        <v>29556.560000000001</v>
      </c>
      <c r="L327" s="11">
        <f t="shared" si="33"/>
        <v>29556.560000000001</v>
      </c>
      <c r="M327" s="11">
        <f t="shared" si="34"/>
        <v>88669.68</v>
      </c>
      <c r="N327" s="11">
        <f t="shared" si="30"/>
        <v>0</v>
      </c>
      <c r="O327" s="11">
        <f t="shared" si="35"/>
        <v>29556.560000000001</v>
      </c>
    </row>
    <row r="328" spans="1:15" x14ac:dyDescent="0.25">
      <c r="A328" s="9">
        <v>6006498</v>
      </c>
      <c r="B328" s="9" t="s">
        <v>366</v>
      </c>
      <c r="C328" s="9" t="s">
        <v>1015</v>
      </c>
      <c r="D328" s="10">
        <v>188.07651799999999</v>
      </c>
      <c r="E328" s="11">
        <v>75742.109304904661</v>
      </c>
      <c r="F328" s="11">
        <v>25247.369768301553</v>
      </c>
      <c r="G328" s="11">
        <v>25247.369768301553</v>
      </c>
      <c r="H328" s="11">
        <v>25247.369768301553</v>
      </c>
      <c r="I328" s="73"/>
      <c r="J328" s="11">
        <f t="shared" si="31"/>
        <v>25247.37</v>
      </c>
      <c r="K328" s="11">
        <f t="shared" si="32"/>
        <v>25247.37</v>
      </c>
      <c r="L328" s="11">
        <f t="shared" si="33"/>
        <v>25247.37</v>
      </c>
      <c r="M328" s="11">
        <f t="shared" si="34"/>
        <v>75742.11</v>
      </c>
      <c r="N328" s="11">
        <f t="shared" si="30"/>
        <v>0</v>
      </c>
      <c r="O328" s="11">
        <f t="shared" si="35"/>
        <v>25247.37</v>
      </c>
    </row>
    <row r="329" spans="1:15" x14ac:dyDescent="0.25">
      <c r="A329" s="9">
        <v>6006506</v>
      </c>
      <c r="B329" s="9" t="s">
        <v>367</v>
      </c>
      <c r="C329" s="9" t="s">
        <v>1016</v>
      </c>
      <c r="D329" s="10">
        <v>201.92386500000001</v>
      </c>
      <c r="E329" s="11">
        <v>81318.708027648681</v>
      </c>
      <c r="F329" s="11">
        <v>27106.236009216227</v>
      </c>
      <c r="G329" s="11">
        <v>27106.236009216227</v>
      </c>
      <c r="H329" s="11">
        <v>27106.236009216227</v>
      </c>
      <c r="I329" s="73"/>
      <c r="J329" s="11">
        <f t="shared" si="31"/>
        <v>27106.240000000002</v>
      </c>
      <c r="K329" s="11">
        <f t="shared" si="32"/>
        <v>27106.240000000002</v>
      </c>
      <c r="L329" s="11">
        <f t="shared" si="33"/>
        <v>27106.240000000002</v>
      </c>
      <c r="M329" s="11">
        <f t="shared" si="34"/>
        <v>81318.710000000006</v>
      </c>
      <c r="N329" s="11">
        <f t="shared" si="30"/>
        <v>-9.9999999947613105E-3</v>
      </c>
      <c r="O329" s="11">
        <f t="shared" si="35"/>
        <v>27106.230000000007</v>
      </c>
    </row>
    <row r="330" spans="1:15" x14ac:dyDescent="0.25">
      <c r="A330" s="9">
        <v>6006514</v>
      </c>
      <c r="B330" s="9" t="s">
        <v>368</v>
      </c>
      <c r="C330" s="9" t="s">
        <v>1017</v>
      </c>
      <c r="D330" s="10">
        <v>320.41807200000005</v>
      </c>
      <c r="E330" s="11">
        <v>129038.65347342732</v>
      </c>
      <c r="F330" s="11">
        <v>43012.884491142438</v>
      </c>
      <c r="G330" s="11">
        <v>43012.884491142438</v>
      </c>
      <c r="H330" s="11">
        <v>43012.884491142438</v>
      </c>
      <c r="I330" s="73"/>
      <c r="J330" s="11">
        <f t="shared" si="31"/>
        <v>43012.88</v>
      </c>
      <c r="K330" s="11">
        <f t="shared" si="32"/>
        <v>43012.88</v>
      </c>
      <c r="L330" s="11">
        <f t="shared" si="33"/>
        <v>43012.88</v>
      </c>
      <c r="M330" s="11">
        <f t="shared" si="34"/>
        <v>129038.65</v>
      </c>
      <c r="N330" s="11">
        <f t="shared" si="30"/>
        <v>1.0000000009313226E-2</v>
      </c>
      <c r="O330" s="11">
        <f t="shared" si="35"/>
        <v>43012.890000000007</v>
      </c>
    </row>
    <row r="331" spans="1:15" x14ac:dyDescent="0.25">
      <c r="A331" s="9">
        <v>6006522</v>
      </c>
      <c r="B331" s="9" t="s">
        <v>369</v>
      </c>
      <c r="C331" s="9" t="s">
        <v>1018</v>
      </c>
      <c r="D331" s="10">
        <v>145.05479452054794</v>
      </c>
      <c r="E331" s="11">
        <v>58416.415927988564</v>
      </c>
      <c r="F331" s="11">
        <v>19472.138642662856</v>
      </c>
      <c r="G331" s="11">
        <v>19472.138642662856</v>
      </c>
      <c r="H331" s="11">
        <v>19472.138642662856</v>
      </c>
      <c r="I331" s="73"/>
      <c r="J331" s="11">
        <f t="shared" si="31"/>
        <v>19472.14</v>
      </c>
      <c r="K331" s="11">
        <f t="shared" si="32"/>
        <v>19472.14</v>
      </c>
      <c r="L331" s="11">
        <f t="shared" si="33"/>
        <v>19472.14</v>
      </c>
      <c r="M331" s="11">
        <f t="shared" si="34"/>
        <v>58416.42</v>
      </c>
      <c r="N331" s="11">
        <f t="shared" si="30"/>
        <v>0</v>
      </c>
      <c r="O331" s="11">
        <f t="shared" si="35"/>
        <v>19472.14</v>
      </c>
    </row>
    <row r="332" spans="1:15" x14ac:dyDescent="0.25">
      <c r="A332" s="9">
        <v>6006548</v>
      </c>
      <c r="B332" s="9" t="s">
        <v>370</v>
      </c>
      <c r="C332" s="9" t="s">
        <v>1019</v>
      </c>
      <c r="D332" s="10">
        <v>113.961291</v>
      </c>
      <c r="E332" s="11">
        <v>45894.451105533801</v>
      </c>
      <c r="F332" s="11">
        <v>15298.150368511268</v>
      </c>
      <c r="G332" s="11">
        <v>15298.150368511268</v>
      </c>
      <c r="H332" s="11">
        <v>15298.150368511268</v>
      </c>
      <c r="I332" s="73"/>
      <c r="J332" s="11">
        <f t="shared" si="31"/>
        <v>15298.15</v>
      </c>
      <c r="K332" s="11">
        <f t="shared" si="32"/>
        <v>15298.15</v>
      </c>
      <c r="L332" s="11">
        <f t="shared" si="33"/>
        <v>15298.15</v>
      </c>
      <c r="M332" s="11">
        <f t="shared" si="34"/>
        <v>45894.45</v>
      </c>
      <c r="N332" s="11">
        <f t="shared" si="30"/>
        <v>0</v>
      </c>
      <c r="O332" s="11">
        <f t="shared" si="35"/>
        <v>15298.15</v>
      </c>
    </row>
    <row r="333" spans="1:15" x14ac:dyDescent="0.25">
      <c r="A333" s="9">
        <v>6006555</v>
      </c>
      <c r="B333" s="9" t="s">
        <v>371</v>
      </c>
      <c r="C333" s="9" t="s">
        <v>1020</v>
      </c>
      <c r="D333" s="10">
        <v>80.00436599999999</v>
      </c>
      <c r="E333" s="11">
        <v>32219.33019007507</v>
      </c>
      <c r="F333" s="11">
        <v>10739.776730025023</v>
      </c>
      <c r="G333" s="11">
        <v>10739.776730025023</v>
      </c>
      <c r="H333" s="11">
        <v>10739.776730025023</v>
      </c>
      <c r="I333" s="73"/>
      <c r="J333" s="11">
        <f t="shared" si="31"/>
        <v>10739.78</v>
      </c>
      <c r="K333" s="11">
        <f t="shared" si="32"/>
        <v>10739.78</v>
      </c>
      <c r="L333" s="11">
        <f t="shared" si="33"/>
        <v>10739.78</v>
      </c>
      <c r="M333" s="11">
        <f t="shared" si="34"/>
        <v>32219.33</v>
      </c>
      <c r="N333" s="11">
        <f t="shared" si="30"/>
        <v>-1.0000000002037268E-2</v>
      </c>
      <c r="O333" s="11">
        <f t="shared" si="35"/>
        <v>10739.769999999999</v>
      </c>
    </row>
    <row r="334" spans="1:15" x14ac:dyDescent="0.25">
      <c r="A334" s="9">
        <v>6006563</v>
      </c>
      <c r="B334" s="9" t="s">
        <v>372</v>
      </c>
      <c r="C334" s="9" t="s">
        <v>1021</v>
      </c>
      <c r="D334" s="10">
        <v>220.96158</v>
      </c>
      <c r="E334" s="11">
        <v>88985.569929279722</v>
      </c>
      <c r="F334" s="11">
        <v>29661.856643093241</v>
      </c>
      <c r="G334" s="11">
        <v>29661.856643093241</v>
      </c>
      <c r="H334" s="11">
        <v>29661.856643093241</v>
      </c>
      <c r="I334" s="73"/>
      <c r="J334" s="11">
        <f t="shared" si="31"/>
        <v>29661.86</v>
      </c>
      <c r="K334" s="11">
        <f t="shared" si="32"/>
        <v>29661.86</v>
      </c>
      <c r="L334" s="11">
        <f t="shared" si="33"/>
        <v>29661.86</v>
      </c>
      <c r="M334" s="11">
        <f t="shared" si="34"/>
        <v>88985.57</v>
      </c>
      <c r="N334" s="11">
        <f t="shared" si="30"/>
        <v>-9.9999999947613105E-3</v>
      </c>
      <c r="O334" s="11">
        <f t="shared" si="35"/>
        <v>29661.850000000006</v>
      </c>
    </row>
    <row r="335" spans="1:15" x14ac:dyDescent="0.25">
      <c r="A335" s="9">
        <v>6006571</v>
      </c>
      <c r="B335" s="9" t="s">
        <v>373</v>
      </c>
      <c r="C335" s="9" t="s">
        <v>1022</v>
      </c>
      <c r="D335" s="10">
        <v>568.31530499999997</v>
      </c>
      <c r="E335" s="11">
        <v>228871.74012313556</v>
      </c>
      <c r="F335" s="11">
        <v>76290.580041045192</v>
      </c>
      <c r="G335" s="11">
        <v>76290.580041045192</v>
      </c>
      <c r="H335" s="11">
        <v>76290.580041045192</v>
      </c>
      <c r="I335" s="73"/>
      <c r="J335" s="11">
        <f t="shared" si="31"/>
        <v>76290.58</v>
      </c>
      <c r="K335" s="11">
        <f t="shared" si="32"/>
        <v>76290.58</v>
      </c>
      <c r="L335" s="11">
        <f t="shared" si="33"/>
        <v>76290.58</v>
      </c>
      <c r="M335" s="11">
        <f t="shared" si="34"/>
        <v>228871.74</v>
      </c>
      <c r="N335" s="11">
        <f t="shared" si="30"/>
        <v>0</v>
      </c>
      <c r="O335" s="11">
        <f t="shared" si="35"/>
        <v>76290.58</v>
      </c>
    </row>
    <row r="336" spans="1:15" x14ac:dyDescent="0.25">
      <c r="A336" s="9">
        <v>6006597</v>
      </c>
      <c r="B336" s="9" t="s">
        <v>374</v>
      </c>
      <c r="C336" s="9" t="s">
        <v>1023</v>
      </c>
      <c r="D336" s="10">
        <v>222.493145</v>
      </c>
      <c r="E336" s="11">
        <v>89602.361248425499</v>
      </c>
      <c r="F336" s="11">
        <v>29867.453749475168</v>
      </c>
      <c r="G336" s="11">
        <v>29867.453749475168</v>
      </c>
      <c r="H336" s="11">
        <v>29867.453749475168</v>
      </c>
      <c r="I336" s="73"/>
      <c r="J336" s="11">
        <f t="shared" si="31"/>
        <v>29867.45</v>
      </c>
      <c r="K336" s="11">
        <f t="shared" si="32"/>
        <v>29867.45</v>
      </c>
      <c r="L336" s="11">
        <f t="shared" si="33"/>
        <v>29867.45</v>
      </c>
      <c r="M336" s="11">
        <f t="shared" si="34"/>
        <v>89602.36</v>
      </c>
      <c r="N336" s="11">
        <f t="shared" si="30"/>
        <v>9.9999999947613105E-3</v>
      </c>
      <c r="O336" s="11">
        <f t="shared" si="35"/>
        <v>29867.459999999995</v>
      </c>
    </row>
    <row r="337" spans="1:15" x14ac:dyDescent="0.25">
      <c r="A337" s="9">
        <v>6006647</v>
      </c>
      <c r="B337" s="9" t="s">
        <v>375</v>
      </c>
      <c r="C337" s="9" t="s">
        <v>1024</v>
      </c>
      <c r="D337" s="10">
        <v>479.88244600000002</v>
      </c>
      <c r="E337" s="11">
        <v>193258.09019091373</v>
      </c>
      <c r="F337" s="11">
        <v>64419.363396971246</v>
      </c>
      <c r="G337" s="11">
        <v>64419.363396971246</v>
      </c>
      <c r="H337" s="11">
        <v>64419.363396971246</v>
      </c>
      <c r="I337" s="73"/>
      <c r="J337" s="11">
        <f t="shared" si="31"/>
        <v>64419.360000000001</v>
      </c>
      <c r="K337" s="11">
        <f t="shared" si="32"/>
        <v>64419.360000000001</v>
      </c>
      <c r="L337" s="11">
        <f t="shared" si="33"/>
        <v>64419.360000000001</v>
      </c>
      <c r="M337" s="11">
        <f t="shared" si="34"/>
        <v>193258.09</v>
      </c>
      <c r="N337" s="11">
        <f t="shared" si="30"/>
        <v>9.9999999802093953E-3</v>
      </c>
      <c r="O337" s="11">
        <f t="shared" si="35"/>
        <v>64419.369999999981</v>
      </c>
    </row>
    <row r="338" spans="1:15" x14ac:dyDescent="0.25">
      <c r="A338" s="9">
        <v>6006662</v>
      </c>
      <c r="B338" s="9" t="s">
        <v>376</v>
      </c>
      <c r="C338" s="9" t="s">
        <v>1025</v>
      </c>
      <c r="D338" s="10">
        <v>403.38953199999997</v>
      </c>
      <c r="E338" s="11">
        <v>162452.89071758726</v>
      </c>
      <c r="F338" s="11">
        <v>54150.963572529086</v>
      </c>
      <c r="G338" s="11">
        <v>54150.963572529086</v>
      </c>
      <c r="H338" s="11">
        <v>54150.963572529086</v>
      </c>
      <c r="I338" s="73"/>
      <c r="J338" s="11">
        <f t="shared" si="31"/>
        <v>54150.96</v>
      </c>
      <c r="K338" s="11">
        <f t="shared" si="32"/>
        <v>54150.96</v>
      </c>
      <c r="L338" s="11">
        <f t="shared" si="33"/>
        <v>54150.96</v>
      </c>
      <c r="M338" s="11">
        <f t="shared" si="34"/>
        <v>162452.89000000001</v>
      </c>
      <c r="N338" s="11">
        <f t="shared" si="30"/>
        <v>1.0000000009313226E-2</v>
      </c>
      <c r="O338" s="11">
        <f t="shared" si="35"/>
        <v>54150.970000000008</v>
      </c>
    </row>
    <row r="339" spans="1:15" x14ac:dyDescent="0.25">
      <c r="A339" s="9">
        <v>6006670</v>
      </c>
      <c r="B339" s="9" t="s">
        <v>377</v>
      </c>
      <c r="C339" s="9" t="s">
        <v>1026</v>
      </c>
      <c r="D339" s="10">
        <v>200.69789999999998</v>
      </c>
      <c r="E339" s="11">
        <v>80824.987833222345</v>
      </c>
      <c r="F339" s="11">
        <v>26941.662611074116</v>
      </c>
      <c r="G339" s="11">
        <v>26941.662611074116</v>
      </c>
      <c r="H339" s="11">
        <v>26941.662611074116</v>
      </c>
      <c r="I339" s="73"/>
      <c r="J339" s="11">
        <f t="shared" si="31"/>
        <v>26941.66</v>
      </c>
      <c r="K339" s="11">
        <f t="shared" si="32"/>
        <v>26941.66</v>
      </c>
      <c r="L339" s="11">
        <f t="shared" si="33"/>
        <v>26941.66</v>
      </c>
      <c r="M339" s="11">
        <f t="shared" si="34"/>
        <v>80824.990000000005</v>
      </c>
      <c r="N339" s="11">
        <f t="shared" si="30"/>
        <v>1.0000000009313226E-2</v>
      </c>
      <c r="O339" s="11">
        <f t="shared" si="35"/>
        <v>26941.670000000009</v>
      </c>
    </row>
    <row r="340" spans="1:15" x14ac:dyDescent="0.25">
      <c r="A340" s="9">
        <v>6006688</v>
      </c>
      <c r="B340" s="9" t="s">
        <v>378</v>
      </c>
      <c r="C340" s="9" t="s">
        <v>1027</v>
      </c>
      <c r="D340" s="10">
        <v>273.01937799999996</v>
      </c>
      <c r="E340" s="11">
        <v>109950.26806500681</v>
      </c>
      <c r="F340" s="11">
        <v>36650.089355002267</v>
      </c>
      <c r="G340" s="11">
        <v>36650.089355002267</v>
      </c>
      <c r="H340" s="11">
        <v>36650.089355002267</v>
      </c>
      <c r="I340" s="73"/>
      <c r="J340" s="11">
        <f t="shared" si="31"/>
        <v>36650.089999999997</v>
      </c>
      <c r="K340" s="11">
        <f t="shared" si="32"/>
        <v>36650.089999999997</v>
      </c>
      <c r="L340" s="11">
        <f t="shared" si="33"/>
        <v>36650.089999999997</v>
      </c>
      <c r="M340" s="11">
        <f t="shared" si="34"/>
        <v>109950.27</v>
      </c>
      <c r="N340" s="11">
        <f t="shared" si="30"/>
        <v>0</v>
      </c>
      <c r="O340" s="11">
        <f t="shared" si="35"/>
        <v>36650.089999999997</v>
      </c>
    </row>
    <row r="341" spans="1:15" x14ac:dyDescent="0.25">
      <c r="A341" s="9">
        <v>6006696</v>
      </c>
      <c r="B341" s="9" t="s">
        <v>379</v>
      </c>
      <c r="C341" s="9" t="s">
        <v>1028</v>
      </c>
      <c r="D341" s="10">
        <v>424.663296</v>
      </c>
      <c r="E341" s="11">
        <v>171020.25348753575</v>
      </c>
      <c r="F341" s="11">
        <v>57006.751162511915</v>
      </c>
      <c r="G341" s="11">
        <v>57006.751162511915</v>
      </c>
      <c r="H341" s="11">
        <v>57006.751162511915</v>
      </c>
      <c r="I341" s="73"/>
      <c r="J341" s="11">
        <f t="shared" si="31"/>
        <v>57006.75</v>
      </c>
      <c r="K341" s="11">
        <f t="shared" si="32"/>
        <v>57006.75</v>
      </c>
      <c r="L341" s="11">
        <f t="shared" si="33"/>
        <v>57006.75</v>
      </c>
      <c r="M341" s="11">
        <f t="shared" si="34"/>
        <v>171020.25</v>
      </c>
      <c r="N341" s="11">
        <f t="shared" si="30"/>
        <v>0</v>
      </c>
      <c r="O341" s="11">
        <f t="shared" si="35"/>
        <v>57006.75</v>
      </c>
    </row>
    <row r="342" spans="1:15" x14ac:dyDescent="0.25">
      <c r="A342" s="9">
        <v>6006704</v>
      </c>
      <c r="B342" s="9" t="s">
        <v>380</v>
      </c>
      <c r="C342" s="9" t="s">
        <v>1029</v>
      </c>
      <c r="D342" s="10">
        <v>177.5823</v>
      </c>
      <c r="E342" s="11">
        <v>71515.881515928384</v>
      </c>
      <c r="F342" s="11">
        <v>23838.627171976128</v>
      </c>
      <c r="G342" s="11">
        <v>23838.627171976128</v>
      </c>
      <c r="H342" s="11">
        <v>23838.627171976128</v>
      </c>
      <c r="I342" s="73"/>
      <c r="J342" s="11">
        <f t="shared" si="31"/>
        <v>23838.63</v>
      </c>
      <c r="K342" s="11">
        <f t="shared" si="32"/>
        <v>23838.63</v>
      </c>
      <c r="L342" s="11">
        <f t="shared" si="33"/>
        <v>23838.63</v>
      </c>
      <c r="M342" s="11">
        <f t="shared" si="34"/>
        <v>71515.88</v>
      </c>
      <c r="N342" s="11">
        <f t="shared" si="30"/>
        <v>-9.9999999947613105E-3</v>
      </c>
      <c r="O342" s="11">
        <f t="shared" si="35"/>
        <v>23838.620000000006</v>
      </c>
    </row>
    <row r="343" spans="1:15" x14ac:dyDescent="0.25">
      <c r="A343" s="9">
        <v>6006712</v>
      </c>
      <c r="B343" s="9" t="s">
        <v>381</v>
      </c>
      <c r="C343" s="9" t="s">
        <v>1030</v>
      </c>
      <c r="D343" s="10">
        <v>399.26701000000003</v>
      </c>
      <c r="E343" s="11">
        <v>160792.67010495413</v>
      </c>
      <c r="F343" s="11">
        <v>53597.556701651374</v>
      </c>
      <c r="G343" s="11">
        <v>53597.556701651374</v>
      </c>
      <c r="H343" s="11">
        <v>53597.556701651374</v>
      </c>
      <c r="I343" s="73"/>
      <c r="J343" s="11">
        <f t="shared" si="31"/>
        <v>53597.56</v>
      </c>
      <c r="K343" s="11">
        <f t="shared" si="32"/>
        <v>53597.56</v>
      </c>
      <c r="L343" s="11">
        <f t="shared" si="33"/>
        <v>53597.56</v>
      </c>
      <c r="M343" s="11">
        <f t="shared" si="34"/>
        <v>160792.67000000001</v>
      </c>
      <c r="N343" s="11">
        <f t="shared" si="30"/>
        <v>-9.9999999802093953E-3</v>
      </c>
      <c r="O343" s="11">
        <f t="shared" si="35"/>
        <v>53597.550000000017</v>
      </c>
    </row>
    <row r="344" spans="1:15" x14ac:dyDescent="0.25">
      <c r="A344" s="9">
        <v>6006720</v>
      </c>
      <c r="B344" s="9" t="s">
        <v>382</v>
      </c>
      <c r="C344" s="9" t="s">
        <v>1031</v>
      </c>
      <c r="D344" s="10">
        <v>389.93593600000003</v>
      </c>
      <c r="E344" s="11">
        <v>157034.86325933741</v>
      </c>
      <c r="F344" s="11">
        <v>52344.954419779133</v>
      </c>
      <c r="G344" s="11">
        <v>52344.954419779133</v>
      </c>
      <c r="H344" s="11">
        <v>52344.954419779133</v>
      </c>
      <c r="I344" s="73"/>
      <c r="J344" s="11">
        <f t="shared" si="31"/>
        <v>52344.95</v>
      </c>
      <c r="K344" s="11">
        <f t="shared" si="32"/>
        <v>52344.95</v>
      </c>
      <c r="L344" s="11">
        <f t="shared" si="33"/>
        <v>52344.95</v>
      </c>
      <c r="M344" s="11">
        <f t="shared" si="34"/>
        <v>157034.85999999999</v>
      </c>
      <c r="N344" s="11">
        <f t="shared" si="30"/>
        <v>1.0000000009313226E-2</v>
      </c>
      <c r="O344" s="11">
        <f t="shared" si="35"/>
        <v>52344.960000000006</v>
      </c>
    </row>
    <row r="345" spans="1:15" x14ac:dyDescent="0.25">
      <c r="A345" s="9">
        <v>6006761</v>
      </c>
      <c r="B345" s="9" t="s">
        <v>383</v>
      </c>
      <c r="C345" s="9" t="s">
        <v>1032</v>
      </c>
      <c r="D345" s="10">
        <v>605.44601</v>
      </c>
      <c r="E345" s="11">
        <v>243825.00460604232</v>
      </c>
      <c r="F345" s="11">
        <v>81275.001535347445</v>
      </c>
      <c r="G345" s="11">
        <v>81275.001535347445</v>
      </c>
      <c r="H345" s="11">
        <v>81275.001535347445</v>
      </c>
      <c r="I345" s="73"/>
      <c r="J345" s="11">
        <f t="shared" si="31"/>
        <v>81275</v>
      </c>
      <c r="K345" s="11">
        <f t="shared" si="32"/>
        <v>81275</v>
      </c>
      <c r="L345" s="11">
        <f t="shared" si="33"/>
        <v>81275</v>
      </c>
      <c r="M345" s="11">
        <f t="shared" si="34"/>
        <v>243825</v>
      </c>
      <c r="N345" s="11">
        <f t="shared" si="30"/>
        <v>0</v>
      </c>
      <c r="O345" s="11">
        <f t="shared" si="35"/>
        <v>81275</v>
      </c>
    </row>
    <row r="346" spans="1:15" x14ac:dyDescent="0.25">
      <c r="A346" s="9">
        <v>6006779</v>
      </c>
      <c r="B346" s="9" t="s">
        <v>384</v>
      </c>
      <c r="C346" s="9" t="s">
        <v>1033</v>
      </c>
      <c r="D346" s="10">
        <v>137.54707999999999</v>
      </c>
      <c r="E346" s="11">
        <v>55392.911771848441</v>
      </c>
      <c r="F346" s="11">
        <v>18464.303923949479</v>
      </c>
      <c r="G346" s="11">
        <v>18464.303923949479</v>
      </c>
      <c r="H346" s="11">
        <v>18464.303923949479</v>
      </c>
      <c r="I346" s="73"/>
      <c r="J346" s="11">
        <f t="shared" si="31"/>
        <v>18464.3</v>
      </c>
      <c r="K346" s="11">
        <f t="shared" si="32"/>
        <v>18464.3</v>
      </c>
      <c r="L346" s="11">
        <f t="shared" si="33"/>
        <v>18464.3</v>
      </c>
      <c r="M346" s="11">
        <f t="shared" si="34"/>
        <v>55392.91</v>
      </c>
      <c r="N346" s="11">
        <f t="shared" si="30"/>
        <v>1.0000000009313226E-2</v>
      </c>
      <c r="O346" s="11">
        <f t="shared" si="35"/>
        <v>18464.310000000009</v>
      </c>
    </row>
    <row r="347" spans="1:15" x14ac:dyDescent="0.25">
      <c r="A347" s="9">
        <v>6006795</v>
      </c>
      <c r="B347" s="9" t="s">
        <v>385</v>
      </c>
      <c r="C347" s="9" t="s">
        <v>1034</v>
      </c>
      <c r="D347" s="10">
        <v>239.16059999999999</v>
      </c>
      <c r="E347" s="11">
        <v>96314.672874933705</v>
      </c>
      <c r="F347" s="11">
        <v>32104.890958311236</v>
      </c>
      <c r="G347" s="11">
        <v>32104.890958311236</v>
      </c>
      <c r="H347" s="11">
        <v>32104.890958311236</v>
      </c>
      <c r="I347" s="73"/>
      <c r="J347" s="11">
        <f t="shared" si="31"/>
        <v>32104.89</v>
      </c>
      <c r="K347" s="11">
        <f t="shared" si="32"/>
        <v>32104.89</v>
      </c>
      <c r="L347" s="11">
        <f t="shared" si="33"/>
        <v>32104.89</v>
      </c>
      <c r="M347" s="11">
        <f t="shared" si="34"/>
        <v>96314.67</v>
      </c>
      <c r="N347" s="11">
        <f t="shared" si="30"/>
        <v>0</v>
      </c>
      <c r="O347" s="11">
        <f t="shared" si="35"/>
        <v>32104.89</v>
      </c>
    </row>
    <row r="348" spans="1:15" x14ac:dyDescent="0.25">
      <c r="A348" s="9">
        <v>6006829</v>
      </c>
      <c r="B348" s="9" t="s">
        <v>386</v>
      </c>
      <c r="C348" s="9" t="s">
        <v>1035</v>
      </c>
      <c r="D348" s="10">
        <v>141.77446799999998</v>
      </c>
      <c r="E348" s="11">
        <v>57095.363983188516</v>
      </c>
      <c r="F348" s="11">
        <v>19031.787994396171</v>
      </c>
      <c r="G348" s="11">
        <v>19031.787994396171</v>
      </c>
      <c r="H348" s="11">
        <v>19031.787994396171</v>
      </c>
      <c r="I348" s="73"/>
      <c r="J348" s="11">
        <f t="shared" si="31"/>
        <v>19031.79</v>
      </c>
      <c r="K348" s="11">
        <f t="shared" si="32"/>
        <v>19031.79</v>
      </c>
      <c r="L348" s="11">
        <f t="shared" si="33"/>
        <v>19031.79</v>
      </c>
      <c r="M348" s="11">
        <f t="shared" si="34"/>
        <v>57095.360000000001</v>
      </c>
      <c r="N348" s="11">
        <f t="shared" si="30"/>
        <v>-1.0000000002037268E-2</v>
      </c>
      <c r="O348" s="11">
        <f t="shared" si="35"/>
        <v>19031.78</v>
      </c>
    </row>
    <row r="349" spans="1:15" x14ac:dyDescent="0.25">
      <c r="A349" s="9">
        <v>6006837</v>
      </c>
      <c r="B349" s="9" t="s">
        <v>387</v>
      </c>
      <c r="C349" s="9" t="s">
        <v>1036</v>
      </c>
      <c r="D349" s="10">
        <v>340.61776000000003</v>
      </c>
      <c r="E349" s="11">
        <v>137173.464733709</v>
      </c>
      <c r="F349" s="11">
        <v>45724.488244569664</v>
      </c>
      <c r="G349" s="11">
        <v>45724.488244569664</v>
      </c>
      <c r="H349" s="11">
        <v>45724.488244569664</v>
      </c>
      <c r="I349" s="73"/>
      <c r="J349" s="11">
        <f t="shared" si="31"/>
        <v>45724.49</v>
      </c>
      <c r="K349" s="11">
        <f t="shared" si="32"/>
        <v>45724.49</v>
      </c>
      <c r="L349" s="11">
        <f t="shared" si="33"/>
        <v>45724.49</v>
      </c>
      <c r="M349" s="11">
        <f t="shared" si="34"/>
        <v>137173.46</v>
      </c>
      <c r="N349" s="11">
        <f t="shared" si="30"/>
        <v>-1.0000000009313226E-2</v>
      </c>
      <c r="O349" s="11">
        <f t="shared" si="35"/>
        <v>45724.479999999989</v>
      </c>
    </row>
    <row r="350" spans="1:15" x14ac:dyDescent="0.25">
      <c r="A350" s="9">
        <v>6006845</v>
      </c>
      <c r="B350" s="9" t="s">
        <v>388</v>
      </c>
      <c r="C350" s="9" t="s">
        <v>1037</v>
      </c>
      <c r="D350" s="10">
        <v>139.02892499999999</v>
      </c>
      <c r="E350" s="11">
        <v>55989.679870048371</v>
      </c>
      <c r="F350" s="11">
        <v>18663.226623349456</v>
      </c>
      <c r="G350" s="11">
        <v>18663.226623349456</v>
      </c>
      <c r="H350" s="11">
        <v>18663.226623349456</v>
      </c>
      <c r="I350" s="73"/>
      <c r="J350" s="11">
        <f t="shared" si="31"/>
        <v>18663.23</v>
      </c>
      <c r="K350" s="11">
        <f t="shared" si="32"/>
        <v>18663.23</v>
      </c>
      <c r="L350" s="11">
        <f t="shared" si="33"/>
        <v>18663.23</v>
      </c>
      <c r="M350" s="11">
        <f t="shared" si="34"/>
        <v>55989.68</v>
      </c>
      <c r="N350" s="11">
        <f t="shared" si="30"/>
        <v>-1.0000000002037268E-2</v>
      </c>
      <c r="O350" s="11">
        <f t="shared" si="35"/>
        <v>18663.219999999998</v>
      </c>
    </row>
    <row r="351" spans="1:15" x14ac:dyDescent="0.25">
      <c r="A351" s="9">
        <v>6006860</v>
      </c>
      <c r="B351" s="9" t="s">
        <v>389</v>
      </c>
      <c r="C351" s="9" t="s">
        <v>1038</v>
      </c>
      <c r="D351" s="10">
        <v>313.46346</v>
      </c>
      <c r="E351" s="11">
        <v>126237.89457019621</v>
      </c>
      <c r="F351" s="11">
        <v>42079.298190065405</v>
      </c>
      <c r="G351" s="11">
        <v>42079.298190065405</v>
      </c>
      <c r="H351" s="11">
        <v>42079.298190065405</v>
      </c>
      <c r="I351" s="73"/>
      <c r="J351" s="11">
        <f t="shared" si="31"/>
        <v>42079.3</v>
      </c>
      <c r="K351" s="11">
        <f t="shared" si="32"/>
        <v>42079.3</v>
      </c>
      <c r="L351" s="11">
        <f t="shared" si="33"/>
        <v>42079.3</v>
      </c>
      <c r="M351" s="11">
        <f t="shared" si="34"/>
        <v>126237.89</v>
      </c>
      <c r="N351" s="11">
        <f t="shared" si="30"/>
        <v>-1.0000000009313226E-2</v>
      </c>
      <c r="O351" s="11">
        <f t="shared" si="35"/>
        <v>42079.289999999994</v>
      </c>
    </row>
    <row r="352" spans="1:15" x14ac:dyDescent="0.25">
      <c r="A352" s="9">
        <v>6006878</v>
      </c>
      <c r="B352" s="9" t="s">
        <v>390</v>
      </c>
      <c r="C352" s="9" t="s">
        <v>1039</v>
      </c>
      <c r="D352" s="10">
        <v>204.20205000000001</v>
      </c>
      <c r="E352" s="11">
        <v>82236.177891094354</v>
      </c>
      <c r="F352" s="11">
        <v>27412.05929703145</v>
      </c>
      <c r="G352" s="11">
        <v>27412.05929703145</v>
      </c>
      <c r="H352" s="11">
        <v>27412.05929703145</v>
      </c>
      <c r="I352" s="73"/>
      <c r="J352" s="11">
        <f t="shared" si="31"/>
        <v>27412.06</v>
      </c>
      <c r="K352" s="11">
        <f t="shared" si="32"/>
        <v>27412.06</v>
      </c>
      <c r="L352" s="11">
        <f t="shared" si="33"/>
        <v>27412.06</v>
      </c>
      <c r="M352" s="11">
        <f t="shared" si="34"/>
        <v>82236.179999999993</v>
      </c>
      <c r="N352" s="11">
        <f t="shared" si="30"/>
        <v>0</v>
      </c>
      <c r="O352" s="11">
        <f t="shared" si="35"/>
        <v>27412.06</v>
      </c>
    </row>
    <row r="353" spans="1:15" x14ac:dyDescent="0.25">
      <c r="A353" s="9">
        <v>6006886</v>
      </c>
      <c r="B353" s="9" t="s">
        <v>391</v>
      </c>
      <c r="C353" s="9" t="s">
        <v>1040</v>
      </c>
      <c r="D353" s="10">
        <v>96.108419999999995</v>
      </c>
      <c r="E353" s="11">
        <v>38704.749163644585</v>
      </c>
      <c r="F353" s="11">
        <v>12901.583054548195</v>
      </c>
      <c r="G353" s="11">
        <v>12901.583054548195</v>
      </c>
      <c r="H353" s="11">
        <v>12901.583054548195</v>
      </c>
      <c r="I353" s="73"/>
      <c r="J353" s="11">
        <f t="shared" si="31"/>
        <v>12901.58</v>
      </c>
      <c r="K353" s="11">
        <f t="shared" si="32"/>
        <v>12901.58</v>
      </c>
      <c r="L353" s="11">
        <f t="shared" si="33"/>
        <v>12901.58</v>
      </c>
      <c r="M353" s="11">
        <f t="shared" si="34"/>
        <v>38704.75</v>
      </c>
      <c r="N353" s="11">
        <f t="shared" si="30"/>
        <v>1.0000000002037268E-2</v>
      </c>
      <c r="O353" s="11">
        <f t="shared" si="35"/>
        <v>12901.590000000002</v>
      </c>
    </row>
    <row r="354" spans="1:15" x14ac:dyDescent="0.25">
      <c r="A354" s="9">
        <v>6006902</v>
      </c>
      <c r="B354" s="9" t="s">
        <v>392</v>
      </c>
      <c r="C354" s="9" t="s">
        <v>1041</v>
      </c>
      <c r="D354" s="10">
        <v>227.40048300000001</v>
      </c>
      <c r="E354" s="11">
        <v>91578.642685069877</v>
      </c>
      <c r="F354" s="11">
        <v>30526.214228356625</v>
      </c>
      <c r="G354" s="11">
        <v>30526.214228356625</v>
      </c>
      <c r="H354" s="11">
        <v>30526.214228356625</v>
      </c>
      <c r="I354" s="73"/>
      <c r="J354" s="11">
        <f t="shared" si="31"/>
        <v>30526.21</v>
      </c>
      <c r="K354" s="11">
        <f t="shared" si="32"/>
        <v>30526.21</v>
      </c>
      <c r="L354" s="11">
        <f t="shared" si="33"/>
        <v>30526.21</v>
      </c>
      <c r="M354" s="11">
        <f t="shared" si="34"/>
        <v>91578.64</v>
      </c>
      <c r="N354" s="11">
        <f t="shared" si="30"/>
        <v>9.9999999947613105E-3</v>
      </c>
      <c r="O354" s="11">
        <f t="shared" si="35"/>
        <v>30526.219999999994</v>
      </c>
    </row>
    <row r="355" spans="1:15" x14ac:dyDescent="0.25">
      <c r="A355" s="9">
        <v>6006910</v>
      </c>
      <c r="B355" s="9" t="s">
        <v>393</v>
      </c>
      <c r="C355" s="9" t="s">
        <v>1042</v>
      </c>
      <c r="D355" s="10">
        <v>229.15633800000003</v>
      </c>
      <c r="E355" s="11">
        <v>92285.759994278924</v>
      </c>
      <c r="F355" s="11">
        <v>30761.919998092973</v>
      </c>
      <c r="G355" s="11">
        <v>30761.919998092973</v>
      </c>
      <c r="H355" s="11">
        <v>30761.919998092973</v>
      </c>
      <c r="I355" s="73"/>
      <c r="J355" s="11">
        <f t="shared" si="31"/>
        <v>30761.919999999998</v>
      </c>
      <c r="K355" s="11">
        <f t="shared" si="32"/>
        <v>30761.919999999998</v>
      </c>
      <c r="L355" s="11">
        <f t="shared" si="33"/>
        <v>30761.919999999998</v>
      </c>
      <c r="M355" s="11">
        <f t="shared" si="34"/>
        <v>92285.759999999995</v>
      </c>
      <c r="N355" s="11">
        <f t="shared" si="30"/>
        <v>0</v>
      </c>
      <c r="O355" s="11">
        <f t="shared" si="35"/>
        <v>30761.919999999998</v>
      </c>
    </row>
    <row r="356" spans="1:15" x14ac:dyDescent="0.25">
      <c r="A356" s="9">
        <v>6006985</v>
      </c>
      <c r="B356" s="9" t="s">
        <v>394</v>
      </c>
      <c r="C356" s="9" t="s">
        <v>1043</v>
      </c>
      <c r="D356" s="10">
        <v>405.86105199999997</v>
      </c>
      <c r="E356" s="11">
        <v>163448.22038436288</v>
      </c>
      <c r="F356" s="11">
        <v>54482.74012812096</v>
      </c>
      <c r="G356" s="11">
        <v>54482.74012812096</v>
      </c>
      <c r="H356" s="11">
        <v>54482.74012812096</v>
      </c>
      <c r="I356" s="73"/>
      <c r="J356" s="11">
        <f t="shared" si="31"/>
        <v>54482.74</v>
      </c>
      <c r="K356" s="11">
        <f t="shared" si="32"/>
        <v>54482.74</v>
      </c>
      <c r="L356" s="11">
        <f t="shared" si="33"/>
        <v>54482.74</v>
      </c>
      <c r="M356" s="11">
        <f t="shared" si="34"/>
        <v>163448.22</v>
      </c>
      <c r="N356" s="11">
        <f t="shared" si="30"/>
        <v>0</v>
      </c>
      <c r="O356" s="11">
        <f t="shared" si="35"/>
        <v>54482.74</v>
      </c>
    </row>
    <row r="357" spans="1:15" x14ac:dyDescent="0.25">
      <c r="A357" s="9">
        <v>6006993</v>
      </c>
      <c r="B357" s="9" t="s">
        <v>395</v>
      </c>
      <c r="C357" s="9" t="s">
        <v>1044</v>
      </c>
      <c r="D357" s="10">
        <v>326.78966600000001</v>
      </c>
      <c r="E357" s="11">
        <v>131604.61957236621</v>
      </c>
      <c r="F357" s="11">
        <v>43868.20652412207</v>
      </c>
      <c r="G357" s="11">
        <v>43868.20652412207</v>
      </c>
      <c r="H357" s="11">
        <v>43868.20652412207</v>
      </c>
      <c r="I357" s="73"/>
      <c r="J357" s="11">
        <f t="shared" si="31"/>
        <v>43868.21</v>
      </c>
      <c r="K357" s="11">
        <f t="shared" si="32"/>
        <v>43868.21</v>
      </c>
      <c r="L357" s="11">
        <f t="shared" si="33"/>
        <v>43868.21</v>
      </c>
      <c r="M357" s="11">
        <f t="shared" si="34"/>
        <v>131604.62</v>
      </c>
      <c r="N357" s="11">
        <f t="shared" si="30"/>
        <v>-1.0000000009313226E-2</v>
      </c>
      <c r="O357" s="11">
        <f t="shared" si="35"/>
        <v>43868.19999999999</v>
      </c>
    </row>
    <row r="358" spans="1:15" x14ac:dyDescent="0.25">
      <c r="A358" s="9">
        <v>6007009</v>
      </c>
      <c r="B358" s="9" t="s">
        <v>396</v>
      </c>
      <c r="C358" s="9" t="s">
        <v>1045</v>
      </c>
      <c r="D358" s="10">
        <v>247.73562399999997</v>
      </c>
      <c r="E358" s="11">
        <v>99768.003529960915</v>
      </c>
      <c r="F358" s="11">
        <v>33256.001176653641</v>
      </c>
      <c r="G358" s="11">
        <v>33256.001176653641</v>
      </c>
      <c r="H358" s="11">
        <v>33256.001176653641</v>
      </c>
      <c r="I358" s="73"/>
      <c r="J358" s="11">
        <f t="shared" si="31"/>
        <v>33256</v>
      </c>
      <c r="K358" s="11">
        <f t="shared" si="32"/>
        <v>33256</v>
      </c>
      <c r="L358" s="11">
        <f t="shared" si="33"/>
        <v>33256</v>
      </c>
      <c r="M358" s="11">
        <f t="shared" si="34"/>
        <v>99768</v>
      </c>
      <c r="N358" s="11">
        <f t="shared" si="30"/>
        <v>0</v>
      </c>
      <c r="O358" s="11">
        <f t="shared" si="35"/>
        <v>33256</v>
      </c>
    </row>
    <row r="359" spans="1:15" x14ac:dyDescent="0.25">
      <c r="A359" s="9">
        <v>6007025</v>
      </c>
      <c r="B359" s="9" t="s">
        <v>397</v>
      </c>
      <c r="C359" s="9" t="s">
        <v>1046</v>
      </c>
      <c r="D359" s="10">
        <v>134.614408</v>
      </c>
      <c r="E359" s="11">
        <v>54211.867133519729</v>
      </c>
      <c r="F359" s="11">
        <v>18070.622377839911</v>
      </c>
      <c r="G359" s="11">
        <v>18070.622377839911</v>
      </c>
      <c r="H359" s="11">
        <v>18070.622377839911</v>
      </c>
      <c r="I359" s="73"/>
      <c r="J359" s="11">
        <f t="shared" si="31"/>
        <v>18070.62</v>
      </c>
      <c r="K359" s="11">
        <f t="shared" si="32"/>
        <v>18070.62</v>
      </c>
      <c r="L359" s="11">
        <f t="shared" si="33"/>
        <v>18070.62</v>
      </c>
      <c r="M359" s="11">
        <f t="shared" si="34"/>
        <v>54211.87</v>
      </c>
      <c r="N359" s="11">
        <f t="shared" si="30"/>
        <v>1.0000000002037268E-2</v>
      </c>
      <c r="O359" s="11">
        <f t="shared" si="35"/>
        <v>18070.63</v>
      </c>
    </row>
    <row r="360" spans="1:15" x14ac:dyDescent="0.25">
      <c r="A360" s="9">
        <v>6007033</v>
      </c>
      <c r="B360" s="9" t="s">
        <v>398</v>
      </c>
      <c r="C360" s="9" t="s">
        <v>1047</v>
      </c>
      <c r="D360" s="10">
        <v>396.32348800000005</v>
      </c>
      <c r="E360" s="11">
        <v>159607.25595843428</v>
      </c>
      <c r="F360" s="11">
        <v>53202.41865281143</v>
      </c>
      <c r="G360" s="11">
        <v>53202.41865281143</v>
      </c>
      <c r="H360" s="11">
        <v>53202.41865281143</v>
      </c>
      <c r="I360" s="73"/>
      <c r="J360" s="11">
        <f t="shared" si="31"/>
        <v>53202.42</v>
      </c>
      <c r="K360" s="11">
        <f t="shared" si="32"/>
        <v>53202.42</v>
      </c>
      <c r="L360" s="11">
        <f t="shared" si="33"/>
        <v>53202.42</v>
      </c>
      <c r="M360" s="11">
        <f t="shared" si="34"/>
        <v>159607.26</v>
      </c>
      <c r="N360" s="11">
        <f t="shared" si="30"/>
        <v>0</v>
      </c>
      <c r="O360" s="11">
        <f t="shared" si="35"/>
        <v>53202.42</v>
      </c>
    </row>
    <row r="361" spans="1:15" x14ac:dyDescent="0.25">
      <c r="A361" s="9">
        <v>6007041</v>
      </c>
      <c r="B361" s="9" t="s">
        <v>399</v>
      </c>
      <c r="C361" s="9" t="s">
        <v>1048</v>
      </c>
      <c r="D361" s="10">
        <v>355.32957599999997</v>
      </c>
      <c r="E361" s="11">
        <v>143098.20210866208</v>
      </c>
      <c r="F361" s="11">
        <v>47699.40070288736</v>
      </c>
      <c r="G361" s="11">
        <v>47699.40070288736</v>
      </c>
      <c r="H361" s="11">
        <v>47699.40070288736</v>
      </c>
      <c r="I361" s="73"/>
      <c r="J361" s="11">
        <f t="shared" si="31"/>
        <v>47699.4</v>
      </c>
      <c r="K361" s="11">
        <f t="shared" si="32"/>
        <v>47699.4</v>
      </c>
      <c r="L361" s="11">
        <f t="shared" si="33"/>
        <v>47699.4</v>
      </c>
      <c r="M361" s="11">
        <f t="shared" si="34"/>
        <v>143098.20000000001</v>
      </c>
      <c r="N361" s="11">
        <f t="shared" si="30"/>
        <v>0</v>
      </c>
      <c r="O361" s="11">
        <f t="shared" si="35"/>
        <v>47699.4</v>
      </c>
    </row>
    <row r="362" spans="1:15" x14ac:dyDescent="0.25">
      <c r="A362" s="9">
        <v>6007074</v>
      </c>
      <c r="B362" s="9" t="s">
        <v>400</v>
      </c>
      <c r="C362" s="9" t="s">
        <v>1049</v>
      </c>
      <c r="D362" s="10">
        <v>453.97123199999999</v>
      </c>
      <c r="E362" s="11">
        <v>182823.13518493698</v>
      </c>
      <c r="F362" s="11">
        <v>60941.045061645658</v>
      </c>
      <c r="G362" s="11">
        <v>60941.045061645658</v>
      </c>
      <c r="H362" s="11">
        <v>60941.045061645658</v>
      </c>
      <c r="I362" s="73"/>
      <c r="J362" s="11">
        <f t="shared" si="31"/>
        <v>60941.05</v>
      </c>
      <c r="K362" s="11">
        <f t="shared" si="32"/>
        <v>60941.05</v>
      </c>
      <c r="L362" s="11">
        <f t="shared" si="33"/>
        <v>60941.05</v>
      </c>
      <c r="M362" s="11">
        <f t="shared" si="34"/>
        <v>182823.14</v>
      </c>
      <c r="N362" s="11">
        <f t="shared" si="30"/>
        <v>-1.0000000009313226E-2</v>
      </c>
      <c r="O362" s="11">
        <f t="shared" si="35"/>
        <v>60941.039999999994</v>
      </c>
    </row>
    <row r="363" spans="1:15" x14ac:dyDescent="0.25">
      <c r="A363" s="9">
        <v>6007082</v>
      </c>
      <c r="B363" s="9" t="s">
        <v>401</v>
      </c>
      <c r="C363" s="9" t="s">
        <v>1050</v>
      </c>
      <c r="D363" s="10">
        <v>147.66382400000001</v>
      </c>
      <c r="E363" s="11">
        <v>59467.123364056562</v>
      </c>
      <c r="F363" s="11">
        <v>19822.37445468552</v>
      </c>
      <c r="G363" s="11">
        <v>19822.37445468552</v>
      </c>
      <c r="H363" s="11">
        <v>19822.37445468552</v>
      </c>
      <c r="I363" s="73"/>
      <c r="J363" s="11">
        <f t="shared" si="31"/>
        <v>19822.37</v>
      </c>
      <c r="K363" s="11">
        <f t="shared" si="32"/>
        <v>19822.37</v>
      </c>
      <c r="L363" s="11">
        <f t="shared" si="33"/>
        <v>19822.37</v>
      </c>
      <c r="M363" s="11">
        <f t="shared" si="34"/>
        <v>59467.12</v>
      </c>
      <c r="N363" s="11">
        <f t="shared" si="30"/>
        <v>1.0000000002037268E-2</v>
      </c>
      <c r="O363" s="11">
        <f t="shared" si="35"/>
        <v>19822.38</v>
      </c>
    </row>
    <row r="364" spans="1:15" x14ac:dyDescent="0.25">
      <c r="A364" s="9">
        <v>6007090</v>
      </c>
      <c r="B364" s="9" t="s">
        <v>402</v>
      </c>
      <c r="C364" s="9" t="s">
        <v>1051</v>
      </c>
      <c r="D364" s="10">
        <v>119.45203599999999</v>
      </c>
      <c r="E364" s="11">
        <v>48105.682004413793</v>
      </c>
      <c r="F364" s="11">
        <v>16035.227334804598</v>
      </c>
      <c r="G364" s="11">
        <v>16035.227334804598</v>
      </c>
      <c r="H364" s="11">
        <v>16035.227334804598</v>
      </c>
      <c r="I364" s="73"/>
      <c r="J364" s="11">
        <f t="shared" si="31"/>
        <v>16035.23</v>
      </c>
      <c r="K364" s="11">
        <f t="shared" si="32"/>
        <v>16035.23</v>
      </c>
      <c r="L364" s="11">
        <f t="shared" si="33"/>
        <v>16035.23</v>
      </c>
      <c r="M364" s="11">
        <f t="shared" si="34"/>
        <v>48105.68</v>
      </c>
      <c r="N364" s="11">
        <f t="shared" si="30"/>
        <v>-1.0000000002037268E-2</v>
      </c>
      <c r="O364" s="11">
        <f t="shared" si="35"/>
        <v>16035.219999999998</v>
      </c>
    </row>
    <row r="365" spans="1:15" x14ac:dyDescent="0.25">
      <c r="A365" s="9">
        <v>6007116</v>
      </c>
      <c r="B365" s="9" t="s">
        <v>403</v>
      </c>
      <c r="C365" s="9" t="s">
        <v>1052</v>
      </c>
      <c r="D365" s="10">
        <v>111.807496</v>
      </c>
      <c r="E365" s="11">
        <v>45027.075539221172</v>
      </c>
      <c r="F365" s="11">
        <v>15009.025179740391</v>
      </c>
      <c r="G365" s="11">
        <v>15009.025179740391</v>
      </c>
      <c r="H365" s="11">
        <v>15009.025179740391</v>
      </c>
      <c r="I365" s="73"/>
      <c r="J365" s="11">
        <f t="shared" si="31"/>
        <v>15009.03</v>
      </c>
      <c r="K365" s="11">
        <f t="shared" si="32"/>
        <v>15009.03</v>
      </c>
      <c r="L365" s="11">
        <f t="shared" si="33"/>
        <v>15009.03</v>
      </c>
      <c r="M365" s="11">
        <f t="shared" si="34"/>
        <v>45027.08</v>
      </c>
      <c r="N365" s="11">
        <f t="shared" si="30"/>
        <v>-1.0000000002037268E-2</v>
      </c>
      <c r="O365" s="11">
        <f t="shared" si="35"/>
        <v>15009.019999999999</v>
      </c>
    </row>
    <row r="366" spans="1:15" x14ac:dyDescent="0.25">
      <c r="A366" s="9">
        <v>6007140</v>
      </c>
      <c r="B366" s="9" t="s">
        <v>404</v>
      </c>
      <c r="C366" s="9" t="s">
        <v>1053</v>
      </c>
      <c r="D366" s="10">
        <v>201.51126500000001</v>
      </c>
      <c r="E366" s="11">
        <v>81152.545900491459</v>
      </c>
      <c r="F366" s="11">
        <v>27050.848633497153</v>
      </c>
      <c r="G366" s="11">
        <v>27050.848633497153</v>
      </c>
      <c r="H366" s="11">
        <v>27050.848633497153</v>
      </c>
      <c r="I366" s="73"/>
      <c r="J366" s="11">
        <f t="shared" si="31"/>
        <v>27050.85</v>
      </c>
      <c r="K366" s="11">
        <f t="shared" si="32"/>
        <v>27050.85</v>
      </c>
      <c r="L366" s="11">
        <f t="shared" si="33"/>
        <v>27050.85</v>
      </c>
      <c r="M366" s="11">
        <f t="shared" si="34"/>
        <v>81152.55</v>
      </c>
      <c r="N366" s="11">
        <f t="shared" si="30"/>
        <v>0</v>
      </c>
      <c r="O366" s="11">
        <f t="shared" si="35"/>
        <v>27050.85</v>
      </c>
    </row>
    <row r="367" spans="1:15" x14ac:dyDescent="0.25">
      <c r="A367" s="9">
        <v>6007157</v>
      </c>
      <c r="B367" s="9" t="s">
        <v>405</v>
      </c>
      <c r="C367" s="9" t="s">
        <v>1054</v>
      </c>
      <c r="D367" s="10">
        <v>102.55712699999999</v>
      </c>
      <c r="E367" s="11">
        <v>41301.770182873064</v>
      </c>
      <c r="F367" s="11">
        <v>13767.256727624355</v>
      </c>
      <c r="G367" s="11">
        <v>13767.256727624355</v>
      </c>
      <c r="H367" s="11">
        <v>13767.256727624355</v>
      </c>
      <c r="I367" s="73"/>
      <c r="J367" s="11">
        <f t="shared" si="31"/>
        <v>13767.26</v>
      </c>
      <c r="K367" s="11">
        <f t="shared" si="32"/>
        <v>13767.26</v>
      </c>
      <c r="L367" s="11">
        <f t="shared" si="33"/>
        <v>13767.26</v>
      </c>
      <c r="M367" s="11">
        <f t="shared" si="34"/>
        <v>41301.769999999997</v>
      </c>
      <c r="N367" s="11">
        <f t="shared" si="30"/>
        <v>-1.0000000002037268E-2</v>
      </c>
      <c r="O367" s="11">
        <f t="shared" si="35"/>
        <v>13767.249999999998</v>
      </c>
    </row>
    <row r="368" spans="1:15" x14ac:dyDescent="0.25">
      <c r="A368" s="9">
        <v>6007165</v>
      </c>
      <c r="B368" s="9" t="s">
        <v>406</v>
      </c>
      <c r="C368" s="9" t="s">
        <v>1055</v>
      </c>
      <c r="D368" s="10">
        <v>345.06303200000002</v>
      </c>
      <c r="E368" s="11">
        <v>138963.66311304111</v>
      </c>
      <c r="F368" s="11">
        <v>46321.221037680371</v>
      </c>
      <c r="G368" s="11">
        <v>46321.221037680371</v>
      </c>
      <c r="H368" s="11">
        <v>46321.221037680371</v>
      </c>
      <c r="I368" s="73"/>
      <c r="J368" s="11">
        <f t="shared" si="31"/>
        <v>46321.22</v>
      </c>
      <c r="K368" s="11">
        <f t="shared" si="32"/>
        <v>46321.22</v>
      </c>
      <c r="L368" s="11">
        <f t="shared" si="33"/>
        <v>46321.22</v>
      </c>
      <c r="M368" s="11">
        <f t="shared" si="34"/>
        <v>138963.66</v>
      </c>
      <c r="N368" s="11">
        <f t="shared" si="30"/>
        <v>0</v>
      </c>
      <c r="O368" s="11">
        <f t="shared" si="35"/>
        <v>46321.22</v>
      </c>
    </row>
    <row r="369" spans="1:15" x14ac:dyDescent="0.25">
      <c r="A369" s="9">
        <v>6007181</v>
      </c>
      <c r="B369" s="9" t="s">
        <v>407</v>
      </c>
      <c r="C369" s="9" t="s">
        <v>1056</v>
      </c>
      <c r="D369" s="10">
        <v>156.74977799999999</v>
      </c>
      <c r="E369" s="11">
        <v>63126.215569322376</v>
      </c>
      <c r="F369" s="11">
        <v>21042.071856440791</v>
      </c>
      <c r="G369" s="11">
        <v>21042.071856440791</v>
      </c>
      <c r="H369" s="11">
        <v>21042.071856440791</v>
      </c>
      <c r="I369" s="73"/>
      <c r="J369" s="11">
        <f t="shared" si="31"/>
        <v>21042.07</v>
      </c>
      <c r="K369" s="11">
        <f t="shared" si="32"/>
        <v>21042.07</v>
      </c>
      <c r="L369" s="11">
        <f t="shared" si="33"/>
        <v>21042.07</v>
      </c>
      <c r="M369" s="11">
        <f t="shared" si="34"/>
        <v>63126.22</v>
      </c>
      <c r="N369" s="11">
        <f t="shared" si="30"/>
        <v>1.0000000002037268E-2</v>
      </c>
      <c r="O369" s="11">
        <f t="shared" si="35"/>
        <v>21042.080000000002</v>
      </c>
    </row>
    <row r="370" spans="1:15" x14ac:dyDescent="0.25">
      <c r="A370" s="9">
        <v>6007199</v>
      </c>
      <c r="B370" s="9" t="s">
        <v>408</v>
      </c>
      <c r="C370" s="9" t="s">
        <v>1057</v>
      </c>
      <c r="D370" s="10">
        <v>243.33757000000003</v>
      </c>
      <c r="E370" s="11">
        <v>97996.820767012992</v>
      </c>
      <c r="F370" s="11">
        <v>32665.606922337665</v>
      </c>
      <c r="G370" s="11">
        <v>32665.606922337665</v>
      </c>
      <c r="H370" s="11">
        <v>32665.606922337665</v>
      </c>
      <c r="I370" s="73"/>
      <c r="J370" s="11">
        <f t="shared" si="31"/>
        <v>32665.61</v>
      </c>
      <c r="K370" s="11">
        <f t="shared" si="32"/>
        <v>32665.61</v>
      </c>
      <c r="L370" s="11">
        <f t="shared" si="33"/>
        <v>32665.61</v>
      </c>
      <c r="M370" s="11">
        <f t="shared" si="34"/>
        <v>97996.82</v>
      </c>
      <c r="N370" s="11">
        <f t="shared" si="30"/>
        <v>-9.9999999947613105E-3</v>
      </c>
      <c r="O370" s="11">
        <f t="shared" si="35"/>
        <v>32665.600000000006</v>
      </c>
    </row>
    <row r="371" spans="1:15" x14ac:dyDescent="0.25">
      <c r="A371" s="9">
        <v>6007207</v>
      </c>
      <c r="B371" s="9" t="s">
        <v>409</v>
      </c>
      <c r="C371" s="9" t="s">
        <v>1058</v>
      </c>
      <c r="D371" s="10">
        <v>171.96873599999998</v>
      </c>
      <c r="E371" s="11">
        <v>69255.188992483847</v>
      </c>
      <c r="F371" s="11">
        <v>23085.062997494617</v>
      </c>
      <c r="G371" s="11">
        <v>23085.062997494617</v>
      </c>
      <c r="H371" s="11">
        <v>23085.062997494617</v>
      </c>
      <c r="I371" s="73"/>
      <c r="J371" s="11">
        <f t="shared" si="31"/>
        <v>23085.06</v>
      </c>
      <c r="K371" s="11">
        <f t="shared" si="32"/>
        <v>23085.06</v>
      </c>
      <c r="L371" s="11">
        <f t="shared" si="33"/>
        <v>23085.06</v>
      </c>
      <c r="M371" s="11">
        <f t="shared" si="34"/>
        <v>69255.19</v>
      </c>
      <c r="N371" s="11">
        <f t="shared" si="30"/>
        <v>9.9999999947613105E-3</v>
      </c>
      <c r="O371" s="11">
        <f t="shared" si="35"/>
        <v>23085.069999999996</v>
      </c>
    </row>
    <row r="372" spans="1:15" x14ac:dyDescent="0.25">
      <c r="A372" s="9">
        <v>6007272</v>
      </c>
      <c r="B372" s="9" t="s">
        <v>410</v>
      </c>
      <c r="C372" s="9" t="s">
        <v>1059</v>
      </c>
      <c r="D372" s="10">
        <v>275.17230000000001</v>
      </c>
      <c r="E372" s="11">
        <v>110817.29205706592</v>
      </c>
      <c r="F372" s="11">
        <v>36939.097352355304</v>
      </c>
      <c r="G372" s="11">
        <v>36939.097352355304</v>
      </c>
      <c r="H372" s="11">
        <v>36939.097352355304</v>
      </c>
      <c r="I372" s="73"/>
      <c r="J372" s="11">
        <f t="shared" si="31"/>
        <v>36939.1</v>
      </c>
      <c r="K372" s="11">
        <f t="shared" si="32"/>
        <v>36939.1</v>
      </c>
      <c r="L372" s="11">
        <f t="shared" si="33"/>
        <v>36939.1</v>
      </c>
      <c r="M372" s="11">
        <f t="shared" si="34"/>
        <v>110817.29</v>
      </c>
      <c r="N372" s="11">
        <f t="shared" si="30"/>
        <v>-9.9999999947613105E-3</v>
      </c>
      <c r="O372" s="11">
        <f t="shared" si="35"/>
        <v>36939.090000000004</v>
      </c>
    </row>
    <row r="373" spans="1:15" x14ac:dyDescent="0.25">
      <c r="A373" s="9">
        <v>6007280</v>
      </c>
      <c r="B373" s="9" t="s">
        <v>411</v>
      </c>
      <c r="C373" s="9" t="s">
        <v>1060</v>
      </c>
      <c r="D373" s="10">
        <v>246.99903</v>
      </c>
      <c r="E373" s="11">
        <v>99471.362652861455</v>
      </c>
      <c r="F373" s="11">
        <v>33157.120884287149</v>
      </c>
      <c r="G373" s="11">
        <v>33157.120884287149</v>
      </c>
      <c r="H373" s="11">
        <v>33157.120884287149</v>
      </c>
      <c r="I373" s="73"/>
      <c r="J373" s="11">
        <f t="shared" si="31"/>
        <v>33157.120000000003</v>
      </c>
      <c r="K373" s="11">
        <f t="shared" si="32"/>
        <v>33157.120000000003</v>
      </c>
      <c r="L373" s="11">
        <f t="shared" si="33"/>
        <v>33157.120000000003</v>
      </c>
      <c r="M373" s="11">
        <f t="shared" si="34"/>
        <v>99471.360000000001</v>
      </c>
      <c r="N373" s="11">
        <f t="shared" si="30"/>
        <v>0</v>
      </c>
      <c r="O373" s="11">
        <f t="shared" si="35"/>
        <v>33157.120000000003</v>
      </c>
    </row>
    <row r="374" spans="1:15" x14ac:dyDescent="0.25">
      <c r="A374" s="9">
        <v>6007306</v>
      </c>
      <c r="B374" s="9" t="s">
        <v>412</v>
      </c>
      <c r="C374" s="9" t="s">
        <v>1061</v>
      </c>
      <c r="D374" s="10">
        <v>192.53870999999998</v>
      </c>
      <c r="E374" s="11">
        <v>77539.12170069704</v>
      </c>
      <c r="F374" s="11">
        <v>25846.373900232345</v>
      </c>
      <c r="G374" s="11">
        <v>25846.373900232345</v>
      </c>
      <c r="H374" s="11">
        <v>25846.373900232345</v>
      </c>
      <c r="I374" s="73"/>
      <c r="J374" s="11">
        <f t="shared" si="31"/>
        <v>25846.37</v>
      </c>
      <c r="K374" s="11">
        <f t="shared" si="32"/>
        <v>25846.37</v>
      </c>
      <c r="L374" s="11">
        <f t="shared" si="33"/>
        <v>25846.37</v>
      </c>
      <c r="M374" s="11">
        <f t="shared" si="34"/>
        <v>77539.12</v>
      </c>
      <c r="N374" s="11">
        <f t="shared" si="30"/>
        <v>9.9999999947613105E-3</v>
      </c>
      <c r="O374" s="11">
        <f t="shared" si="35"/>
        <v>25846.379999999994</v>
      </c>
    </row>
    <row r="375" spans="1:15" x14ac:dyDescent="0.25">
      <c r="A375" s="9">
        <v>6007322</v>
      </c>
      <c r="B375" s="9" t="s">
        <v>413</v>
      </c>
      <c r="C375" s="9" t="s">
        <v>1062</v>
      </c>
      <c r="D375" s="10">
        <v>500.41175199999998</v>
      </c>
      <c r="E375" s="11">
        <v>201525.64509644336</v>
      </c>
      <c r="F375" s="11">
        <v>67175.215032147782</v>
      </c>
      <c r="G375" s="11">
        <v>67175.215032147782</v>
      </c>
      <c r="H375" s="11">
        <v>67175.215032147782</v>
      </c>
      <c r="I375" s="73"/>
      <c r="J375" s="11">
        <f t="shared" si="31"/>
        <v>67175.22</v>
      </c>
      <c r="K375" s="11">
        <f t="shared" si="32"/>
        <v>67175.22</v>
      </c>
      <c r="L375" s="11">
        <f t="shared" si="33"/>
        <v>67175.22</v>
      </c>
      <c r="M375" s="11">
        <f t="shared" si="34"/>
        <v>201525.65</v>
      </c>
      <c r="N375" s="11">
        <f t="shared" si="30"/>
        <v>-1.0000000009313226E-2</v>
      </c>
      <c r="O375" s="11">
        <f t="shared" si="35"/>
        <v>67175.209999999992</v>
      </c>
    </row>
    <row r="376" spans="1:15" x14ac:dyDescent="0.25">
      <c r="A376" s="9">
        <v>6007330</v>
      </c>
      <c r="B376" s="9" t="s">
        <v>414</v>
      </c>
      <c r="C376" s="9" t="s">
        <v>1063</v>
      </c>
      <c r="D376" s="10">
        <v>207.954036</v>
      </c>
      <c r="E376" s="11">
        <v>83747.176375883777</v>
      </c>
      <c r="F376" s="11">
        <v>27915.725458627927</v>
      </c>
      <c r="G376" s="11">
        <v>27915.725458627927</v>
      </c>
      <c r="H376" s="11">
        <v>27915.725458627927</v>
      </c>
      <c r="I376" s="73"/>
      <c r="J376" s="11">
        <f t="shared" si="31"/>
        <v>27915.73</v>
      </c>
      <c r="K376" s="11">
        <f t="shared" si="32"/>
        <v>27915.73</v>
      </c>
      <c r="L376" s="11">
        <f t="shared" si="33"/>
        <v>27915.73</v>
      </c>
      <c r="M376" s="11">
        <f t="shared" si="34"/>
        <v>83747.179999999993</v>
      </c>
      <c r="N376" s="11">
        <f t="shared" si="30"/>
        <v>-1.0000000009313226E-2</v>
      </c>
      <c r="O376" s="11">
        <f t="shared" si="35"/>
        <v>27915.71999999999</v>
      </c>
    </row>
    <row r="377" spans="1:15" x14ac:dyDescent="0.25">
      <c r="A377" s="9">
        <v>6007355</v>
      </c>
      <c r="B377" s="9" t="s">
        <v>415</v>
      </c>
      <c r="C377" s="9" t="s">
        <v>1064</v>
      </c>
      <c r="D377" s="10">
        <v>142.20835200000002</v>
      </c>
      <c r="E377" s="11">
        <v>57270.097595354033</v>
      </c>
      <c r="F377" s="11">
        <v>19090.032531784676</v>
      </c>
      <c r="G377" s="11">
        <v>19090.032531784676</v>
      </c>
      <c r="H377" s="11">
        <v>19090.032531784676</v>
      </c>
      <c r="I377" s="73"/>
      <c r="J377" s="11">
        <f t="shared" si="31"/>
        <v>19090.03</v>
      </c>
      <c r="K377" s="11">
        <f t="shared" si="32"/>
        <v>19090.03</v>
      </c>
      <c r="L377" s="11">
        <f t="shared" si="33"/>
        <v>19090.03</v>
      </c>
      <c r="M377" s="11">
        <f t="shared" si="34"/>
        <v>57270.1</v>
      </c>
      <c r="N377" s="11">
        <f t="shared" si="30"/>
        <v>1.0000000002037268E-2</v>
      </c>
      <c r="O377" s="11">
        <f t="shared" si="35"/>
        <v>19090.04</v>
      </c>
    </row>
    <row r="378" spans="1:15" x14ac:dyDescent="0.25">
      <c r="A378" s="9">
        <v>6007371</v>
      </c>
      <c r="B378" s="9" t="s">
        <v>416</v>
      </c>
      <c r="C378" s="9" t="s">
        <v>1065</v>
      </c>
      <c r="D378" s="10">
        <v>526.89398200000005</v>
      </c>
      <c r="E378" s="11">
        <v>212190.55946548562</v>
      </c>
      <c r="F378" s="11">
        <v>70730.186488495208</v>
      </c>
      <c r="G378" s="11">
        <v>70730.186488495208</v>
      </c>
      <c r="H378" s="11">
        <v>70730.186488495208</v>
      </c>
      <c r="I378" s="73"/>
      <c r="J378" s="11">
        <f t="shared" si="31"/>
        <v>70730.19</v>
      </c>
      <c r="K378" s="11">
        <f t="shared" si="32"/>
        <v>70730.19</v>
      </c>
      <c r="L378" s="11">
        <f t="shared" si="33"/>
        <v>70730.19</v>
      </c>
      <c r="M378" s="11">
        <f t="shared" si="34"/>
        <v>212190.56</v>
      </c>
      <c r="N378" s="11">
        <f t="shared" si="30"/>
        <v>-1.0000000009313226E-2</v>
      </c>
      <c r="O378" s="11">
        <f t="shared" si="35"/>
        <v>70730.179999999993</v>
      </c>
    </row>
    <row r="379" spans="1:15" x14ac:dyDescent="0.25">
      <c r="A379" s="9">
        <v>6007389</v>
      </c>
      <c r="B379" s="9" t="s">
        <v>417</v>
      </c>
      <c r="C379" s="9" t="s">
        <v>1066</v>
      </c>
      <c r="D379" s="10">
        <v>324.20401199999998</v>
      </c>
      <c r="E379" s="11">
        <v>130563.32590117722</v>
      </c>
      <c r="F379" s="11">
        <v>43521.108633725737</v>
      </c>
      <c r="G379" s="11">
        <v>43521.108633725737</v>
      </c>
      <c r="H379" s="11">
        <v>43521.108633725737</v>
      </c>
      <c r="I379" s="73"/>
      <c r="J379" s="11">
        <f t="shared" si="31"/>
        <v>43521.11</v>
      </c>
      <c r="K379" s="11">
        <f t="shared" si="32"/>
        <v>43521.11</v>
      </c>
      <c r="L379" s="11">
        <f t="shared" si="33"/>
        <v>43521.11</v>
      </c>
      <c r="M379" s="11">
        <f t="shared" si="34"/>
        <v>130563.33</v>
      </c>
      <c r="N379" s="11">
        <f t="shared" si="30"/>
        <v>0</v>
      </c>
      <c r="O379" s="11">
        <f t="shared" si="35"/>
        <v>43521.11</v>
      </c>
    </row>
    <row r="380" spans="1:15" x14ac:dyDescent="0.25">
      <c r="A380" s="9">
        <v>6007413</v>
      </c>
      <c r="B380" s="9" t="s">
        <v>418</v>
      </c>
      <c r="C380" s="9" t="s">
        <v>1067</v>
      </c>
      <c r="D380" s="10">
        <v>250.602296</v>
      </c>
      <c r="E380" s="11">
        <v>100922.46867145888</v>
      </c>
      <c r="F380" s="11">
        <v>33640.822890486292</v>
      </c>
      <c r="G380" s="11">
        <v>33640.822890486292</v>
      </c>
      <c r="H380" s="11">
        <v>33640.822890486292</v>
      </c>
      <c r="I380" s="73"/>
      <c r="J380" s="11">
        <f t="shared" si="31"/>
        <v>33640.82</v>
      </c>
      <c r="K380" s="11">
        <f t="shared" si="32"/>
        <v>33640.82</v>
      </c>
      <c r="L380" s="11">
        <f t="shared" si="33"/>
        <v>33640.82</v>
      </c>
      <c r="M380" s="11">
        <f t="shared" si="34"/>
        <v>100922.47</v>
      </c>
      <c r="N380" s="11">
        <f t="shared" si="30"/>
        <v>1.0000000009313226E-2</v>
      </c>
      <c r="O380" s="11">
        <f t="shared" si="35"/>
        <v>33640.830000000009</v>
      </c>
    </row>
    <row r="381" spans="1:15" x14ac:dyDescent="0.25">
      <c r="A381" s="9">
        <v>6007439</v>
      </c>
      <c r="B381" s="9" t="s">
        <v>419</v>
      </c>
      <c r="C381" s="9" t="s">
        <v>1068</v>
      </c>
      <c r="D381" s="10">
        <v>292.05805500000002</v>
      </c>
      <c r="E381" s="11">
        <v>117617.51738294016</v>
      </c>
      <c r="F381" s="11">
        <v>39205.839127646723</v>
      </c>
      <c r="G381" s="11">
        <v>39205.839127646723</v>
      </c>
      <c r="H381" s="11">
        <v>39205.839127646723</v>
      </c>
      <c r="I381" s="73"/>
      <c r="J381" s="11">
        <f t="shared" si="31"/>
        <v>39205.839999999997</v>
      </c>
      <c r="K381" s="11">
        <f t="shared" si="32"/>
        <v>39205.839999999997</v>
      </c>
      <c r="L381" s="11">
        <f t="shared" si="33"/>
        <v>39205.839999999997</v>
      </c>
      <c r="M381" s="11">
        <f t="shared" si="34"/>
        <v>117617.52</v>
      </c>
      <c r="N381" s="11">
        <f t="shared" si="30"/>
        <v>0</v>
      </c>
      <c r="O381" s="11">
        <f t="shared" si="35"/>
        <v>39205.839999999997</v>
      </c>
    </row>
    <row r="382" spans="1:15" x14ac:dyDescent="0.25">
      <c r="A382" s="9">
        <v>6007447</v>
      </c>
      <c r="B382" s="9" t="s">
        <v>420</v>
      </c>
      <c r="C382" s="9" t="s">
        <v>1069</v>
      </c>
      <c r="D382" s="10">
        <v>392.12997200000001</v>
      </c>
      <c r="E382" s="11">
        <v>157918.44466704346</v>
      </c>
      <c r="F382" s="11">
        <v>52639.481555681152</v>
      </c>
      <c r="G382" s="11">
        <v>52639.481555681152</v>
      </c>
      <c r="H382" s="11">
        <v>52639.481555681152</v>
      </c>
      <c r="I382" s="73"/>
      <c r="J382" s="11">
        <f t="shared" si="31"/>
        <v>52639.48</v>
      </c>
      <c r="K382" s="11">
        <f t="shared" si="32"/>
        <v>52639.48</v>
      </c>
      <c r="L382" s="11">
        <f t="shared" si="33"/>
        <v>52639.48</v>
      </c>
      <c r="M382" s="11">
        <f t="shared" si="34"/>
        <v>157918.44</v>
      </c>
      <c r="N382" s="11">
        <f t="shared" si="30"/>
        <v>0</v>
      </c>
      <c r="O382" s="11">
        <f t="shared" si="35"/>
        <v>52639.48</v>
      </c>
    </row>
    <row r="383" spans="1:15" x14ac:dyDescent="0.25">
      <c r="A383" s="9">
        <v>6007488</v>
      </c>
      <c r="B383" s="9" t="s">
        <v>421</v>
      </c>
      <c r="C383" s="9" t="s">
        <v>1070</v>
      </c>
      <c r="D383" s="10">
        <v>279.81365899999997</v>
      </c>
      <c r="E383" s="11">
        <v>112686.45852420192</v>
      </c>
      <c r="F383" s="11">
        <v>37562.152841400639</v>
      </c>
      <c r="G383" s="11">
        <v>37562.152841400639</v>
      </c>
      <c r="H383" s="11">
        <v>37562.152841400639</v>
      </c>
      <c r="I383" s="73"/>
      <c r="J383" s="11">
        <f t="shared" si="31"/>
        <v>37562.15</v>
      </c>
      <c r="K383" s="11">
        <f t="shared" si="32"/>
        <v>37562.15</v>
      </c>
      <c r="L383" s="11">
        <f t="shared" si="33"/>
        <v>37562.15</v>
      </c>
      <c r="M383" s="11">
        <f t="shared" si="34"/>
        <v>112686.46</v>
      </c>
      <c r="N383" s="11">
        <f t="shared" si="30"/>
        <v>9.9999999947613105E-3</v>
      </c>
      <c r="O383" s="11">
        <f t="shared" si="35"/>
        <v>37562.159999999996</v>
      </c>
    </row>
    <row r="384" spans="1:15" x14ac:dyDescent="0.25">
      <c r="A384" s="9">
        <v>6007496</v>
      </c>
      <c r="B384" s="9" t="s">
        <v>422</v>
      </c>
      <c r="C384" s="9" t="s">
        <v>1071</v>
      </c>
      <c r="D384" s="10">
        <v>175.23004399999999</v>
      </c>
      <c r="E384" s="11">
        <v>70568.581805365262</v>
      </c>
      <c r="F384" s="11">
        <v>23522.860601788419</v>
      </c>
      <c r="G384" s="11">
        <v>23522.860601788419</v>
      </c>
      <c r="H384" s="11">
        <v>23522.860601788419</v>
      </c>
      <c r="I384" s="73"/>
      <c r="J384" s="11">
        <f t="shared" si="31"/>
        <v>23522.86</v>
      </c>
      <c r="K384" s="11">
        <f t="shared" si="32"/>
        <v>23522.86</v>
      </c>
      <c r="L384" s="11">
        <f t="shared" si="33"/>
        <v>23522.86</v>
      </c>
      <c r="M384" s="11">
        <f t="shared" si="34"/>
        <v>70568.58</v>
      </c>
      <c r="N384" s="11">
        <f t="shared" si="30"/>
        <v>0</v>
      </c>
      <c r="O384" s="11">
        <f t="shared" si="35"/>
        <v>23522.86</v>
      </c>
    </row>
    <row r="385" spans="1:15" x14ac:dyDescent="0.25">
      <c r="A385" s="9">
        <v>6007504</v>
      </c>
      <c r="B385" s="9" t="s">
        <v>423</v>
      </c>
      <c r="C385" s="9" t="s">
        <v>1072</v>
      </c>
      <c r="D385" s="10">
        <v>97.297486000000006</v>
      </c>
      <c r="E385" s="11">
        <v>39183.609405744268</v>
      </c>
      <c r="F385" s="11">
        <v>13061.20313524809</v>
      </c>
      <c r="G385" s="11">
        <v>13061.20313524809</v>
      </c>
      <c r="H385" s="11">
        <v>13061.20313524809</v>
      </c>
      <c r="I385" s="73"/>
      <c r="J385" s="11">
        <f t="shared" si="31"/>
        <v>13061.2</v>
      </c>
      <c r="K385" s="11">
        <f t="shared" si="32"/>
        <v>13061.2</v>
      </c>
      <c r="L385" s="11">
        <f t="shared" si="33"/>
        <v>13061.2</v>
      </c>
      <c r="M385" s="11">
        <f t="shared" si="34"/>
        <v>39183.61</v>
      </c>
      <c r="N385" s="11">
        <f t="shared" si="30"/>
        <v>9.9999999947613105E-3</v>
      </c>
      <c r="O385" s="11">
        <f t="shared" si="35"/>
        <v>13061.209999999995</v>
      </c>
    </row>
    <row r="386" spans="1:15" x14ac:dyDescent="0.25">
      <c r="A386" s="9">
        <v>6007512</v>
      </c>
      <c r="B386" s="9" t="s">
        <v>424</v>
      </c>
      <c r="C386" s="9" t="s">
        <v>1073</v>
      </c>
      <c r="D386" s="10">
        <v>258.49549400000001</v>
      </c>
      <c r="E386" s="11">
        <v>104101.21459912037</v>
      </c>
      <c r="F386" s="11">
        <v>34700.404866373457</v>
      </c>
      <c r="G386" s="11">
        <v>34700.404866373457</v>
      </c>
      <c r="H386" s="11">
        <v>34700.404866373457</v>
      </c>
      <c r="I386" s="73"/>
      <c r="J386" s="11">
        <f t="shared" si="31"/>
        <v>34700.400000000001</v>
      </c>
      <c r="K386" s="11">
        <f t="shared" si="32"/>
        <v>34700.400000000001</v>
      </c>
      <c r="L386" s="11">
        <f t="shared" si="33"/>
        <v>34700.400000000001</v>
      </c>
      <c r="M386" s="11">
        <f t="shared" si="34"/>
        <v>104101.21</v>
      </c>
      <c r="N386" s="11">
        <f t="shared" ref="N386:N449" si="36">M386-SUM(J386:L386)</f>
        <v>9.9999999947613105E-3</v>
      </c>
      <c r="O386" s="11">
        <f t="shared" si="35"/>
        <v>34700.409999999996</v>
      </c>
    </row>
    <row r="387" spans="1:15" x14ac:dyDescent="0.25">
      <c r="A387" s="9">
        <v>6007520</v>
      </c>
      <c r="B387" s="9" t="s">
        <v>425</v>
      </c>
      <c r="C387" s="9" t="s">
        <v>1074</v>
      </c>
      <c r="D387" s="10">
        <v>169.193262</v>
      </c>
      <c r="E387" s="11">
        <v>68137.451077530961</v>
      </c>
      <c r="F387" s="11">
        <v>22712.483692510319</v>
      </c>
      <c r="G387" s="11">
        <v>22712.483692510319</v>
      </c>
      <c r="H387" s="11">
        <v>22712.483692510319</v>
      </c>
      <c r="I387" s="73"/>
      <c r="J387" s="11">
        <f t="shared" ref="J387:J450" si="37">ROUND(F387,2)</f>
        <v>22712.48</v>
      </c>
      <c r="K387" s="11">
        <f t="shared" ref="K387:K450" si="38">ROUND(G387,2)</f>
        <v>22712.48</v>
      </c>
      <c r="L387" s="11">
        <f t="shared" ref="L387:L450" si="39">ROUND(H387,2)</f>
        <v>22712.48</v>
      </c>
      <c r="M387" s="11">
        <f t="shared" ref="M387:M450" si="40">ROUND(E387,2)</f>
        <v>68137.45</v>
      </c>
      <c r="N387" s="11">
        <f t="shared" si="36"/>
        <v>9.9999999947613105E-3</v>
      </c>
      <c r="O387" s="11">
        <f t="shared" ref="O387:O450" si="41">L387+N387</f>
        <v>22712.489999999994</v>
      </c>
    </row>
    <row r="388" spans="1:15" x14ac:dyDescent="0.25">
      <c r="A388" s="9">
        <v>6007546</v>
      </c>
      <c r="B388" s="9" t="s">
        <v>426</v>
      </c>
      <c r="C388" s="9" t="s">
        <v>1075</v>
      </c>
      <c r="D388" s="10">
        <v>102.43976000000001</v>
      </c>
      <c r="E388" s="11">
        <v>41254.504185834623</v>
      </c>
      <c r="F388" s="11">
        <v>13751.501395278208</v>
      </c>
      <c r="G388" s="11">
        <v>13751.501395278208</v>
      </c>
      <c r="H388" s="11">
        <v>13751.501395278208</v>
      </c>
      <c r="I388" s="73"/>
      <c r="J388" s="11">
        <f t="shared" si="37"/>
        <v>13751.5</v>
      </c>
      <c r="K388" s="11">
        <f t="shared" si="38"/>
        <v>13751.5</v>
      </c>
      <c r="L388" s="11">
        <f t="shared" si="39"/>
        <v>13751.5</v>
      </c>
      <c r="M388" s="11">
        <f t="shared" si="40"/>
        <v>41254.5</v>
      </c>
      <c r="N388" s="11">
        <f t="shared" si="36"/>
        <v>0</v>
      </c>
      <c r="O388" s="11">
        <f t="shared" si="41"/>
        <v>13751.5</v>
      </c>
    </row>
    <row r="389" spans="1:15" x14ac:dyDescent="0.25">
      <c r="A389" s="9">
        <v>6007561</v>
      </c>
      <c r="B389" s="9" t="s">
        <v>427</v>
      </c>
      <c r="C389" s="9" t="s">
        <v>1076</v>
      </c>
      <c r="D389" s="10">
        <v>77.588909999999998</v>
      </c>
      <c r="E389" s="11">
        <v>31246.578597698252</v>
      </c>
      <c r="F389" s="11">
        <v>10415.526199232751</v>
      </c>
      <c r="G389" s="11">
        <v>10415.526199232751</v>
      </c>
      <c r="H389" s="11">
        <v>10415.526199232751</v>
      </c>
      <c r="I389" s="73"/>
      <c r="J389" s="11">
        <f t="shared" si="37"/>
        <v>10415.530000000001</v>
      </c>
      <c r="K389" s="11">
        <f t="shared" si="38"/>
        <v>10415.530000000001</v>
      </c>
      <c r="L389" s="11">
        <f t="shared" si="39"/>
        <v>10415.530000000001</v>
      </c>
      <c r="M389" s="11">
        <f t="shared" si="40"/>
        <v>31246.58</v>
      </c>
      <c r="N389" s="11">
        <f t="shared" si="36"/>
        <v>-1.0000000002037268E-2</v>
      </c>
      <c r="O389" s="11">
        <f t="shared" si="41"/>
        <v>10415.519999999999</v>
      </c>
    </row>
    <row r="390" spans="1:15" x14ac:dyDescent="0.25">
      <c r="A390" s="9">
        <v>6007595</v>
      </c>
      <c r="B390" s="9" t="s">
        <v>428</v>
      </c>
      <c r="C390" s="9" t="s">
        <v>1077</v>
      </c>
      <c r="D390" s="10">
        <v>377.83927800000004</v>
      </c>
      <c r="E390" s="11">
        <v>152163.30139609595</v>
      </c>
      <c r="F390" s="11">
        <v>50721.100465365314</v>
      </c>
      <c r="G390" s="11">
        <v>50721.100465365314</v>
      </c>
      <c r="H390" s="11">
        <v>50721.100465365314</v>
      </c>
      <c r="I390" s="73"/>
      <c r="J390" s="11">
        <f t="shared" si="37"/>
        <v>50721.1</v>
      </c>
      <c r="K390" s="11">
        <f t="shared" si="38"/>
        <v>50721.1</v>
      </c>
      <c r="L390" s="11">
        <f t="shared" si="39"/>
        <v>50721.1</v>
      </c>
      <c r="M390" s="11">
        <f t="shared" si="40"/>
        <v>152163.29999999999</v>
      </c>
      <c r="N390" s="11">
        <f t="shared" si="36"/>
        <v>0</v>
      </c>
      <c r="O390" s="11">
        <f t="shared" si="41"/>
        <v>50721.1</v>
      </c>
    </row>
    <row r="391" spans="1:15" x14ac:dyDescent="0.25">
      <c r="A391" s="9">
        <v>6007603</v>
      </c>
      <c r="B391" s="9" t="s">
        <v>429</v>
      </c>
      <c r="C391" s="9" t="s">
        <v>1078</v>
      </c>
      <c r="D391" s="10">
        <v>315.36501299999998</v>
      </c>
      <c r="E391" s="11">
        <v>127003.68732681811</v>
      </c>
      <c r="F391" s="11">
        <v>42334.562442272705</v>
      </c>
      <c r="G391" s="11">
        <v>42334.562442272705</v>
      </c>
      <c r="H391" s="11">
        <v>42334.562442272705</v>
      </c>
      <c r="I391" s="73"/>
      <c r="J391" s="11">
        <f t="shared" si="37"/>
        <v>42334.559999999998</v>
      </c>
      <c r="K391" s="11">
        <f t="shared" si="38"/>
        <v>42334.559999999998</v>
      </c>
      <c r="L391" s="11">
        <f t="shared" si="39"/>
        <v>42334.559999999998</v>
      </c>
      <c r="M391" s="11">
        <f t="shared" si="40"/>
        <v>127003.69</v>
      </c>
      <c r="N391" s="11">
        <f t="shared" si="36"/>
        <v>1.0000000009313226E-2</v>
      </c>
      <c r="O391" s="11">
        <f t="shared" si="41"/>
        <v>42334.570000000007</v>
      </c>
    </row>
    <row r="392" spans="1:15" x14ac:dyDescent="0.25">
      <c r="A392" s="9">
        <v>6007637</v>
      </c>
      <c r="B392" s="9" t="s">
        <v>430</v>
      </c>
      <c r="C392" s="9" t="s">
        <v>1079</v>
      </c>
      <c r="D392" s="10">
        <v>133.68301</v>
      </c>
      <c r="E392" s="11">
        <v>53836.774857925979</v>
      </c>
      <c r="F392" s="11">
        <v>17945.59161930866</v>
      </c>
      <c r="G392" s="11">
        <v>17945.59161930866</v>
      </c>
      <c r="H392" s="11">
        <v>17945.59161930866</v>
      </c>
      <c r="I392" s="73"/>
      <c r="J392" s="11">
        <f t="shared" si="37"/>
        <v>17945.59</v>
      </c>
      <c r="K392" s="11">
        <f t="shared" si="38"/>
        <v>17945.59</v>
      </c>
      <c r="L392" s="11">
        <f t="shared" si="39"/>
        <v>17945.59</v>
      </c>
      <c r="M392" s="11">
        <f t="shared" si="40"/>
        <v>53836.77</v>
      </c>
      <c r="N392" s="11">
        <f t="shared" si="36"/>
        <v>0</v>
      </c>
      <c r="O392" s="11">
        <f t="shared" si="41"/>
        <v>17945.59</v>
      </c>
    </row>
    <row r="393" spans="1:15" x14ac:dyDescent="0.25">
      <c r="A393" s="9">
        <v>6007702</v>
      </c>
      <c r="B393" s="9" t="s">
        <v>431</v>
      </c>
      <c r="C393" s="9" t="s">
        <v>1080</v>
      </c>
      <c r="D393" s="10">
        <v>185.402412</v>
      </c>
      <c r="E393" s="11">
        <v>74665.194275326634</v>
      </c>
      <c r="F393" s="11">
        <v>24888.398091775543</v>
      </c>
      <c r="G393" s="11">
        <v>24888.398091775543</v>
      </c>
      <c r="H393" s="11">
        <v>24888.398091775543</v>
      </c>
      <c r="I393" s="73"/>
      <c r="J393" s="11">
        <f t="shared" si="37"/>
        <v>24888.400000000001</v>
      </c>
      <c r="K393" s="11">
        <f t="shared" si="38"/>
        <v>24888.400000000001</v>
      </c>
      <c r="L393" s="11">
        <f t="shared" si="39"/>
        <v>24888.400000000001</v>
      </c>
      <c r="M393" s="11">
        <f t="shared" si="40"/>
        <v>74665.19</v>
      </c>
      <c r="N393" s="11">
        <f t="shared" si="36"/>
        <v>-1.0000000009313226E-2</v>
      </c>
      <c r="O393" s="11">
        <f t="shared" si="41"/>
        <v>24888.389999999992</v>
      </c>
    </row>
    <row r="394" spans="1:15" x14ac:dyDescent="0.25">
      <c r="A394" s="9">
        <v>6007751</v>
      </c>
      <c r="B394" s="9" t="s">
        <v>432</v>
      </c>
      <c r="C394" s="9" t="s">
        <v>1081</v>
      </c>
      <c r="D394" s="10">
        <v>260.53894400000001</v>
      </c>
      <c r="E394" s="11">
        <v>104924.15206576949</v>
      </c>
      <c r="F394" s="11">
        <v>34974.7173552565</v>
      </c>
      <c r="G394" s="11">
        <v>34974.7173552565</v>
      </c>
      <c r="H394" s="11">
        <v>34974.7173552565</v>
      </c>
      <c r="I394" s="73"/>
      <c r="J394" s="11">
        <f t="shared" si="37"/>
        <v>34974.720000000001</v>
      </c>
      <c r="K394" s="11">
        <f t="shared" si="38"/>
        <v>34974.720000000001</v>
      </c>
      <c r="L394" s="11">
        <f t="shared" si="39"/>
        <v>34974.720000000001</v>
      </c>
      <c r="M394" s="11">
        <f t="shared" si="40"/>
        <v>104924.15</v>
      </c>
      <c r="N394" s="11">
        <f t="shared" si="36"/>
        <v>-1.0000000009313226E-2</v>
      </c>
      <c r="O394" s="11">
        <f t="shared" si="41"/>
        <v>34974.709999999992</v>
      </c>
    </row>
    <row r="395" spans="1:15" x14ac:dyDescent="0.25">
      <c r="A395" s="9">
        <v>6007793</v>
      </c>
      <c r="B395" s="9" t="s">
        <v>433</v>
      </c>
      <c r="C395" s="9" t="s">
        <v>1082</v>
      </c>
      <c r="D395" s="10">
        <v>646.15769599999999</v>
      </c>
      <c r="E395" s="11">
        <v>260220.40050016961</v>
      </c>
      <c r="F395" s="11">
        <v>86740.13350005653</v>
      </c>
      <c r="G395" s="11">
        <v>86740.13350005653</v>
      </c>
      <c r="H395" s="11">
        <v>86740.13350005653</v>
      </c>
      <c r="I395" s="73"/>
      <c r="J395" s="11">
        <f t="shared" si="37"/>
        <v>86740.13</v>
      </c>
      <c r="K395" s="11">
        <f t="shared" si="38"/>
        <v>86740.13</v>
      </c>
      <c r="L395" s="11">
        <f t="shared" si="39"/>
        <v>86740.13</v>
      </c>
      <c r="M395" s="11">
        <f t="shared" si="40"/>
        <v>260220.4</v>
      </c>
      <c r="N395" s="11">
        <f t="shared" si="36"/>
        <v>9.9999999802093953E-3</v>
      </c>
      <c r="O395" s="11">
        <f t="shared" si="41"/>
        <v>86740.139999999985</v>
      </c>
    </row>
    <row r="396" spans="1:15" x14ac:dyDescent="0.25">
      <c r="A396" s="9">
        <v>6007843</v>
      </c>
      <c r="B396" s="9" t="s">
        <v>434</v>
      </c>
      <c r="C396" s="9" t="s">
        <v>1083</v>
      </c>
      <c r="D396" s="10">
        <v>407.35828700000002</v>
      </c>
      <c r="E396" s="11">
        <v>164051.18633796019</v>
      </c>
      <c r="F396" s="11">
        <v>54683.728779320059</v>
      </c>
      <c r="G396" s="11">
        <v>54683.728779320059</v>
      </c>
      <c r="H396" s="11">
        <v>54683.728779320059</v>
      </c>
      <c r="I396" s="73"/>
      <c r="J396" s="11">
        <f t="shared" si="37"/>
        <v>54683.73</v>
      </c>
      <c r="K396" s="11">
        <f t="shared" si="38"/>
        <v>54683.73</v>
      </c>
      <c r="L396" s="11">
        <f t="shared" si="39"/>
        <v>54683.73</v>
      </c>
      <c r="M396" s="11">
        <f t="shared" si="40"/>
        <v>164051.19</v>
      </c>
      <c r="N396" s="11">
        <f t="shared" si="36"/>
        <v>0</v>
      </c>
      <c r="O396" s="11">
        <f t="shared" si="41"/>
        <v>54683.73</v>
      </c>
    </row>
    <row r="397" spans="1:15" x14ac:dyDescent="0.25">
      <c r="A397" s="9">
        <v>6007868</v>
      </c>
      <c r="B397" s="9" t="s">
        <v>435</v>
      </c>
      <c r="C397" s="9" t="s">
        <v>1084</v>
      </c>
      <c r="D397" s="10">
        <v>345.81676799999997</v>
      </c>
      <c r="E397" s="11">
        <v>139267.2074103629</v>
      </c>
      <c r="F397" s="11">
        <v>46422.402470120964</v>
      </c>
      <c r="G397" s="11">
        <v>46422.402470120964</v>
      </c>
      <c r="H397" s="11">
        <v>46422.402470120964</v>
      </c>
      <c r="I397" s="73"/>
      <c r="J397" s="11">
        <f t="shared" si="37"/>
        <v>46422.400000000001</v>
      </c>
      <c r="K397" s="11">
        <f t="shared" si="38"/>
        <v>46422.400000000001</v>
      </c>
      <c r="L397" s="11">
        <f t="shared" si="39"/>
        <v>46422.400000000001</v>
      </c>
      <c r="M397" s="11">
        <f t="shared" si="40"/>
        <v>139267.21</v>
      </c>
      <c r="N397" s="11">
        <f t="shared" si="36"/>
        <v>9.9999999802093953E-3</v>
      </c>
      <c r="O397" s="11">
        <f t="shared" si="41"/>
        <v>46422.409999999982</v>
      </c>
    </row>
    <row r="398" spans="1:15" x14ac:dyDescent="0.25">
      <c r="A398" s="9">
        <v>6007876</v>
      </c>
      <c r="B398" s="9" t="s">
        <v>436</v>
      </c>
      <c r="C398" s="9" t="s">
        <v>1085</v>
      </c>
      <c r="D398" s="10">
        <v>409.30501999999996</v>
      </c>
      <c r="E398" s="11">
        <v>164835.17396832167</v>
      </c>
      <c r="F398" s="11">
        <v>54945.05798944056</v>
      </c>
      <c r="G398" s="11">
        <v>54945.05798944056</v>
      </c>
      <c r="H398" s="11">
        <v>54945.05798944056</v>
      </c>
      <c r="I398" s="73"/>
      <c r="J398" s="11">
        <f t="shared" si="37"/>
        <v>54945.06</v>
      </c>
      <c r="K398" s="11">
        <f t="shared" si="38"/>
        <v>54945.06</v>
      </c>
      <c r="L398" s="11">
        <f t="shared" si="39"/>
        <v>54945.06</v>
      </c>
      <c r="M398" s="11">
        <f t="shared" si="40"/>
        <v>164835.17000000001</v>
      </c>
      <c r="N398" s="11">
        <f t="shared" si="36"/>
        <v>-9.9999999802093953E-3</v>
      </c>
      <c r="O398" s="11">
        <f t="shared" si="41"/>
        <v>54945.050000000017</v>
      </c>
    </row>
    <row r="399" spans="1:15" x14ac:dyDescent="0.25">
      <c r="A399" s="9">
        <v>6007884</v>
      </c>
      <c r="B399" s="9" t="s">
        <v>437</v>
      </c>
      <c r="C399" s="9" t="s">
        <v>1086</v>
      </c>
      <c r="D399" s="10">
        <v>160.71316800000002</v>
      </c>
      <c r="E399" s="11">
        <v>64722.35059877867</v>
      </c>
      <c r="F399" s="11">
        <v>21574.116866259556</v>
      </c>
      <c r="G399" s="11">
        <v>21574.116866259556</v>
      </c>
      <c r="H399" s="11">
        <v>21574.116866259556</v>
      </c>
      <c r="I399" s="73"/>
      <c r="J399" s="11">
        <f t="shared" si="37"/>
        <v>21574.12</v>
      </c>
      <c r="K399" s="11">
        <f t="shared" si="38"/>
        <v>21574.12</v>
      </c>
      <c r="L399" s="11">
        <f t="shared" si="39"/>
        <v>21574.12</v>
      </c>
      <c r="M399" s="11">
        <f t="shared" si="40"/>
        <v>64722.35</v>
      </c>
      <c r="N399" s="11">
        <f t="shared" si="36"/>
        <v>-1.0000000002037268E-2</v>
      </c>
      <c r="O399" s="11">
        <f t="shared" si="41"/>
        <v>21574.109999999997</v>
      </c>
    </row>
    <row r="400" spans="1:15" x14ac:dyDescent="0.25">
      <c r="A400" s="9">
        <v>6007892</v>
      </c>
      <c r="B400" s="9" t="s">
        <v>438</v>
      </c>
      <c r="C400" s="9" t="s">
        <v>1087</v>
      </c>
      <c r="D400" s="10">
        <v>406.56388499999997</v>
      </c>
      <c r="E400" s="11">
        <v>163731.26504339412</v>
      </c>
      <c r="F400" s="11">
        <v>54577.088347798039</v>
      </c>
      <c r="G400" s="11">
        <v>54577.088347798039</v>
      </c>
      <c r="H400" s="11">
        <v>54577.088347798039</v>
      </c>
      <c r="I400" s="73"/>
      <c r="J400" s="11">
        <f t="shared" si="37"/>
        <v>54577.09</v>
      </c>
      <c r="K400" s="11">
        <f t="shared" si="38"/>
        <v>54577.09</v>
      </c>
      <c r="L400" s="11">
        <f t="shared" si="39"/>
        <v>54577.09</v>
      </c>
      <c r="M400" s="11">
        <f t="shared" si="40"/>
        <v>163731.26999999999</v>
      </c>
      <c r="N400" s="11">
        <f t="shared" si="36"/>
        <v>0</v>
      </c>
      <c r="O400" s="11">
        <f t="shared" si="41"/>
        <v>54577.09</v>
      </c>
    </row>
    <row r="401" spans="1:15" x14ac:dyDescent="0.25">
      <c r="A401" s="9">
        <v>6007918</v>
      </c>
      <c r="B401" s="9" t="s">
        <v>439</v>
      </c>
      <c r="C401" s="9" t="s">
        <v>1088</v>
      </c>
      <c r="D401" s="10">
        <v>453.01876000000004</v>
      </c>
      <c r="E401" s="11">
        <v>182439.55599546124</v>
      </c>
      <c r="F401" s="11">
        <v>60813.185331820416</v>
      </c>
      <c r="G401" s="11">
        <v>60813.185331820416</v>
      </c>
      <c r="H401" s="11">
        <v>60813.185331820416</v>
      </c>
      <c r="I401" s="73"/>
      <c r="J401" s="11">
        <f t="shared" si="37"/>
        <v>60813.19</v>
      </c>
      <c r="K401" s="11">
        <f t="shared" si="38"/>
        <v>60813.19</v>
      </c>
      <c r="L401" s="11">
        <f t="shared" si="39"/>
        <v>60813.19</v>
      </c>
      <c r="M401" s="11">
        <f t="shared" si="40"/>
        <v>182439.56</v>
      </c>
      <c r="N401" s="11">
        <f t="shared" si="36"/>
        <v>-1.0000000009313226E-2</v>
      </c>
      <c r="O401" s="11">
        <f t="shared" si="41"/>
        <v>60813.179999999993</v>
      </c>
    </row>
    <row r="402" spans="1:15" x14ac:dyDescent="0.25">
      <c r="A402" s="9">
        <v>6007934</v>
      </c>
      <c r="B402" s="9" t="s">
        <v>440</v>
      </c>
      <c r="C402" s="9" t="s">
        <v>1089</v>
      </c>
      <c r="D402" s="10">
        <v>292.04497799999996</v>
      </c>
      <c r="E402" s="11">
        <v>117612.2510180908</v>
      </c>
      <c r="F402" s="11">
        <v>39204.083672696936</v>
      </c>
      <c r="G402" s="11">
        <v>39204.083672696936</v>
      </c>
      <c r="H402" s="11">
        <v>39204.083672696936</v>
      </c>
      <c r="I402" s="73"/>
      <c r="J402" s="11">
        <f t="shared" si="37"/>
        <v>39204.080000000002</v>
      </c>
      <c r="K402" s="11">
        <f t="shared" si="38"/>
        <v>39204.080000000002</v>
      </c>
      <c r="L402" s="11">
        <f t="shared" si="39"/>
        <v>39204.080000000002</v>
      </c>
      <c r="M402" s="11">
        <f t="shared" si="40"/>
        <v>117612.25</v>
      </c>
      <c r="N402" s="11">
        <f t="shared" si="36"/>
        <v>9.9999999947613105E-3</v>
      </c>
      <c r="O402" s="11">
        <f t="shared" si="41"/>
        <v>39204.089999999997</v>
      </c>
    </row>
    <row r="403" spans="1:15" x14ac:dyDescent="0.25">
      <c r="A403" s="9">
        <v>6007942</v>
      </c>
      <c r="B403" s="9" t="s">
        <v>441</v>
      </c>
      <c r="C403" s="9" t="s">
        <v>1090</v>
      </c>
      <c r="D403" s="10">
        <v>138.938016</v>
      </c>
      <c r="E403" s="11">
        <v>55953.069029481885</v>
      </c>
      <c r="F403" s="11">
        <v>18651.023009827295</v>
      </c>
      <c r="G403" s="11">
        <v>18651.023009827295</v>
      </c>
      <c r="H403" s="11">
        <v>18651.023009827295</v>
      </c>
      <c r="I403" s="73"/>
      <c r="J403" s="11">
        <f t="shared" si="37"/>
        <v>18651.02</v>
      </c>
      <c r="K403" s="11">
        <f t="shared" si="38"/>
        <v>18651.02</v>
      </c>
      <c r="L403" s="11">
        <f t="shared" si="39"/>
        <v>18651.02</v>
      </c>
      <c r="M403" s="11">
        <f t="shared" si="40"/>
        <v>55953.07</v>
      </c>
      <c r="N403" s="11">
        <f t="shared" si="36"/>
        <v>1.0000000002037268E-2</v>
      </c>
      <c r="O403" s="11">
        <f t="shared" si="41"/>
        <v>18651.030000000002</v>
      </c>
    </row>
    <row r="404" spans="1:15" x14ac:dyDescent="0.25">
      <c r="A404" s="9">
        <v>6007967</v>
      </c>
      <c r="B404" s="9" t="s">
        <v>442</v>
      </c>
      <c r="C404" s="9" t="s">
        <v>1091</v>
      </c>
      <c r="D404" s="10">
        <v>353.29845</v>
      </c>
      <c r="E404" s="11">
        <v>142280.22775896668</v>
      </c>
      <c r="F404" s="11">
        <v>47426.742586322223</v>
      </c>
      <c r="G404" s="11">
        <v>47426.742586322223</v>
      </c>
      <c r="H404" s="11">
        <v>47426.742586322223</v>
      </c>
      <c r="I404" s="73"/>
      <c r="J404" s="11">
        <f t="shared" si="37"/>
        <v>47426.74</v>
      </c>
      <c r="K404" s="11">
        <f t="shared" si="38"/>
        <v>47426.74</v>
      </c>
      <c r="L404" s="11">
        <f t="shared" si="39"/>
        <v>47426.74</v>
      </c>
      <c r="M404" s="11">
        <f t="shared" si="40"/>
        <v>142280.23000000001</v>
      </c>
      <c r="N404" s="11">
        <f t="shared" si="36"/>
        <v>1.0000000009313226E-2</v>
      </c>
      <c r="O404" s="11">
        <f t="shared" si="41"/>
        <v>47426.750000000007</v>
      </c>
    </row>
    <row r="405" spans="1:15" x14ac:dyDescent="0.25">
      <c r="A405" s="9">
        <v>6007975</v>
      </c>
      <c r="B405" s="9" t="s">
        <v>443</v>
      </c>
      <c r="C405" s="9" t="s">
        <v>1092</v>
      </c>
      <c r="D405" s="10">
        <v>121.91815800000001</v>
      </c>
      <c r="E405" s="11">
        <v>49098.837790524369</v>
      </c>
      <c r="F405" s="11">
        <v>16366.279263508122</v>
      </c>
      <c r="G405" s="11">
        <v>16366.279263508122</v>
      </c>
      <c r="H405" s="11">
        <v>16366.279263508122</v>
      </c>
      <c r="I405" s="73"/>
      <c r="J405" s="11">
        <f t="shared" si="37"/>
        <v>16366.28</v>
      </c>
      <c r="K405" s="11">
        <f t="shared" si="38"/>
        <v>16366.28</v>
      </c>
      <c r="L405" s="11">
        <f t="shared" si="39"/>
        <v>16366.28</v>
      </c>
      <c r="M405" s="11">
        <f t="shared" si="40"/>
        <v>49098.84</v>
      </c>
      <c r="N405" s="11">
        <f t="shared" si="36"/>
        <v>0</v>
      </c>
      <c r="O405" s="11">
        <f t="shared" si="41"/>
        <v>16366.28</v>
      </c>
    </row>
    <row r="406" spans="1:15" x14ac:dyDescent="0.25">
      <c r="A406" s="9">
        <v>6007983</v>
      </c>
      <c r="B406" s="9" t="s">
        <v>444</v>
      </c>
      <c r="C406" s="9" t="s">
        <v>1093</v>
      </c>
      <c r="D406" s="10">
        <v>316.32997999999998</v>
      </c>
      <c r="E406" s="11">
        <v>127392.29849830751</v>
      </c>
      <c r="F406" s="11">
        <v>42464.099499435841</v>
      </c>
      <c r="G406" s="11">
        <v>42464.099499435841</v>
      </c>
      <c r="H406" s="11">
        <v>42464.099499435841</v>
      </c>
      <c r="I406" s="73"/>
      <c r="J406" s="11">
        <f t="shared" si="37"/>
        <v>42464.1</v>
      </c>
      <c r="K406" s="11">
        <f t="shared" si="38"/>
        <v>42464.1</v>
      </c>
      <c r="L406" s="11">
        <f t="shared" si="39"/>
        <v>42464.1</v>
      </c>
      <c r="M406" s="11">
        <f t="shared" si="40"/>
        <v>127392.3</v>
      </c>
      <c r="N406" s="11">
        <f t="shared" si="36"/>
        <v>0</v>
      </c>
      <c r="O406" s="11">
        <f t="shared" si="41"/>
        <v>42464.1</v>
      </c>
    </row>
    <row r="407" spans="1:15" x14ac:dyDescent="0.25">
      <c r="A407" s="9">
        <v>6007991</v>
      </c>
      <c r="B407" s="9" t="s">
        <v>445</v>
      </c>
      <c r="C407" s="9" t="s">
        <v>1094</v>
      </c>
      <c r="D407" s="10">
        <v>261.46584000000001</v>
      </c>
      <c r="E407" s="11">
        <v>105297.43129750367</v>
      </c>
      <c r="F407" s="11">
        <v>35099.14376583456</v>
      </c>
      <c r="G407" s="11">
        <v>35099.14376583456</v>
      </c>
      <c r="H407" s="11">
        <v>35099.14376583456</v>
      </c>
      <c r="I407" s="73"/>
      <c r="J407" s="11">
        <f t="shared" si="37"/>
        <v>35099.14</v>
      </c>
      <c r="K407" s="11">
        <f t="shared" si="38"/>
        <v>35099.14</v>
      </c>
      <c r="L407" s="11">
        <f t="shared" si="39"/>
        <v>35099.14</v>
      </c>
      <c r="M407" s="11">
        <f t="shared" si="40"/>
        <v>105297.43</v>
      </c>
      <c r="N407" s="11">
        <f t="shared" si="36"/>
        <v>9.9999999947613105E-3</v>
      </c>
      <c r="O407" s="11">
        <f t="shared" si="41"/>
        <v>35099.149999999994</v>
      </c>
    </row>
    <row r="408" spans="1:15" x14ac:dyDescent="0.25">
      <c r="A408" s="9">
        <v>6008007</v>
      </c>
      <c r="B408" s="9" t="s">
        <v>446</v>
      </c>
      <c r="C408" s="9" t="s">
        <v>1095</v>
      </c>
      <c r="D408" s="10">
        <v>498.32174400000002</v>
      </c>
      <c r="E408" s="11">
        <v>200683.95780837839</v>
      </c>
      <c r="F408" s="11">
        <v>66894.65260279279</v>
      </c>
      <c r="G408" s="11">
        <v>66894.65260279279</v>
      </c>
      <c r="H408" s="11">
        <v>66894.65260279279</v>
      </c>
      <c r="I408" s="73"/>
      <c r="J408" s="11">
        <f t="shared" si="37"/>
        <v>66894.649999999994</v>
      </c>
      <c r="K408" s="11">
        <f t="shared" si="38"/>
        <v>66894.649999999994</v>
      </c>
      <c r="L408" s="11">
        <f t="shared" si="39"/>
        <v>66894.649999999994</v>
      </c>
      <c r="M408" s="11">
        <f t="shared" si="40"/>
        <v>200683.96</v>
      </c>
      <c r="N408" s="11">
        <f t="shared" si="36"/>
        <v>1.0000000009313226E-2</v>
      </c>
      <c r="O408" s="11">
        <f t="shared" si="41"/>
        <v>66894.66</v>
      </c>
    </row>
    <row r="409" spans="1:15" x14ac:dyDescent="0.25">
      <c r="A409" s="9">
        <v>6008015</v>
      </c>
      <c r="B409" s="9" t="s">
        <v>447</v>
      </c>
      <c r="C409" s="9" t="s">
        <v>1096</v>
      </c>
      <c r="D409" s="10">
        <v>172.526318</v>
      </c>
      <c r="E409" s="11">
        <v>69479.738219785315</v>
      </c>
      <c r="F409" s="11">
        <v>23159.912739928437</v>
      </c>
      <c r="G409" s="11">
        <v>23159.912739928437</v>
      </c>
      <c r="H409" s="11">
        <v>23159.912739928437</v>
      </c>
      <c r="I409" s="73"/>
      <c r="J409" s="11">
        <f t="shared" si="37"/>
        <v>23159.91</v>
      </c>
      <c r="K409" s="11">
        <f t="shared" si="38"/>
        <v>23159.91</v>
      </c>
      <c r="L409" s="11">
        <f t="shared" si="39"/>
        <v>23159.91</v>
      </c>
      <c r="M409" s="11">
        <f t="shared" si="40"/>
        <v>69479.740000000005</v>
      </c>
      <c r="N409" s="11">
        <f t="shared" si="36"/>
        <v>1.0000000009313226E-2</v>
      </c>
      <c r="O409" s="11">
        <f t="shared" si="41"/>
        <v>23159.920000000009</v>
      </c>
    </row>
    <row r="410" spans="1:15" x14ac:dyDescent="0.25">
      <c r="A410" s="9">
        <v>6008049</v>
      </c>
      <c r="B410" s="9" t="s">
        <v>448</v>
      </c>
      <c r="C410" s="9" t="s">
        <v>1097</v>
      </c>
      <c r="D410" s="10">
        <v>177.820472</v>
      </c>
      <c r="E410" s="11">
        <v>71611.798060158355</v>
      </c>
      <c r="F410" s="11">
        <v>23870.599353386118</v>
      </c>
      <c r="G410" s="11">
        <v>23870.599353386118</v>
      </c>
      <c r="H410" s="11">
        <v>23870.599353386118</v>
      </c>
      <c r="I410" s="73"/>
      <c r="J410" s="11">
        <f t="shared" si="37"/>
        <v>23870.6</v>
      </c>
      <c r="K410" s="11">
        <f t="shared" si="38"/>
        <v>23870.6</v>
      </c>
      <c r="L410" s="11">
        <f t="shared" si="39"/>
        <v>23870.6</v>
      </c>
      <c r="M410" s="11">
        <f t="shared" si="40"/>
        <v>71611.8</v>
      </c>
      <c r="N410" s="11">
        <f t="shared" si="36"/>
        <v>0</v>
      </c>
      <c r="O410" s="11">
        <f t="shared" si="41"/>
        <v>23870.6</v>
      </c>
    </row>
    <row r="411" spans="1:15" x14ac:dyDescent="0.25">
      <c r="A411" s="9">
        <v>6008056</v>
      </c>
      <c r="B411" s="9" t="s">
        <v>449</v>
      </c>
      <c r="C411" s="9" t="s">
        <v>1098</v>
      </c>
      <c r="D411" s="10">
        <v>166.01238499999999</v>
      </c>
      <c r="E411" s="11">
        <v>66856.449408734348</v>
      </c>
      <c r="F411" s="11">
        <v>22285.483136244784</v>
      </c>
      <c r="G411" s="11">
        <v>22285.483136244784</v>
      </c>
      <c r="H411" s="11">
        <v>22285.483136244784</v>
      </c>
      <c r="I411" s="73"/>
      <c r="J411" s="11">
        <f t="shared" si="37"/>
        <v>22285.48</v>
      </c>
      <c r="K411" s="11">
        <f t="shared" si="38"/>
        <v>22285.48</v>
      </c>
      <c r="L411" s="11">
        <f t="shared" si="39"/>
        <v>22285.48</v>
      </c>
      <c r="M411" s="11">
        <f t="shared" si="40"/>
        <v>66856.45</v>
      </c>
      <c r="N411" s="11">
        <f t="shared" si="36"/>
        <v>9.9999999947613105E-3</v>
      </c>
      <c r="O411" s="11">
        <f t="shared" si="41"/>
        <v>22285.489999999994</v>
      </c>
    </row>
    <row r="412" spans="1:15" x14ac:dyDescent="0.25">
      <c r="A412" s="9">
        <v>6008064</v>
      </c>
      <c r="B412" s="9" t="s">
        <v>450</v>
      </c>
      <c r="C412" s="9" t="s">
        <v>1099</v>
      </c>
      <c r="D412" s="10">
        <v>210.9150684931507</v>
      </c>
      <c r="E412" s="11">
        <v>84939.642342058214</v>
      </c>
      <c r="F412" s="11">
        <v>28313.214114019403</v>
      </c>
      <c r="G412" s="11">
        <v>28313.214114019403</v>
      </c>
      <c r="H412" s="11">
        <v>28313.214114019403</v>
      </c>
      <c r="I412" s="73"/>
      <c r="J412" s="11">
        <f t="shared" si="37"/>
        <v>28313.21</v>
      </c>
      <c r="K412" s="11">
        <f t="shared" si="38"/>
        <v>28313.21</v>
      </c>
      <c r="L412" s="11">
        <f t="shared" si="39"/>
        <v>28313.21</v>
      </c>
      <c r="M412" s="11">
        <f t="shared" si="40"/>
        <v>84939.64</v>
      </c>
      <c r="N412" s="11">
        <f t="shared" si="36"/>
        <v>9.9999999947613105E-3</v>
      </c>
      <c r="O412" s="11">
        <f t="shared" si="41"/>
        <v>28313.219999999994</v>
      </c>
    </row>
    <row r="413" spans="1:15" x14ac:dyDescent="0.25">
      <c r="A413" s="9">
        <v>6008072</v>
      </c>
      <c r="B413" s="9" t="s">
        <v>451</v>
      </c>
      <c r="C413" s="9" t="s">
        <v>1100</v>
      </c>
      <c r="D413" s="10">
        <v>102.705336</v>
      </c>
      <c r="E413" s="11">
        <v>41361.456859324455</v>
      </c>
      <c r="F413" s="11">
        <v>13787.152286441486</v>
      </c>
      <c r="G413" s="11">
        <v>13787.152286441486</v>
      </c>
      <c r="H413" s="11">
        <v>13787.152286441486</v>
      </c>
      <c r="I413" s="73"/>
      <c r="J413" s="11">
        <f t="shared" si="37"/>
        <v>13787.15</v>
      </c>
      <c r="K413" s="11">
        <f t="shared" si="38"/>
        <v>13787.15</v>
      </c>
      <c r="L413" s="11">
        <f t="shared" si="39"/>
        <v>13787.15</v>
      </c>
      <c r="M413" s="11">
        <f t="shared" si="40"/>
        <v>41361.46</v>
      </c>
      <c r="N413" s="11">
        <f t="shared" si="36"/>
        <v>1.0000000002037268E-2</v>
      </c>
      <c r="O413" s="11">
        <f t="shared" si="41"/>
        <v>13787.160000000002</v>
      </c>
    </row>
    <row r="414" spans="1:15" x14ac:dyDescent="0.25">
      <c r="A414" s="9">
        <v>6008098</v>
      </c>
      <c r="B414" s="9" t="s">
        <v>452</v>
      </c>
      <c r="C414" s="9" t="s">
        <v>1101</v>
      </c>
      <c r="D414" s="10">
        <v>93.428487000000004</v>
      </c>
      <c r="E414" s="11">
        <v>37625.487486672122</v>
      </c>
      <c r="F414" s="11">
        <v>12541.829162224041</v>
      </c>
      <c r="G414" s="11">
        <v>12541.829162224041</v>
      </c>
      <c r="H414" s="11">
        <v>12541.829162224041</v>
      </c>
      <c r="I414" s="73"/>
      <c r="J414" s="11">
        <f t="shared" si="37"/>
        <v>12541.83</v>
      </c>
      <c r="K414" s="11">
        <f t="shared" si="38"/>
        <v>12541.83</v>
      </c>
      <c r="L414" s="11">
        <f t="shared" si="39"/>
        <v>12541.83</v>
      </c>
      <c r="M414" s="11">
        <f t="shared" si="40"/>
        <v>37625.49</v>
      </c>
      <c r="N414" s="11">
        <f t="shared" si="36"/>
        <v>0</v>
      </c>
      <c r="O414" s="11">
        <f t="shared" si="41"/>
        <v>12541.83</v>
      </c>
    </row>
    <row r="415" spans="1:15" x14ac:dyDescent="0.25">
      <c r="A415" s="9">
        <v>6008106</v>
      </c>
      <c r="B415" s="9" t="s">
        <v>453</v>
      </c>
      <c r="C415" s="9" t="s">
        <v>1102</v>
      </c>
      <c r="D415" s="10">
        <v>84.910319999999999</v>
      </c>
      <c r="E415" s="11">
        <v>34195.054262725302</v>
      </c>
      <c r="F415" s="11">
        <v>11398.351420908433</v>
      </c>
      <c r="G415" s="11">
        <v>11398.351420908433</v>
      </c>
      <c r="H415" s="11">
        <v>11398.351420908433</v>
      </c>
      <c r="I415" s="73"/>
      <c r="J415" s="11">
        <f t="shared" si="37"/>
        <v>11398.35</v>
      </c>
      <c r="K415" s="11">
        <f t="shared" si="38"/>
        <v>11398.35</v>
      </c>
      <c r="L415" s="11">
        <f t="shared" si="39"/>
        <v>11398.35</v>
      </c>
      <c r="M415" s="11">
        <f t="shared" si="40"/>
        <v>34195.050000000003</v>
      </c>
      <c r="N415" s="11">
        <f t="shared" si="36"/>
        <v>0</v>
      </c>
      <c r="O415" s="11">
        <f t="shared" si="41"/>
        <v>11398.35</v>
      </c>
    </row>
    <row r="416" spans="1:15" x14ac:dyDescent="0.25">
      <c r="A416" s="9">
        <v>6008114</v>
      </c>
      <c r="B416" s="9" t="s">
        <v>454</v>
      </c>
      <c r="C416" s="9" t="s">
        <v>1103</v>
      </c>
      <c r="D416" s="10">
        <v>58.945551000000009</v>
      </c>
      <c r="E416" s="11">
        <v>23738.531605948985</v>
      </c>
      <c r="F416" s="11">
        <v>7912.843868649662</v>
      </c>
      <c r="G416" s="11">
        <v>7912.843868649662</v>
      </c>
      <c r="H416" s="11">
        <v>7912.843868649662</v>
      </c>
      <c r="I416" s="73"/>
      <c r="J416" s="11">
        <f t="shared" si="37"/>
        <v>7912.84</v>
      </c>
      <c r="K416" s="11">
        <f t="shared" si="38"/>
        <v>7912.84</v>
      </c>
      <c r="L416" s="11">
        <f t="shared" si="39"/>
        <v>7912.84</v>
      </c>
      <c r="M416" s="11">
        <f t="shared" si="40"/>
        <v>23738.53</v>
      </c>
      <c r="N416" s="11">
        <f t="shared" si="36"/>
        <v>9.9999999983992893E-3</v>
      </c>
      <c r="O416" s="11">
        <f t="shared" si="41"/>
        <v>7912.8499999999985</v>
      </c>
    </row>
    <row r="417" spans="1:15" x14ac:dyDescent="0.25">
      <c r="A417" s="9">
        <v>6008130</v>
      </c>
      <c r="B417" s="9" t="s">
        <v>455</v>
      </c>
      <c r="C417" s="9" t="s">
        <v>1104</v>
      </c>
      <c r="D417" s="10">
        <v>315.04643499999997</v>
      </c>
      <c r="E417" s="11">
        <v>126875.38970649455</v>
      </c>
      <c r="F417" s="11">
        <v>42291.796568831516</v>
      </c>
      <c r="G417" s="11">
        <v>42291.796568831516</v>
      </c>
      <c r="H417" s="11">
        <v>42291.796568831516</v>
      </c>
      <c r="I417" s="73"/>
      <c r="J417" s="11">
        <f t="shared" si="37"/>
        <v>42291.8</v>
      </c>
      <c r="K417" s="11">
        <f t="shared" si="38"/>
        <v>42291.8</v>
      </c>
      <c r="L417" s="11">
        <f t="shared" si="39"/>
        <v>42291.8</v>
      </c>
      <c r="M417" s="11">
        <f t="shared" si="40"/>
        <v>126875.39</v>
      </c>
      <c r="N417" s="11">
        <f t="shared" si="36"/>
        <v>-1.0000000009313226E-2</v>
      </c>
      <c r="O417" s="11">
        <f t="shared" si="41"/>
        <v>42291.789999999994</v>
      </c>
    </row>
    <row r="418" spans="1:15" x14ac:dyDescent="0.25">
      <c r="A418" s="9">
        <v>6008155</v>
      </c>
      <c r="B418" s="9" t="s">
        <v>456</v>
      </c>
      <c r="C418" s="9" t="s">
        <v>1105</v>
      </c>
      <c r="D418" s="10">
        <v>185.22727500000002</v>
      </c>
      <c r="E418" s="11">
        <v>74594.663164168305</v>
      </c>
      <c r="F418" s="11">
        <v>24864.887721389434</v>
      </c>
      <c r="G418" s="11">
        <v>24864.887721389434</v>
      </c>
      <c r="H418" s="11">
        <v>24864.887721389434</v>
      </c>
      <c r="I418" s="73"/>
      <c r="J418" s="11">
        <f t="shared" si="37"/>
        <v>24864.89</v>
      </c>
      <c r="K418" s="11">
        <f t="shared" si="38"/>
        <v>24864.89</v>
      </c>
      <c r="L418" s="11">
        <f t="shared" si="39"/>
        <v>24864.89</v>
      </c>
      <c r="M418" s="11">
        <f t="shared" si="40"/>
        <v>74594.66</v>
      </c>
      <c r="N418" s="11">
        <f t="shared" si="36"/>
        <v>-9.9999999947613105E-3</v>
      </c>
      <c r="O418" s="11">
        <f t="shared" si="41"/>
        <v>24864.880000000005</v>
      </c>
    </row>
    <row r="419" spans="1:15" x14ac:dyDescent="0.25">
      <c r="A419" s="9">
        <v>6008163</v>
      </c>
      <c r="B419" s="9" t="s">
        <v>457</v>
      </c>
      <c r="C419" s="9" t="s">
        <v>1106</v>
      </c>
      <c r="D419" s="10">
        <v>360.46521300000001</v>
      </c>
      <c r="E419" s="11">
        <v>145166.42403844238</v>
      </c>
      <c r="F419" s="11">
        <v>48388.808012814123</v>
      </c>
      <c r="G419" s="11">
        <v>48388.808012814123</v>
      </c>
      <c r="H419" s="11">
        <v>48388.808012814123</v>
      </c>
      <c r="I419" s="73"/>
      <c r="J419" s="11">
        <f t="shared" si="37"/>
        <v>48388.81</v>
      </c>
      <c r="K419" s="11">
        <f t="shared" si="38"/>
        <v>48388.81</v>
      </c>
      <c r="L419" s="11">
        <f t="shared" si="39"/>
        <v>48388.81</v>
      </c>
      <c r="M419" s="11">
        <f t="shared" si="40"/>
        <v>145166.42000000001</v>
      </c>
      <c r="N419" s="11">
        <f t="shared" si="36"/>
        <v>-9.9999999802093953E-3</v>
      </c>
      <c r="O419" s="11">
        <f t="shared" si="41"/>
        <v>48388.800000000017</v>
      </c>
    </row>
    <row r="420" spans="1:15" x14ac:dyDescent="0.25">
      <c r="A420" s="9">
        <v>6008213</v>
      </c>
      <c r="B420" s="9" t="s">
        <v>458</v>
      </c>
      <c r="C420" s="9" t="s">
        <v>1107</v>
      </c>
      <c r="D420" s="10">
        <v>71.263425999999995</v>
      </c>
      <c r="E420" s="11">
        <v>28699.181901772474</v>
      </c>
      <c r="F420" s="11">
        <v>9566.3939672574907</v>
      </c>
      <c r="G420" s="11">
        <v>9566.3939672574907</v>
      </c>
      <c r="H420" s="11">
        <v>9566.3939672574907</v>
      </c>
      <c r="I420" s="73"/>
      <c r="J420" s="11">
        <f t="shared" si="37"/>
        <v>9566.39</v>
      </c>
      <c r="K420" s="11">
        <f t="shared" si="38"/>
        <v>9566.39</v>
      </c>
      <c r="L420" s="11">
        <f t="shared" si="39"/>
        <v>9566.39</v>
      </c>
      <c r="M420" s="11">
        <f t="shared" si="40"/>
        <v>28699.18</v>
      </c>
      <c r="N420" s="11">
        <f t="shared" si="36"/>
        <v>1.0000000002037268E-2</v>
      </c>
      <c r="O420" s="11">
        <f t="shared" si="41"/>
        <v>9566.4000000000015</v>
      </c>
    </row>
    <row r="421" spans="1:15" x14ac:dyDescent="0.25">
      <c r="A421" s="9">
        <v>6008239</v>
      </c>
      <c r="B421" s="9" t="s">
        <v>459</v>
      </c>
      <c r="C421" s="9" t="s">
        <v>1108</v>
      </c>
      <c r="D421" s="10">
        <v>228.52415200000002</v>
      </c>
      <c r="E421" s="11">
        <v>92031.166270287125</v>
      </c>
      <c r="F421" s="11">
        <v>30677.055423429043</v>
      </c>
      <c r="G421" s="11">
        <v>30677.055423429043</v>
      </c>
      <c r="H421" s="11">
        <v>30677.055423429043</v>
      </c>
      <c r="I421" s="73"/>
      <c r="J421" s="11">
        <f t="shared" si="37"/>
        <v>30677.06</v>
      </c>
      <c r="K421" s="11">
        <f t="shared" si="38"/>
        <v>30677.06</v>
      </c>
      <c r="L421" s="11">
        <f t="shared" si="39"/>
        <v>30677.06</v>
      </c>
      <c r="M421" s="11">
        <f t="shared" si="40"/>
        <v>92031.17</v>
      </c>
      <c r="N421" s="11">
        <f t="shared" si="36"/>
        <v>-1.0000000009313226E-2</v>
      </c>
      <c r="O421" s="11">
        <f t="shared" si="41"/>
        <v>30677.049999999992</v>
      </c>
    </row>
    <row r="422" spans="1:15" x14ac:dyDescent="0.25">
      <c r="A422" s="9">
        <v>6008262</v>
      </c>
      <c r="B422" s="9" t="s">
        <v>460</v>
      </c>
      <c r="C422" s="9" t="s">
        <v>1109</v>
      </c>
      <c r="D422" s="10">
        <v>235.61774500000001</v>
      </c>
      <c r="E422" s="11">
        <v>94887.895553049064</v>
      </c>
      <c r="F422" s="11">
        <v>31629.298517683023</v>
      </c>
      <c r="G422" s="11">
        <v>31629.298517683023</v>
      </c>
      <c r="H422" s="11">
        <v>31629.298517683023</v>
      </c>
      <c r="I422" s="73"/>
      <c r="J422" s="11">
        <f t="shared" si="37"/>
        <v>31629.3</v>
      </c>
      <c r="K422" s="11">
        <f t="shared" si="38"/>
        <v>31629.3</v>
      </c>
      <c r="L422" s="11">
        <f t="shared" si="39"/>
        <v>31629.3</v>
      </c>
      <c r="M422" s="11">
        <f t="shared" si="40"/>
        <v>94887.9</v>
      </c>
      <c r="N422" s="11">
        <f t="shared" si="36"/>
        <v>0</v>
      </c>
      <c r="O422" s="11">
        <f t="shared" si="41"/>
        <v>31629.3</v>
      </c>
    </row>
    <row r="423" spans="1:15" x14ac:dyDescent="0.25">
      <c r="A423" s="9">
        <v>6008270</v>
      </c>
      <c r="B423" s="9" t="s">
        <v>461</v>
      </c>
      <c r="C423" s="9" t="s">
        <v>1110</v>
      </c>
      <c r="D423" s="10">
        <v>459.41144999999995</v>
      </c>
      <c r="E423" s="11">
        <v>185014.01786811437</v>
      </c>
      <c r="F423" s="11">
        <v>61671.339289371455</v>
      </c>
      <c r="G423" s="11">
        <v>61671.339289371455</v>
      </c>
      <c r="H423" s="11">
        <v>61671.339289371455</v>
      </c>
      <c r="I423" s="73"/>
      <c r="J423" s="11">
        <f t="shared" si="37"/>
        <v>61671.34</v>
      </c>
      <c r="K423" s="11">
        <f t="shared" si="38"/>
        <v>61671.34</v>
      </c>
      <c r="L423" s="11">
        <f t="shared" si="39"/>
        <v>61671.34</v>
      </c>
      <c r="M423" s="11">
        <f t="shared" si="40"/>
        <v>185014.02</v>
      </c>
      <c r="N423" s="11">
        <f t="shared" si="36"/>
        <v>0</v>
      </c>
      <c r="O423" s="11">
        <f t="shared" si="41"/>
        <v>61671.34</v>
      </c>
    </row>
    <row r="424" spans="1:15" x14ac:dyDescent="0.25">
      <c r="A424" s="9">
        <v>6008304</v>
      </c>
      <c r="B424" s="9" t="s">
        <v>462</v>
      </c>
      <c r="C424" s="9" t="s">
        <v>1111</v>
      </c>
      <c r="D424" s="10">
        <v>337.08869999999996</v>
      </c>
      <c r="E424" s="11">
        <v>135752.24292938161</v>
      </c>
      <c r="F424" s="11">
        <v>45250.747643127201</v>
      </c>
      <c r="G424" s="11">
        <v>45250.747643127201</v>
      </c>
      <c r="H424" s="11">
        <v>45250.747643127201</v>
      </c>
      <c r="I424" s="73"/>
      <c r="J424" s="11">
        <f t="shared" si="37"/>
        <v>45250.75</v>
      </c>
      <c r="K424" s="11">
        <f t="shared" si="38"/>
        <v>45250.75</v>
      </c>
      <c r="L424" s="11">
        <f t="shared" si="39"/>
        <v>45250.75</v>
      </c>
      <c r="M424" s="11">
        <f t="shared" si="40"/>
        <v>135752.24</v>
      </c>
      <c r="N424" s="11">
        <f t="shared" si="36"/>
        <v>-1.0000000009313226E-2</v>
      </c>
      <c r="O424" s="11">
        <f t="shared" si="41"/>
        <v>45250.739999999991</v>
      </c>
    </row>
    <row r="425" spans="1:15" x14ac:dyDescent="0.25">
      <c r="A425" s="9">
        <v>6008312</v>
      </c>
      <c r="B425" s="9" t="s">
        <v>463</v>
      </c>
      <c r="C425" s="9" t="s">
        <v>1112</v>
      </c>
      <c r="D425" s="10">
        <v>242.60365199999998</v>
      </c>
      <c r="E425" s="11">
        <v>97701.257567694076</v>
      </c>
      <c r="F425" s="11">
        <v>32567.085855898025</v>
      </c>
      <c r="G425" s="11">
        <v>32567.085855898025</v>
      </c>
      <c r="H425" s="11">
        <v>32567.085855898025</v>
      </c>
      <c r="I425" s="73"/>
      <c r="J425" s="11">
        <f t="shared" si="37"/>
        <v>32567.09</v>
      </c>
      <c r="K425" s="11">
        <f t="shared" si="38"/>
        <v>32567.09</v>
      </c>
      <c r="L425" s="11">
        <f t="shared" si="39"/>
        <v>32567.09</v>
      </c>
      <c r="M425" s="11">
        <f t="shared" si="40"/>
        <v>97701.26</v>
      </c>
      <c r="N425" s="11">
        <f t="shared" si="36"/>
        <v>-1.0000000009313226E-2</v>
      </c>
      <c r="O425" s="11">
        <f t="shared" si="41"/>
        <v>32567.079999999991</v>
      </c>
    </row>
    <row r="426" spans="1:15" x14ac:dyDescent="0.25">
      <c r="A426" s="9">
        <v>6008338</v>
      </c>
      <c r="B426" s="9" t="s">
        <v>464</v>
      </c>
      <c r="C426" s="9" t="s">
        <v>1113</v>
      </c>
      <c r="D426" s="10">
        <v>571.85166599999991</v>
      </c>
      <c r="E426" s="11">
        <v>230295.90218361988</v>
      </c>
      <c r="F426" s="11">
        <v>76765.300727873298</v>
      </c>
      <c r="G426" s="11">
        <v>76765.300727873298</v>
      </c>
      <c r="H426" s="11">
        <v>76765.300727873298</v>
      </c>
      <c r="I426" s="73"/>
      <c r="J426" s="11">
        <f t="shared" si="37"/>
        <v>76765.3</v>
      </c>
      <c r="K426" s="11">
        <f t="shared" si="38"/>
        <v>76765.3</v>
      </c>
      <c r="L426" s="11">
        <f t="shared" si="39"/>
        <v>76765.3</v>
      </c>
      <c r="M426" s="11">
        <f t="shared" si="40"/>
        <v>230295.9</v>
      </c>
      <c r="N426" s="11">
        <f t="shared" si="36"/>
        <v>0</v>
      </c>
      <c r="O426" s="11">
        <f t="shared" si="41"/>
        <v>76765.3</v>
      </c>
    </row>
    <row r="427" spans="1:15" x14ac:dyDescent="0.25">
      <c r="A427" s="9">
        <v>6008346</v>
      </c>
      <c r="B427" s="9" t="s">
        <v>465</v>
      </c>
      <c r="C427" s="9" t="s">
        <v>1114</v>
      </c>
      <c r="D427" s="10">
        <v>316.38639499999999</v>
      </c>
      <c r="E427" s="11">
        <v>127415.01792730308</v>
      </c>
      <c r="F427" s="11">
        <v>42471.672642434358</v>
      </c>
      <c r="G427" s="11">
        <v>42471.672642434358</v>
      </c>
      <c r="H427" s="11">
        <v>42471.672642434358</v>
      </c>
      <c r="I427" s="73"/>
      <c r="J427" s="11">
        <f t="shared" si="37"/>
        <v>42471.67</v>
      </c>
      <c r="K427" s="11">
        <f t="shared" si="38"/>
        <v>42471.67</v>
      </c>
      <c r="L427" s="11">
        <f t="shared" si="39"/>
        <v>42471.67</v>
      </c>
      <c r="M427" s="11">
        <f t="shared" si="40"/>
        <v>127415.02</v>
      </c>
      <c r="N427" s="11">
        <f t="shared" si="36"/>
        <v>1.0000000009313226E-2</v>
      </c>
      <c r="O427" s="11">
        <f t="shared" si="41"/>
        <v>42471.680000000008</v>
      </c>
    </row>
    <row r="428" spans="1:15" x14ac:dyDescent="0.25">
      <c r="A428" s="9">
        <v>6008361</v>
      </c>
      <c r="B428" s="9" t="s">
        <v>466</v>
      </c>
      <c r="C428" s="9" t="s">
        <v>1115</v>
      </c>
      <c r="D428" s="10">
        <v>287.286923</v>
      </c>
      <c r="E428" s="11">
        <v>115696.08877880081</v>
      </c>
      <c r="F428" s="11">
        <v>38565.362926266935</v>
      </c>
      <c r="G428" s="11">
        <v>38565.362926266935</v>
      </c>
      <c r="H428" s="11">
        <v>38565.362926266935</v>
      </c>
      <c r="I428" s="73"/>
      <c r="J428" s="11">
        <f t="shared" si="37"/>
        <v>38565.360000000001</v>
      </c>
      <c r="K428" s="11">
        <f t="shared" si="38"/>
        <v>38565.360000000001</v>
      </c>
      <c r="L428" s="11">
        <f t="shared" si="39"/>
        <v>38565.360000000001</v>
      </c>
      <c r="M428" s="11">
        <f t="shared" si="40"/>
        <v>115696.09</v>
      </c>
      <c r="N428" s="11">
        <f t="shared" si="36"/>
        <v>9.9999999947613105E-3</v>
      </c>
      <c r="O428" s="11">
        <f t="shared" si="41"/>
        <v>38565.369999999995</v>
      </c>
    </row>
    <row r="429" spans="1:15" x14ac:dyDescent="0.25">
      <c r="A429" s="9">
        <v>6008379</v>
      </c>
      <c r="B429" s="9" t="s">
        <v>467</v>
      </c>
      <c r="C429" s="9" t="s">
        <v>1116</v>
      </c>
      <c r="D429" s="10">
        <v>256.028976</v>
      </c>
      <c r="E429" s="11">
        <v>103107.89933602882</v>
      </c>
      <c r="F429" s="11">
        <v>34369.299778676272</v>
      </c>
      <c r="G429" s="11">
        <v>34369.299778676272</v>
      </c>
      <c r="H429" s="11">
        <v>34369.299778676272</v>
      </c>
      <c r="I429" s="73"/>
      <c r="J429" s="11">
        <f t="shared" si="37"/>
        <v>34369.300000000003</v>
      </c>
      <c r="K429" s="11">
        <f t="shared" si="38"/>
        <v>34369.300000000003</v>
      </c>
      <c r="L429" s="11">
        <f t="shared" si="39"/>
        <v>34369.300000000003</v>
      </c>
      <c r="M429" s="11">
        <f t="shared" si="40"/>
        <v>103107.9</v>
      </c>
      <c r="N429" s="11">
        <f t="shared" si="36"/>
        <v>0</v>
      </c>
      <c r="O429" s="11">
        <f t="shared" si="41"/>
        <v>34369.300000000003</v>
      </c>
    </row>
    <row r="430" spans="1:15" x14ac:dyDescent="0.25">
      <c r="A430" s="9">
        <v>6008395</v>
      </c>
      <c r="B430" s="9" t="s">
        <v>468</v>
      </c>
      <c r="C430" s="9" t="s">
        <v>1117</v>
      </c>
      <c r="D430" s="10">
        <v>133.979692</v>
      </c>
      <c r="E430" s="11">
        <v>53956.254528816091</v>
      </c>
      <c r="F430" s="11">
        <v>17985.418176272029</v>
      </c>
      <c r="G430" s="11">
        <v>17985.418176272029</v>
      </c>
      <c r="H430" s="11">
        <v>17985.418176272029</v>
      </c>
      <c r="I430" s="73"/>
      <c r="J430" s="11">
        <f t="shared" si="37"/>
        <v>17985.419999999998</v>
      </c>
      <c r="K430" s="11">
        <f t="shared" si="38"/>
        <v>17985.419999999998</v>
      </c>
      <c r="L430" s="11">
        <f t="shared" si="39"/>
        <v>17985.419999999998</v>
      </c>
      <c r="M430" s="11">
        <f t="shared" si="40"/>
        <v>53956.25</v>
      </c>
      <c r="N430" s="11">
        <f t="shared" si="36"/>
        <v>-9.9999999947613105E-3</v>
      </c>
      <c r="O430" s="11">
        <f t="shared" si="41"/>
        <v>17985.410000000003</v>
      </c>
    </row>
    <row r="431" spans="1:15" x14ac:dyDescent="0.25">
      <c r="A431" s="9">
        <v>6008460</v>
      </c>
      <c r="B431" s="9" t="s">
        <v>469</v>
      </c>
      <c r="C431" s="9" t="s">
        <v>1118</v>
      </c>
      <c r="D431" s="10">
        <v>288.93571199999997</v>
      </c>
      <c r="E431" s="11">
        <v>116360.08850607522</v>
      </c>
      <c r="F431" s="11">
        <v>38786.696168691742</v>
      </c>
      <c r="G431" s="11">
        <v>38786.696168691742</v>
      </c>
      <c r="H431" s="11">
        <v>38786.696168691742</v>
      </c>
      <c r="I431" s="73"/>
      <c r="J431" s="11">
        <f t="shared" si="37"/>
        <v>38786.699999999997</v>
      </c>
      <c r="K431" s="11">
        <f t="shared" si="38"/>
        <v>38786.699999999997</v>
      </c>
      <c r="L431" s="11">
        <f t="shared" si="39"/>
        <v>38786.699999999997</v>
      </c>
      <c r="M431" s="11">
        <f t="shared" si="40"/>
        <v>116360.09</v>
      </c>
      <c r="N431" s="11">
        <f t="shared" si="36"/>
        <v>-9.9999999947613105E-3</v>
      </c>
      <c r="O431" s="11">
        <f t="shared" si="41"/>
        <v>38786.69</v>
      </c>
    </row>
    <row r="432" spans="1:15" x14ac:dyDescent="0.25">
      <c r="A432" s="9">
        <v>6008494</v>
      </c>
      <c r="B432" s="9" t="s">
        <v>470</v>
      </c>
      <c r="C432" s="9" t="s">
        <v>1119</v>
      </c>
      <c r="D432" s="10">
        <v>180.7671</v>
      </c>
      <c r="E432" s="11">
        <v>72798.463053907835</v>
      </c>
      <c r="F432" s="11">
        <v>24266.154351302612</v>
      </c>
      <c r="G432" s="11">
        <v>24266.154351302612</v>
      </c>
      <c r="H432" s="11">
        <v>24266.154351302612</v>
      </c>
      <c r="I432" s="73"/>
      <c r="J432" s="11">
        <f t="shared" si="37"/>
        <v>24266.15</v>
      </c>
      <c r="K432" s="11">
        <f t="shared" si="38"/>
        <v>24266.15</v>
      </c>
      <c r="L432" s="11">
        <f t="shared" si="39"/>
        <v>24266.15</v>
      </c>
      <c r="M432" s="11">
        <f t="shared" si="40"/>
        <v>72798.460000000006</v>
      </c>
      <c r="N432" s="11">
        <f t="shared" si="36"/>
        <v>9.9999999947613105E-3</v>
      </c>
      <c r="O432" s="11">
        <f t="shared" si="41"/>
        <v>24266.159999999996</v>
      </c>
    </row>
    <row r="433" spans="1:15" x14ac:dyDescent="0.25">
      <c r="A433" s="9">
        <v>6008502</v>
      </c>
      <c r="B433" s="9" t="s">
        <v>471</v>
      </c>
      <c r="C433" s="9" t="s">
        <v>1120</v>
      </c>
      <c r="D433" s="10">
        <v>183.49161599999999</v>
      </c>
      <c r="E433" s="11">
        <v>73895.679180989478</v>
      </c>
      <c r="F433" s="11">
        <v>24631.893060329825</v>
      </c>
      <c r="G433" s="11">
        <v>24631.893060329825</v>
      </c>
      <c r="H433" s="11">
        <v>24631.893060329825</v>
      </c>
      <c r="I433" s="73"/>
      <c r="J433" s="11">
        <f t="shared" si="37"/>
        <v>24631.89</v>
      </c>
      <c r="K433" s="11">
        <f t="shared" si="38"/>
        <v>24631.89</v>
      </c>
      <c r="L433" s="11">
        <f t="shared" si="39"/>
        <v>24631.89</v>
      </c>
      <c r="M433" s="11">
        <f t="shared" si="40"/>
        <v>73895.679999999993</v>
      </c>
      <c r="N433" s="11">
        <f t="shared" si="36"/>
        <v>9.9999999947613105E-3</v>
      </c>
      <c r="O433" s="11">
        <f t="shared" si="41"/>
        <v>24631.899999999994</v>
      </c>
    </row>
    <row r="434" spans="1:15" x14ac:dyDescent="0.25">
      <c r="A434" s="9">
        <v>6008510</v>
      </c>
      <c r="B434" s="9" t="s">
        <v>472</v>
      </c>
      <c r="C434" s="9" t="s">
        <v>1121</v>
      </c>
      <c r="D434" s="10">
        <v>398.35648000000003</v>
      </c>
      <c r="E434" s="11">
        <v>160425.98178299467</v>
      </c>
      <c r="F434" s="11">
        <v>53475.327260998223</v>
      </c>
      <c r="G434" s="11">
        <v>53475.327260998223</v>
      </c>
      <c r="H434" s="11">
        <v>53475.327260998223</v>
      </c>
      <c r="I434" s="73"/>
      <c r="J434" s="11">
        <f t="shared" si="37"/>
        <v>53475.33</v>
      </c>
      <c r="K434" s="11">
        <f t="shared" si="38"/>
        <v>53475.33</v>
      </c>
      <c r="L434" s="11">
        <f t="shared" si="39"/>
        <v>53475.33</v>
      </c>
      <c r="M434" s="11">
        <f t="shared" si="40"/>
        <v>160425.98000000001</v>
      </c>
      <c r="N434" s="11">
        <f t="shared" si="36"/>
        <v>-9.9999999802093953E-3</v>
      </c>
      <c r="O434" s="11">
        <f t="shared" si="41"/>
        <v>53475.320000000022</v>
      </c>
    </row>
    <row r="435" spans="1:15" x14ac:dyDescent="0.25">
      <c r="A435" s="9">
        <v>6008528</v>
      </c>
      <c r="B435" s="9" t="s">
        <v>473</v>
      </c>
      <c r="C435" s="9" t="s">
        <v>1122</v>
      </c>
      <c r="D435" s="10">
        <v>273.42847399999999</v>
      </c>
      <c r="E435" s="11">
        <v>110115.01906251413</v>
      </c>
      <c r="F435" s="11">
        <v>36705.006354171375</v>
      </c>
      <c r="G435" s="11">
        <v>36705.006354171375</v>
      </c>
      <c r="H435" s="11">
        <v>36705.006354171375</v>
      </c>
      <c r="I435" s="73"/>
      <c r="J435" s="11">
        <f t="shared" si="37"/>
        <v>36705.01</v>
      </c>
      <c r="K435" s="11">
        <f t="shared" si="38"/>
        <v>36705.01</v>
      </c>
      <c r="L435" s="11">
        <f t="shared" si="39"/>
        <v>36705.01</v>
      </c>
      <c r="M435" s="11">
        <f t="shared" si="40"/>
        <v>110115.02</v>
      </c>
      <c r="N435" s="11">
        <f t="shared" si="36"/>
        <v>-9.9999999947613105E-3</v>
      </c>
      <c r="O435" s="11">
        <f t="shared" si="41"/>
        <v>36705.000000000007</v>
      </c>
    </row>
    <row r="436" spans="1:15" x14ac:dyDescent="0.25">
      <c r="A436" s="9">
        <v>6008536</v>
      </c>
      <c r="B436" s="9" t="s">
        <v>474</v>
      </c>
      <c r="C436" s="9" t="s">
        <v>1123</v>
      </c>
      <c r="D436" s="10">
        <v>103.519728</v>
      </c>
      <c r="E436" s="11">
        <v>41689.428519673042</v>
      </c>
      <c r="F436" s="11">
        <v>13896.476173224348</v>
      </c>
      <c r="G436" s="11">
        <v>13896.476173224348</v>
      </c>
      <c r="H436" s="11">
        <v>13896.476173224348</v>
      </c>
      <c r="I436" s="73"/>
      <c r="J436" s="11">
        <f t="shared" si="37"/>
        <v>13896.48</v>
      </c>
      <c r="K436" s="11">
        <f t="shared" si="38"/>
        <v>13896.48</v>
      </c>
      <c r="L436" s="11">
        <f t="shared" si="39"/>
        <v>13896.48</v>
      </c>
      <c r="M436" s="11">
        <f t="shared" si="40"/>
        <v>41689.43</v>
      </c>
      <c r="N436" s="11">
        <f t="shared" si="36"/>
        <v>-1.0000000002037268E-2</v>
      </c>
      <c r="O436" s="11">
        <f t="shared" si="41"/>
        <v>13896.469999999998</v>
      </c>
    </row>
    <row r="437" spans="1:15" x14ac:dyDescent="0.25">
      <c r="A437" s="9">
        <v>6008544</v>
      </c>
      <c r="B437" s="9" t="s">
        <v>475</v>
      </c>
      <c r="C437" s="9" t="s">
        <v>1124</v>
      </c>
      <c r="D437" s="10">
        <v>216.72799999999998</v>
      </c>
      <c r="E437" s="11">
        <v>87280.624077873319</v>
      </c>
      <c r="F437" s="11">
        <v>29093.541359291106</v>
      </c>
      <c r="G437" s="11">
        <v>29093.541359291106</v>
      </c>
      <c r="H437" s="11">
        <v>29093.541359291106</v>
      </c>
      <c r="I437" s="73"/>
      <c r="J437" s="11">
        <f t="shared" si="37"/>
        <v>29093.54</v>
      </c>
      <c r="K437" s="11">
        <f t="shared" si="38"/>
        <v>29093.54</v>
      </c>
      <c r="L437" s="11">
        <f t="shared" si="39"/>
        <v>29093.54</v>
      </c>
      <c r="M437" s="11">
        <f t="shared" si="40"/>
        <v>87280.62</v>
      </c>
      <c r="N437" s="11">
        <f t="shared" si="36"/>
        <v>0</v>
      </c>
      <c r="O437" s="11">
        <f t="shared" si="41"/>
        <v>29093.54</v>
      </c>
    </row>
    <row r="438" spans="1:15" x14ac:dyDescent="0.25">
      <c r="A438" s="9">
        <v>6008593</v>
      </c>
      <c r="B438" s="9" t="s">
        <v>476</v>
      </c>
      <c r="C438" s="9" t="s">
        <v>1125</v>
      </c>
      <c r="D438" s="10">
        <v>366.77288900000002</v>
      </c>
      <c r="E438" s="11">
        <v>147706.64910285964</v>
      </c>
      <c r="F438" s="11">
        <v>49235.549700953212</v>
      </c>
      <c r="G438" s="11">
        <v>49235.549700953212</v>
      </c>
      <c r="H438" s="11">
        <v>49235.549700953212</v>
      </c>
      <c r="I438" s="73"/>
      <c r="J438" s="11">
        <f t="shared" si="37"/>
        <v>49235.55</v>
      </c>
      <c r="K438" s="11">
        <f t="shared" si="38"/>
        <v>49235.55</v>
      </c>
      <c r="L438" s="11">
        <f t="shared" si="39"/>
        <v>49235.55</v>
      </c>
      <c r="M438" s="11">
        <f t="shared" si="40"/>
        <v>147706.65</v>
      </c>
      <c r="N438" s="11">
        <f t="shared" si="36"/>
        <v>0</v>
      </c>
      <c r="O438" s="11">
        <f t="shared" si="41"/>
        <v>49235.55</v>
      </c>
    </row>
    <row r="439" spans="1:15" x14ac:dyDescent="0.25">
      <c r="A439" s="9">
        <v>6008601</v>
      </c>
      <c r="B439" s="9" t="s">
        <v>477</v>
      </c>
      <c r="C439" s="9" t="s">
        <v>1126</v>
      </c>
      <c r="D439" s="10">
        <v>434.30458500000003</v>
      </c>
      <c r="E439" s="11">
        <v>174902.99000905186</v>
      </c>
      <c r="F439" s="11">
        <v>58300.996669683955</v>
      </c>
      <c r="G439" s="11">
        <v>58300.996669683955</v>
      </c>
      <c r="H439" s="11">
        <v>58300.996669683955</v>
      </c>
      <c r="I439" s="73"/>
      <c r="J439" s="11">
        <f t="shared" si="37"/>
        <v>58301</v>
      </c>
      <c r="K439" s="11">
        <f t="shared" si="38"/>
        <v>58301</v>
      </c>
      <c r="L439" s="11">
        <f t="shared" si="39"/>
        <v>58301</v>
      </c>
      <c r="M439" s="11">
        <f t="shared" si="40"/>
        <v>174902.99</v>
      </c>
      <c r="N439" s="11">
        <f t="shared" si="36"/>
        <v>-1.0000000009313226E-2</v>
      </c>
      <c r="O439" s="11">
        <f t="shared" si="41"/>
        <v>58300.989999999991</v>
      </c>
    </row>
    <row r="440" spans="1:15" x14ac:dyDescent="0.25">
      <c r="A440" s="9">
        <v>6008635</v>
      </c>
      <c r="B440" s="9" t="s">
        <v>478</v>
      </c>
      <c r="C440" s="9" t="s">
        <v>1127</v>
      </c>
      <c r="D440" s="10">
        <v>216.24860999999999</v>
      </c>
      <c r="E440" s="11">
        <v>87087.564305362655</v>
      </c>
      <c r="F440" s="11">
        <v>29029.188101787553</v>
      </c>
      <c r="G440" s="11">
        <v>29029.188101787553</v>
      </c>
      <c r="H440" s="11">
        <v>29029.188101787553</v>
      </c>
      <c r="I440" s="73"/>
      <c r="J440" s="11">
        <f t="shared" si="37"/>
        <v>29029.19</v>
      </c>
      <c r="K440" s="11">
        <f t="shared" si="38"/>
        <v>29029.19</v>
      </c>
      <c r="L440" s="11">
        <f t="shared" si="39"/>
        <v>29029.19</v>
      </c>
      <c r="M440" s="11">
        <f t="shared" si="40"/>
        <v>87087.56</v>
      </c>
      <c r="N440" s="11">
        <f t="shared" si="36"/>
        <v>-9.9999999947613105E-3</v>
      </c>
      <c r="O440" s="11">
        <f t="shared" si="41"/>
        <v>29029.180000000004</v>
      </c>
    </row>
    <row r="441" spans="1:15" x14ac:dyDescent="0.25">
      <c r="A441" s="9">
        <v>6008650</v>
      </c>
      <c r="B441" s="9" t="s">
        <v>479</v>
      </c>
      <c r="C441" s="9" t="s">
        <v>1128</v>
      </c>
      <c r="D441" s="10">
        <v>190.15209200000001</v>
      </c>
      <c r="E441" s="11">
        <v>76577.983737556686</v>
      </c>
      <c r="F441" s="11">
        <v>25525.994579185561</v>
      </c>
      <c r="G441" s="11">
        <v>25525.994579185561</v>
      </c>
      <c r="H441" s="11">
        <v>25525.994579185561</v>
      </c>
      <c r="I441" s="73"/>
      <c r="J441" s="11">
        <f t="shared" si="37"/>
        <v>25525.99</v>
      </c>
      <c r="K441" s="11">
        <f t="shared" si="38"/>
        <v>25525.99</v>
      </c>
      <c r="L441" s="11">
        <f t="shared" si="39"/>
        <v>25525.99</v>
      </c>
      <c r="M441" s="11">
        <f t="shared" si="40"/>
        <v>76577.98</v>
      </c>
      <c r="N441" s="11">
        <f t="shared" si="36"/>
        <v>9.9999999947613105E-3</v>
      </c>
      <c r="O441" s="11">
        <f t="shared" si="41"/>
        <v>25525.999999999996</v>
      </c>
    </row>
    <row r="442" spans="1:15" x14ac:dyDescent="0.25">
      <c r="A442" s="9">
        <v>6008684</v>
      </c>
      <c r="B442" s="9" t="s">
        <v>480</v>
      </c>
      <c r="C442" s="9" t="s">
        <v>1129</v>
      </c>
      <c r="D442" s="10">
        <v>181.84891800000003</v>
      </c>
      <c r="E442" s="11">
        <v>73234.132419096815</v>
      </c>
      <c r="F442" s="11">
        <v>24411.377473032273</v>
      </c>
      <c r="G442" s="11">
        <v>24411.377473032273</v>
      </c>
      <c r="H442" s="11">
        <v>24411.377473032273</v>
      </c>
      <c r="I442" s="73"/>
      <c r="J442" s="11">
        <f t="shared" si="37"/>
        <v>24411.38</v>
      </c>
      <c r="K442" s="11">
        <f t="shared" si="38"/>
        <v>24411.38</v>
      </c>
      <c r="L442" s="11">
        <f t="shared" si="39"/>
        <v>24411.38</v>
      </c>
      <c r="M442" s="11">
        <f t="shared" si="40"/>
        <v>73234.13</v>
      </c>
      <c r="N442" s="11">
        <f t="shared" si="36"/>
        <v>-9.9999999947613105E-3</v>
      </c>
      <c r="O442" s="11">
        <f t="shared" si="41"/>
        <v>24411.370000000006</v>
      </c>
    </row>
    <row r="443" spans="1:15" x14ac:dyDescent="0.25">
      <c r="A443" s="9">
        <v>6008718</v>
      </c>
      <c r="B443" s="9" t="s">
        <v>481</v>
      </c>
      <c r="C443" s="9" t="s">
        <v>1130</v>
      </c>
      <c r="D443" s="10">
        <v>143.735859</v>
      </c>
      <c r="E443" s="11">
        <v>57885.254678164361</v>
      </c>
      <c r="F443" s="11">
        <v>19295.084892721454</v>
      </c>
      <c r="G443" s="11">
        <v>19295.084892721454</v>
      </c>
      <c r="H443" s="11">
        <v>19295.084892721454</v>
      </c>
      <c r="I443" s="73"/>
      <c r="J443" s="11">
        <f t="shared" si="37"/>
        <v>19295.080000000002</v>
      </c>
      <c r="K443" s="11">
        <f t="shared" si="38"/>
        <v>19295.080000000002</v>
      </c>
      <c r="L443" s="11">
        <f t="shared" si="39"/>
        <v>19295.080000000002</v>
      </c>
      <c r="M443" s="11">
        <f t="shared" si="40"/>
        <v>57885.25</v>
      </c>
      <c r="N443" s="11">
        <f t="shared" si="36"/>
        <v>9.9999999947613105E-3</v>
      </c>
      <c r="O443" s="11">
        <f t="shared" si="41"/>
        <v>19295.089999999997</v>
      </c>
    </row>
    <row r="444" spans="1:15" x14ac:dyDescent="0.25">
      <c r="A444" s="9">
        <v>6008759</v>
      </c>
      <c r="B444" s="9" t="s">
        <v>482</v>
      </c>
      <c r="C444" s="9" t="s">
        <v>1131</v>
      </c>
      <c r="D444" s="10">
        <v>380.34827199999995</v>
      </c>
      <c r="E444" s="11">
        <v>153173.7225789963</v>
      </c>
      <c r="F444" s="11">
        <v>51057.907526332099</v>
      </c>
      <c r="G444" s="11">
        <v>51057.907526332099</v>
      </c>
      <c r="H444" s="11">
        <v>51057.907526332099</v>
      </c>
      <c r="I444" s="73"/>
      <c r="J444" s="11">
        <f t="shared" si="37"/>
        <v>51057.91</v>
      </c>
      <c r="K444" s="11">
        <f t="shared" si="38"/>
        <v>51057.91</v>
      </c>
      <c r="L444" s="11">
        <f t="shared" si="39"/>
        <v>51057.91</v>
      </c>
      <c r="M444" s="11">
        <f t="shared" si="40"/>
        <v>153173.72</v>
      </c>
      <c r="N444" s="11">
        <f t="shared" si="36"/>
        <v>-1.0000000009313226E-2</v>
      </c>
      <c r="O444" s="11">
        <f t="shared" si="41"/>
        <v>51057.899999999994</v>
      </c>
    </row>
    <row r="445" spans="1:15" x14ac:dyDescent="0.25">
      <c r="A445" s="9">
        <v>6008783</v>
      </c>
      <c r="B445" s="9" t="s">
        <v>483</v>
      </c>
      <c r="C445" s="9" t="s">
        <v>1132</v>
      </c>
      <c r="D445" s="10">
        <v>250.06552600000001</v>
      </c>
      <c r="E445" s="11">
        <v>100706.30084549139</v>
      </c>
      <c r="F445" s="11">
        <v>33568.766948497134</v>
      </c>
      <c r="G445" s="11">
        <v>33568.766948497134</v>
      </c>
      <c r="H445" s="11">
        <v>33568.766948497134</v>
      </c>
      <c r="I445" s="73"/>
      <c r="J445" s="11">
        <f t="shared" si="37"/>
        <v>33568.769999999997</v>
      </c>
      <c r="K445" s="11">
        <f t="shared" si="38"/>
        <v>33568.769999999997</v>
      </c>
      <c r="L445" s="11">
        <f t="shared" si="39"/>
        <v>33568.769999999997</v>
      </c>
      <c r="M445" s="11">
        <f t="shared" si="40"/>
        <v>100706.3</v>
      </c>
      <c r="N445" s="11">
        <f t="shared" si="36"/>
        <v>-9.9999999947613105E-3</v>
      </c>
      <c r="O445" s="11">
        <f t="shared" si="41"/>
        <v>33568.76</v>
      </c>
    </row>
    <row r="446" spans="1:15" x14ac:dyDescent="0.25">
      <c r="A446" s="9">
        <v>6008817</v>
      </c>
      <c r="B446" s="9" t="s">
        <v>484</v>
      </c>
      <c r="C446" s="9" t="s">
        <v>1133</v>
      </c>
      <c r="D446" s="10">
        <v>344.832808</v>
      </c>
      <c r="E446" s="11">
        <v>138870.947384581</v>
      </c>
      <c r="F446" s="11">
        <v>46290.315794860333</v>
      </c>
      <c r="G446" s="11">
        <v>46290.315794860333</v>
      </c>
      <c r="H446" s="11">
        <v>46290.315794860333</v>
      </c>
      <c r="I446" s="73"/>
      <c r="J446" s="11">
        <f t="shared" si="37"/>
        <v>46290.32</v>
      </c>
      <c r="K446" s="11">
        <f t="shared" si="38"/>
        <v>46290.32</v>
      </c>
      <c r="L446" s="11">
        <f t="shared" si="39"/>
        <v>46290.32</v>
      </c>
      <c r="M446" s="11">
        <f t="shared" si="40"/>
        <v>138870.95000000001</v>
      </c>
      <c r="N446" s="11">
        <f t="shared" si="36"/>
        <v>-9.9999999802093953E-3</v>
      </c>
      <c r="O446" s="11">
        <f t="shared" si="41"/>
        <v>46290.310000000019</v>
      </c>
    </row>
    <row r="447" spans="1:15" x14ac:dyDescent="0.25">
      <c r="A447" s="9">
        <v>6008825</v>
      </c>
      <c r="B447" s="9" t="s">
        <v>485</v>
      </c>
      <c r="C447" s="9" t="s">
        <v>1134</v>
      </c>
      <c r="D447" s="10">
        <v>502.47148200000004</v>
      </c>
      <c r="E447" s="11">
        <v>202355.13883897741</v>
      </c>
      <c r="F447" s="11">
        <v>67451.712946325802</v>
      </c>
      <c r="G447" s="11">
        <v>67451.712946325802</v>
      </c>
      <c r="H447" s="11">
        <v>67451.712946325802</v>
      </c>
      <c r="I447" s="73"/>
      <c r="J447" s="11">
        <f t="shared" si="37"/>
        <v>67451.710000000006</v>
      </c>
      <c r="K447" s="11">
        <f t="shared" si="38"/>
        <v>67451.710000000006</v>
      </c>
      <c r="L447" s="11">
        <f t="shared" si="39"/>
        <v>67451.710000000006</v>
      </c>
      <c r="M447" s="11">
        <f t="shared" si="40"/>
        <v>202355.14</v>
      </c>
      <c r="N447" s="11">
        <f t="shared" si="36"/>
        <v>1.0000000009313226E-2</v>
      </c>
      <c r="O447" s="11">
        <f t="shared" si="41"/>
        <v>67451.720000000016</v>
      </c>
    </row>
    <row r="448" spans="1:15" x14ac:dyDescent="0.25">
      <c r="A448" s="9">
        <v>6008833</v>
      </c>
      <c r="B448" s="9" t="s">
        <v>486</v>
      </c>
      <c r="C448" s="9" t="s">
        <v>1135</v>
      </c>
      <c r="D448" s="10">
        <v>226.62470599999997</v>
      </c>
      <c r="E448" s="11">
        <v>91266.222043965536</v>
      </c>
      <c r="F448" s="11">
        <v>30422.07401465518</v>
      </c>
      <c r="G448" s="11">
        <v>30422.07401465518</v>
      </c>
      <c r="H448" s="11">
        <v>30422.07401465518</v>
      </c>
      <c r="I448" s="73"/>
      <c r="J448" s="11">
        <f t="shared" si="37"/>
        <v>30422.07</v>
      </c>
      <c r="K448" s="11">
        <f t="shared" si="38"/>
        <v>30422.07</v>
      </c>
      <c r="L448" s="11">
        <f t="shared" si="39"/>
        <v>30422.07</v>
      </c>
      <c r="M448" s="11">
        <f t="shared" si="40"/>
        <v>91266.22</v>
      </c>
      <c r="N448" s="11">
        <f t="shared" si="36"/>
        <v>1.0000000009313226E-2</v>
      </c>
      <c r="O448" s="11">
        <f t="shared" si="41"/>
        <v>30422.080000000009</v>
      </c>
    </row>
    <row r="449" spans="1:15" x14ac:dyDescent="0.25">
      <c r="A449" s="9">
        <v>6008866</v>
      </c>
      <c r="B449" s="9" t="s">
        <v>487</v>
      </c>
      <c r="C449" s="9" t="s">
        <v>1136</v>
      </c>
      <c r="D449" s="10">
        <v>139.12166100000002</v>
      </c>
      <c r="E449" s="11">
        <v>56027.026479413522</v>
      </c>
      <c r="F449" s="11">
        <v>18675.675493137842</v>
      </c>
      <c r="G449" s="11">
        <v>18675.675493137842</v>
      </c>
      <c r="H449" s="11">
        <v>18675.675493137842</v>
      </c>
      <c r="I449" s="73"/>
      <c r="J449" s="11">
        <f t="shared" si="37"/>
        <v>18675.68</v>
      </c>
      <c r="K449" s="11">
        <f t="shared" si="38"/>
        <v>18675.68</v>
      </c>
      <c r="L449" s="11">
        <f t="shared" si="39"/>
        <v>18675.68</v>
      </c>
      <c r="M449" s="11">
        <f t="shared" si="40"/>
        <v>56027.03</v>
      </c>
      <c r="N449" s="11">
        <f t="shared" si="36"/>
        <v>-1.0000000002037268E-2</v>
      </c>
      <c r="O449" s="11">
        <f t="shared" si="41"/>
        <v>18675.669999999998</v>
      </c>
    </row>
    <row r="450" spans="1:15" x14ac:dyDescent="0.25">
      <c r="A450" s="9">
        <v>6008874</v>
      </c>
      <c r="B450" s="9" t="s">
        <v>488</v>
      </c>
      <c r="C450" s="9" t="s">
        <v>1137</v>
      </c>
      <c r="D450" s="10">
        <v>235.84060500000001</v>
      </c>
      <c r="E450" s="11">
        <v>94977.645654014312</v>
      </c>
      <c r="F450" s="11">
        <v>31659.215218004771</v>
      </c>
      <c r="G450" s="11">
        <v>31659.215218004771</v>
      </c>
      <c r="H450" s="11">
        <v>31659.215218004771</v>
      </c>
      <c r="I450" s="73"/>
      <c r="J450" s="11">
        <f t="shared" si="37"/>
        <v>31659.22</v>
      </c>
      <c r="K450" s="11">
        <f t="shared" si="38"/>
        <v>31659.22</v>
      </c>
      <c r="L450" s="11">
        <f t="shared" si="39"/>
        <v>31659.22</v>
      </c>
      <c r="M450" s="11">
        <f t="shared" si="40"/>
        <v>94977.65</v>
      </c>
      <c r="N450" s="11">
        <f t="shared" ref="N450:N513" si="42">M450-SUM(J450:L450)</f>
        <v>-1.0000000009313226E-2</v>
      </c>
      <c r="O450" s="11">
        <f t="shared" si="41"/>
        <v>31659.209999999992</v>
      </c>
    </row>
    <row r="451" spans="1:15" x14ac:dyDescent="0.25">
      <c r="A451" s="9">
        <v>6008890</v>
      </c>
      <c r="B451" s="9" t="s">
        <v>489</v>
      </c>
      <c r="C451" s="9" t="s">
        <v>1138</v>
      </c>
      <c r="D451" s="10">
        <v>328.65934500000003</v>
      </c>
      <c r="E451" s="11">
        <v>132357.57604289748</v>
      </c>
      <c r="F451" s="11">
        <v>44119.192014299158</v>
      </c>
      <c r="G451" s="11">
        <v>44119.192014299158</v>
      </c>
      <c r="H451" s="11">
        <v>44119.192014299158</v>
      </c>
      <c r="I451" s="73"/>
      <c r="J451" s="11">
        <f t="shared" ref="J451:J514" si="43">ROUND(F451,2)</f>
        <v>44119.19</v>
      </c>
      <c r="K451" s="11">
        <f t="shared" ref="K451:K514" si="44">ROUND(G451,2)</f>
        <v>44119.19</v>
      </c>
      <c r="L451" s="11">
        <f t="shared" ref="L451:L514" si="45">ROUND(H451,2)</f>
        <v>44119.19</v>
      </c>
      <c r="M451" s="11">
        <f t="shared" ref="M451:M514" si="46">ROUND(E451,2)</f>
        <v>132357.57999999999</v>
      </c>
      <c r="N451" s="11">
        <f t="shared" si="42"/>
        <v>9.9999999802093953E-3</v>
      </c>
      <c r="O451" s="11">
        <f t="shared" ref="O451:O514" si="47">L451+N451</f>
        <v>44119.199999999983</v>
      </c>
    </row>
    <row r="452" spans="1:15" x14ac:dyDescent="0.25">
      <c r="A452" s="9">
        <v>6008916</v>
      </c>
      <c r="B452" s="9" t="s">
        <v>490</v>
      </c>
      <c r="C452" s="9" t="s">
        <v>1139</v>
      </c>
      <c r="D452" s="10">
        <v>344.92066699999998</v>
      </c>
      <c r="E452" s="11">
        <v>138906.3299302182</v>
      </c>
      <c r="F452" s="11">
        <v>46302.109976739397</v>
      </c>
      <c r="G452" s="11">
        <v>46302.109976739397</v>
      </c>
      <c r="H452" s="11">
        <v>46302.109976739397</v>
      </c>
      <c r="I452" s="73"/>
      <c r="J452" s="11">
        <f t="shared" si="43"/>
        <v>46302.11</v>
      </c>
      <c r="K452" s="11">
        <f t="shared" si="44"/>
        <v>46302.11</v>
      </c>
      <c r="L452" s="11">
        <f t="shared" si="45"/>
        <v>46302.11</v>
      </c>
      <c r="M452" s="11">
        <f t="shared" si="46"/>
        <v>138906.32999999999</v>
      </c>
      <c r="N452" s="11">
        <f t="shared" si="42"/>
        <v>0</v>
      </c>
      <c r="O452" s="11">
        <f t="shared" si="47"/>
        <v>46302.11</v>
      </c>
    </row>
    <row r="453" spans="1:15" x14ac:dyDescent="0.25">
      <c r="A453" s="9">
        <v>6008957</v>
      </c>
      <c r="B453" s="9" t="s">
        <v>491</v>
      </c>
      <c r="C453" s="9" t="s">
        <v>1140</v>
      </c>
      <c r="D453" s="10">
        <v>178.095876</v>
      </c>
      <c r="E453" s="11">
        <v>71722.708662358084</v>
      </c>
      <c r="F453" s="11">
        <v>23907.56955411936</v>
      </c>
      <c r="G453" s="11">
        <v>23907.56955411936</v>
      </c>
      <c r="H453" s="11">
        <v>23907.56955411936</v>
      </c>
      <c r="I453" s="73"/>
      <c r="J453" s="11">
        <f t="shared" si="43"/>
        <v>23907.57</v>
      </c>
      <c r="K453" s="11">
        <f t="shared" si="44"/>
        <v>23907.57</v>
      </c>
      <c r="L453" s="11">
        <f t="shared" si="45"/>
        <v>23907.57</v>
      </c>
      <c r="M453" s="11">
        <f t="shared" si="46"/>
        <v>71722.710000000006</v>
      </c>
      <c r="N453" s="11">
        <f t="shared" si="42"/>
        <v>0</v>
      </c>
      <c r="O453" s="11">
        <f t="shared" si="47"/>
        <v>23907.57</v>
      </c>
    </row>
    <row r="454" spans="1:15" x14ac:dyDescent="0.25">
      <c r="A454" s="9">
        <v>6008973</v>
      </c>
      <c r="B454" s="9" t="s">
        <v>492</v>
      </c>
      <c r="C454" s="9" t="s">
        <v>1141</v>
      </c>
      <c r="D454" s="10">
        <v>300.97685000000001</v>
      </c>
      <c r="E454" s="11">
        <v>121209.29137440695</v>
      </c>
      <c r="F454" s="11">
        <v>40403.09712480232</v>
      </c>
      <c r="G454" s="11">
        <v>40403.09712480232</v>
      </c>
      <c r="H454" s="11">
        <v>40403.09712480232</v>
      </c>
      <c r="I454" s="73"/>
      <c r="J454" s="11">
        <f t="shared" si="43"/>
        <v>40403.1</v>
      </c>
      <c r="K454" s="11">
        <f t="shared" si="44"/>
        <v>40403.1</v>
      </c>
      <c r="L454" s="11">
        <f t="shared" si="45"/>
        <v>40403.1</v>
      </c>
      <c r="M454" s="11">
        <f t="shared" si="46"/>
        <v>121209.29</v>
      </c>
      <c r="N454" s="11">
        <f t="shared" si="42"/>
        <v>-9.9999999947613105E-3</v>
      </c>
      <c r="O454" s="11">
        <f t="shared" si="47"/>
        <v>40403.090000000004</v>
      </c>
    </row>
    <row r="455" spans="1:15" x14ac:dyDescent="0.25">
      <c r="A455" s="9">
        <v>6008999</v>
      </c>
      <c r="B455" s="9" t="s">
        <v>493</v>
      </c>
      <c r="C455" s="9" t="s">
        <v>1142</v>
      </c>
      <c r="D455" s="10">
        <v>221.67308000000003</v>
      </c>
      <c r="E455" s="11">
        <v>89272.104959508433</v>
      </c>
      <c r="F455" s="11">
        <v>29757.368319836143</v>
      </c>
      <c r="G455" s="11">
        <v>29757.368319836143</v>
      </c>
      <c r="H455" s="11">
        <v>29757.368319836143</v>
      </c>
      <c r="I455" s="73"/>
      <c r="J455" s="11">
        <f t="shared" si="43"/>
        <v>29757.37</v>
      </c>
      <c r="K455" s="11">
        <f t="shared" si="44"/>
        <v>29757.37</v>
      </c>
      <c r="L455" s="11">
        <f t="shared" si="45"/>
        <v>29757.37</v>
      </c>
      <c r="M455" s="11">
        <f t="shared" si="46"/>
        <v>89272.1</v>
      </c>
      <c r="N455" s="11">
        <f t="shared" si="42"/>
        <v>-9.9999999947613105E-3</v>
      </c>
      <c r="O455" s="11">
        <f t="shared" si="47"/>
        <v>29757.360000000004</v>
      </c>
    </row>
    <row r="456" spans="1:15" x14ac:dyDescent="0.25">
      <c r="A456" s="9">
        <v>6009005</v>
      </c>
      <c r="B456" s="9" t="s">
        <v>494</v>
      </c>
      <c r="C456" s="9" t="s">
        <v>1143</v>
      </c>
      <c r="D456" s="10">
        <v>211.16639599999999</v>
      </c>
      <c r="E456" s="11">
        <v>85040.856867388313</v>
      </c>
      <c r="F456" s="11">
        <v>28346.952289129436</v>
      </c>
      <c r="G456" s="11">
        <v>28346.952289129436</v>
      </c>
      <c r="H456" s="11">
        <v>28346.952289129436</v>
      </c>
      <c r="I456" s="73"/>
      <c r="J456" s="11">
        <f t="shared" si="43"/>
        <v>28346.95</v>
      </c>
      <c r="K456" s="11">
        <f t="shared" si="44"/>
        <v>28346.95</v>
      </c>
      <c r="L456" s="11">
        <f t="shared" si="45"/>
        <v>28346.95</v>
      </c>
      <c r="M456" s="11">
        <f t="shared" si="46"/>
        <v>85040.86</v>
      </c>
      <c r="N456" s="11">
        <f t="shared" si="42"/>
        <v>9.9999999947613105E-3</v>
      </c>
      <c r="O456" s="11">
        <f t="shared" si="47"/>
        <v>28346.959999999995</v>
      </c>
    </row>
    <row r="457" spans="1:15" x14ac:dyDescent="0.25">
      <c r="A457" s="9">
        <v>6009013</v>
      </c>
      <c r="B457" s="9" t="s">
        <v>495</v>
      </c>
      <c r="C457" s="9" t="s">
        <v>1144</v>
      </c>
      <c r="D457" s="10">
        <v>317.60547945205479</v>
      </c>
      <c r="E457" s="11">
        <v>127905.96718987633</v>
      </c>
      <c r="F457" s="11">
        <v>42635.322396625445</v>
      </c>
      <c r="G457" s="11">
        <v>42635.322396625445</v>
      </c>
      <c r="H457" s="11">
        <v>42635.322396625445</v>
      </c>
      <c r="I457" s="73"/>
      <c r="J457" s="11">
        <f t="shared" si="43"/>
        <v>42635.32</v>
      </c>
      <c r="K457" s="11">
        <f t="shared" si="44"/>
        <v>42635.32</v>
      </c>
      <c r="L457" s="11">
        <f t="shared" si="45"/>
        <v>42635.32</v>
      </c>
      <c r="M457" s="11">
        <f t="shared" si="46"/>
        <v>127905.97</v>
      </c>
      <c r="N457" s="11">
        <f t="shared" si="42"/>
        <v>1.0000000009313226E-2</v>
      </c>
      <c r="O457" s="11">
        <f t="shared" si="47"/>
        <v>42635.330000000009</v>
      </c>
    </row>
    <row r="458" spans="1:15" x14ac:dyDescent="0.25">
      <c r="A458" s="9">
        <v>6009096</v>
      </c>
      <c r="B458" s="9" t="s">
        <v>496</v>
      </c>
      <c r="C458" s="9" t="s">
        <v>1145</v>
      </c>
      <c r="D458" s="10">
        <v>518.51387</v>
      </c>
      <c r="E458" s="11">
        <v>208815.7237026747</v>
      </c>
      <c r="F458" s="11">
        <v>69605.241234224901</v>
      </c>
      <c r="G458" s="11">
        <v>69605.241234224901</v>
      </c>
      <c r="H458" s="11">
        <v>69605.241234224901</v>
      </c>
      <c r="I458" s="73"/>
      <c r="J458" s="11">
        <f t="shared" si="43"/>
        <v>69605.240000000005</v>
      </c>
      <c r="K458" s="11">
        <f t="shared" si="44"/>
        <v>69605.240000000005</v>
      </c>
      <c r="L458" s="11">
        <f t="shared" si="45"/>
        <v>69605.240000000005</v>
      </c>
      <c r="M458" s="11">
        <f t="shared" si="46"/>
        <v>208815.72</v>
      </c>
      <c r="N458" s="11">
        <f t="shared" si="42"/>
        <v>0</v>
      </c>
      <c r="O458" s="11">
        <f t="shared" si="47"/>
        <v>69605.240000000005</v>
      </c>
    </row>
    <row r="459" spans="1:15" x14ac:dyDescent="0.25">
      <c r="A459" s="9">
        <v>6009112</v>
      </c>
      <c r="B459" s="9" t="s">
        <v>497</v>
      </c>
      <c r="C459" s="9" t="s">
        <v>1146</v>
      </c>
      <c r="D459" s="10">
        <v>304.07104500000003</v>
      </c>
      <c r="E459" s="11">
        <v>122455.38449859321</v>
      </c>
      <c r="F459" s="11">
        <v>40818.461499531069</v>
      </c>
      <c r="G459" s="11">
        <v>40818.461499531069</v>
      </c>
      <c r="H459" s="11">
        <v>40818.461499531069</v>
      </c>
      <c r="I459" s="73"/>
      <c r="J459" s="11">
        <f t="shared" si="43"/>
        <v>40818.46</v>
      </c>
      <c r="K459" s="11">
        <f t="shared" si="44"/>
        <v>40818.46</v>
      </c>
      <c r="L459" s="11">
        <f t="shared" si="45"/>
        <v>40818.46</v>
      </c>
      <c r="M459" s="11">
        <f t="shared" si="46"/>
        <v>122455.38</v>
      </c>
      <c r="N459" s="11">
        <f t="shared" si="42"/>
        <v>0</v>
      </c>
      <c r="O459" s="11">
        <f t="shared" si="47"/>
        <v>40818.46</v>
      </c>
    </row>
    <row r="460" spans="1:15" x14ac:dyDescent="0.25">
      <c r="A460" s="9">
        <v>6009120</v>
      </c>
      <c r="B460" s="9" t="s">
        <v>498</v>
      </c>
      <c r="C460" s="9" t="s">
        <v>1147</v>
      </c>
      <c r="D460" s="10">
        <v>335.90488400000004</v>
      </c>
      <c r="E460" s="11">
        <v>135275.49696543894</v>
      </c>
      <c r="F460" s="11">
        <v>45091.832321812981</v>
      </c>
      <c r="G460" s="11">
        <v>45091.832321812981</v>
      </c>
      <c r="H460" s="11">
        <v>45091.832321812981</v>
      </c>
      <c r="I460" s="73"/>
      <c r="J460" s="11">
        <f t="shared" si="43"/>
        <v>45091.83</v>
      </c>
      <c r="K460" s="11">
        <f t="shared" si="44"/>
        <v>45091.83</v>
      </c>
      <c r="L460" s="11">
        <f t="shared" si="45"/>
        <v>45091.83</v>
      </c>
      <c r="M460" s="11">
        <f t="shared" si="46"/>
        <v>135275.5</v>
      </c>
      <c r="N460" s="11">
        <f t="shared" si="42"/>
        <v>1.0000000009313226E-2</v>
      </c>
      <c r="O460" s="11">
        <f t="shared" si="47"/>
        <v>45091.840000000011</v>
      </c>
    </row>
    <row r="461" spans="1:15" x14ac:dyDescent="0.25">
      <c r="A461" s="9">
        <v>6009161</v>
      </c>
      <c r="B461" s="9" t="s">
        <v>499</v>
      </c>
      <c r="C461" s="9" t="s">
        <v>1148</v>
      </c>
      <c r="D461" s="10">
        <v>198.956808</v>
      </c>
      <c r="E461" s="11">
        <v>80123.815874190797</v>
      </c>
      <c r="F461" s="11">
        <v>26707.938624730265</v>
      </c>
      <c r="G461" s="11">
        <v>26707.938624730265</v>
      </c>
      <c r="H461" s="11">
        <v>26707.938624730265</v>
      </c>
      <c r="I461" s="73"/>
      <c r="J461" s="11">
        <f t="shared" si="43"/>
        <v>26707.94</v>
      </c>
      <c r="K461" s="11">
        <f t="shared" si="44"/>
        <v>26707.94</v>
      </c>
      <c r="L461" s="11">
        <f t="shared" si="45"/>
        <v>26707.94</v>
      </c>
      <c r="M461" s="11">
        <f t="shared" si="46"/>
        <v>80123.820000000007</v>
      </c>
      <c r="N461" s="11">
        <f t="shared" si="42"/>
        <v>0</v>
      </c>
      <c r="O461" s="11">
        <f t="shared" si="47"/>
        <v>26707.94</v>
      </c>
    </row>
    <row r="462" spans="1:15" x14ac:dyDescent="0.25">
      <c r="A462" s="9">
        <v>6009179</v>
      </c>
      <c r="B462" s="9" t="s">
        <v>500</v>
      </c>
      <c r="C462" s="9" t="s">
        <v>1149</v>
      </c>
      <c r="D462" s="10">
        <v>218.00741199999999</v>
      </c>
      <c r="E462" s="11">
        <v>87795.868429377151</v>
      </c>
      <c r="F462" s="11">
        <v>29265.289476459049</v>
      </c>
      <c r="G462" s="11">
        <v>29265.289476459049</v>
      </c>
      <c r="H462" s="11">
        <v>29265.289476459049</v>
      </c>
      <c r="I462" s="73"/>
      <c r="J462" s="11">
        <f t="shared" si="43"/>
        <v>29265.29</v>
      </c>
      <c r="K462" s="11">
        <f t="shared" si="44"/>
        <v>29265.29</v>
      </c>
      <c r="L462" s="11">
        <f t="shared" si="45"/>
        <v>29265.29</v>
      </c>
      <c r="M462" s="11">
        <f t="shared" si="46"/>
        <v>87795.87</v>
      </c>
      <c r="N462" s="11">
        <f t="shared" si="42"/>
        <v>0</v>
      </c>
      <c r="O462" s="11">
        <f t="shared" si="47"/>
        <v>29265.29</v>
      </c>
    </row>
    <row r="463" spans="1:15" x14ac:dyDescent="0.25">
      <c r="A463" s="9">
        <v>6009203</v>
      </c>
      <c r="B463" s="9" t="s">
        <v>501</v>
      </c>
      <c r="C463" s="9" t="s">
        <v>1150</v>
      </c>
      <c r="D463" s="10">
        <v>179.31380899999999</v>
      </c>
      <c r="E463" s="11">
        <v>72213.194212564049</v>
      </c>
      <c r="F463" s="11">
        <v>24071.064737521348</v>
      </c>
      <c r="G463" s="11">
        <v>24071.064737521348</v>
      </c>
      <c r="H463" s="11">
        <v>24071.064737521348</v>
      </c>
      <c r="I463" s="73"/>
      <c r="J463" s="11">
        <f t="shared" si="43"/>
        <v>24071.06</v>
      </c>
      <c r="K463" s="11">
        <f t="shared" si="44"/>
        <v>24071.06</v>
      </c>
      <c r="L463" s="11">
        <f t="shared" si="45"/>
        <v>24071.06</v>
      </c>
      <c r="M463" s="11">
        <f t="shared" si="46"/>
        <v>72213.19</v>
      </c>
      <c r="N463" s="11">
        <f t="shared" si="42"/>
        <v>9.9999999947613105E-3</v>
      </c>
      <c r="O463" s="11">
        <f t="shared" si="47"/>
        <v>24071.069999999996</v>
      </c>
    </row>
    <row r="464" spans="1:15" x14ac:dyDescent="0.25">
      <c r="A464" s="9">
        <v>6009211</v>
      </c>
      <c r="B464" s="9" t="s">
        <v>502</v>
      </c>
      <c r="C464" s="9" t="s">
        <v>1151</v>
      </c>
      <c r="D464" s="10">
        <v>186.58815999999999</v>
      </c>
      <c r="E464" s="11">
        <v>75142.7182936311</v>
      </c>
      <c r="F464" s="11">
        <v>25047.5727645437</v>
      </c>
      <c r="G464" s="11">
        <v>25047.5727645437</v>
      </c>
      <c r="H464" s="11">
        <v>25047.5727645437</v>
      </c>
      <c r="I464" s="73"/>
      <c r="J464" s="11">
        <f t="shared" si="43"/>
        <v>25047.57</v>
      </c>
      <c r="K464" s="11">
        <f t="shared" si="44"/>
        <v>25047.57</v>
      </c>
      <c r="L464" s="11">
        <f t="shared" si="45"/>
        <v>25047.57</v>
      </c>
      <c r="M464" s="11">
        <f t="shared" si="46"/>
        <v>75142.720000000001</v>
      </c>
      <c r="N464" s="11">
        <f t="shared" si="42"/>
        <v>1.0000000009313226E-2</v>
      </c>
      <c r="O464" s="11">
        <f t="shared" si="47"/>
        <v>25047.580000000009</v>
      </c>
    </row>
    <row r="465" spans="1:15" x14ac:dyDescent="0.25">
      <c r="A465" s="9">
        <v>6009237</v>
      </c>
      <c r="B465" s="9" t="s">
        <v>503</v>
      </c>
      <c r="C465" s="9" t="s">
        <v>1152</v>
      </c>
      <c r="D465" s="10">
        <v>126.31676600000002</v>
      </c>
      <c r="E465" s="11">
        <v>50870.243660157867</v>
      </c>
      <c r="F465" s="11">
        <v>16956.747886719288</v>
      </c>
      <c r="G465" s="11">
        <v>16956.747886719288</v>
      </c>
      <c r="H465" s="11">
        <v>16956.747886719288</v>
      </c>
      <c r="I465" s="73"/>
      <c r="J465" s="11">
        <f t="shared" si="43"/>
        <v>16956.75</v>
      </c>
      <c r="K465" s="11">
        <f t="shared" si="44"/>
        <v>16956.75</v>
      </c>
      <c r="L465" s="11">
        <f t="shared" si="45"/>
        <v>16956.75</v>
      </c>
      <c r="M465" s="11">
        <f t="shared" si="46"/>
        <v>50870.239999999998</v>
      </c>
      <c r="N465" s="11">
        <f t="shared" si="42"/>
        <v>-1.0000000002037268E-2</v>
      </c>
      <c r="O465" s="11">
        <f t="shared" si="47"/>
        <v>16956.739999999998</v>
      </c>
    </row>
    <row r="466" spans="1:15" x14ac:dyDescent="0.25">
      <c r="A466" s="9">
        <v>6009245</v>
      </c>
      <c r="B466" s="9" t="s">
        <v>504</v>
      </c>
      <c r="C466" s="9" t="s">
        <v>1153</v>
      </c>
      <c r="D466" s="10">
        <v>278.776949</v>
      </c>
      <c r="E466" s="11">
        <v>112268.95503693784</v>
      </c>
      <c r="F466" s="11">
        <v>37422.985012312616</v>
      </c>
      <c r="G466" s="11">
        <v>37422.985012312616</v>
      </c>
      <c r="H466" s="11">
        <v>37422.985012312616</v>
      </c>
      <c r="I466" s="73"/>
      <c r="J466" s="11">
        <f t="shared" si="43"/>
        <v>37422.99</v>
      </c>
      <c r="K466" s="11">
        <f t="shared" si="44"/>
        <v>37422.99</v>
      </c>
      <c r="L466" s="11">
        <f t="shared" si="45"/>
        <v>37422.99</v>
      </c>
      <c r="M466" s="11">
        <f t="shared" si="46"/>
        <v>112268.96</v>
      </c>
      <c r="N466" s="11">
        <f t="shared" si="42"/>
        <v>-9.9999999947613105E-3</v>
      </c>
      <c r="O466" s="11">
        <f t="shared" si="47"/>
        <v>37422.980000000003</v>
      </c>
    </row>
    <row r="467" spans="1:15" x14ac:dyDescent="0.25">
      <c r="A467" s="9">
        <v>6009252</v>
      </c>
      <c r="B467" s="9" t="s">
        <v>505</v>
      </c>
      <c r="C467" s="9" t="s">
        <v>1154</v>
      </c>
      <c r="D467" s="10">
        <v>652.56767100000002</v>
      </c>
      <c r="E467" s="11">
        <v>262801.82338195492</v>
      </c>
      <c r="F467" s="11">
        <v>87600.607793984978</v>
      </c>
      <c r="G467" s="11">
        <v>87600.607793984978</v>
      </c>
      <c r="H467" s="11">
        <v>87600.607793984978</v>
      </c>
      <c r="I467" s="73"/>
      <c r="J467" s="11">
        <f t="shared" si="43"/>
        <v>87600.61</v>
      </c>
      <c r="K467" s="11">
        <f t="shared" si="44"/>
        <v>87600.61</v>
      </c>
      <c r="L467" s="11">
        <f t="shared" si="45"/>
        <v>87600.61</v>
      </c>
      <c r="M467" s="11">
        <f t="shared" si="46"/>
        <v>262801.82</v>
      </c>
      <c r="N467" s="11">
        <f t="shared" si="42"/>
        <v>-1.0000000009313226E-2</v>
      </c>
      <c r="O467" s="11">
        <f t="shared" si="47"/>
        <v>87600.599999999991</v>
      </c>
    </row>
    <row r="468" spans="1:15" x14ac:dyDescent="0.25">
      <c r="A468" s="9">
        <v>6009260</v>
      </c>
      <c r="B468" s="9" t="s">
        <v>506</v>
      </c>
      <c r="C468" s="9" t="s">
        <v>1155</v>
      </c>
      <c r="D468" s="10">
        <v>169.90589399999999</v>
      </c>
      <c r="E468" s="11">
        <v>68424.441986402278</v>
      </c>
      <c r="F468" s="11">
        <v>22808.147328800758</v>
      </c>
      <c r="G468" s="11">
        <v>22808.147328800758</v>
      </c>
      <c r="H468" s="11">
        <v>22808.147328800758</v>
      </c>
      <c r="I468" s="73"/>
      <c r="J468" s="11">
        <f t="shared" si="43"/>
        <v>22808.15</v>
      </c>
      <c r="K468" s="11">
        <f t="shared" si="44"/>
        <v>22808.15</v>
      </c>
      <c r="L468" s="11">
        <f t="shared" si="45"/>
        <v>22808.15</v>
      </c>
      <c r="M468" s="11">
        <f t="shared" si="46"/>
        <v>68424.44</v>
      </c>
      <c r="N468" s="11">
        <f t="shared" si="42"/>
        <v>-1.0000000009313226E-2</v>
      </c>
      <c r="O468" s="11">
        <f t="shared" si="47"/>
        <v>22808.139999999992</v>
      </c>
    </row>
    <row r="469" spans="1:15" x14ac:dyDescent="0.25">
      <c r="A469" s="9">
        <v>6009294</v>
      </c>
      <c r="B469" s="9" t="s">
        <v>507</v>
      </c>
      <c r="C469" s="9" t="s">
        <v>1156</v>
      </c>
      <c r="D469" s="10">
        <v>201.76466400000001</v>
      </c>
      <c r="E469" s="11">
        <v>81254.594656816014</v>
      </c>
      <c r="F469" s="11">
        <v>27084.864885605337</v>
      </c>
      <c r="G469" s="11">
        <v>27084.864885605337</v>
      </c>
      <c r="H469" s="11">
        <v>27084.864885605337</v>
      </c>
      <c r="I469" s="73"/>
      <c r="J469" s="11">
        <f t="shared" si="43"/>
        <v>27084.86</v>
      </c>
      <c r="K469" s="11">
        <f t="shared" si="44"/>
        <v>27084.86</v>
      </c>
      <c r="L469" s="11">
        <f t="shared" si="45"/>
        <v>27084.86</v>
      </c>
      <c r="M469" s="11">
        <f t="shared" si="46"/>
        <v>81254.59</v>
      </c>
      <c r="N469" s="11">
        <f t="shared" si="42"/>
        <v>9.9999999947613105E-3</v>
      </c>
      <c r="O469" s="11">
        <f t="shared" si="47"/>
        <v>27084.869999999995</v>
      </c>
    </row>
    <row r="470" spans="1:15" x14ac:dyDescent="0.25">
      <c r="A470" s="9">
        <v>6009302</v>
      </c>
      <c r="B470" s="9" t="s">
        <v>508</v>
      </c>
      <c r="C470" s="9" t="s">
        <v>1157</v>
      </c>
      <c r="D470" s="10">
        <v>447.48190099999999</v>
      </c>
      <c r="E470" s="11">
        <v>180209.7540826895</v>
      </c>
      <c r="F470" s="11">
        <v>60069.918027563166</v>
      </c>
      <c r="G470" s="11">
        <v>60069.918027563166</v>
      </c>
      <c r="H470" s="11">
        <v>60069.918027563166</v>
      </c>
      <c r="I470" s="73"/>
      <c r="J470" s="11">
        <f t="shared" si="43"/>
        <v>60069.919999999998</v>
      </c>
      <c r="K470" s="11">
        <f t="shared" si="44"/>
        <v>60069.919999999998</v>
      </c>
      <c r="L470" s="11">
        <f t="shared" si="45"/>
        <v>60069.919999999998</v>
      </c>
      <c r="M470" s="11">
        <f t="shared" si="46"/>
        <v>180209.75</v>
      </c>
      <c r="N470" s="11">
        <f t="shared" si="42"/>
        <v>-1.0000000009313226E-2</v>
      </c>
      <c r="O470" s="11">
        <f t="shared" si="47"/>
        <v>60069.909999999989</v>
      </c>
    </row>
    <row r="471" spans="1:15" x14ac:dyDescent="0.25">
      <c r="A471" s="9">
        <v>6009310</v>
      </c>
      <c r="B471" s="9" t="s">
        <v>509</v>
      </c>
      <c r="C471" s="9" t="s">
        <v>1158</v>
      </c>
      <c r="D471" s="10">
        <v>184.69613700000002</v>
      </c>
      <c r="E471" s="11">
        <v>74380.763455263717</v>
      </c>
      <c r="F471" s="11">
        <v>24793.587818421238</v>
      </c>
      <c r="G471" s="11">
        <v>24793.587818421238</v>
      </c>
      <c r="H471" s="11">
        <v>24793.587818421238</v>
      </c>
      <c r="I471" s="73"/>
      <c r="J471" s="11">
        <f t="shared" si="43"/>
        <v>24793.59</v>
      </c>
      <c r="K471" s="11">
        <f t="shared" si="44"/>
        <v>24793.59</v>
      </c>
      <c r="L471" s="11">
        <f t="shared" si="45"/>
        <v>24793.59</v>
      </c>
      <c r="M471" s="11">
        <f t="shared" si="46"/>
        <v>74380.759999999995</v>
      </c>
      <c r="N471" s="11">
        <f t="shared" si="42"/>
        <v>-1.0000000009313226E-2</v>
      </c>
      <c r="O471" s="11">
        <f t="shared" si="47"/>
        <v>24793.579999999991</v>
      </c>
    </row>
    <row r="472" spans="1:15" x14ac:dyDescent="0.25">
      <c r="A472" s="9">
        <v>6009328</v>
      </c>
      <c r="B472" s="9" t="s">
        <v>510</v>
      </c>
      <c r="C472" s="9" t="s">
        <v>1159</v>
      </c>
      <c r="D472" s="10">
        <v>232.21731600000001</v>
      </c>
      <c r="E472" s="11">
        <v>93518.475979885945</v>
      </c>
      <c r="F472" s="11">
        <v>31172.825326628648</v>
      </c>
      <c r="G472" s="11">
        <v>31172.825326628648</v>
      </c>
      <c r="H472" s="11">
        <v>31172.825326628648</v>
      </c>
      <c r="I472" s="73"/>
      <c r="J472" s="11">
        <f t="shared" si="43"/>
        <v>31172.83</v>
      </c>
      <c r="K472" s="11">
        <f t="shared" si="44"/>
        <v>31172.83</v>
      </c>
      <c r="L472" s="11">
        <f t="shared" si="45"/>
        <v>31172.83</v>
      </c>
      <c r="M472" s="11">
        <f t="shared" si="46"/>
        <v>93518.48</v>
      </c>
      <c r="N472" s="11">
        <f t="shared" si="42"/>
        <v>-1.0000000009313226E-2</v>
      </c>
      <c r="O472" s="11">
        <f t="shared" si="47"/>
        <v>31172.819999999992</v>
      </c>
    </row>
    <row r="473" spans="1:15" x14ac:dyDescent="0.25">
      <c r="A473" s="9">
        <v>6009336</v>
      </c>
      <c r="B473" s="9" t="s">
        <v>511</v>
      </c>
      <c r="C473" s="9" t="s">
        <v>1160</v>
      </c>
      <c r="D473" s="10">
        <v>176.93327400000001</v>
      </c>
      <c r="E473" s="11">
        <v>71254.505993048238</v>
      </c>
      <c r="F473" s="11">
        <v>23751.501997682746</v>
      </c>
      <c r="G473" s="11">
        <v>23751.501997682746</v>
      </c>
      <c r="H473" s="11">
        <v>23751.501997682746</v>
      </c>
      <c r="I473" s="73"/>
      <c r="J473" s="11">
        <f t="shared" si="43"/>
        <v>23751.5</v>
      </c>
      <c r="K473" s="11">
        <f t="shared" si="44"/>
        <v>23751.5</v>
      </c>
      <c r="L473" s="11">
        <f t="shared" si="45"/>
        <v>23751.5</v>
      </c>
      <c r="M473" s="11">
        <f t="shared" si="46"/>
        <v>71254.509999999995</v>
      </c>
      <c r="N473" s="11">
        <f t="shared" si="42"/>
        <v>9.9999999947613105E-3</v>
      </c>
      <c r="O473" s="11">
        <f t="shared" si="47"/>
        <v>23751.509999999995</v>
      </c>
    </row>
    <row r="474" spans="1:15" x14ac:dyDescent="0.25">
      <c r="A474" s="9">
        <v>6009369</v>
      </c>
      <c r="B474" s="9" t="s">
        <v>512</v>
      </c>
      <c r="C474" s="9" t="s">
        <v>1161</v>
      </c>
      <c r="D474" s="10">
        <v>179.15839300000002</v>
      </c>
      <c r="E474" s="11">
        <v>72150.605135602673</v>
      </c>
      <c r="F474" s="11">
        <v>24050.201711867558</v>
      </c>
      <c r="G474" s="11">
        <v>24050.201711867558</v>
      </c>
      <c r="H474" s="11">
        <v>24050.201711867558</v>
      </c>
      <c r="I474" s="73"/>
      <c r="J474" s="11">
        <f t="shared" si="43"/>
        <v>24050.2</v>
      </c>
      <c r="K474" s="11">
        <f t="shared" si="44"/>
        <v>24050.2</v>
      </c>
      <c r="L474" s="11">
        <f t="shared" si="45"/>
        <v>24050.2</v>
      </c>
      <c r="M474" s="11">
        <f t="shared" si="46"/>
        <v>72150.61</v>
      </c>
      <c r="N474" s="11">
        <f t="shared" si="42"/>
        <v>9.9999999947613105E-3</v>
      </c>
      <c r="O474" s="11">
        <f t="shared" si="47"/>
        <v>24050.209999999995</v>
      </c>
    </row>
    <row r="475" spans="1:15" x14ac:dyDescent="0.25">
      <c r="A475" s="9">
        <v>6009377</v>
      </c>
      <c r="B475" s="9" t="s">
        <v>513</v>
      </c>
      <c r="C475" s="9" t="s">
        <v>1162</v>
      </c>
      <c r="D475" s="10">
        <v>246.152704</v>
      </c>
      <c r="E475" s="11">
        <v>99130.530543243265</v>
      </c>
      <c r="F475" s="11">
        <v>33043.510181081088</v>
      </c>
      <c r="G475" s="11">
        <v>33043.510181081088</v>
      </c>
      <c r="H475" s="11">
        <v>33043.510181081088</v>
      </c>
      <c r="I475" s="73"/>
      <c r="J475" s="11">
        <f t="shared" si="43"/>
        <v>33043.51</v>
      </c>
      <c r="K475" s="11">
        <f t="shared" si="44"/>
        <v>33043.51</v>
      </c>
      <c r="L475" s="11">
        <f t="shared" si="45"/>
        <v>33043.51</v>
      </c>
      <c r="M475" s="11">
        <f t="shared" si="46"/>
        <v>99130.53</v>
      </c>
      <c r="N475" s="11">
        <f t="shared" si="42"/>
        <v>0</v>
      </c>
      <c r="O475" s="11">
        <f t="shared" si="47"/>
        <v>33043.51</v>
      </c>
    </row>
    <row r="476" spans="1:15" x14ac:dyDescent="0.25">
      <c r="A476" s="9">
        <v>6009393</v>
      </c>
      <c r="B476" s="9" t="s">
        <v>514</v>
      </c>
      <c r="C476" s="9" t="s">
        <v>1163</v>
      </c>
      <c r="D476" s="10">
        <v>172.175534</v>
      </c>
      <c r="E476" s="11">
        <v>69338.47061044765</v>
      </c>
      <c r="F476" s="11">
        <v>23112.823536815882</v>
      </c>
      <c r="G476" s="11">
        <v>23112.823536815882</v>
      </c>
      <c r="H476" s="11">
        <v>23112.823536815882</v>
      </c>
      <c r="I476" s="73"/>
      <c r="J476" s="11">
        <f t="shared" si="43"/>
        <v>23112.82</v>
      </c>
      <c r="K476" s="11">
        <f t="shared" si="44"/>
        <v>23112.82</v>
      </c>
      <c r="L476" s="11">
        <f t="shared" si="45"/>
        <v>23112.82</v>
      </c>
      <c r="M476" s="11">
        <f t="shared" si="46"/>
        <v>69338.47</v>
      </c>
      <c r="N476" s="11">
        <f t="shared" si="42"/>
        <v>1.0000000009313226E-2</v>
      </c>
      <c r="O476" s="11">
        <f t="shared" si="47"/>
        <v>23112.830000000009</v>
      </c>
    </row>
    <row r="477" spans="1:15" x14ac:dyDescent="0.25">
      <c r="A477" s="9">
        <v>6009401</v>
      </c>
      <c r="B477" s="9" t="s">
        <v>515</v>
      </c>
      <c r="C477" s="9" t="s">
        <v>1164</v>
      </c>
      <c r="D477" s="10">
        <v>205.47091400000002</v>
      </c>
      <c r="E477" s="11">
        <v>82747.174355741037</v>
      </c>
      <c r="F477" s="11">
        <v>27582.391451913678</v>
      </c>
      <c r="G477" s="11">
        <v>27582.391451913678</v>
      </c>
      <c r="H477" s="11">
        <v>27582.391451913678</v>
      </c>
      <c r="I477" s="73"/>
      <c r="J477" s="11">
        <f t="shared" si="43"/>
        <v>27582.39</v>
      </c>
      <c r="K477" s="11">
        <f t="shared" si="44"/>
        <v>27582.39</v>
      </c>
      <c r="L477" s="11">
        <f t="shared" si="45"/>
        <v>27582.39</v>
      </c>
      <c r="M477" s="11">
        <f t="shared" si="46"/>
        <v>82747.17</v>
      </c>
      <c r="N477" s="11">
        <f t="shared" si="42"/>
        <v>0</v>
      </c>
      <c r="O477" s="11">
        <f t="shared" si="47"/>
        <v>27582.39</v>
      </c>
    </row>
    <row r="478" spans="1:15" x14ac:dyDescent="0.25">
      <c r="A478" s="9">
        <v>6009427</v>
      </c>
      <c r="B478" s="9" t="s">
        <v>516</v>
      </c>
      <c r="C478" s="9" t="s">
        <v>1165</v>
      </c>
      <c r="D478" s="10">
        <v>217.15140600000001</v>
      </c>
      <c r="E478" s="11">
        <v>87451.137993557117</v>
      </c>
      <c r="F478" s="11">
        <v>29150.379331185704</v>
      </c>
      <c r="G478" s="11">
        <v>29150.379331185704</v>
      </c>
      <c r="H478" s="11">
        <v>29150.379331185704</v>
      </c>
      <c r="I478" s="73"/>
      <c r="J478" s="11">
        <f t="shared" si="43"/>
        <v>29150.38</v>
      </c>
      <c r="K478" s="11">
        <f t="shared" si="44"/>
        <v>29150.38</v>
      </c>
      <c r="L478" s="11">
        <f t="shared" si="45"/>
        <v>29150.38</v>
      </c>
      <c r="M478" s="11">
        <f t="shared" si="46"/>
        <v>87451.14</v>
      </c>
      <c r="N478" s="11">
        <f t="shared" si="42"/>
        <v>0</v>
      </c>
      <c r="O478" s="11">
        <f t="shared" si="47"/>
        <v>29150.38</v>
      </c>
    </row>
    <row r="479" spans="1:15" x14ac:dyDescent="0.25">
      <c r="A479" s="9">
        <v>6009435</v>
      </c>
      <c r="B479" s="9" t="s">
        <v>517</v>
      </c>
      <c r="C479" s="9" t="s">
        <v>1166</v>
      </c>
      <c r="D479" s="10">
        <v>385.94596000000001</v>
      </c>
      <c r="E479" s="11">
        <v>155428.02152529408</v>
      </c>
      <c r="F479" s="11">
        <v>51809.340508431364</v>
      </c>
      <c r="G479" s="11">
        <v>51809.340508431364</v>
      </c>
      <c r="H479" s="11">
        <v>51809.340508431364</v>
      </c>
      <c r="I479" s="73"/>
      <c r="J479" s="11">
        <f t="shared" si="43"/>
        <v>51809.34</v>
      </c>
      <c r="K479" s="11">
        <f t="shared" si="44"/>
        <v>51809.34</v>
      </c>
      <c r="L479" s="11">
        <f t="shared" si="45"/>
        <v>51809.34</v>
      </c>
      <c r="M479" s="11">
        <f t="shared" si="46"/>
        <v>155428.01999999999</v>
      </c>
      <c r="N479" s="11">
        <f t="shared" si="42"/>
        <v>0</v>
      </c>
      <c r="O479" s="11">
        <f t="shared" si="47"/>
        <v>51809.34</v>
      </c>
    </row>
    <row r="480" spans="1:15" x14ac:dyDescent="0.25">
      <c r="A480" s="9">
        <v>6009443</v>
      </c>
      <c r="B480" s="9" t="s">
        <v>518</v>
      </c>
      <c r="C480" s="9" t="s">
        <v>1167</v>
      </c>
      <c r="D480" s="10">
        <v>229.25246800000002</v>
      </c>
      <c r="E480" s="11">
        <v>92324.473434132582</v>
      </c>
      <c r="F480" s="11">
        <v>30774.824478044193</v>
      </c>
      <c r="G480" s="11">
        <v>30774.824478044193</v>
      </c>
      <c r="H480" s="11">
        <v>30774.824478044193</v>
      </c>
      <c r="I480" s="73"/>
      <c r="J480" s="11">
        <f t="shared" si="43"/>
        <v>30774.82</v>
      </c>
      <c r="K480" s="11">
        <f t="shared" si="44"/>
        <v>30774.82</v>
      </c>
      <c r="L480" s="11">
        <f t="shared" si="45"/>
        <v>30774.82</v>
      </c>
      <c r="M480" s="11">
        <f t="shared" si="46"/>
        <v>92324.47</v>
      </c>
      <c r="N480" s="11">
        <f t="shared" si="42"/>
        <v>1.0000000009313226E-2</v>
      </c>
      <c r="O480" s="11">
        <f t="shared" si="47"/>
        <v>30774.830000000009</v>
      </c>
    </row>
    <row r="481" spans="1:15" x14ac:dyDescent="0.25">
      <c r="A481" s="9">
        <v>6009484</v>
      </c>
      <c r="B481" s="9" t="s">
        <v>519</v>
      </c>
      <c r="C481" s="9" t="s">
        <v>1168</v>
      </c>
      <c r="D481" s="10">
        <v>121.765861</v>
      </c>
      <c r="E481" s="11">
        <v>49037.50479614806</v>
      </c>
      <c r="F481" s="11">
        <v>16345.834932049353</v>
      </c>
      <c r="G481" s="11">
        <v>16345.834932049353</v>
      </c>
      <c r="H481" s="11">
        <v>16345.834932049353</v>
      </c>
      <c r="I481" s="73"/>
      <c r="J481" s="11">
        <f t="shared" si="43"/>
        <v>16345.83</v>
      </c>
      <c r="K481" s="11">
        <f t="shared" si="44"/>
        <v>16345.83</v>
      </c>
      <c r="L481" s="11">
        <f t="shared" si="45"/>
        <v>16345.83</v>
      </c>
      <c r="M481" s="11">
        <f t="shared" si="46"/>
        <v>49037.5</v>
      </c>
      <c r="N481" s="11">
        <f t="shared" si="42"/>
        <v>1.0000000002037268E-2</v>
      </c>
      <c r="O481" s="11">
        <f t="shared" si="47"/>
        <v>16345.840000000002</v>
      </c>
    </row>
    <row r="482" spans="1:15" x14ac:dyDescent="0.25">
      <c r="A482" s="9">
        <v>6009534</v>
      </c>
      <c r="B482" s="9" t="s">
        <v>520</v>
      </c>
      <c r="C482" s="9" t="s">
        <v>1169</v>
      </c>
      <c r="D482" s="10">
        <v>223.03991400000001</v>
      </c>
      <c r="E482" s="11">
        <v>89822.555868162846</v>
      </c>
      <c r="F482" s="11">
        <v>29940.851956054281</v>
      </c>
      <c r="G482" s="11">
        <v>29940.851956054281</v>
      </c>
      <c r="H482" s="11">
        <v>29940.851956054281</v>
      </c>
      <c r="I482" s="73"/>
      <c r="J482" s="11">
        <f t="shared" si="43"/>
        <v>29940.85</v>
      </c>
      <c r="K482" s="11">
        <f t="shared" si="44"/>
        <v>29940.85</v>
      </c>
      <c r="L482" s="11">
        <f t="shared" si="45"/>
        <v>29940.85</v>
      </c>
      <c r="M482" s="11">
        <f t="shared" si="46"/>
        <v>89822.56</v>
      </c>
      <c r="N482" s="11">
        <f t="shared" si="42"/>
        <v>1.0000000009313226E-2</v>
      </c>
      <c r="O482" s="11">
        <f t="shared" si="47"/>
        <v>29940.860000000008</v>
      </c>
    </row>
    <row r="483" spans="1:15" x14ac:dyDescent="0.25">
      <c r="A483" s="9">
        <v>6009542</v>
      </c>
      <c r="B483" s="9" t="s">
        <v>521</v>
      </c>
      <c r="C483" s="9" t="s">
        <v>1170</v>
      </c>
      <c r="D483" s="10">
        <v>364.51440000000002</v>
      </c>
      <c r="E483" s="11">
        <v>146797.11120561973</v>
      </c>
      <c r="F483" s="11">
        <v>48932.370401873246</v>
      </c>
      <c r="G483" s="11">
        <v>48932.370401873246</v>
      </c>
      <c r="H483" s="11">
        <v>48932.370401873246</v>
      </c>
      <c r="I483" s="73"/>
      <c r="J483" s="11">
        <f t="shared" si="43"/>
        <v>48932.37</v>
      </c>
      <c r="K483" s="11">
        <f t="shared" si="44"/>
        <v>48932.37</v>
      </c>
      <c r="L483" s="11">
        <f t="shared" si="45"/>
        <v>48932.37</v>
      </c>
      <c r="M483" s="11">
        <f t="shared" si="46"/>
        <v>146797.10999999999</v>
      </c>
      <c r="N483" s="11">
        <f t="shared" si="42"/>
        <v>0</v>
      </c>
      <c r="O483" s="11">
        <f t="shared" si="47"/>
        <v>48932.37</v>
      </c>
    </row>
    <row r="484" spans="1:15" x14ac:dyDescent="0.25">
      <c r="A484" s="9">
        <v>6009559</v>
      </c>
      <c r="B484" s="9" t="s">
        <v>522</v>
      </c>
      <c r="C484" s="9" t="s">
        <v>1171</v>
      </c>
      <c r="D484" s="10">
        <v>101.18062399999999</v>
      </c>
      <c r="E484" s="11">
        <v>40747.42537793293</v>
      </c>
      <c r="F484" s="11">
        <v>13582.475125977644</v>
      </c>
      <c r="G484" s="11">
        <v>13582.475125977644</v>
      </c>
      <c r="H484" s="11">
        <v>13582.475125977644</v>
      </c>
      <c r="I484" s="73"/>
      <c r="J484" s="11">
        <f t="shared" si="43"/>
        <v>13582.48</v>
      </c>
      <c r="K484" s="11">
        <f t="shared" si="44"/>
        <v>13582.48</v>
      </c>
      <c r="L484" s="11">
        <f t="shared" si="45"/>
        <v>13582.48</v>
      </c>
      <c r="M484" s="11">
        <f t="shared" si="46"/>
        <v>40747.43</v>
      </c>
      <c r="N484" s="11">
        <f t="shared" si="42"/>
        <v>-1.0000000002037268E-2</v>
      </c>
      <c r="O484" s="11">
        <f t="shared" si="47"/>
        <v>13582.469999999998</v>
      </c>
    </row>
    <row r="485" spans="1:15" x14ac:dyDescent="0.25">
      <c r="A485" s="9">
        <v>6009567</v>
      </c>
      <c r="B485" s="9" t="s">
        <v>523</v>
      </c>
      <c r="C485" s="9" t="s">
        <v>1172</v>
      </c>
      <c r="D485" s="10">
        <v>196.53339800000001</v>
      </c>
      <c r="E485" s="11">
        <v>79147.861049726213</v>
      </c>
      <c r="F485" s="11">
        <v>26382.620349908739</v>
      </c>
      <c r="G485" s="11">
        <v>26382.620349908739</v>
      </c>
      <c r="H485" s="11">
        <v>26382.620349908739</v>
      </c>
      <c r="I485" s="73"/>
      <c r="J485" s="11">
        <f t="shared" si="43"/>
        <v>26382.62</v>
      </c>
      <c r="K485" s="11">
        <f t="shared" si="44"/>
        <v>26382.62</v>
      </c>
      <c r="L485" s="11">
        <f t="shared" si="45"/>
        <v>26382.62</v>
      </c>
      <c r="M485" s="11">
        <f t="shared" si="46"/>
        <v>79147.86</v>
      </c>
      <c r="N485" s="11">
        <f t="shared" si="42"/>
        <v>0</v>
      </c>
      <c r="O485" s="11">
        <f t="shared" si="47"/>
        <v>26382.62</v>
      </c>
    </row>
    <row r="486" spans="1:15" x14ac:dyDescent="0.25">
      <c r="A486" s="9">
        <v>6009591</v>
      </c>
      <c r="B486" s="9" t="s">
        <v>524</v>
      </c>
      <c r="C486" s="9" t="s">
        <v>1173</v>
      </c>
      <c r="D486" s="10">
        <v>522.62775599999998</v>
      </c>
      <c r="E486" s="11">
        <v>210472.46642841955</v>
      </c>
      <c r="F486" s="11">
        <v>70157.488809473187</v>
      </c>
      <c r="G486" s="11">
        <v>70157.488809473187</v>
      </c>
      <c r="H486" s="11">
        <v>70157.488809473187</v>
      </c>
      <c r="I486" s="73"/>
      <c r="J486" s="11">
        <f t="shared" si="43"/>
        <v>70157.490000000005</v>
      </c>
      <c r="K486" s="11">
        <f t="shared" si="44"/>
        <v>70157.490000000005</v>
      </c>
      <c r="L486" s="11">
        <f t="shared" si="45"/>
        <v>70157.490000000005</v>
      </c>
      <c r="M486" s="11">
        <f t="shared" si="46"/>
        <v>210472.47</v>
      </c>
      <c r="N486" s="11">
        <f t="shared" si="42"/>
        <v>0</v>
      </c>
      <c r="O486" s="11">
        <f t="shared" si="47"/>
        <v>70157.490000000005</v>
      </c>
    </row>
    <row r="487" spans="1:15" x14ac:dyDescent="0.25">
      <c r="A487" s="9">
        <v>6009625</v>
      </c>
      <c r="B487" s="9" t="s">
        <v>525</v>
      </c>
      <c r="C487" s="9" t="s">
        <v>1174</v>
      </c>
      <c r="D487" s="10">
        <v>354.22411500000004</v>
      </c>
      <c r="E487" s="11">
        <v>142653.01124281299</v>
      </c>
      <c r="F487" s="11">
        <v>47551.003747604329</v>
      </c>
      <c r="G487" s="11">
        <v>47551.003747604329</v>
      </c>
      <c r="H487" s="11">
        <v>47551.003747604329</v>
      </c>
      <c r="I487" s="73"/>
      <c r="J487" s="11">
        <f t="shared" si="43"/>
        <v>47551</v>
      </c>
      <c r="K487" s="11">
        <f t="shared" si="44"/>
        <v>47551</v>
      </c>
      <c r="L487" s="11">
        <f t="shared" si="45"/>
        <v>47551</v>
      </c>
      <c r="M487" s="11">
        <f t="shared" si="46"/>
        <v>142653.01</v>
      </c>
      <c r="N487" s="11">
        <f t="shared" si="42"/>
        <v>1.0000000009313226E-2</v>
      </c>
      <c r="O487" s="11">
        <f t="shared" si="47"/>
        <v>47551.010000000009</v>
      </c>
    </row>
    <row r="488" spans="1:15" x14ac:dyDescent="0.25">
      <c r="A488" s="9">
        <v>6009674</v>
      </c>
      <c r="B488" s="9" t="s">
        <v>526</v>
      </c>
      <c r="C488" s="9" t="s">
        <v>1175</v>
      </c>
      <c r="D488" s="10">
        <v>511.69697000000002</v>
      </c>
      <c r="E488" s="11">
        <v>206070.42412773997</v>
      </c>
      <c r="F488" s="11">
        <v>68690.141375913328</v>
      </c>
      <c r="G488" s="11">
        <v>68690.141375913328</v>
      </c>
      <c r="H488" s="11">
        <v>68690.141375913328</v>
      </c>
      <c r="I488" s="73"/>
      <c r="J488" s="11">
        <f t="shared" si="43"/>
        <v>68690.14</v>
      </c>
      <c r="K488" s="11">
        <f t="shared" si="44"/>
        <v>68690.14</v>
      </c>
      <c r="L488" s="11">
        <f t="shared" si="45"/>
        <v>68690.14</v>
      </c>
      <c r="M488" s="11">
        <f t="shared" si="46"/>
        <v>206070.42</v>
      </c>
      <c r="N488" s="11">
        <f t="shared" si="42"/>
        <v>0</v>
      </c>
      <c r="O488" s="11">
        <f t="shared" si="47"/>
        <v>68690.14</v>
      </c>
    </row>
    <row r="489" spans="1:15" x14ac:dyDescent="0.25">
      <c r="A489" s="9">
        <v>6009682</v>
      </c>
      <c r="B489" s="9" t="s">
        <v>527</v>
      </c>
      <c r="C489" s="9" t="s">
        <v>1176</v>
      </c>
      <c r="D489" s="10">
        <v>113.35850000000001</v>
      </c>
      <c r="E489" s="11">
        <v>45651.695325622924</v>
      </c>
      <c r="F489" s="11">
        <v>15217.231775207641</v>
      </c>
      <c r="G489" s="11">
        <v>15217.231775207641</v>
      </c>
      <c r="H489" s="11">
        <v>15217.231775207641</v>
      </c>
      <c r="I489" s="73"/>
      <c r="J489" s="11">
        <f t="shared" si="43"/>
        <v>15217.23</v>
      </c>
      <c r="K489" s="11">
        <f t="shared" si="44"/>
        <v>15217.23</v>
      </c>
      <c r="L489" s="11">
        <f t="shared" si="45"/>
        <v>15217.23</v>
      </c>
      <c r="M489" s="11">
        <f t="shared" si="46"/>
        <v>45651.7</v>
      </c>
      <c r="N489" s="11">
        <f t="shared" si="42"/>
        <v>9.9999999947613105E-3</v>
      </c>
      <c r="O489" s="11">
        <f t="shared" si="47"/>
        <v>15217.239999999994</v>
      </c>
    </row>
    <row r="490" spans="1:15" x14ac:dyDescent="0.25">
      <c r="A490" s="9">
        <v>6009690</v>
      </c>
      <c r="B490" s="9" t="s">
        <v>528</v>
      </c>
      <c r="C490" s="9" t="s">
        <v>1177</v>
      </c>
      <c r="D490" s="10">
        <v>141.763104</v>
      </c>
      <c r="E490" s="11">
        <v>57090.787477097845</v>
      </c>
      <c r="F490" s="11">
        <v>19030.26249236595</v>
      </c>
      <c r="G490" s="11">
        <v>19030.26249236595</v>
      </c>
      <c r="H490" s="11">
        <v>19030.26249236595</v>
      </c>
      <c r="I490" s="73"/>
      <c r="J490" s="11">
        <f t="shared" si="43"/>
        <v>19030.259999999998</v>
      </c>
      <c r="K490" s="11">
        <f t="shared" si="44"/>
        <v>19030.259999999998</v>
      </c>
      <c r="L490" s="11">
        <f t="shared" si="45"/>
        <v>19030.259999999998</v>
      </c>
      <c r="M490" s="11">
        <f t="shared" si="46"/>
        <v>57090.79</v>
      </c>
      <c r="N490" s="11">
        <f t="shared" si="42"/>
        <v>1.0000000002037268E-2</v>
      </c>
      <c r="O490" s="11">
        <f t="shared" si="47"/>
        <v>19030.27</v>
      </c>
    </row>
    <row r="491" spans="1:15" x14ac:dyDescent="0.25">
      <c r="A491" s="9">
        <v>6009732</v>
      </c>
      <c r="B491" s="9" t="s">
        <v>529</v>
      </c>
      <c r="C491" s="9" t="s">
        <v>1178</v>
      </c>
      <c r="D491" s="10">
        <v>259.24150000000003</v>
      </c>
      <c r="E491" s="11">
        <v>104401.64587355581</v>
      </c>
      <c r="F491" s="11">
        <v>34800.548624518604</v>
      </c>
      <c r="G491" s="11">
        <v>34800.548624518604</v>
      </c>
      <c r="H491" s="11">
        <v>34800.548624518604</v>
      </c>
      <c r="I491" s="73"/>
      <c r="J491" s="11">
        <f t="shared" si="43"/>
        <v>34800.550000000003</v>
      </c>
      <c r="K491" s="11">
        <f t="shared" si="44"/>
        <v>34800.550000000003</v>
      </c>
      <c r="L491" s="11">
        <f t="shared" si="45"/>
        <v>34800.550000000003</v>
      </c>
      <c r="M491" s="11">
        <f t="shared" si="46"/>
        <v>104401.65</v>
      </c>
      <c r="N491" s="11">
        <f t="shared" si="42"/>
        <v>0</v>
      </c>
      <c r="O491" s="11">
        <f t="shared" si="47"/>
        <v>34800.550000000003</v>
      </c>
    </row>
    <row r="492" spans="1:15" x14ac:dyDescent="0.25">
      <c r="A492" s="9">
        <v>6009740</v>
      </c>
      <c r="B492" s="9" t="s">
        <v>530</v>
      </c>
      <c r="C492" s="9" t="s">
        <v>1179</v>
      </c>
      <c r="D492" s="10">
        <v>279.28274399999998</v>
      </c>
      <c r="E492" s="11">
        <v>112472.64862177907</v>
      </c>
      <c r="F492" s="11">
        <v>37490.882873926355</v>
      </c>
      <c r="G492" s="11">
        <v>37490.882873926355</v>
      </c>
      <c r="H492" s="11">
        <v>37490.882873926355</v>
      </c>
      <c r="I492" s="73"/>
      <c r="J492" s="11">
        <f t="shared" si="43"/>
        <v>37490.879999999997</v>
      </c>
      <c r="K492" s="11">
        <f t="shared" si="44"/>
        <v>37490.879999999997</v>
      </c>
      <c r="L492" s="11">
        <f t="shared" si="45"/>
        <v>37490.879999999997</v>
      </c>
      <c r="M492" s="11">
        <f t="shared" si="46"/>
        <v>112472.65</v>
      </c>
      <c r="N492" s="11">
        <f t="shared" si="42"/>
        <v>1.0000000009313226E-2</v>
      </c>
      <c r="O492" s="11">
        <f t="shared" si="47"/>
        <v>37490.890000000007</v>
      </c>
    </row>
    <row r="493" spans="1:15" x14ac:dyDescent="0.25">
      <c r="A493" s="9">
        <v>6009757</v>
      </c>
      <c r="B493" s="9" t="s">
        <v>531</v>
      </c>
      <c r="C493" s="9" t="s">
        <v>1180</v>
      </c>
      <c r="D493" s="10">
        <v>245.65299999999999</v>
      </c>
      <c r="E493" s="11">
        <v>98929.289923783814</v>
      </c>
      <c r="F493" s="11">
        <v>32976.429974594605</v>
      </c>
      <c r="G493" s="11">
        <v>32976.429974594605</v>
      </c>
      <c r="H493" s="11">
        <v>32976.429974594605</v>
      </c>
      <c r="I493" s="73"/>
      <c r="J493" s="11">
        <f t="shared" si="43"/>
        <v>32976.43</v>
      </c>
      <c r="K493" s="11">
        <f t="shared" si="44"/>
        <v>32976.43</v>
      </c>
      <c r="L493" s="11">
        <f t="shared" si="45"/>
        <v>32976.43</v>
      </c>
      <c r="M493" s="11">
        <f t="shared" si="46"/>
        <v>98929.29</v>
      </c>
      <c r="N493" s="11">
        <f t="shared" si="42"/>
        <v>0</v>
      </c>
      <c r="O493" s="11">
        <f t="shared" si="47"/>
        <v>32976.43</v>
      </c>
    </row>
    <row r="494" spans="1:15" x14ac:dyDescent="0.25">
      <c r="A494" s="9">
        <v>6009765</v>
      </c>
      <c r="B494" s="9" t="s">
        <v>532</v>
      </c>
      <c r="C494" s="9" t="s">
        <v>1181</v>
      </c>
      <c r="D494" s="10">
        <v>130.061679</v>
      </c>
      <c r="E494" s="11">
        <v>52378.393708870251</v>
      </c>
      <c r="F494" s="11">
        <v>17459.464569623418</v>
      </c>
      <c r="G494" s="11">
        <v>17459.464569623418</v>
      </c>
      <c r="H494" s="11">
        <v>17459.464569623418</v>
      </c>
      <c r="I494" s="73"/>
      <c r="J494" s="11">
        <f t="shared" si="43"/>
        <v>17459.46</v>
      </c>
      <c r="K494" s="11">
        <f t="shared" si="44"/>
        <v>17459.46</v>
      </c>
      <c r="L494" s="11">
        <f t="shared" si="45"/>
        <v>17459.46</v>
      </c>
      <c r="M494" s="11">
        <f t="shared" si="46"/>
        <v>52378.39</v>
      </c>
      <c r="N494" s="11">
        <f t="shared" si="42"/>
        <v>1.0000000002037268E-2</v>
      </c>
      <c r="O494" s="11">
        <f t="shared" si="47"/>
        <v>17459.47</v>
      </c>
    </row>
    <row r="495" spans="1:15" x14ac:dyDescent="0.25">
      <c r="A495" s="9">
        <v>6009799</v>
      </c>
      <c r="B495" s="9" t="s">
        <v>533</v>
      </c>
      <c r="C495" s="9" t="s">
        <v>1182</v>
      </c>
      <c r="D495" s="10">
        <v>258.14254799999998</v>
      </c>
      <c r="E495" s="11">
        <v>103959.07630990169</v>
      </c>
      <c r="F495" s="11">
        <v>34653.0254366339</v>
      </c>
      <c r="G495" s="11">
        <v>34653.0254366339</v>
      </c>
      <c r="H495" s="11">
        <v>34653.0254366339</v>
      </c>
      <c r="I495" s="73"/>
      <c r="J495" s="11">
        <f t="shared" si="43"/>
        <v>34653.03</v>
      </c>
      <c r="K495" s="11">
        <f t="shared" si="44"/>
        <v>34653.03</v>
      </c>
      <c r="L495" s="11">
        <f t="shared" si="45"/>
        <v>34653.03</v>
      </c>
      <c r="M495" s="11">
        <f t="shared" si="46"/>
        <v>103959.08</v>
      </c>
      <c r="N495" s="11">
        <f t="shared" si="42"/>
        <v>-9.9999999947613105E-3</v>
      </c>
      <c r="O495" s="11">
        <f t="shared" si="47"/>
        <v>34653.020000000004</v>
      </c>
    </row>
    <row r="496" spans="1:15" x14ac:dyDescent="0.25">
      <c r="A496" s="9">
        <v>6009815</v>
      </c>
      <c r="B496" s="9" t="s">
        <v>534</v>
      </c>
      <c r="C496" s="9" t="s">
        <v>1183</v>
      </c>
      <c r="D496" s="10">
        <v>213.07834799999998</v>
      </c>
      <c r="E496" s="11">
        <v>85810.837505639647</v>
      </c>
      <c r="F496" s="11">
        <v>28603.612501879881</v>
      </c>
      <c r="G496" s="11">
        <v>28603.612501879881</v>
      </c>
      <c r="H496" s="11">
        <v>28603.612501879881</v>
      </c>
      <c r="I496" s="73"/>
      <c r="J496" s="11">
        <f t="shared" si="43"/>
        <v>28603.61</v>
      </c>
      <c r="K496" s="11">
        <f t="shared" si="44"/>
        <v>28603.61</v>
      </c>
      <c r="L496" s="11">
        <f t="shared" si="45"/>
        <v>28603.61</v>
      </c>
      <c r="M496" s="11">
        <f t="shared" si="46"/>
        <v>85810.84</v>
      </c>
      <c r="N496" s="11">
        <f t="shared" si="42"/>
        <v>9.9999999947613105E-3</v>
      </c>
      <c r="O496" s="11">
        <f t="shared" si="47"/>
        <v>28603.619999999995</v>
      </c>
    </row>
    <row r="497" spans="1:15" x14ac:dyDescent="0.25">
      <c r="A497" s="9">
        <v>6009823</v>
      </c>
      <c r="B497" s="9" t="s">
        <v>535</v>
      </c>
      <c r="C497" s="9" t="s">
        <v>1184</v>
      </c>
      <c r="D497" s="10">
        <v>158.653705</v>
      </c>
      <c r="E497" s="11">
        <v>63892.964382390892</v>
      </c>
      <c r="F497" s="11">
        <v>21297.654794130296</v>
      </c>
      <c r="G497" s="11">
        <v>21297.654794130296</v>
      </c>
      <c r="H497" s="11">
        <v>21297.654794130296</v>
      </c>
      <c r="I497" s="73"/>
      <c r="J497" s="11">
        <f t="shared" si="43"/>
        <v>21297.65</v>
      </c>
      <c r="K497" s="11">
        <f t="shared" si="44"/>
        <v>21297.65</v>
      </c>
      <c r="L497" s="11">
        <f t="shared" si="45"/>
        <v>21297.65</v>
      </c>
      <c r="M497" s="11">
        <f t="shared" si="46"/>
        <v>63892.959999999999</v>
      </c>
      <c r="N497" s="11">
        <f t="shared" si="42"/>
        <v>9.9999999947613105E-3</v>
      </c>
      <c r="O497" s="11">
        <f t="shared" si="47"/>
        <v>21297.659999999996</v>
      </c>
    </row>
    <row r="498" spans="1:15" x14ac:dyDescent="0.25">
      <c r="A498" s="9">
        <v>6009831</v>
      </c>
      <c r="B498" s="9" t="s">
        <v>536</v>
      </c>
      <c r="C498" s="9" t="s">
        <v>1185</v>
      </c>
      <c r="D498" s="10">
        <v>167.16080300000002</v>
      </c>
      <c r="E498" s="11">
        <v>67318.939902543483</v>
      </c>
      <c r="F498" s="11">
        <v>22439.646634181161</v>
      </c>
      <c r="G498" s="11">
        <v>22439.646634181161</v>
      </c>
      <c r="H498" s="11">
        <v>22439.646634181161</v>
      </c>
      <c r="I498" s="73"/>
      <c r="J498" s="11">
        <f t="shared" si="43"/>
        <v>22439.65</v>
      </c>
      <c r="K498" s="11">
        <f t="shared" si="44"/>
        <v>22439.65</v>
      </c>
      <c r="L498" s="11">
        <f t="shared" si="45"/>
        <v>22439.65</v>
      </c>
      <c r="M498" s="11">
        <f t="shared" si="46"/>
        <v>67318.94</v>
      </c>
      <c r="N498" s="11">
        <f t="shared" si="42"/>
        <v>-1.0000000009313226E-2</v>
      </c>
      <c r="O498" s="11">
        <f t="shared" si="47"/>
        <v>22439.639999999992</v>
      </c>
    </row>
    <row r="499" spans="1:15" x14ac:dyDescent="0.25">
      <c r="A499" s="9">
        <v>6009849</v>
      </c>
      <c r="B499" s="9" t="s">
        <v>537</v>
      </c>
      <c r="C499" s="9" t="s">
        <v>1186</v>
      </c>
      <c r="D499" s="10">
        <v>231.33389400000002</v>
      </c>
      <c r="E499" s="11">
        <v>93162.704582170263</v>
      </c>
      <c r="F499" s="11">
        <v>31054.23486072342</v>
      </c>
      <c r="G499" s="11">
        <v>31054.23486072342</v>
      </c>
      <c r="H499" s="11">
        <v>31054.23486072342</v>
      </c>
      <c r="I499" s="73"/>
      <c r="J499" s="11">
        <f t="shared" si="43"/>
        <v>31054.23</v>
      </c>
      <c r="K499" s="11">
        <f t="shared" si="44"/>
        <v>31054.23</v>
      </c>
      <c r="L499" s="11">
        <f t="shared" si="45"/>
        <v>31054.23</v>
      </c>
      <c r="M499" s="11">
        <f t="shared" si="46"/>
        <v>93162.7</v>
      </c>
      <c r="N499" s="11">
        <f t="shared" si="42"/>
        <v>9.9999999947613105E-3</v>
      </c>
      <c r="O499" s="11">
        <f t="shared" si="47"/>
        <v>31054.239999999994</v>
      </c>
    </row>
    <row r="500" spans="1:15" x14ac:dyDescent="0.25">
      <c r="A500" s="9">
        <v>6009856</v>
      </c>
      <c r="B500" s="9" t="s">
        <v>538</v>
      </c>
      <c r="C500" s="9" t="s">
        <v>1187</v>
      </c>
      <c r="D500" s="10">
        <v>418.49668000000003</v>
      </c>
      <c r="E500" s="11">
        <v>168536.83605679957</v>
      </c>
      <c r="F500" s="11">
        <v>56178.945352266521</v>
      </c>
      <c r="G500" s="11">
        <v>56178.945352266521</v>
      </c>
      <c r="H500" s="11">
        <v>56178.945352266521</v>
      </c>
      <c r="I500" s="73"/>
      <c r="J500" s="11">
        <f t="shared" si="43"/>
        <v>56178.95</v>
      </c>
      <c r="K500" s="11">
        <f t="shared" si="44"/>
        <v>56178.95</v>
      </c>
      <c r="L500" s="11">
        <f t="shared" si="45"/>
        <v>56178.95</v>
      </c>
      <c r="M500" s="11">
        <f t="shared" si="46"/>
        <v>168536.84</v>
      </c>
      <c r="N500" s="11">
        <f t="shared" si="42"/>
        <v>-9.9999999802093953E-3</v>
      </c>
      <c r="O500" s="11">
        <f t="shared" si="47"/>
        <v>56178.940000000017</v>
      </c>
    </row>
    <row r="501" spans="1:15" x14ac:dyDescent="0.25">
      <c r="A501" s="9">
        <v>6009864</v>
      </c>
      <c r="B501" s="9" t="s">
        <v>539</v>
      </c>
      <c r="C501" s="9" t="s">
        <v>1188</v>
      </c>
      <c r="D501" s="10">
        <v>261.56957199999999</v>
      </c>
      <c r="E501" s="11">
        <v>105339.20621212867</v>
      </c>
      <c r="F501" s="11">
        <v>35113.068737376227</v>
      </c>
      <c r="G501" s="11">
        <v>35113.068737376227</v>
      </c>
      <c r="H501" s="11">
        <v>35113.068737376227</v>
      </c>
      <c r="I501" s="73"/>
      <c r="J501" s="11">
        <f t="shared" si="43"/>
        <v>35113.07</v>
      </c>
      <c r="K501" s="11">
        <f t="shared" si="44"/>
        <v>35113.07</v>
      </c>
      <c r="L501" s="11">
        <f t="shared" si="45"/>
        <v>35113.07</v>
      </c>
      <c r="M501" s="11">
        <f t="shared" si="46"/>
        <v>105339.21</v>
      </c>
      <c r="N501" s="11">
        <f t="shared" si="42"/>
        <v>0</v>
      </c>
      <c r="O501" s="11">
        <f t="shared" si="47"/>
        <v>35113.07</v>
      </c>
    </row>
    <row r="502" spans="1:15" x14ac:dyDescent="0.25">
      <c r="A502" s="9">
        <v>6009930</v>
      </c>
      <c r="B502" s="9" t="s">
        <v>540</v>
      </c>
      <c r="C502" s="9" t="s">
        <v>1189</v>
      </c>
      <c r="D502" s="10">
        <v>404.80488000000003</v>
      </c>
      <c r="E502" s="11">
        <v>163022.87916729093</v>
      </c>
      <c r="F502" s="11">
        <v>54340.959722430307</v>
      </c>
      <c r="G502" s="11">
        <v>54340.959722430307</v>
      </c>
      <c r="H502" s="11">
        <v>54340.959722430307</v>
      </c>
      <c r="I502" s="73"/>
      <c r="J502" s="11">
        <f t="shared" si="43"/>
        <v>54340.959999999999</v>
      </c>
      <c r="K502" s="11">
        <f t="shared" si="44"/>
        <v>54340.959999999999</v>
      </c>
      <c r="L502" s="11">
        <f t="shared" si="45"/>
        <v>54340.959999999999</v>
      </c>
      <c r="M502" s="11">
        <f t="shared" si="46"/>
        <v>163022.88</v>
      </c>
      <c r="N502" s="11">
        <f t="shared" si="42"/>
        <v>0</v>
      </c>
      <c r="O502" s="11">
        <f t="shared" si="47"/>
        <v>54340.959999999999</v>
      </c>
    </row>
    <row r="503" spans="1:15" x14ac:dyDescent="0.25">
      <c r="A503" s="9">
        <v>6009948</v>
      </c>
      <c r="B503" s="9" t="s">
        <v>541</v>
      </c>
      <c r="C503" s="9" t="s">
        <v>1190</v>
      </c>
      <c r="D503" s="10">
        <v>467.73920799999996</v>
      </c>
      <c r="E503" s="11">
        <v>188367.7696464241</v>
      </c>
      <c r="F503" s="11">
        <v>62789.256548808036</v>
      </c>
      <c r="G503" s="11">
        <v>62789.256548808036</v>
      </c>
      <c r="H503" s="11">
        <v>62789.256548808036</v>
      </c>
      <c r="I503" s="73"/>
      <c r="J503" s="11">
        <f t="shared" si="43"/>
        <v>62789.26</v>
      </c>
      <c r="K503" s="11">
        <f t="shared" si="44"/>
        <v>62789.26</v>
      </c>
      <c r="L503" s="11">
        <f t="shared" si="45"/>
        <v>62789.26</v>
      </c>
      <c r="M503" s="11">
        <f t="shared" si="46"/>
        <v>188367.77</v>
      </c>
      <c r="N503" s="11">
        <f t="shared" si="42"/>
        <v>-1.0000000009313226E-2</v>
      </c>
      <c r="O503" s="11">
        <f t="shared" si="47"/>
        <v>62789.249999999993</v>
      </c>
    </row>
    <row r="504" spans="1:15" x14ac:dyDescent="0.25">
      <c r="A504" s="9">
        <v>6009955</v>
      </c>
      <c r="B504" s="9" t="s">
        <v>542</v>
      </c>
      <c r="C504" s="9" t="s">
        <v>1191</v>
      </c>
      <c r="D504" s="10">
        <v>170.31969700000002</v>
      </c>
      <c r="E504" s="11">
        <v>68591.088585297199</v>
      </c>
      <c r="F504" s="11">
        <v>22863.696195099066</v>
      </c>
      <c r="G504" s="11">
        <v>22863.696195099066</v>
      </c>
      <c r="H504" s="11">
        <v>22863.696195099066</v>
      </c>
      <c r="I504" s="73"/>
      <c r="J504" s="11">
        <f t="shared" si="43"/>
        <v>22863.7</v>
      </c>
      <c r="K504" s="11">
        <f t="shared" si="44"/>
        <v>22863.7</v>
      </c>
      <c r="L504" s="11">
        <f t="shared" si="45"/>
        <v>22863.7</v>
      </c>
      <c r="M504" s="11">
        <f t="shared" si="46"/>
        <v>68591.09</v>
      </c>
      <c r="N504" s="11">
        <f t="shared" si="42"/>
        <v>-1.0000000009313226E-2</v>
      </c>
      <c r="O504" s="11">
        <f t="shared" si="47"/>
        <v>22863.689999999991</v>
      </c>
    </row>
    <row r="505" spans="1:15" x14ac:dyDescent="0.25">
      <c r="A505" s="9">
        <v>6009963</v>
      </c>
      <c r="B505" s="9" t="s">
        <v>543</v>
      </c>
      <c r="C505" s="9" t="s">
        <v>1192</v>
      </c>
      <c r="D505" s="10">
        <v>239.69605799999999</v>
      </c>
      <c r="E505" s="11">
        <v>96530.312332721762</v>
      </c>
      <c r="F505" s="11">
        <v>32176.770777573922</v>
      </c>
      <c r="G505" s="11">
        <v>32176.770777573922</v>
      </c>
      <c r="H505" s="11">
        <v>32176.770777573922</v>
      </c>
      <c r="I505" s="73"/>
      <c r="J505" s="11">
        <f t="shared" si="43"/>
        <v>32176.77</v>
      </c>
      <c r="K505" s="11">
        <f t="shared" si="44"/>
        <v>32176.77</v>
      </c>
      <c r="L505" s="11">
        <f t="shared" si="45"/>
        <v>32176.77</v>
      </c>
      <c r="M505" s="11">
        <f t="shared" si="46"/>
        <v>96530.31</v>
      </c>
      <c r="N505" s="11">
        <f t="shared" si="42"/>
        <v>0</v>
      </c>
      <c r="O505" s="11">
        <f t="shared" si="47"/>
        <v>32176.77</v>
      </c>
    </row>
    <row r="506" spans="1:15" x14ac:dyDescent="0.25">
      <c r="A506" s="9">
        <v>6010037</v>
      </c>
      <c r="B506" s="9" t="s">
        <v>544</v>
      </c>
      <c r="C506" s="9" t="s">
        <v>1193</v>
      </c>
      <c r="D506" s="10">
        <v>162.92340000000002</v>
      </c>
      <c r="E506" s="11">
        <v>65612.454453919156</v>
      </c>
      <c r="F506" s="11">
        <v>21870.818151306386</v>
      </c>
      <c r="G506" s="11">
        <v>21870.818151306386</v>
      </c>
      <c r="H506" s="11">
        <v>21870.818151306386</v>
      </c>
      <c r="I506" s="73"/>
      <c r="J506" s="11">
        <f t="shared" si="43"/>
        <v>21870.82</v>
      </c>
      <c r="K506" s="11">
        <f t="shared" si="44"/>
        <v>21870.82</v>
      </c>
      <c r="L506" s="11">
        <f t="shared" si="45"/>
        <v>21870.82</v>
      </c>
      <c r="M506" s="11">
        <f t="shared" si="46"/>
        <v>65612.45</v>
      </c>
      <c r="N506" s="11">
        <f t="shared" si="42"/>
        <v>-9.9999999947613105E-3</v>
      </c>
      <c r="O506" s="11">
        <f t="shared" si="47"/>
        <v>21870.810000000005</v>
      </c>
    </row>
    <row r="507" spans="1:15" x14ac:dyDescent="0.25">
      <c r="A507" s="9">
        <v>6010078</v>
      </c>
      <c r="B507" s="9" t="s">
        <v>545</v>
      </c>
      <c r="C507" s="9" t="s">
        <v>1194</v>
      </c>
      <c r="D507" s="10">
        <v>211.32635999999999</v>
      </c>
      <c r="E507" s="11">
        <v>85105.277513313136</v>
      </c>
      <c r="F507" s="11">
        <v>28368.425837771047</v>
      </c>
      <c r="G507" s="11">
        <v>28368.425837771047</v>
      </c>
      <c r="H507" s="11">
        <v>28368.425837771047</v>
      </c>
      <c r="I507" s="73"/>
      <c r="J507" s="11">
        <f t="shared" si="43"/>
        <v>28368.43</v>
      </c>
      <c r="K507" s="11">
        <f t="shared" si="44"/>
        <v>28368.43</v>
      </c>
      <c r="L507" s="11">
        <f t="shared" si="45"/>
        <v>28368.43</v>
      </c>
      <c r="M507" s="11">
        <f t="shared" si="46"/>
        <v>85105.279999999999</v>
      </c>
      <c r="N507" s="11">
        <f t="shared" si="42"/>
        <v>-1.0000000009313226E-2</v>
      </c>
      <c r="O507" s="11">
        <f t="shared" si="47"/>
        <v>28368.419999999991</v>
      </c>
    </row>
    <row r="508" spans="1:15" x14ac:dyDescent="0.25">
      <c r="A508" s="9">
        <v>6010086</v>
      </c>
      <c r="B508" s="9" t="s">
        <v>546</v>
      </c>
      <c r="C508" s="9" t="s">
        <v>1195</v>
      </c>
      <c r="D508" s="10">
        <v>520.15899200000001</v>
      </c>
      <c r="E508" s="11">
        <v>209478.24665699643</v>
      </c>
      <c r="F508" s="11">
        <v>69826.08221899881</v>
      </c>
      <c r="G508" s="11">
        <v>69826.08221899881</v>
      </c>
      <c r="H508" s="11">
        <v>69826.08221899881</v>
      </c>
      <c r="I508" s="73"/>
      <c r="J508" s="11">
        <f t="shared" si="43"/>
        <v>69826.080000000002</v>
      </c>
      <c r="K508" s="11">
        <f t="shared" si="44"/>
        <v>69826.080000000002</v>
      </c>
      <c r="L508" s="11">
        <f t="shared" si="45"/>
        <v>69826.080000000002</v>
      </c>
      <c r="M508" s="11">
        <f t="shared" si="46"/>
        <v>209478.25</v>
      </c>
      <c r="N508" s="11">
        <f t="shared" si="42"/>
        <v>1.0000000009313226E-2</v>
      </c>
      <c r="O508" s="11">
        <f t="shared" si="47"/>
        <v>69826.090000000011</v>
      </c>
    </row>
    <row r="509" spans="1:15" x14ac:dyDescent="0.25">
      <c r="A509" s="9">
        <v>6010094</v>
      </c>
      <c r="B509" s="9" t="s">
        <v>547</v>
      </c>
      <c r="C509" s="9" t="s">
        <v>1196</v>
      </c>
      <c r="D509" s="10">
        <v>263.75029799999999</v>
      </c>
      <c r="E509" s="11">
        <v>106217.42742130721</v>
      </c>
      <c r="F509" s="11">
        <v>35405.809140435733</v>
      </c>
      <c r="G509" s="11">
        <v>35405.809140435733</v>
      </c>
      <c r="H509" s="11">
        <v>35405.809140435733</v>
      </c>
      <c r="I509" s="73"/>
      <c r="J509" s="11">
        <f t="shared" si="43"/>
        <v>35405.81</v>
      </c>
      <c r="K509" s="11">
        <f t="shared" si="44"/>
        <v>35405.81</v>
      </c>
      <c r="L509" s="11">
        <f t="shared" si="45"/>
        <v>35405.81</v>
      </c>
      <c r="M509" s="11">
        <f t="shared" si="46"/>
        <v>106217.43</v>
      </c>
      <c r="N509" s="11">
        <f t="shared" si="42"/>
        <v>0</v>
      </c>
      <c r="O509" s="11">
        <f t="shared" si="47"/>
        <v>35405.81</v>
      </c>
    </row>
    <row r="510" spans="1:15" x14ac:dyDescent="0.25">
      <c r="A510" s="9">
        <v>6010110</v>
      </c>
      <c r="B510" s="9" t="s">
        <v>548</v>
      </c>
      <c r="C510" s="9" t="s">
        <v>1197</v>
      </c>
      <c r="D510" s="10">
        <v>131.503218</v>
      </c>
      <c r="E510" s="11">
        <v>52958.929788899572</v>
      </c>
      <c r="F510" s="11">
        <v>17652.976596299857</v>
      </c>
      <c r="G510" s="11">
        <v>17652.976596299857</v>
      </c>
      <c r="H510" s="11">
        <v>17652.976596299857</v>
      </c>
      <c r="I510" s="73"/>
      <c r="J510" s="11">
        <f t="shared" si="43"/>
        <v>17652.98</v>
      </c>
      <c r="K510" s="11">
        <f t="shared" si="44"/>
        <v>17652.98</v>
      </c>
      <c r="L510" s="11">
        <f t="shared" si="45"/>
        <v>17652.98</v>
      </c>
      <c r="M510" s="11">
        <f t="shared" si="46"/>
        <v>52958.93</v>
      </c>
      <c r="N510" s="11">
        <f t="shared" si="42"/>
        <v>-1.0000000002037268E-2</v>
      </c>
      <c r="O510" s="11">
        <f t="shared" si="47"/>
        <v>17652.969999999998</v>
      </c>
    </row>
    <row r="511" spans="1:15" x14ac:dyDescent="0.25">
      <c r="A511" s="9">
        <v>6010128</v>
      </c>
      <c r="B511" s="9" t="s">
        <v>549</v>
      </c>
      <c r="C511" s="9" t="s">
        <v>1198</v>
      </c>
      <c r="D511" s="10">
        <v>201.81141199999999</v>
      </c>
      <c r="E511" s="11">
        <v>81273.420994965185</v>
      </c>
      <c r="F511" s="11">
        <v>27091.14033165506</v>
      </c>
      <c r="G511" s="11">
        <v>27091.14033165506</v>
      </c>
      <c r="H511" s="11">
        <v>27091.14033165506</v>
      </c>
      <c r="I511" s="73"/>
      <c r="J511" s="11">
        <f t="shared" si="43"/>
        <v>27091.14</v>
      </c>
      <c r="K511" s="11">
        <f t="shared" si="44"/>
        <v>27091.14</v>
      </c>
      <c r="L511" s="11">
        <f t="shared" si="45"/>
        <v>27091.14</v>
      </c>
      <c r="M511" s="11">
        <f t="shared" si="46"/>
        <v>81273.42</v>
      </c>
      <c r="N511" s="11">
        <f t="shared" si="42"/>
        <v>0</v>
      </c>
      <c r="O511" s="11">
        <f t="shared" si="47"/>
        <v>27091.14</v>
      </c>
    </row>
    <row r="512" spans="1:15" x14ac:dyDescent="0.25">
      <c r="A512" s="9">
        <v>6010136</v>
      </c>
      <c r="B512" s="9" t="s">
        <v>550</v>
      </c>
      <c r="C512" s="9" t="s">
        <v>1199</v>
      </c>
      <c r="D512" s="10">
        <v>167.03254099999998</v>
      </c>
      <c r="E512" s="11">
        <v>67267.286274929691</v>
      </c>
      <c r="F512" s="11">
        <v>22422.428758309896</v>
      </c>
      <c r="G512" s="11">
        <v>22422.428758309896</v>
      </c>
      <c r="H512" s="11">
        <v>22422.428758309896</v>
      </c>
      <c r="I512" s="73"/>
      <c r="J512" s="11">
        <f t="shared" si="43"/>
        <v>22422.43</v>
      </c>
      <c r="K512" s="11">
        <f t="shared" si="44"/>
        <v>22422.43</v>
      </c>
      <c r="L512" s="11">
        <f t="shared" si="45"/>
        <v>22422.43</v>
      </c>
      <c r="M512" s="11">
        <f t="shared" si="46"/>
        <v>67267.289999999994</v>
      </c>
      <c r="N512" s="11">
        <f t="shared" si="42"/>
        <v>0</v>
      </c>
      <c r="O512" s="11">
        <f t="shared" si="47"/>
        <v>22422.43</v>
      </c>
    </row>
    <row r="513" spans="1:15" x14ac:dyDescent="0.25">
      <c r="A513" s="9">
        <v>6010144</v>
      </c>
      <c r="B513" s="9" t="s">
        <v>551</v>
      </c>
      <c r="C513" s="9" t="s">
        <v>1200</v>
      </c>
      <c r="D513" s="10">
        <v>383.62131600000004</v>
      </c>
      <c r="E513" s="11">
        <v>154491.84170967783</v>
      </c>
      <c r="F513" s="11">
        <v>51497.280569892609</v>
      </c>
      <c r="G513" s="11">
        <v>51497.280569892609</v>
      </c>
      <c r="H513" s="11">
        <v>51497.280569892609</v>
      </c>
      <c r="I513" s="73"/>
      <c r="J513" s="11">
        <f t="shared" si="43"/>
        <v>51497.279999999999</v>
      </c>
      <c r="K513" s="11">
        <f t="shared" si="44"/>
        <v>51497.279999999999</v>
      </c>
      <c r="L513" s="11">
        <f t="shared" si="45"/>
        <v>51497.279999999999</v>
      </c>
      <c r="M513" s="11">
        <f t="shared" si="46"/>
        <v>154491.84</v>
      </c>
      <c r="N513" s="11">
        <f t="shared" si="42"/>
        <v>0</v>
      </c>
      <c r="O513" s="11">
        <f t="shared" si="47"/>
        <v>51497.279999999999</v>
      </c>
    </row>
    <row r="514" spans="1:15" x14ac:dyDescent="0.25">
      <c r="A514" s="9">
        <v>6010227</v>
      </c>
      <c r="B514" s="9" t="s">
        <v>552</v>
      </c>
      <c r="C514" s="9" t="s">
        <v>1201</v>
      </c>
      <c r="D514" s="10">
        <v>260.65531199999998</v>
      </c>
      <c r="E514" s="11">
        <v>104971.01574587864</v>
      </c>
      <c r="F514" s="11">
        <v>34990.33858195955</v>
      </c>
      <c r="G514" s="11">
        <v>34990.33858195955</v>
      </c>
      <c r="H514" s="11">
        <v>34990.33858195955</v>
      </c>
      <c r="I514" s="73"/>
      <c r="J514" s="11">
        <f t="shared" si="43"/>
        <v>34990.339999999997</v>
      </c>
      <c r="K514" s="11">
        <f t="shared" si="44"/>
        <v>34990.339999999997</v>
      </c>
      <c r="L514" s="11">
        <f t="shared" si="45"/>
        <v>34990.339999999997</v>
      </c>
      <c r="M514" s="11">
        <f t="shared" si="46"/>
        <v>104971.02</v>
      </c>
      <c r="N514" s="11">
        <f t="shared" ref="N514:N577" si="48">M514-SUM(J514:L514)</f>
        <v>0</v>
      </c>
      <c r="O514" s="11">
        <f t="shared" si="47"/>
        <v>34990.339999999997</v>
      </c>
    </row>
    <row r="515" spans="1:15" x14ac:dyDescent="0.25">
      <c r="A515" s="9">
        <v>6010250</v>
      </c>
      <c r="B515" s="9" t="s">
        <v>553</v>
      </c>
      <c r="C515" s="9" t="s">
        <v>1202</v>
      </c>
      <c r="D515" s="10">
        <v>261.18722400000001</v>
      </c>
      <c r="E515" s="11">
        <v>105185.22715979151</v>
      </c>
      <c r="F515" s="11">
        <v>35061.742386597172</v>
      </c>
      <c r="G515" s="11">
        <v>35061.742386597172</v>
      </c>
      <c r="H515" s="11">
        <v>35061.742386597172</v>
      </c>
      <c r="I515" s="73"/>
      <c r="J515" s="11">
        <f t="shared" ref="J515:J578" si="49">ROUND(F515,2)</f>
        <v>35061.74</v>
      </c>
      <c r="K515" s="11">
        <f t="shared" ref="K515:K578" si="50">ROUND(G515,2)</f>
        <v>35061.74</v>
      </c>
      <c r="L515" s="11">
        <f t="shared" ref="L515:L578" si="51">ROUND(H515,2)</f>
        <v>35061.74</v>
      </c>
      <c r="M515" s="11">
        <f t="shared" ref="M515:M578" si="52">ROUND(E515,2)</f>
        <v>105185.23</v>
      </c>
      <c r="N515" s="11">
        <f t="shared" si="48"/>
        <v>9.9999999947613105E-3</v>
      </c>
      <c r="O515" s="11">
        <f t="shared" ref="O515:O578" si="53">L515+N515</f>
        <v>35061.749999999993</v>
      </c>
    </row>
    <row r="516" spans="1:15" x14ac:dyDescent="0.25">
      <c r="A516" s="9">
        <v>6010367</v>
      </c>
      <c r="B516" s="9" t="s">
        <v>554</v>
      </c>
      <c r="C516" s="9" t="s">
        <v>1203</v>
      </c>
      <c r="D516" s="10">
        <v>311.62310400000001</v>
      </c>
      <c r="E516" s="11">
        <v>125496.74704793116</v>
      </c>
      <c r="F516" s="11">
        <v>41832.249015977053</v>
      </c>
      <c r="G516" s="11">
        <v>41832.249015977053</v>
      </c>
      <c r="H516" s="11">
        <v>41832.249015977053</v>
      </c>
      <c r="I516" s="73"/>
      <c r="J516" s="11">
        <f t="shared" si="49"/>
        <v>41832.25</v>
      </c>
      <c r="K516" s="11">
        <f t="shared" si="50"/>
        <v>41832.25</v>
      </c>
      <c r="L516" s="11">
        <f t="shared" si="51"/>
        <v>41832.25</v>
      </c>
      <c r="M516" s="11">
        <f t="shared" si="52"/>
        <v>125496.75</v>
      </c>
      <c r="N516" s="11">
        <f t="shared" si="48"/>
        <v>0</v>
      </c>
      <c r="O516" s="11">
        <f t="shared" si="53"/>
        <v>41832.25</v>
      </c>
    </row>
    <row r="517" spans="1:15" x14ac:dyDescent="0.25">
      <c r="A517" s="9">
        <v>6010391</v>
      </c>
      <c r="B517" s="9" t="s">
        <v>555</v>
      </c>
      <c r="C517" s="9" t="s">
        <v>1204</v>
      </c>
      <c r="D517" s="10">
        <v>302.49524700000001</v>
      </c>
      <c r="E517" s="11">
        <v>121820.77968121535</v>
      </c>
      <c r="F517" s="11">
        <v>40606.926560405118</v>
      </c>
      <c r="G517" s="11">
        <v>40606.926560405118</v>
      </c>
      <c r="H517" s="11">
        <v>40606.926560405118</v>
      </c>
      <c r="I517" s="73"/>
      <c r="J517" s="11">
        <f t="shared" si="49"/>
        <v>40606.93</v>
      </c>
      <c r="K517" s="11">
        <f t="shared" si="50"/>
        <v>40606.93</v>
      </c>
      <c r="L517" s="11">
        <f t="shared" si="51"/>
        <v>40606.93</v>
      </c>
      <c r="M517" s="11">
        <f t="shared" si="52"/>
        <v>121820.78</v>
      </c>
      <c r="N517" s="11">
        <f t="shared" si="48"/>
        <v>-1.0000000009313226E-2</v>
      </c>
      <c r="O517" s="11">
        <f t="shared" si="53"/>
        <v>40606.919999999991</v>
      </c>
    </row>
    <row r="518" spans="1:15" x14ac:dyDescent="0.25">
      <c r="A518" s="9">
        <v>6010441</v>
      </c>
      <c r="B518" s="9" t="s">
        <v>556</v>
      </c>
      <c r="C518" s="9" t="s">
        <v>1205</v>
      </c>
      <c r="D518" s="10">
        <v>228.78764799999996</v>
      </c>
      <c r="E518" s="11">
        <v>92137.281286907106</v>
      </c>
      <c r="F518" s="11">
        <v>30712.427095635703</v>
      </c>
      <c r="G518" s="11">
        <v>30712.427095635703</v>
      </c>
      <c r="H518" s="11">
        <v>30712.427095635703</v>
      </c>
      <c r="I518" s="73"/>
      <c r="J518" s="11">
        <f t="shared" si="49"/>
        <v>30712.43</v>
      </c>
      <c r="K518" s="11">
        <f t="shared" si="50"/>
        <v>30712.43</v>
      </c>
      <c r="L518" s="11">
        <f t="shared" si="51"/>
        <v>30712.43</v>
      </c>
      <c r="M518" s="11">
        <f t="shared" si="52"/>
        <v>92137.279999999999</v>
      </c>
      <c r="N518" s="11">
        <f t="shared" si="48"/>
        <v>-1.0000000009313226E-2</v>
      </c>
      <c r="O518" s="11">
        <f t="shared" si="53"/>
        <v>30712.419999999991</v>
      </c>
    </row>
    <row r="519" spans="1:15" x14ac:dyDescent="0.25">
      <c r="A519" s="9">
        <v>6010466</v>
      </c>
      <c r="B519" s="9" t="s">
        <v>557</v>
      </c>
      <c r="C519" s="9" t="s">
        <v>1206</v>
      </c>
      <c r="D519" s="10">
        <v>190.36463999999998</v>
      </c>
      <c r="E519" s="11">
        <v>76663.580993501935</v>
      </c>
      <c r="F519" s="11">
        <v>25554.526997833978</v>
      </c>
      <c r="G519" s="11">
        <v>25554.526997833978</v>
      </c>
      <c r="H519" s="11">
        <v>25554.526997833978</v>
      </c>
      <c r="I519" s="73"/>
      <c r="J519" s="11">
        <f t="shared" si="49"/>
        <v>25554.53</v>
      </c>
      <c r="K519" s="11">
        <f t="shared" si="50"/>
        <v>25554.53</v>
      </c>
      <c r="L519" s="11">
        <f t="shared" si="51"/>
        <v>25554.53</v>
      </c>
      <c r="M519" s="11">
        <f t="shared" si="52"/>
        <v>76663.58</v>
      </c>
      <c r="N519" s="11">
        <f t="shared" si="48"/>
        <v>-9.9999999947613105E-3</v>
      </c>
      <c r="O519" s="11">
        <f t="shared" si="53"/>
        <v>25554.520000000004</v>
      </c>
    </row>
    <row r="520" spans="1:15" x14ac:dyDescent="0.25">
      <c r="A520" s="9">
        <v>6010482</v>
      </c>
      <c r="B520" s="9" t="s">
        <v>558</v>
      </c>
      <c r="C520" s="9" t="s">
        <v>1207</v>
      </c>
      <c r="D520" s="10">
        <v>354.52064999999999</v>
      </c>
      <c r="E520" s="11">
        <v>142772.4317139147</v>
      </c>
      <c r="F520" s="11">
        <v>47590.810571304901</v>
      </c>
      <c r="G520" s="11">
        <v>47590.810571304901</v>
      </c>
      <c r="H520" s="11">
        <v>47590.810571304901</v>
      </c>
      <c r="I520" s="73"/>
      <c r="J520" s="11">
        <f t="shared" si="49"/>
        <v>47590.81</v>
      </c>
      <c r="K520" s="11">
        <f t="shared" si="50"/>
        <v>47590.81</v>
      </c>
      <c r="L520" s="11">
        <f t="shared" si="51"/>
        <v>47590.81</v>
      </c>
      <c r="M520" s="11">
        <f t="shared" si="52"/>
        <v>142772.43</v>
      </c>
      <c r="N520" s="11">
        <f t="shared" si="48"/>
        <v>0</v>
      </c>
      <c r="O520" s="11">
        <f t="shared" si="53"/>
        <v>47590.81</v>
      </c>
    </row>
    <row r="521" spans="1:15" x14ac:dyDescent="0.25">
      <c r="A521" s="9">
        <v>6010664</v>
      </c>
      <c r="B521" s="9" t="s">
        <v>559</v>
      </c>
      <c r="C521" s="9" t="s">
        <v>1208</v>
      </c>
      <c r="D521" s="10">
        <v>370.60281299999997</v>
      </c>
      <c r="E521" s="11">
        <v>149249.03475164899</v>
      </c>
      <c r="F521" s="11">
        <v>49749.678250549659</v>
      </c>
      <c r="G521" s="11">
        <v>49749.678250549659</v>
      </c>
      <c r="H521" s="11">
        <v>49749.678250549659</v>
      </c>
      <c r="I521" s="73"/>
      <c r="J521" s="11">
        <f t="shared" si="49"/>
        <v>49749.68</v>
      </c>
      <c r="K521" s="11">
        <f t="shared" si="50"/>
        <v>49749.68</v>
      </c>
      <c r="L521" s="11">
        <f t="shared" si="51"/>
        <v>49749.68</v>
      </c>
      <c r="M521" s="11">
        <f t="shared" si="52"/>
        <v>149249.03</v>
      </c>
      <c r="N521" s="11">
        <f t="shared" si="48"/>
        <v>-1.0000000009313226E-2</v>
      </c>
      <c r="O521" s="11">
        <f t="shared" si="53"/>
        <v>49749.669999999991</v>
      </c>
    </row>
    <row r="522" spans="1:15" x14ac:dyDescent="0.25">
      <c r="A522" s="9">
        <v>6010912</v>
      </c>
      <c r="B522" s="9" t="s">
        <v>560</v>
      </c>
      <c r="C522" s="9" t="s">
        <v>1209</v>
      </c>
      <c r="D522" s="10">
        <v>467.36246699999998</v>
      </c>
      <c r="E522" s="11">
        <v>188216.0486431586</v>
      </c>
      <c r="F522" s="11">
        <v>62738.682881052868</v>
      </c>
      <c r="G522" s="11">
        <v>62738.682881052868</v>
      </c>
      <c r="H522" s="11">
        <v>62738.682881052868</v>
      </c>
      <c r="I522" s="73"/>
      <c r="J522" s="11">
        <f t="shared" si="49"/>
        <v>62738.68</v>
      </c>
      <c r="K522" s="11">
        <f t="shared" si="50"/>
        <v>62738.68</v>
      </c>
      <c r="L522" s="11">
        <f t="shared" si="51"/>
        <v>62738.68</v>
      </c>
      <c r="M522" s="11">
        <f t="shared" si="52"/>
        <v>188216.05</v>
      </c>
      <c r="N522" s="11">
        <f t="shared" si="48"/>
        <v>9.9999999802093953E-3</v>
      </c>
      <c r="O522" s="11">
        <f t="shared" si="53"/>
        <v>62738.689999999981</v>
      </c>
    </row>
    <row r="523" spans="1:15" x14ac:dyDescent="0.25">
      <c r="A523" s="9">
        <v>6011332</v>
      </c>
      <c r="B523" s="9" t="s">
        <v>561</v>
      </c>
      <c r="C523" s="9" t="s">
        <v>1210</v>
      </c>
      <c r="D523" s="10">
        <v>296.39977200000004</v>
      </c>
      <c r="E523" s="11">
        <v>119366.01212902518</v>
      </c>
      <c r="F523" s="11">
        <v>39788.670709675062</v>
      </c>
      <c r="G523" s="11">
        <v>39788.670709675062</v>
      </c>
      <c r="H523" s="11">
        <v>39788.670709675062</v>
      </c>
      <c r="I523" s="73"/>
      <c r="J523" s="11">
        <f t="shared" si="49"/>
        <v>39788.67</v>
      </c>
      <c r="K523" s="11">
        <f t="shared" si="50"/>
        <v>39788.67</v>
      </c>
      <c r="L523" s="11">
        <f t="shared" si="51"/>
        <v>39788.67</v>
      </c>
      <c r="M523" s="11">
        <f t="shared" si="52"/>
        <v>119366.01</v>
      </c>
      <c r="N523" s="11">
        <f t="shared" si="48"/>
        <v>0</v>
      </c>
      <c r="O523" s="11">
        <f t="shared" si="53"/>
        <v>39788.67</v>
      </c>
    </row>
    <row r="524" spans="1:15" x14ac:dyDescent="0.25">
      <c r="A524" s="9">
        <v>6011340</v>
      </c>
      <c r="B524" s="9" t="s">
        <v>562</v>
      </c>
      <c r="C524" s="9" t="s">
        <v>1211</v>
      </c>
      <c r="D524" s="10">
        <v>174.825154</v>
      </c>
      <c r="E524" s="11">
        <v>70405.524646701451</v>
      </c>
      <c r="F524" s="11">
        <v>23468.508215567152</v>
      </c>
      <c r="G524" s="11">
        <v>23468.508215567152</v>
      </c>
      <c r="H524" s="11">
        <v>23468.508215567152</v>
      </c>
      <c r="I524" s="73"/>
      <c r="J524" s="11">
        <f t="shared" si="49"/>
        <v>23468.51</v>
      </c>
      <c r="K524" s="11">
        <f t="shared" si="50"/>
        <v>23468.51</v>
      </c>
      <c r="L524" s="11">
        <f t="shared" si="51"/>
        <v>23468.51</v>
      </c>
      <c r="M524" s="11">
        <f t="shared" si="52"/>
        <v>70405.52</v>
      </c>
      <c r="N524" s="11">
        <f t="shared" si="48"/>
        <v>-9.9999999947613105E-3</v>
      </c>
      <c r="O524" s="11">
        <f t="shared" si="53"/>
        <v>23468.500000000004</v>
      </c>
    </row>
    <row r="525" spans="1:15" x14ac:dyDescent="0.25">
      <c r="A525" s="9">
        <v>6011373</v>
      </c>
      <c r="B525" s="9" t="s">
        <v>563</v>
      </c>
      <c r="C525" s="9" t="s">
        <v>1212</v>
      </c>
      <c r="D525" s="10">
        <v>191.82473999999999</v>
      </c>
      <c r="E525" s="11">
        <v>77251.591952935443</v>
      </c>
      <c r="F525" s="11">
        <v>25750.530650978482</v>
      </c>
      <c r="G525" s="11">
        <v>25750.530650978482</v>
      </c>
      <c r="H525" s="11">
        <v>25750.530650978482</v>
      </c>
      <c r="I525" s="73"/>
      <c r="J525" s="11">
        <f t="shared" si="49"/>
        <v>25750.53</v>
      </c>
      <c r="K525" s="11">
        <f t="shared" si="50"/>
        <v>25750.53</v>
      </c>
      <c r="L525" s="11">
        <f t="shared" si="51"/>
        <v>25750.53</v>
      </c>
      <c r="M525" s="11">
        <f t="shared" si="52"/>
        <v>77251.59</v>
      </c>
      <c r="N525" s="11">
        <f t="shared" si="48"/>
        <v>0</v>
      </c>
      <c r="O525" s="11">
        <f t="shared" si="53"/>
        <v>25750.53</v>
      </c>
    </row>
    <row r="526" spans="1:15" x14ac:dyDescent="0.25">
      <c r="A526" s="9">
        <v>6011381</v>
      </c>
      <c r="B526" s="9" t="s">
        <v>564</v>
      </c>
      <c r="C526" s="9" t="s">
        <v>1213</v>
      </c>
      <c r="D526" s="10">
        <v>112.27700399999999</v>
      </c>
      <c r="E526" s="11">
        <v>45216.155636160896</v>
      </c>
      <c r="F526" s="11">
        <v>15072.051878720298</v>
      </c>
      <c r="G526" s="11">
        <v>15072.051878720298</v>
      </c>
      <c r="H526" s="11">
        <v>15072.051878720298</v>
      </c>
      <c r="I526" s="73"/>
      <c r="J526" s="11">
        <f t="shared" si="49"/>
        <v>15072.05</v>
      </c>
      <c r="K526" s="11">
        <f t="shared" si="50"/>
        <v>15072.05</v>
      </c>
      <c r="L526" s="11">
        <f t="shared" si="51"/>
        <v>15072.05</v>
      </c>
      <c r="M526" s="11">
        <f t="shared" si="52"/>
        <v>45216.160000000003</v>
      </c>
      <c r="N526" s="11">
        <f t="shared" si="48"/>
        <v>1.0000000009313226E-2</v>
      </c>
      <c r="O526" s="11">
        <f t="shared" si="53"/>
        <v>15072.060000000009</v>
      </c>
    </row>
    <row r="527" spans="1:15" x14ac:dyDescent="0.25">
      <c r="A527" s="9">
        <v>6011464</v>
      </c>
      <c r="B527" s="9" t="s">
        <v>565</v>
      </c>
      <c r="C527" s="9" t="s">
        <v>1214</v>
      </c>
      <c r="D527" s="10">
        <v>278.38787400000001</v>
      </c>
      <c r="E527" s="11">
        <v>112112.2668895222</v>
      </c>
      <c r="F527" s="11">
        <v>37370.755629840736</v>
      </c>
      <c r="G527" s="11">
        <v>37370.755629840736</v>
      </c>
      <c r="H527" s="11">
        <v>37370.755629840736</v>
      </c>
      <c r="I527" s="73"/>
      <c r="J527" s="11">
        <f t="shared" si="49"/>
        <v>37370.76</v>
      </c>
      <c r="K527" s="11">
        <f t="shared" si="50"/>
        <v>37370.76</v>
      </c>
      <c r="L527" s="11">
        <f t="shared" si="51"/>
        <v>37370.76</v>
      </c>
      <c r="M527" s="11">
        <f t="shared" si="52"/>
        <v>112112.27</v>
      </c>
      <c r="N527" s="11">
        <f t="shared" si="48"/>
        <v>-9.9999999947613105E-3</v>
      </c>
      <c r="O527" s="11">
        <f t="shared" si="53"/>
        <v>37370.750000000007</v>
      </c>
    </row>
    <row r="528" spans="1:15" x14ac:dyDescent="0.25">
      <c r="A528" s="9">
        <v>6011571</v>
      </c>
      <c r="B528" s="9" t="s">
        <v>566</v>
      </c>
      <c r="C528" s="9" t="s">
        <v>1215</v>
      </c>
      <c r="D528" s="10">
        <v>239.59916200000001</v>
      </c>
      <c r="E528" s="11">
        <v>96491.290409616995</v>
      </c>
      <c r="F528" s="11">
        <v>32163.76346987233</v>
      </c>
      <c r="G528" s="11">
        <v>32163.76346987233</v>
      </c>
      <c r="H528" s="11">
        <v>32163.76346987233</v>
      </c>
      <c r="I528" s="73"/>
      <c r="J528" s="11">
        <f t="shared" si="49"/>
        <v>32163.759999999998</v>
      </c>
      <c r="K528" s="11">
        <f t="shared" si="50"/>
        <v>32163.759999999998</v>
      </c>
      <c r="L528" s="11">
        <f t="shared" si="51"/>
        <v>32163.759999999998</v>
      </c>
      <c r="M528" s="11">
        <f t="shared" si="52"/>
        <v>96491.29</v>
      </c>
      <c r="N528" s="11">
        <f t="shared" si="48"/>
        <v>9.9999999947613105E-3</v>
      </c>
      <c r="O528" s="11">
        <f t="shared" si="53"/>
        <v>32163.769999999993</v>
      </c>
    </row>
    <row r="529" spans="1:15" x14ac:dyDescent="0.25">
      <c r="A529" s="9">
        <v>6011589</v>
      </c>
      <c r="B529" s="9" t="s">
        <v>567</v>
      </c>
      <c r="C529" s="9" t="s">
        <v>1216</v>
      </c>
      <c r="D529" s="10">
        <v>368.98748200000006</v>
      </c>
      <c r="E529" s="11">
        <v>148598.50921838923</v>
      </c>
      <c r="F529" s="11">
        <v>49532.83640612974</v>
      </c>
      <c r="G529" s="11">
        <v>49532.83640612974</v>
      </c>
      <c r="H529" s="11">
        <v>49532.83640612974</v>
      </c>
      <c r="I529" s="73"/>
      <c r="J529" s="11">
        <f t="shared" si="49"/>
        <v>49532.84</v>
      </c>
      <c r="K529" s="11">
        <f t="shared" si="50"/>
        <v>49532.84</v>
      </c>
      <c r="L529" s="11">
        <f t="shared" si="51"/>
        <v>49532.84</v>
      </c>
      <c r="M529" s="11">
        <f t="shared" si="52"/>
        <v>148598.51</v>
      </c>
      <c r="N529" s="11">
        <f t="shared" si="48"/>
        <v>-9.9999999802093953E-3</v>
      </c>
      <c r="O529" s="11">
        <f t="shared" si="53"/>
        <v>49532.830000000016</v>
      </c>
    </row>
    <row r="530" spans="1:15" x14ac:dyDescent="0.25">
      <c r="A530" s="9">
        <v>6011597</v>
      </c>
      <c r="B530" s="9" t="s">
        <v>568</v>
      </c>
      <c r="C530" s="9" t="s">
        <v>1217</v>
      </c>
      <c r="D530" s="10">
        <v>212.52924000000002</v>
      </c>
      <c r="E530" s="11">
        <v>85589.700924643432</v>
      </c>
      <c r="F530" s="11">
        <v>28529.900308214477</v>
      </c>
      <c r="G530" s="11">
        <v>28529.900308214477</v>
      </c>
      <c r="H530" s="11">
        <v>28529.900308214477</v>
      </c>
      <c r="I530" s="73"/>
      <c r="J530" s="11">
        <f t="shared" si="49"/>
        <v>28529.9</v>
      </c>
      <c r="K530" s="11">
        <f t="shared" si="50"/>
        <v>28529.9</v>
      </c>
      <c r="L530" s="11">
        <f t="shared" si="51"/>
        <v>28529.9</v>
      </c>
      <c r="M530" s="11">
        <f t="shared" si="52"/>
        <v>85589.7</v>
      </c>
      <c r="N530" s="11">
        <f t="shared" si="48"/>
        <v>0</v>
      </c>
      <c r="O530" s="11">
        <f t="shared" si="53"/>
        <v>28529.9</v>
      </c>
    </row>
    <row r="531" spans="1:15" x14ac:dyDescent="0.25">
      <c r="A531" s="9">
        <v>6011613</v>
      </c>
      <c r="B531" s="9" t="s">
        <v>569</v>
      </c>
      <c r="C531" s="9" t="s">
        <v>1218</v>
      </c>
      <c r="D531" s="10">
        <v>179.94383999999999</v>
      </c>
      <c r="E531" s="11">
        <v>72466.920075712347</v>
      </c>
      <c r="F531" s="11">
        <v>24155.640025237448</v>
      </c>
      <c r="G531" s="11">
        <v>24155.640025237448</v>
      </c>
      <c r="H531" s="11">
        <v>24155.640025237448</v>
      </c>
      <c r="I531" s="73"/>
      <c r="J531" s="11">
        <f t="shared" si="49"/>
        <v>24155.64</v>
      </c>
      <c r="K531" s="11">
        <f t="shared" si="50"/>
        <v>24155.64</v>
      </c>
      <c r="L531" s="11">
        <f t="shared" si="51"/>
        <v>24155.64</v>
      </c>
      <c r="M531" s="11">
        <f t="shared" si="52"/>
        <v>72466.92</v>
      </c>
      <c r="N531" s="11">
        <f t="shared" si="48"/>
        <v>0</v>
      </c>
      <c r="O531" s="11">
        <f t="shared" si="53"/>
        <v>24155.64</v>
      </c>
    </row>
    <row r="532" spans="1:15" x14ac:dyDescent="0.25">
      <c r="A532" s="9">
        <v>6011688</v>
      </c>
      <c r="B532" s="9" t="s">
        <v>570</v>
      </c>
      <c r="C532" s="9" t="s">
        <v>1219</v>
      </c>
      <c r="D532" s="10">
        <v>195.92174999999997</v>
      </c>
      <c r="E532" s="11">
        <v>78901.538381884558</v>
      </c>
      <c r="F532" s="11">
        <v>26300.512793961519</v>
      </c>
      <c r="G532" s="11">
        <v>26300.512793961519</v>
      </c>
      <c r="H532" s="11">
        <v>26300.512793961519</v>
      </c>
      <c r="I532" s="73"/>
      <c r="J532" s="11">
        <f t="shared" si="49"/>
        <v>26300.51</v>
      </c>
      <c r="K532" s="11">
        <f t="shared" si="50"/>
        <v>26300.51</v>
      </c>
      <c r="L532" s="11">
        <f t="shared" si="51"/>
        <v>26300.51</v>
      </c>
      <c r="M532" s="11">
        <f t="shared" si="52"/>
        <v>78901.539999999994</v>
      </c>
      <c r="N532" s="11">
        <f t="shared" si="48"/>
        <v>9.9999999947613105E-3</v>
      </c>
      <c r="O532" s="11">
        <f t="shared" si="53"/>
        <v>26300.519999999993</v>
      </c>
    </row>
    <row r="533" spans="1:15" x14ac:dyDescent="0.25">
      <c r="A533" s="9">
        <v>6011712</v>
      </c>
      <c r="B533" s="9" t="s">
        <v>571</v>
      </c>
      <c r="C533" s="9" t="s">
        <v>1220</v>
      </c>
      <c r="D533" s="10">
        <v>286.617234</v>
      </c>
      <c r="E533" s="11">
        <v>115426.39185981439</v>
      </c>
      <c r="F533" s="11">
        <v>38475.463953271465</v>
      </c>
      <c r="G533" s="11">
        <v>38475.463953271465</v>
      </c>
      <c r="H533" s="11">
        <v>38475.463953271465</v>
      </c>
      <c r="I533" s="73"/>
      <c r="J533" s="11">
        <f t="shared" si="49"/>
        <v>38475.46</v>
      </c>
      <c r="K533" s="11">
        <f t="shared" si="50"/>
        <v>38475.46</v>
      </c>
      <c r="L533" s="11">
        <f t="shared" si="51"/>
        <v>38475.46</v>
      </c>
      <c r="M533" s="11">
        <f t="shared" si="52"/>
        <v>115426.39</v>
      </c>
      <c r="N533" s="11">
        <f t="shared" si="48"/>
        <v>9.9999999947613105E-3</v>
      </c>
      <c r="O533" s="11">
        <f t="shared" si="53"/>
        <v>38475.469999999994</v>
      </c>
    </row>
    <row r="534" spans="1:15" x14ac:dyDescent="0.25">
      <c r="A534" s="9">
        <v>6011746</v>
      </c>
      <c r="B534" s="9" t="s">
        <v>572</v>
      </c>
      <c r="C534" s="9" t="s">
        <v>1221</v>
      </c>
      <c r="D534" s="10">
        <v>352.32470000000001</v>
      </c>
      <c r="E534" s="11">
        <v>141888.07950080052</v>
      </c>
      <c r="F534" s="11">
        <v>47296.026500266838</v>
      </c>
      <c r="G534" s="11">
        <v>47296.026500266838</v>
      </c>
      <c r="H534" s="11">
        <v>47296.026500266838</v>
      </c>
      <c r="I534" s="73"/>
      <c r="J534" s="11">
        <f t="shared" si="49"/>
        <v>47296.03</v>
      </c>
      <c r="K534" s="11">
        <f t="shared" si="50"/>
        <v>47296.03</v>
      </c>
      <c r="L534" s="11">
        <f t="shared" si="51"/>
        <v>47296.03</v>
      </c>
      <c r="M534" s="11">
        <f t="shared" si="52"/>
        <v>141888.07999999999</v>
      </c>
      <c r="N534" s="11">
        <f t="shared" si="48"/>
        <v>-1.0000000009313226E-2</v>
      </c>
      <c r="O534" s="11">
        <f t="shared" si="53"/>
        <v>47296.01999999999</v>
      </c>
    </row>
    <row r="535" spans="1:15" x14ac:dyDescent="0.25">
      <c r="A535" s="9">
        <v>6011753</v>
      </c>
      <c r="B535" s="9" t="s">
        <v>573</v>
      </c>
      <c r="C535" s="9" t="s">
        <v>1222</v>
      </c>
      <c r="D535" s="10">
        <v>267.34935999999999</v>
      </c>
      <c r="E535" s="11">
        <v>107666.84040650043</v>
      </c>
      <c r="F535" s="11">
        <v>35888.946802166807</v>
      </c>
      <c r="G535" s="11">
        <v>35888.946802166807</v>
      </c>
      <c r="H535" s="11">
        <v>35888.946802166807</v>
      </c>
      <c r="I535" s="73"/>
      <c r="J535" s="11">
        <f t="shared" si="49"/>
        <v>35888.949999999997</v>
      </c>
      <c r="K535" s="11">
        <f t="shared" si="50"/>
        <v>35888.949999999997</v>
      </c>
      <c r="L535" s="11">
        <f t="shared" si="51"/>
        <v>35888.949999999997</v>
      </c>
      <c r="M535" s="11">
        <f t="shared" si="52"/>
        <v>107666.84</v>
      </c>
      <c r="N535" s="11">
        <f t="shared" si="48"/>
        <v>-9.9999999947613105E-3</v>
      </c>
      <c r="O535" s="11">
        <f t="shared" si="53"/>
        <v>35888.94</v>
      </c>
    </row>
    <row r="536" spans="1:15" x14ac:dyDescent="0.25">
      <c r="A536" s="9">
        <v>6011803</v>
      </c>
      <c r="B536" s="9" t="s">
        <v>574</v>
      </c>
      <c r="C536" s="9" t="s">
        <v>1223</v>
      </c>
      <c r="D536" s="10">
        <v>162.72223</v>
      </c>
      <c r="E536" s="11">
        <v>65531.439342139653</v>
      </c>
      <c r="F536" s="11">
        <v>21843.813114046552</v>
      </c>
      <c r="G536" s="11">
        <v>21843.813114046552</v>
      </c>
      <c r="H536" s="11">
        <v>21843.813114046552</v>
      </c>
      <c r="I536" s="73"/>
      <c r="J536" s="11">
        <f t="shared" si="49"/>
        <v>21843.81</v>
      </c>
      <c r="K536" s="11">
        <f t="shared" si="50"/>
        <v>21843.81</v>
      </c>
      <c r="L536" s="11">
        <f t="shared" si="51"/>
        <v>21843.81</v>
      </c>
      <c r="M536" s="11">
        <f t="shared" si="52"/>
        <v>65531.44</v>
      </c>
      <c r="N536" s="11">
        <f t="shared" si="48"/>
        <v>9.9999999947613105E-3</v>
      </c>
      <c r="O536" s="11">
        <f t="shared" si="53"/>
        <v>21843.819999999996</v>
      </c>
    </row>
    <row r="537" spans="1:15" x14ac:dyDescent="0.25">
      <c r="A537" s="9">
        <v>6011910</v>
      </c>
      <c r="B537" s="9" t="s">
        <v>575</v>
      </c>
      <c r="C537" s="9" t="s">
        <v>1224</v>
      </c>
      <c r="D537" s="10">
        <v>630.85911199999998</v>
      </c>
      <c r="E537" s="11">
        <v>254059.36012224073</v>
      </c>
      <c r="F537" s="11">
        <v>84686.453374080244</v>
      </c>
      <c r="G537" s="11">
        <v>84686.453374080244</v>
      </c>
      <c r="H537" s="11">
        <v>84686.453374080244</v>
      </c>
      <c r="I537" s="73"/>
      <c r="J537" s="11">
        <f t="shared" si="49"/>
        <v>84686.45</v>
      </c>
      <c r="K537" s="11">
        <f t="shared" si="50"/>
        <v>84686.45</v>
      </c>
      <c r="L537" s="11">
        <f t="shared" si="51"/>
        <v>84686.45</v>
      </c>
      <c r="M537" s="11">
        <f t="shared" si="52"/>
        <v>254059.36</v>
      </c>
      <c r="N537" s="11">
        <f t="shared" si="48"/>
        <v>1.0000000009313226E-2</v>
      </c>
      <c r="O537" s="11">
        <f t="shared" si="53"/>
        <v>84686.46</v>
      </c>
    </row>
    <row r="538" spans="1:15" x14ac:dyDescent="0.25">
      <c r="A538" s="9">
        <v>6011993</v>
      </c>
      <c r="B538" s="9" t="s">
        <v>576</v>
      </c>
      <c r="C538" s="9" t="s">
        <v>1225</v>
      </c>
      <c r="D538" s="10">
        <v>261.69336500000003</v>
      </c>
      <c r="E538" s="11">
        <v>105389.0600856313</v>
      </c>
      <c r="F538" s="11">
        <v>35129.686695210432</v>
      </c>
      <c r="G538" s="11">
        <v>35129.686695210432</v>
      </c>
      <c r="H538" s="11">
        <v>35129.686695210432</v>
      </c>
      <c r="I538" s="73"/>
      <c r="J538" s="11">
        <f t="shared" si="49"/>
        <v>35129.69</v>
      </c>
      <c r="K538" s="11">
        <f t="shared" si="50"/>
        <v>35129.69</v>
      </c>
      <c r="L538" s="11">
        <f t="shared" si="51"/>
        <v>35129.69</v>
      </c>
      <c r="M538" s="11">
        <f t="shared" si="52"/>
        <v>105389.06</v>
      </c>
      <c r="N538" s="11">
        <f t="shared" si="48"/>
        <v>-1.0000000009313226E-2</v>
      </c>
      <c r="O538" s="11">
        <f t="shared" si="53"/>
        <v>35129.679999999993</v>
      </c>
    </row>
    <row r="539" spans="1:15" x14ac:dyDescent="0.25">
      <c r="A539" s="9">
        <v>6012017</v>
      </c>
      <c r="B539" s="9" t="s">
        <v>577</v>
      </c>
      <c r="C539" s="9" t="s">
        <v>1226</v>
      </c>
      <c r="D539" s="10">
        <v>250.70716800000002</v>
      </c>
      <c r="E539" s="11">
        <v>100964.70268648368</v>
      </c>
      <c r="F539" s="11">
        <v>33654.90089549456</v>
      </c>
      <c r="G539" s="11">
        <v>33654.90089549456</v>
      </c>
      <c r="H539" s="11">
        <v>33654.90089549456</v>
      </c>
      <c r="I539" s="73"/>
      <c r="J539" s="11">
        <f t="shared" si="49"/>
        <v>33654.9</v>
      </c>
      <c r="K539" s="11">
        <f t="shared" si="50"/>
        <v>33654.9</v>
      </c>
      <c r="L539" s="11">
        <f t="shared" si="51"/>
        <v>33654.9</v>
      </c>
      <c r="M539" s="11">
        <f t="shared" si="52"/>
        <v>100964.7</v>
      </c>
      <c r="N539" s="11">
        <f t="shared" si="48"/>
        <v>0</v>
      </c>
      <c r="O539" s="11">
        <f t="shared" si="53"/>
        <v>33654.9</v>
      </c>
    </row>
    <row r="540" spans="1:15" x14ac:dyDescent="0.25">
      <c r="A540" s="9">
        <v>6012066</v>
      </c>
      <c r="B540" s="9" t="s">
        <v>578</v>
      </c>
      <c r="C540" s="9" t="s">
        <v>1227</v>
      </c>
      <c r="D540" s="10">
        <v>127.2183</v>
      </c>
      <c r="E540" s="11">
        <v>51233.309116155331</v>
      </c>
      <c r="F540" s="11">
        <v>17077.769705385112</v>
      </c>
      <c r="G540" s="11">
        <v>17077.769705385112</v>
      </c>
      <c r="H540" s="11">
        <v>17077.769705385112</v>
      </c>
      <c r="I540" s="73"/>
      <c r="J540" s="11">
        <f t="shared" si="49"/>
        <v>17077.77</v>
      </c>
      <c r="K540" s="11">
        <f t="shared" si="50"/>
        <v>17077.77</v>
      </c>
      <c r="L540" s="11">
        <f t="shared" si="51"/>
        <v>17077.77</v>
      </c>
      <c r="M540" s="11">
        <f t="shared" si="52"/>
        <v>51233.31</v>
      </c>
      <c r="N540" s="11">
        <f t="shared" si="48"/>
        <v>0</v>
      </c>
      <c r="O540" s="11">
        <f t="shared" si="53"/>
        <v>17077.77</v>
      </c>
    </row>
    <row r="541" spans="1:15" x14ac:dyDescent="0.25">
      <c r="A541" s="9">
        <v>6012074</v>
      </c>
      <c r="B541" s="9" t="s">
        <v>579</v>
      </c>
      <c r="C541" s="9" t="s">
        <v>1228</v>
      </c>
      <c r="D541" s="10">
        <v>353.06471200000004</v>
      </c>
      <c r="E541" s="11">
        <v>142186.09687366016</v>
      </c>
      <c r="F541" s="11">
        <v>47395.365624553386</v>
      </c>
      <c r="G541" s="11">
        <v>47395.365624553386</v>
      </c>
      <c r="H541" s="11">
        <v>47395.365624553386</v>
      </c>
      <c r="I541" s="73"/>
      <c r="J541" s="11">
        <f t="shared" si="49"/>
        <v>47395.37</v>
      </c>
      <c r="K541" s="11">
        <f t="shared" si="50"/>
        <v>47395.37</v>
      </c>
      <c r="L541" s="11">
        <f t="shared" si="51"/>
        <v>47395.37</v>
      </c>
      <c r="M541" s="11">
        <f t="shared" si="52"/>
        <v>142186.1</v>
      </c>
      <c r="N541" s="11">
        <f t="shared" si="48"/>
        <v>-1.0000000009313226E-2</v>
      </c>
      <c r="O541" s="11">
        <f t="shared" si="53"/>
        <v>47395.359999999993</v>
      </c>
    </row>
    <row r="542" spans="1:15" x14ac:dyDescent="0.25">
      <c r="A542" s="9">
        <v>6012165</v>
      </c>
      <c r="B542" s="9" t="s">
        <v>580</v>
      </c>
      <c r="C542" s="9" t="s">
        <v>1229</v>
      </c>
      <c r="D542" s="10">
        <v>238.59788400000002</v>
      </c>
      <c r="E542" s="11">
        <v>96088.056084954544</v>
      </c>
      <c r="F542" s="11">
        <v>32029.352028318182</v>
      </c>
      <c r="G542" s="11">
        <v>32029.352028318182</v>
      </c>
      <c r="H542" s="11">
        <v>32029.352028318182</v>
      </c>
      <c r="I542" s="73"/>
      <c r="J542" s="11">
        <f t="shared" si="49"/>
        <v>32029.35</v>
      </c>
      <c r="K542" s="11">
        <f t="shared" si="50"/>
        <v>32029.35</v>
      </c>
      <c r="L542" s="11">
        <f t="shared" si="51"/>
        <v>32029.35</v>
      </c>
      <c r="M542" s="11">
        <f t="shared" si="52"/>
        <v>96088.06</v>
      </c>
      <c r="N542" s="11">
        <f t="shared" si="48"/>
        <v>1.0000000009313226E-2</v>
      </c>
      <c r="O542" s="11">
        <f t="shared" si="53"/>
        <v>32029.360000000008</v>
      </c>
    </row>
    <row r="543" spans="1:15" x14ac:dyDescent="0.25">
      <c r="A543" s="9">
        <v>6012173</v>
      </c>
      <c r="B543" s="9" t="s">
        <v>581</v>
      </c>
      <c r="C543" s="9" t="s">
        <v>1230</v>
      </c>
      <c r="D543" s="10">
        <v>240.02604299999996</v>
      </c>
      <c r="E543" s="11">
        <v>96663.203776080874</v>
      </c>
      <c r="F543" s="11">
        <v>32221.06792536029</v>
      </c>
      <c r="G543" s="11">
        <v>32221.06792536029</v>
      </c>
      <c r="H543" s="11">
        <v>32221.06792536029</v>
      </c>
      <c r="I543" s="73"/>
      <c r="J543" s="11">
        <f t="shared" si="49"/>
        <v>32221.07</v>
      </c>
      <c r="K543" s="11">
        <f t="shared" si="50"/>
        <v>32221.07</v>
      </c>
      <c r="L543" s="11">
        <f t="shared" si="51"/>
        <v>32221.07</v>
      </c>
      <c r="M543" s="11">
        <f t="shared" si="52"/>
        <v>96663.2</v>
      </c>
      <c r="N543" s="11">
        <f t="shared" si="48"/>
        <v>-9.9999999947613105E-3</v>
      </c>
      <c r="O543" s="11">
        <f t="shared" si="53"/>
        <v>32221.060000000005</v>
      </c>
    </row>
    <row r="544" spans="1:15" x14ac:dyDescent="0.25">
      <c r="A544" s="9">
        <v>6012322</v>
      </c>
      <c r="B544" s="9" t="s">
        <v>582</v>
      </c>
      <c r="C544" s="9" t="s">
        <v>1231</v>
      </c>
      <c r="D544" s="10">
        <v>140.18594200000001</v>
      </c>
      <c r="E544" s="11">
        <v>56455.633350118835</v>
      </c>
      <c r="F544" s="11">
        <v>18818.544450039612</v>
      </c>
      <c r="G544" s="11">
        <v>18818.544450039612</v>
      </c>
      <c r="H544" s="11">
        <v>18818.544450039612</v>
      </c>
      <c r="I544" s="73"/>
      <c r="J544" s="11">
        <f t="shared" si="49"/>
        <v>18818.54</v>
      </c>
      <c r="K544" s="11">
        <f t="shared" si="50"/>
        <v>18818.54</v>
      </c>
      <c r="L544" s="11">
        <f t="shared" si="51"/>
        <v>18818.54</v>
      </c>
      <c r="M544" s="11">
        <f t="shared" si="52"/>
        <v>56455.63</v>
      </c>
      <c r="N544" s="11">
        <f t="shared" si="48"/>
        <v>9.9999999947613105E-3</v>
      </c>
      <c r="O544" s="11">
        <f t="shared" si="53"/>
        <v>18818.549999999996</v>
      </c>
    </row>
    <row r="545" spans="1:15" x14ac:dyDescent="0.25">
      <c r="A545" s="9">
        <v>6012355</v>
      </c>
      <c r="B545" s="9" t="s">
        <v>583</v>
      </c>
      <c r="C545" s="9" t="s">
        <v>1232</v>
      </c>
      <c r="D545" s="10">
        <v>335.24892</v>
      </c>
      <c r="E545" s="11">
        <v>135011.32737363438</v>
      </c>
      <c r="F545" s="11">
        <v>45003.775791211461</v>
      </c>
      <c r="G545" s="11">
        <v>45003.775791211461</v>
      </c>
      <c r="H545" s="11">
        <v>45003.775791211461</v>
      </c>
      <c r="I545" s="73"/>
      <c r="J545" s="11">
        <f t="shared" si="49"/>
        <v>45003.78</v>
      </c>
      <c r="K545" s="11">
        <f t="shared" si="50"/>
        <v>45003.78</v>
      </c>
      <c r="L545" s="11">
        <f t="shared" si="51"/>
        <v>45003.78</v>
      </c>
      <c r="M545" s="11">
        <f t="shared" si="52"/>
        <v>135011.32999999999</v>
      </c>
      <c r="N545" s="11">
        <f t="shared" si="48"/>
        <v>-1.0000000009313226E-2</v>
      </c>
      <c r="O545" s="11">
        <f t="shared" si="53"/>
        <v>45003.76999999999</v>
      </c>
    </row>
    <row r="546" spans="1:15" x14ac:dyDescent="0.25">
      <c r="A546" s="9">
        <v>6012413</v>
      </c>
      <c r="B546" s="9" t="s">
        <v>584</v>
      </c>
      <c r="C546" s="9" t="s">
        <v>1233</v>
      </c>
      <c r="D546" s="10">
        <v>315.147716</v>
      </c>
      <c r="E546" s="11">
        <v>126916.17755525999</v>
      </c>
      <c r="F546" s="11">
        <v>42305.392518419998</v>
      </c>
      <c r="G546" s="11">
        <v>42305.392518419998</v>
      </c>
      <c r="H546" s="11">
        <v>42305.392518419998</v>
      </c>
      <c r="I546" s="73"/>
      <c r="J546" s="11">
        <f t="shared" si="49"/>
        <v>42305.39</v>
      </c>
      <c r="K546" s="11">
        <f t="shared" si="50"/>
        <v>42305.39</v>
      </c>
      <c r="L546" s="11">
        <f t="shared" si="51"/>
        <v>42305.39</v>
      </c>
      <c r="M546" s="11">
        <f t="shared" si="52"/>
        <v>126916.18</v>
      </c>
      <c r="N546" s="11">
        <f t="shared" si="48"/>
        <v>9.9999999947613105E-3</v>
      </c>
      <c r="O546" s="11">
        <f t="shared" si="53"/>
        <v>42305.399999999994</v>
      </c>
    </row>
    <row r="547" spans="1:15" x14ac:dyDescent="0.25">
      <c r="A547" s="9">
        <v>6012470</v>
      </c>
      <c r="B547" s="9" t="s">
        <v>585</v>
      </c>
      <c r="C547" s="9" t="s">
        <v>1234</v>
      </c>
      <c r="D547" s="10">
        <v>234.72914499999999</v>
      </c>
      <c r="E547" s="11">
        <v>94530.038872991121</v>
      </c>
      <c r="F547" s="11">
        <v>31510.012957663708</v>
      </c>
      <c r="G547" s="11">
        <v>31510.012957663708</v>
      </c>
      <c r="H547" s="11">
        <v>31510.012957663708</v>
      </c>
      <c r="I547" s="73"/>
      <c r="J547" s="11">
        <f t="shared" si="49"/>
        <v>31510.01</v>
      </c>
      <c r="K547" s="11">
        <f t="shared" si="50"/>
        <v>31510.01</v>
      </c>
      <c r="L547" s="11">
        <f t="shared" si="51"/>
        <v>31510.01</v>
      </c>
      <c r="M547" s="11">
        <f t="shared" si="52"/>
        <v>94530.04</v>
      </c>
      <c r="N547" s="11">
        <f t="shared" si="48"/>
        <v>9.9999999947613105E-3</v>
      </c>
      <c r="O547" s="11">
        <f t="shared" si="53"/>
        <v>31510.019999999993</v>
      </c>
    </row>
    <row r="548" spans="1:15" x14ac:dyDescent="0.25">
      <c r="A548" s="9">
        <v>6012512</v>
      </c>
      <c r="B548" s="9" t="s">
        <v>586</v>
      </c>
      <c r="C548" s="9" t="s">
        <v>1235</v>
      </c>
      <c r="D548" s="10">
        <v>237.48839999999998</v>
      </c>
      <c r="E548" s="11">
        <v>95641.24507795769</v>
      </c>
      <c r="F548" s="11">
        <v>31880.415025985898</v>
      </c>
      <c r="G548" s="11">
        <v>31880.415025985898</v>
      </c>
      <c r="H548" s="11">
        <v>31880.415025985898</v>
      </c>
      <c r="I548" s="73"/>
      <c r="J548" s="11">
        <f t="shared" si="49"/>
        <v>31880.42</v>
      </c>
      <c r="K548" s="11">
        <f t="shared" si="50"/>
        <v>31880.42</v>
      </c>
      <c r="L548" s="11">
        <f t="shared" si="51"/>
        <v>31880.42</v>
      </c>
      <c r="M548" s="11">
        <f t="shared" si="52"/>
        <v>95641.25</v>
      </c>
      <c r="N548" s="11">
        <f t="shared" si="48"/>
        <v>-9.9999999947613105E-3</v>
      </c>
      <c r="O548" s="11">
        <f t="shared" si="53"/>
        <v>31880.410000000003</v>
      </c>
    </row>
    <row r="549" spans="1:15" x14ac:dyDescent="0.25">
      <c r="A549" s="9">
        <v>6012553</v>
      </c>
      <c r="B549" s="9" t="s">
        <v>587</v>
      </c>
      <c r="C549" s="9" t="s">
        <v>1236</v>
      </c>
      <c r="D549" s="10">
        <v>498.28771</v>
      </c>
      <c r="E549" s="11">
        <v>200670.25164784599</v>
      </c>
      <c r="F549" s="11">
        <v>66890.083882615334</v>
      </c>
      <c r="G549" s="11">
        <v>66890.083882615334</v>
      </c>
      <c r="H549" s="11">
        <v>66890.083882615334</v>
      </c>
      <c r="I549" s="73"/>
      <c r="J549" s="11">
        <f t="shared" si="49"/>
        <v>66890.080000000002</v>
      </c>
      <c r="K549" s="11">
        <f t="shared" si="50"/>
        <v>66890.080000000002</v>
      </c>
      <c r="L549" s="11">
        <f t="shared" si="51"/>
        <v>66890.080000000002</v>
      </c>
      <c r="M549" s="11">
        <f t="shared" si="52"/>
        <v>200670.25</v>
      </c>
      <c r="N549" s="11">
        <f t="shared" si="48"/>
        <v>1.0000000009313226E-2</v>
      </c>
      <c r="O549" s="11">
        <f t="shared" si="53"/>
        <v>66890.090000000011</v>
      </c>
    </row>
    <row r="550" spans="1:15" x14ac:dyDescent="0.25">
      <c r="A550" s="9">
        <v>6012579</v>
      </c>
      <c r="B550" s="9" t="s">
        <v>588</v>
      </c>
      <c r="C550" s="9" t="s">
        <v>1237</v>
      </c>
      <c r="D550" s="10">
        <v>285.27813600000002</v>
      </c>
      <c r="E550" s="11">
        <v>114887.11078334328</v>
      </c>
      <c r="F550" s="11">
        <v>38295.703594447761</v>
      </c>
      <c r="G550" s="11">
        <v>38295.703594447761</v>
      </c>
      <c r="H550" s="11">
        <v>38295.703594447761</v>
      </c>
      <c r="I550" s="73"/>
      <c r="J550" s="11">
        <f t="shared" si="49"/>
        <v>38295.699999999997</v>
      </c>
      <c r="K550" s="11">
        <f t="shared" si="50"/>
        <v>38295.699999999997</v>
      </c>
      <c r="L550" s="11">
        <f t="shared" si="51"/>
        <v>38295.699999999997</v>
      </c>
      <c r="M550" s="11">
        <f t="shared" si="52"/>
        <v>114887.11</v>
      </c>
      <c r="N550" s="11">
        <f t="shared" si="48"/>
        <v>1.0000000009313226E-2</v>
      </c>
      <c r="O550" s="11">
        <f t="shared" si="53"/>
        <v>38295.710000000006</v>
      </c>
    </row>
    <row r="551" spans="1:15" x14ac:dyDescent="0.25">
      <c r="A551" s="9">
        <v>6012587</v>
      </c>
      <c r="B551" s="9" t="s">
        <v>589</v>
      </c>
      <c r="C551" s="9" t="s">
        <v>1238</v>
      </c>
      <c r="D551" s="10">
        <v>331.00066399999997</v>
      </c>
      <c r="E551" s="11">
        <v>133300.47120865996</v>
      </c>
      <c r="F551" s="11">
        <v>44433.490402886651</v>
      </c>
      <c r="G551" s="11">
        <v>44433.490402886651</v>
      </c>
      <c r="H551" s="11">
        <v>44433.490402886651</v>
      </c>
      <c r="I551" s="73"/>
      <c r="J551" s="11">
        <f t="shared" si="49"/>
        <v>44433.49</v>
      </c>
      <c r="K551" s="11">
        <f t="shared" si="50"/>
        <v>44433.49</v>
      </c>
      <c r="L551" s="11">
        <f t="shared" si="51"/>
        <v>44433.49</v>
      </c>
      <c r="M551" s="11">
        <f t="shared" si="52"/>
        <v>133300.47</v>
      </c>
      <c r="N551" s="11">
        <f t="shared" si="48"/>
        <v>0</v>
      </c>
      <c r="O551" s="11">
        <f t="shared" si="53"/>
        <v>44433.49</v>
      </c>
    </row>
    <row r="552" spans="1:15" x14ac:dyDescent="0.25">
      <c r="A552" s="9">
        <v>6012595</v>
      </c>
      <c r="B552" s="9" t="s">
        <v>590</v>
      </c>
      <c r="C552" s="9" t="s">
        <v>1239</v>
      </c>
      <c r="D552" s="10">
        <v>383.24309399999999</v>
      </c>
      <c r="E552" s="11">
        <v>154339.52427861223</v>
      </c>
      <c r="F552" s="11">
        <v>51446.508092870739</v>
      </c>
      <c r="G552" s="11">
        <v>51446.508092870739</v>
      </c>
      <c r="H552" s="11">
        <v>51446.508092870739</v>
      </c>
      <c r="I552" s="73"/>
      <c r="J552" s="11">
        <f t="shared" si="49"/>
        <v>51446.51</v>
      </c>
      <c r="K552" s="11">
        <f t="shared" si="50"/>
        <v>51446.51</v>
      </c>
      <c r="L552" s="11">
        <f t="shared" si="51"/>
        <v>51446.51</v>
      </c>
      <c r="M552" s="11">
        <f t="shared" si="52"/>
        <v>154339.51999999999</v>
      </c>
      <c r="N552" s="11">
        <f t="shared" si="48"/>
        <v>-1.0000000009313226E-2</v>
      </c>
      <c r="O552" s="11">
        <f t="shared" si="53"/>
        <v>51446.499999999993</v>
      </c>
    </row>
    <row r="553" spans="1:15" x14ac:dyDescent="0.25">
      <c r="A553" s="9">
        <v>6012611</v>
      </c>
      <c r="B553" s="9" t="s">
        <v>591</v>
      </c>
      <c r="C553" s="9" t="s">
        <v>1240</v>
      </c>
      <c r="D553" s="10">
        <v>311.47145</v>
      </c>
      <c r="E553" s="11">
        <v>125435.67300228914</v>
      </c>
      <c r="F553" s="11">
        <v>41811.891000763047</v>
      </c>
      <c r="G553" s="11">
        <v>41811.891000763047</v>
      </c>
      <c r="H553" s="11">
        <v>41811.891000763047</v>
      </c>
      <c r="I553" s="73"/>
      <c r="J553" s="11">
        <f t="shared" si="49"/>
        <v>41811.89</v>
      </c>
      <c r="K553" s="11">
        <f t="shared" si="50"/>
        <v>41811.89</v>
      </c>
      <c r="L553" s="11">
        <f t="shared" si="51"/>
        <v>41811.89</v>
      </c>
      <c r="M553" s="11">
        <f t="shared" si="52"/>
        <v>125435.67</v>
      </c>
      <c r="N553" s="11">
        <f t="shared" si="48"/>
        <v>0</v>
      </c>
      <c r="O553" s="11">
        <f t="shared" si="53"/>
        <v>41811.89</v>
      </c>
    </row>
    <row r="554" spans="1:15" x14ac:dyDescent="0.25">
      <c r="A554" s="9">
        <v>6012645</v>
      </c>
      <c r="B554" s="9" t="s">
        <v>592</v>
      </c>
      <c r="C554" s="9" t="s">
        <v>1241</v>
      </c>
      <c r="D554" s="10">
        <v>352.19992500000001</v>
      </c>
      <c r="E554" s="11">
        <v>141837.83015660266</v>
      </c>
      <c r="F554" s="11">
        <v>47279.276718867557</v>
      </c>
      <c r="G554" s="11">
        <v>47279.276718867557</v>
      </c>
      <c r="H554" s="11">
        <v>47279.276718867557</v>
      </c>
      <c r="I554" s="73"/>
      <c r="J554" s="11">
        <f t="shared" si="49"/>
        <v>47279.28</v>
      </c>
      <c r="K554" s="11">
        <f t="shared" si="50"/>
        <v>47279.28</v>
      </c>
      <c r="L554" s="11">
        <f t="shared" si="51"/>
        <v>47279.28</v>
      </c>
      <c r="M554" s="11">
        <f t="shared" si="52"/>
        <v>141837.82999999999</v>
      </c>
      <c r="N554" s="11">
        <f t="shared" si="48"/>
        <v>-1.0000000009313226E-2</v>
      </c>
      <c r="O554" s="11">
        <f t="shared" si="53"/>
        <v>47279.26999999999</v>
      </c>
    </row>
    <row r="555" spans="1:15" x14ac:dyDescent="0.25">
      <c r="A555" s="9">
        <v>6012678</v>
      </c>
      <c r="B555" s="9" t="s">
        <v>593</v>
      </c>
      <c r="C555" s="9" t="s">
        <v>1242</v>
      </c>
      <c r="D555" s="10">
        <v>307.75296199999997</v>
      </c>
      <c r="E555" s="11">
        <v>123938.16482030026</v>
      </c>
      <c r="F555" s="11">
        <v>41312.721606766754</v>
      </c>
      <c r="G555" s="11">
        <v>41312.721606766754</v>
      </c>
      <c r="H555" s="11">
        <v>41312.721606766754</v>
      </c>
      <c r="I555" s="73"/>
      <c r="J555" s="11">
        <f t="shared" si="49"/>
        <v>41312.720000000001</v>
      </c>
      <c r="K555" s="11">
        <f t="shared" si="50"/>
        <v>41312.720000000001</v>
      </c>
      <c r="L555" s="11">
        <f t="shared" si="51"/>
        <v>41312.720000000001</v>
      </c>
      <c r="M555" s="11">
        <f t="shared" si="52"/>
        <v>123938.16</v>
      </c>
      <c r="N555" s="11">
        <f t="shared" si="48"/>
        <v>0</v>
      </c>
      <c r="O555" s="11">
        <f t="shared" si="53"/>
        <v>41312.720000000001</v>
      </c>
    </row>
    <row r="556" spans="1:15" x14ac:dyDescent="0.25">
      <c r="A556" s="9">
        <v>6012686</v>
      </c>
      <c r="B556" s="9" t="s">
        <v>594</v>
      </c>
      <c r="C556" s="9" t="s">
        <v>1243</v>
      </c>
      <c r="D556" s="10">
        <v>420.81160500000004</v>
      </c>
      <c r="E556" s="11">
        <v>169469.10184014769</v>
      </c>
      <c r="F556" s="11">
        <v>56489.700613382563</v>
      </c>
      <c r="G556" s="11">
        <v>56489.700613382563</v>
      </c>
      <c r="H556" s="11">
        <v>56489.700613382563</v>
      </c>
      <c r="I556" s="73"/>
      <c r="J556" s="11">
        <f t="shared" si="49"/>
        <v>56489.7</v>
      </c>
      <c r="K556" s="11">
        <f t="shared" si="50"/>
        <v>56489.7</v>
      </c>
      <c r="L556" s="11">
        <f t="shared" si="51"/>
        <v>56489.7</v>
      </c>
      <c r="M556" s="11">
        <f t="shared" si="52"/>
        <v>169469.1</v>
      </c>
      <c r="N556" s="11">
        <f t="shared" si="48"/>
        <v>0</v>
      </c>
      <c r="O556" s="11">
        <f t="shared" si="53"/>
        <v>56489.7</v>
      </c>
    </row>
    <row r="557" spans="1:15" x14ac:dyDescent="0.25">
      <c r="A557" s="9">
        <v>6012827</v>
      </c>
      <c r="B557" s="9" t="s">
        <v>595</v>
      </c>
      <c r="C557" s="9" t="s">
        <v>1244</v>
      </c>
      <c r="D557" s="10">
        <v>292.28769199999999</v>
      </c>
      <c r="E557" s="11">
        <v>117709.99671496634</v>
      </c>
      <c r="F557" s="11">
        <v>39236.665571655445</v>
      </c>
      <c r="G557" s="11">
        <v>39236.665571655445</v>
      </c>
      <c r="H557" s="11">
        <v>39236.665571655445</v>
      </c>
      <c r="I557" s="73"/>
      <c r="J557" s="11">
        <f t="shared" si="49"/>
        <v>39236.67</v>
      </c>
      <c r="K557" s="11">
        <f t="shared" si="50"/>
        <v>39236.67</v>
      </c>
      <c r="L557" s="11">
        <f t="shared" si="51"/>
        <v>39236.67</v>
      </c>
      <c r="M557" s="11">
        <f t="shared" si="52"/>
        <v>117710</v>
      </c>
      <c r="N557" s="11">
        <f t="shared" si="48"/>
        <v>-9.9999999947613105E-3</v>
      </c>
      <c r="O557" s="11">
        <f t="shared" si="53"/>
        <v>39236.660000000003</v>
      </c>
    </row>
    <row r="558" spans="1:15" x14ac:dyDescent="0.25">
      <c r="A558" s="9">
        <v>6012835</v>
      </c>
      <c r="B558" s="9" t="s">
        <v>596</v>
      </c>
      <c r="C558" s="9" t="s">
        <v>1245</v>
      </c>
      <c r="D558" s="10">
        <v>304.72436700000003</v>
      </c>
      <c r="E558" s="11">
        <v>122718.49010508523</v>
      </c>
      <c r="F558" s="11">
        <v>40906.163368361747</v>
      </c>
      <c r="G558" s="11">
        <v>40906.163368361747</v>
      </c>
      <c r="H558" s="11">
        <v>40906.163368361747</v>
      </c>
      <c r="I558" s="73"/>
      <c r="J558" s="11">
        <f t="shared" si="49"/>
        <v>40906.160000000003</v>
      </c>
      <c r="K558" s="11">
        <f t="shared" si="50"/>
        <v>40906.160000000003</v>
      </c>
      <c r="L558" s="11">
        <f t="shared" si="51"/>
        <v>40906.160000000003</v>
      </c>
      <c r="M558" s="11">
        <f t="shared" si="52"/>
        <v>122718.49</v>
      </c>
      <c r="N558" s="11">
        <f t="shared" si="48"/>
        <v>9.9999999947613105E-3</v>
      </c>
      <c r="O558" s="11">
        <f t="shared" si="53"/>
        <v>40906.17</v>
      </c>
    </row>
    <row r="559" spans="1:15" x14ac:dyDescent="0.25">
      <c r="A559" s="9">
        <v>6012967</v>
      </c>
      <c r="B559" s="9" t="s">
        <v>597</v>
      </c>
      <c r="C559" s="9" t="s">
        <v>1246</v>
      </c>
      <c r="D559" s="10">
        <v>501.97718999999995</v>
      </c>
      <c r="E559" s="11">
        <v>202156.07773825809</v>
      </c>
      <c r="F559" s="11">
        <v>67385.359246086024</v>
      </c>
      <c r="G559" s="11">
        <v>67385.359246086024</v>
      </c>
      <c r="H559" s="11">
        <v>67385.359246086024</v>
      </c>
      <c r="I559" s="73"/>
      <c r="J559" s="11">
        <f t="shared" si="49"/>
        <v>67385.36</v>
      </c>
      <c r="K559" s="11">
        <f t="shared" si="50"/>
        <v>67385.36</v>
      </c>
      <c r="L559" s="11">
        <f t="shared" si="51"/>
        <v>67385.36</v>
      </c>
      <c r="M559" s="11">
        <f t="shared" si="52"/>
        <v>202156.08</v>
      </c>
      <c r="N559" s="11">
        <f t="shared" si="48"/>
        <v>0</v>
      </c>
      <c r="O559" s="11">
        <f t="shared" si="53"/>
        <v>67385.36</v>
      </c>
    </row>
    <row r="560" spans="1:15" x14ac:dyDescent="0.25">
      <c r="A560" s="9">
        <v>6012975</v>
      </c>
      <c r="B560" s="9" t="s">
        <v>598</v>
      </c>
      <c r="C560" s="9" t="s">
        <v>1247</v>
      </c>
      <c r="D560" s="10">
        <v>403.221632</v>
      </c>
      <c r="E560" s="11">
        <v>162385.27408852839</v>
      </c>
      <c r="F560" s="11">
        <v>54128.424696176131</v>
      </c>
      <c r="G560" s="11">
        <v>54128.424696176131</v>
      </c>
      <c r="H560" s="11">
        <v>54128.424696176131</v>
      </c>
      <c r="I560" s="73"/>
      <c r="J560" s="11">
        <f t="shared" si="49"/>
        <v>54128.42</v>
      </c>
      <c r="K560" s="11">
        <f t="shared" si="50"/>
        <v>54128.42</v>
      </c>
      <c r="L560" s="11">
        <f t="shared" si="51"/>
        <v>54128.42</v>
      </c>
      <c r="M560" s="11">
        <f t="shared" si="52"/>
        <v>162385.26999999999</v>
      </c>
      <c r="N560" s="11">
        <f t="shared" si="48"/>
        <v>9.9999999802093953E-3</v>
      </c>
      <c r="O560" s="11">
        <f t="shared" si="53"/>
        <v>54128.429999999978</v>
      </c>
    </row>
    <row r="561" spans="1:15" x14ac:dyDescent="0.25">
      <c r="A561" s="9">
        <v>6012991</v>
      </c>
      <c r="B561" s="9" t="s">
        <v>599</v>
      </c>
      <c r="C561" s="9" t="s">
        <v>1248</v>
      </c>
      <c r="D561" s="10">
        <v>297.60324000000003</v>
      </c>
      <c r="E561" s="11">
        <v>119850.67233950907</v>
      </c>
      <c r="F561" s="11">
        <v>39950.224113169686</v>
      </c>
      <c r="G561" s="11">
        <v>39950.224113169686</v>
      </c>
      <c r="H561" s="11">
        <v>39950.224113169686</v>
      </c>
      <c r="I561" s="73"/>
      <c r="J561" s="11">
        <f t="shared" si="49"/>
        <v>39950.22</v>
      </c>
      <c r="K561" s="11">
        <f t="shared" si="50"/>
        <v>39950.22</v>
      </c>
      <c r="L561" s="11">
        <f t="shared" si="51"/>
        <v>39950.22</v>
      </c>
      <c r="M561" s="11">
        <f t="shared" si="52"/>
        <v>119850.67</v>
      </c>
      <c r="N561" s="11">
        <f t="shared" si="48"/>
        <v>9.9999999947613105E-3</v>
      </c>
      <c r="O561" s="11">
        <f t="shared" si="53"/>
        <v>39950.229999999996</v>
      </c>
    </row>
    <row r="562" spans="1:15" x14ac:dyDescent="0.25">
      <c r="A562" s="9">
        <v>6013023</v>
      </c>
      <c r="B562" s="9" t="s">
        <v>600</v>
      </c>
      <c r="C562" s="9" t="s">
        <v>1249</v>
      </c>
      <c r="D562" s="10">
        <v>297.79136999999997</v>
      </c>
      <c r="E562" s="11">
        <v>119926.43598706619</v>
      </c>
      <c r="F562" s="11">
        <v>39975.478662355395</v>
      </c>
      <c r="G562" s="11">
        <v>39975.478662355395</v>
      </c>
      <c r="H562" s="11">
        <v>39975.478662355395</v>
      </c>
      <c r="I562" s="73"/>
      <c r="J562" s="11">
        <f t="shared" si="49"/>
        <v>39975.480000000003</v>
      </c>
      <c r="K562" s="11">
        <f t="shared" si="50"/>
        <v>39975.480000000003</v>
      </c>
      <c r="L562" s="11">
        <f t="shared" si="51"/>
        <v>39975.480000000003</v>
      </c>
      <c r="M562" s="11">
        <f t="shared" si="52"/>
        <v>119926.44</v>
      </c>
      <c r="N562" s="11">
        <f t="shared" si="48"/>
        <v>0</v>
      </c>
      <c r="O562" s="11">
        <f t="shared" si="53"/>
        <v>39975.480000000003</v>
      </c>
    </row>
    <row r="563" spans="1:15" x14ac:dyDescent="0.25">
      <c r="A563" s="9">
        <v>6013072</v>
      </c>
      <c r="B563" s="9" t="s">
        <v>601</v>
      </c>
      <c r="C563" s="9" t="s">
        <v>1250</v>
      </c>
      <c r="D563" s="10">
        <v>133.43158400000002</v>
      </c>
      <c r="E563" s="11">
        <v>53735.520667468809</v>
      </c>
      <c r="F563" s="11">
        <v>17911.840222489602</v>
      </c>
      <c r="G563" s="11">
        <v>17911.840222489602</v>
      </c>
      <c r="H563" s="11">
        <v>17911.840222489602</v>
      </c>
      <c r="I563" s="73"/>
      <c r="J563" s="11">
        <f t="shared" si="49"/>
        <v>17911.84</v>
      </c>
      <c r="K563" s="11">
        <f t="shared" si="50"/>
        <v>17911.84</v>
      </c>
      <c r="L563" s="11">
        <f t="shared" si="51"/>
        <v>17911.84</v>
      </c>
      <c r="M563" s="11">
        <f t="shared" si="52"/>
        <v>53735.519999999997</v>
      </c>
      <c r="N563" s="11">
        <f t="shared" si="48"/>
        <v>0</v>
      </c>
      <c r="O563" s="11">
        <f t="shared" si="53"/>
        <v>17911.84</v>
      </c>
    </row>
    <row r="564" spans="1:15" x14ac:dyDescent="0.25">
      <c r="A564" s="9">
        <v>6013098</v>
      </c>
      <c r="B564" s="9" t="s">
        <v>602</v>
      </c>
      <c r="C564" s="9" t="s">
        <v>1251</v>
      </c>
      <c r="D564" s="10">
        <v>333.91007000000002</v>
      </c>
      <c r="E564" s="11">
        <v>134472.14617163621</v>
      </c>
      <c r="F564" s="11">
        <v>44824.048723878739</v>
      </c>
      <c r="G564" s="11">
        <v>44824.048723878739</v>
      </c>
      <c r="H564" s="11">
        <v>44824.048723878739</v>
      </c>
      <c r="I564" s="73"/>
      <c r="J564" s="11">
        <f t="shared" si="49"/>
        <v>44824.05</v>
      </c>
      <c r="K564" s="11">
        <f t="shared" si="50"/>
        <v>44824.05</v>
      </c>
      <c r="L564" s="11">
        <f t="shared" si="51"/>
        <v>44824.05</v>
      </c>
      <c r="M564" s="11">
        <f t="shared" si="52"/>
        <v>134472.15</v>
      </c>
      <c r="N564" s="11">
        <f t="shared" si="48"/>
        <v>0</v>
      </c>
      <c r="O564" s="11">
        <f t="shared" si="53"/>
        <v>44824.05</v>
      </c>
    </row>
    <row r="565" spans="1:15" x14ac:dyDescent="0.25">
      <c r="A565" s="9">
        <v>6013106</v>
      </c>
      <c r="B565" s="9" t="s">
        <v>603</v>
      </c>
      <c r="C565" s="9" t="s">
        <v>1252</v>
      </c>
      <c r="D565" s="10">
        <v>161.937828</v>
      </c>
      <c r="E565" s="11">
        <v>65215.545244063112</v>
      </c>
      <c r="F565" s="11">
        <v>21738.51508135437</v>
      </c>
      <c r="G565" s="11">
        <v>21738.51508135437</v>
      </c>
      <c r="H565" s="11">
        <v>21738.51508135437</v>
      </c>
      <c r="I565" s="73"/>
      <c r="J565" s="11">
        <f t="shared" si="49"/>
        <v>21738.52</v>
      </c>
      <c r="K565" s="11">
        <f t="shared" si="50"/>
        <v>21738.52</v>
      </c>
      <c r="L565" s="11">
        <f t="shared" si="51"/>
        <v>21738.52</v>
      </c>
      <c r="M565" s="11">
        <f t="shared" si="52"/>
        <v>65215.55</v>
      </c>
      <c r="N565" s="11">
        <f t="shared" si="48"/>
        <v>-9.9999999947613105E-3</v>
      </c>
      <c r="O565" s="11">
        <f t="shared" si="53"/>
        <v>21738.510000000006</v>
      </c>
    </row>
    <row r="566" spans="1:15" x14ac:dyDescent="0.25">
      <c r="A566" s="9">
        <v>6013120</v>
      </c>
      <c r="B566" s="9" t="s">
        <v>604</v>
      </c>
      <c r="C566" s="9" t="s">
        <v>1253</v>
      </c>
      <c r="D566" s="10">
        <v>566.88940000000002</v>
      </c>
      <c r="E566" s="11">
        <v>228297.50016209795</v>
      </c>
      <c r="F566" s="11">
        <v>76099.166720699315</v>
      </c>
      <c r="G566" s="11">
        <v>76099.166720699315</v>
      </c>
      <c r="H566" s="11">
        <v>76099.166720699315</v>
      </c>
      <c r="I566" s="73"/>
      <c r="J566" s="11">
        <f t="shared" si="49"/>
        <v>76099.17</v>
      </c>
      <c r="K566" s="11">
        <f t="shared" si="50"/>
        <v>76099.17</v>
      </c>
      <c r="L566" s="11">
        <f t="shared" si="51"/>
        <v>76099.17</v>
      </c>
      <c r="M566" s="11">
        <f t="shared" si="52"/>
        <v>228297.5</v>
      </c>
      <c r="N566" s="11">
        <f t="shared" si="48"/>
        <v>-1.0000000009313226E-2</v>
      </c>
      <c r="O566" s="11">
        <f t="shared" si="53"/>
        <v>76099.159999999989</v>
      </c>
    </row>
    <row r="567" spans="1:15" x14ac:dyDescent="0.25">
      <c r="A567" s="9">
        <v>6013189</v>
      </c>
      <c r="B567" s="9" t="s">
        <v>605</v>
      </c>
      <c r="C567" s="9" t="s">
        <v>1254</v>
      </c>
      <c r="D567" s="10">
        <v>400.85767599999997</v>
      </c>
      <c r="E567" s="11">
        <v>161433.26255807251</v>
      </c>
      <c r="F567" s="11">
        <v>53811.087519357505</v>
      </c>
      <c r="G567" s="11">
        <v>53811.087519357505</v>
      </c>
      <c r="H567" s="11">
        <v>53811.087519357505</v>
      </c>
      <c r="I567" s="73"/>
      <c r="J567" s="11">
        <f t="shared" si="49"/>
        <v>53811.09</v>
      </c>
      <c r="K567" s="11">
        <f t="shared" si="50"/>
        <v>53811.09</v>
      </c>
      <c r="L567" s="11">
        <f t="shared" si="51"/>
        <v>53811.09</v>
      </c>
      <c r="M567" s="11">
        <f t="shared" si="52"/>
        <v>161433.26</v>
      </c>
      <c r="N567" s="11">
        <f t="shared" si="48"/>
        <v>-9.9999999802093953E-3</v>
      </c>
      <c r="O567" s="11">
        <f t="shared" si="53"/>
        <v>53811.080000000016</v>
      </c>
    </row>
    <row r="568" spans="1:15" x14ac:dyDescent="0.25">
      <c r="A568" s="9">
        <v>6013312</v>
      </c>
      <c r="B568" s="9" t="s">
        <v>606</v>
      </c>
      <c r="C568" s="9" t="s">
        <v>1255</v>
      </c>
      <c r="D568" s="10">
        <v>366.77376000000004</v>
      </c>
      <c r="E568" s="11">
        <v>147706.99987167391</v>
      </c>
      <c r="F568" s="11">
        <v>49235.666623891302</v>
      </c>
      <c r="G568" s="11">
        <v>49235.666623891302</v>
      </c>
      <c r="H568" s="11">
        <v>49235.666623891302</v>
      </c>
      <c r="I568" s="73"/>
      <c r="J568" s="11">
        <f t="shared" si="49"/>
        <v>49235.67</v>
      </c>
      <c r="K568" s="11">
        <f t="shared" si="50"/>
        <v>49235.67</v>
      </c>
      <c r="L568" s="11">
        <f t="shared" si="51"/>
        <v>49235.67</v>
      </c>
      <c r="M568" s="11">
        <f t="shared" si="52"/>
        <v>147707</v>
      </c>
      <c r="N568" s="11">
        <f t="shared" si="48"/>
        <v>-1.0000000009313226E-2</v>
      </c>
      <c r="O568" s="11">
        <f t="shared" si="53"/>
        <v>49235.659999999989</v>
      </c>
    </row>
    <row r="569" spans="1:15" x14ac:dyDescent="0.25">
      <c r="A569" s="9">
        <v>6013353</v>
      </c>
      <c r="B569" s="9" t="s">
        <v>607</v>
      </c>
      <c r="C569" s="9" t="s">
        <v>1256</v>
      </c>
      <c r="D569" s="10">
        <v>524.00897199999997</v>
      </c>
      <c r="E569" s="11">
        <v>211028.70925106519</v>
      </c>
      <c r="F569" s="11">
        <v>70342.90308368839</v>
      </c>
      <c r="G569" s="11">
        <v>70342.90308368839</v>
      </c>
      <c r="H569" s="11">
        <v>70342.90308368839</v>
      </c>
      <c r="I569" s="73"/>
      <c r="J569" s="11">
        <f t="shared" si="49"/>
        <v>70342.899999999994</v>
      </c>
      <c r="K569" s="11">
        <f t="shared" si="50"/>
        <v>70342.899999999994</v>
      </c>
      <c r="L569" s="11">
        <f t="shared" si="51"/>
        <v>70342.899999999994</v>
      </c>
      <c r="M569" s="11">
        <f t="shared" si="52"/>
        <v>211028.71</v>
      </c>
      <c r="N569" s="11">
        <f t="shared" si="48"/>
        <v>1.0000000009313226E-2</v>
      </c>
      <c r="O569" s="11">
        <f t="shared" si="53"/>
        <v>70342.91</v>
      </c>
    </row>
    <row r="570" spans="1:15" x14ac:dyDescent="0.25">
      <c r="A570" s="9">
        <v>6013361</v>
      </c>
      <c r="B570" s="9" t="s">
        <v>608</v>
      </c>
      <c r="C570" s="9" t="s">
        <v>1257</v>
      </c>
      <c r="D570" s="10">
        <v>273.16893399999998</v>
      </c>
      <c r="E570" s="11">
        <v>110010.49720482537</v>
      </c>
      <c r="F570" s="11">
        <v>36670.165734941787</v>
      </c>
      <c r="G570" s="11">
        <v>36670.165734941787</v>
      </c>
      <c r="H570" s="11">
        <v>36670.165734941787</v>
      </c>
      <c r="I570" s="73"/>
      <c r="J570" s="11">
        <f t="shared" si="49"/>
        <v>36670.17</v>
      </c>
      <c r="K570" s="11">
        <f t="shared" si="50"/>
        <v>36670.17</v>
      </c>
      <c r="L570" s="11">
        <f t="shared" si="51"/>
        <v>36670.17</v>
      </c>
      <c r="M570" s="11">
        <f t="shared" si="52"/>
        <v>110010.5</v>
      </c>
      <c r="N570" s="11">
        <f t="shared" si="48"/>
        <v>-9.9999999947613105E-3</v>
      </c>
      <c r="O570" s="11">
        <f t="shared" si="53"/>
        <v>36670.160000000003</v>
      </c>
    </row>
    <row r="571" spans="1:15" x14ac:dyDescent="0.25">
      <c r="A571" s="9">
        <v>6013429</v>
      </c>
      <c r="B571" s="9" t="s">
        <v>609</v>
      </c>
      <c r="C571" s="9" t="s">
        <v>1258</v>
      </c>
      <c r="D571" s="10">
        <v>197.70470399999999</v>
      </c>
      <c r="E571" s="11">
        <v>79619.568990860527</v>
      </c>
      <c r="F571" s="11">
        <v>26539.856330286842</v>
      </c>
      <c r="G571" s="11">
        <v>26539.856330286842</v>
      </c>
      <c r="H571" s="11">
        <v>26539.856330286842</v>
      </c>
      <c r="I571" s="73"/>
      <c r="J571" s="11">
        <f t="shared" si="49"/>
        <v>26539.86</v>
      </c>
      <c r="K571" s="11">
        <f t="shared" si="50"/>
        <v>26539.86</v>
      </c>
      <c r="L571" s="11">
        <f t="shared" si="51"/>
        <v>26539.86</v>
      </c>
      <c r="M571" s="11">
        <f t="shared" si="52"/>
        <v>79619.570000000007</v>
      </c>
      <c r="N571" s="11">
        <f t="shared" si="48"/>
        <v>-9.9999999947613105E-3</v>
      </c>
      <c r="O571" s="11">
        <f t="shared" si="53"/>
        <v>26539.850000000006</v>
      </c>
    </row>
    <row r="572" spans="1:15" x14ac:dyDescent="0.25">
      <c r="A572" s="9">
        <v>6013437</v>
      </c>
      <c r="B572" s="9" t="s">
        <v>610</v>
      </c>
      <c r="C572" s="9" t="s">
        <v>1259</v>
      </c>
      <c r="D572" s="10">
        <v>236.03629799999999</v>
      </c>
      <c r="E572" s="11">
        <v>95056.455070276497</v>
      </c>
      <c r="F572" s="11">
        <v>31685.485023425499</v>
      </c>
      <c r="G572" s="11">
        <v>31685.485023425499</v>
      </c>
      <c r="H572" s="11">
        <v>31685.485023425499</v>
      </c>
      <c r="I572" s="73"/>
      <c r="J572" s="11">
        <f t="shared" si="49"/>
        <v>31685.49</v>
      </c>
      <c r="K572" s="11">
        <f t="shared" si="50"/>
        <v>31685.49</v>
      </c>
      <c r="L572" s="11">
        <f t="shared" si="51"/>
        <v>31685.49</v>
      </c>
      <c r="M572" s="11">
        <f t="shared" si="52"/>
        <v>95056.46</v>
      </c>
      <c r="N572" s="11">
        <f t="shared" si="48"/>
        <v>-9.9999999947613105E-3</v>
      </c>
      <c r="O572" s="11">
        <f t="shared" si="53"/>
        <v>31685.480000000007</v>
      </c>
    </row>
    <row r="573" spans="1:15" x14ac:dyDescent="0.25">
      <c r="A573" s="9">
        <v>6013684</v>
      </c>
      <c r="B573" s="9" t="s">
        <v>611</v>
      </c>
      <c r="C573" s="9" t="s">
        <v>1260</v>
      </c>
      <c r="D573" s="10">
        <v>501.858315</v>
      </c>
      <c r="E573" s="11">
        <v>202108.20443998903</v>
      </c>
      <c r="F573" s="11">
        <v>67369.401479996348</v>
      </c>
      <c r="G573" s="11">
        <v>67369.401479996348</v>
      </c>
      <c r="H573" s="11">
        <v>67369.401479996348</v>
      </c>
      <c r="I573" s="73"/>
      <c r="J573" s="11">
        <f t="shared" si="49"/>
        <v>67369.399999999994</v>
      </c>
      <c r="K573" s="11">
        <f t="shared" si="50"/>
        <v>67369.399999999994</v>
      </c>
      <c r="L573" s="11">
        <f t="shared" si="51"/>
        <v>67369.399999999994</v>
      </c>
      <c r="M573" s="11">
        <f t="shared" si="52"/>
        <v>202108.2</v>
      </c>
      <c r="N573" s="11">
        <f t="shared" si="48"/>
        <v>0</v>
      </c>
      <c r="O573" s="11">
        <f t="shared" si="53"/>
        <v>67369.399999999994</v>
      </c>
    </row>
    <row r="574" spans="1:15" x14ac:dyDescent="0.25">
      <c r="A574" s="9">
        <v>6014138</v>
      </c>
      <c r="B574" s="9" t="s">
        <v>612</v>
      </c>
      <c r="C574" s="9" t="s">
        <v>1261</v>
      </c>
      <c r="D574" s="10">
        <v>456.13900800000005</v>
      </c>
      <c r="E574" s="11">
        <v>183696.14117466161</v>
      </c>
      <c r="F574" s="11">
        <v>61232.047058220538</v>
      </c>
      <c r="G574" s="11">
        <v>61232.047058220538</v>
      </c>
      <c r="H574" s="11">
        <v>61232.047058220538</v>
      </c>
      <c r="I574" s="73"/>
      <c r="J574" s="11">
        <f t="shared" si="49"/>
        <v>61232.05</v>
      </c>
      <c r="K574" s="11">
        <f t="shared" si="50"/>
        <v>61232.05</v>
      </c>
      <c r="L574" s="11">
        <f t="shared" si="51"/>
        <v>61232.05</v>
      </c>
      <c r="M574" s="11">
        <f t="shared" si="52"/>
        <v>183696.14</v>
      </c>
      <c r="N574" s="11">
        <f t="shared" si="48"/>
        <v>-1.0000000009313226E-2</v>
      </c>
      <c r="O574" s="11">
        <f t="shared" si="53"/>
        <v>61232.039999999994</v>
      </c>
    </row>
    <row r="575" spans="1:15" x14ac:dyDescent="0.25">
      <c r="A575" s="9">
        <v>6014195</v>
      </c>
      <c r="B575" s="9" t="s">
        <v>613</v>
      </c>
      <c r="C575" s="9" t="s">
        <v>1262</v>
      </c>
      <c r="D575" s="10">
        <v>453.26565000000005</v>
      </c>
      <c r="E575" s="11">
        <v>182538.98344959077</v>
      </c>
      <c r="F575" s="11">
        <v>60846.327816530254</v>
      </c>
      <c r="G575" s="11">
        <v>60846.327816530254</v>
      </c>
      <c r="H575" s="11">
        <v>60846.327816530254</v>
      </c>
      <c r="I575" s="73"/>
      <c r="J575" s="11">
        <f t="shared" si="49"/>
        <v>60846.33</v>
      </c>
      <c r="K575" s="11">
        <f t="shared" si="50"/>
        <v>60846.33</v>
      </c>
      <c r="L575" s="11">
        <f t="shared" si="51"/>
        <v>60846.33</v>
      </c>
      <c r="M575" s="11">
        <f t="shared" si="52"/>
        <v>182538.98</v>
      </c>
      <c r="N575" s="11">
        <f t="shared" si="48"/>
        <v>-9.9999999802093953E-3</v>
      </c>
      <c r="O575" s="11">
        <f t="shared" si="53"/>
        <v>60846.320000000022</v>
      </c>
    </row>
    <row r="576" spans="1:15" x14ac:dyDescent="0.25">
      <c r="A576" s="9">
        <v>6014237</v>
      </c>
      <c r="B576" s="9" t="s">
        <v>614</v>
      </c>
      <c r="C576" s="9" t="s">
        <v>1263</v>
      </c>
      <c r="D576" s="10">
        <v>197.344224</v>
      </c>
      <c r="E576" s="11">
        <v>79474.396611806631</v>
      </c>
      <c r="F576" s="11">
        <v>26491.465537268876</v>
      </c>
      <c r="G576" s="11">
        <v>26491.465537268876</v>
      </c>
      <c r="H576" s="11">
        <v>26491.465537268876</v>
      </c>
      <c r="I576" s="73"/>
      <c r="J576" s="11">
        <f t="shared" si="49"/>
        <v>26491.47</v>
      </c>
      <c r="K576" s="11">
        <f t="shared" si="50"/>
        <v>26491.47</v>
      </c>
      <c r="L576" s="11">
        <f t="shared" si="51"/>
        <v>26491.47</v>
      </c>
      <c r="M576" s="11">
        <f t="shared" si="52"/>
        <v>79474.399999999994</v>
      </c>
      <c r="N576" s="11">
        <f t="shared" si="48"/>
        <v>-1.0000000009313226E-2</v>
      </c>
      <c r="O576" s="11">
        <f t="shared" si="53"/>
        <v>26491.459999999992</v>
      </c>
    </row>
    <row r="577" spans="1:15" x14ac:dyDescent="0.25">
      <c r="A577" s="9">
        <v>6014252</v>
      </c>
      <c r="B577" s="9" t="s">
        <v>615</v>
      </c>
      <c r="C577" s="9" t="s">
        <v>1264</v>
      </c>
      <c r="D577" s="10">
        <v>297.22775799999999</v>
      </c>
      <c r="E577" s="11">
        <v>119699.45836028158</v>
      </c>
      <c r="F577" s="11">
        <v>39899.819453427197</v>
      </c>
      <c r="G577" s="11">
        <v>39899.819453427197</v>
      </c>
      <c r="H577" s="11">
        <v>39899.819453427197</v>
      </c>
      <c r="I577" s="73"/>
      <c r="J577" s="11">
        <f t="shared" si="49"/>
        <v>39899.82</v>
      </c>
      <c r="K577" s="11">
        <f t="shared" si="50"/>
        <v>39899.82</v>
      </c>
      <c r="L577" s="11">
        <f t="shared" si="51"/>
        <v>39899.82</v>
      </c>
      <c r="M577" s="11">
        <f t="shared" si="52"/>
        <v>119699.46</v>
      </c>
      <c r="N577" s="11">
        <f t="shared" si="48"/>
        <v>0</v>
      </c>
      <c r="O577" s="11">
        <f t="shared" si="53"/>
        <v>39899.82</v>
      </c>
    </row>
    <row r="578" spans="1:15" x14ac:dyDescent="0.25">
      <c r="A578" s="9">
        <v>6014294</v>
      </c>
      <c r="B578" s="9" t="s">
        <v>616</v>
      </c>
      <c r="C578" s="9" t="s">
        <v>1265</v>
      </c>
      <c r="D578" s="10">
        <v>284.56763999999998</v>
      </c>
      <c r="E578" s="11">
        <v>114600.98008364212</v>
      </c>
      <c r="F578" s="11">
        <v>38200.326694547373</v>
      </c>
      <c r="G578" s="11">
        <v>38200.326694547373</v>
      </c>
      <c r="H578" s="11">
        <v>38200.326694547373</v>
      </c>
      <c r="I578" s="73"/>
      <c r="J578" s="11">
        <f t="shared" si="49"/>
        <v>38200.33</v>
      </c>
      <c r="K578" s="11">
        <f t="shared" si="50"/>
        <v>38200.33</v>
      </c>
      <c r="L578" s="11">
        <f t="shared" si="51"/>
        <v>38200.33</v>
      </c>
      <c r="M578" s="11">
        <f t="shared" si="52"/>
        <v>114600.98</v>
      </c>
      <c r="N578" s="11">
        <f t="shared" ref="N578:N641" si="54">M578-SUM(J578:L578)</f>
        <v>-1.0000000009313226E-2</v>
      </c>
      <c r="O578" s="11">
        <f t="shared" si="53"/>
        <v>38200.319999999992</v>
      </c>
    </row>
    <row r="579" spans="1:15" x14ac:dyDescent="0.25">
      <c r="A579" s="9">
        <v>6014344</v>
      </c>
      <c r="B579" s="9" t="s">
        <v>617</v>
      </c>
      <c r="C579" s="9" t="s">
        <v>1266</v>
      </c>
      <c r="D579" s="10">
        <v>472.25748899999996</v>
      </c>
      <c r="E579" s="11">
        <v>190187.37018460652</v>
      </c>
      <c r="F579" s="11">
        <v>63395.79006153551</v>
      </c>
      <c r="G579" s="11">
        <v>63395.79006153551</v>
      </c>
      <c r="H579" s="11">
        <v>63395.79006153551</v>
      </c>
      <c r="I579" s="73"/>
      <c r="J579" s="11">
        <f t="shared" ref="J579:J642" si="55">ROUND(F579,2)</f>
        <v>63395.79</v>
      </c>
      <c r="K579" s="11">
        <f t="shared" ref="K579:K642" si="56">ROUND(G579,2)</f>
        <v>63395.79</v>
      </c>
      <c r="L579" s="11">
        <f t="shared" ref="L579:L642" si="57">ROUND(H579,2)</f>
        <v>63395.79</v>
      </c>
      <c r="M579" s="11">
        <f t="shared" ref="M579:M642" si="58">ROUND(E579,2)</f>
        <v>190187.37</v>
      </c>
      <c r="N579" s="11">
        <f t="shared" si="54"/>
        <v>0</v>
      </c>
      <c r="O579" s="11">
        <f t="shared" ref="O579:O642" si="59">L579+N579</f>
        <v>63395.79</v>
      </c>
    </row>
    <row r="580" spans="1:15" x14ac:dyDescent="0.25">
      <c r="A580" s="9">
        <v>6014369</v>
      </c>
      <c r="B580" s="9" t="s">
        <v>618</v>
      </c>
      <c r="C580" s="9" t="s">
        <v>1267</v>
      </c>
      <c r="D580" s="10">
        <v>528.910844</v>
      </c>
      <c r="E580" s="11">
        <v>213002.78942210838</v>
      </c>
      <c r="F580" s="11">
        <v>71000.929807369466</v>
      </c>
      <c r="G580" s="11">
        <v>71000.929807369466</v>
      </c>
      <c r="H580" s="11">
        <v>71000.929807369466</v>
      </c>
      <c r="I580" s="73"/>
      <c r="J580" s="11">
        <f t="shared" si="55"/>
        <v>71000.929999999993</v>
      </c>
      <c r="K580" s="11">
        <f t="shared" si="56"/>
        <v>71000.929999999993</v>
      </c>
      <c r="L580" s="11">
        <f t="shared" si="57"/>
        <v>71000.929999999993</v>
      </c>
      <c r="M580" s="11">
        <f t="shared" si="58"/>
        <v>213002.79</v>
      </c>
      <c r="N580" s="11">
        <f t="shared" si="54"/>
        <v>0</v>
      </c>
      <c r="O580" s="11">
        <f t="shared" si="59"/>
        <v>71000.929999999993</v>
      </c>
    </row>
    <row r="581" spans="1:15" x14ac:dyDescent="0.25">
      <c r="A581" s="9">
        <v>6014377</v>
      </c>
      <c r="B581" s="9" t="s">
        <v>619</v>
      </c>
      <c r="C581" s="9" t="s">
        <v>1268</v>
      </c>
      <c r="D581" s="10">
        <v>465.58994300000001</v>
      </c>
      <c r="E581" s="11">
        <v>187502.21840012123</v>
      </c>
      <c r="F581" s="11">
        <v>62500.739466707077</v>
      </c>
      <c r="G581" s="11">
        <v>62500.739466707077</v>
      </c>
      <c r="H581" s="11">
        <v>62500.739466707077</v>
      </c>
      <c r="I581" s="73"/>
      <c r="J581" s="11">
        <f t="shared" si="55"/>
        <v>62500.74</v>
      </c>
      <c r="K581" s="11">
        <f t="shared" si="56"/>
        <v>62500.74</v>
      </c>
      <c r="L581" s="11">
        <f t="shared" si="57"/>
        <v>62500.74</v>
      </c>
      <c r="M581" s="11">
        <f t="shared" si="58"/>
        <v>187502.22</v>
      </c>
      <c r="N581" s="11">
        <f t="shared" si="54"/>
        <v>0</v>
      </c>
      <c r="O581" s="11">
        <f t="shared" si="59"/>
        <v>62500.74</v>
      </c>
    </row>
    <row r="582" spans="1:15" x14ac:dyDescent="0.25">
      <c r="A582" s="9">
        <v>6014385</v>
      </c>
      <c r="B582" s="9" t="s">
        <v>620</v>
      </c>
      <c r="C582" s="9" t="s">
        <v>1269</v>
      </c>
      <c r="D582" s="10">
        <v>353.65208200000001</v>
      </c>
      <c r="E582" s="11">
        <v>142422.64231386455</v>
      </c>
      <c r="F582" s="11">
        <v>47474.214104621518</v>
      </c>
      <c r="G582" s="11">
        <v>47474.214104621518</v>
      </c>
      <c r="H582" s="11">
        <v>47474.214104621518</v>
      </c>
      <c r="I582" s="73"/>
      <c r="J582" s="11">
        <f t="shared" si="55"/>
        <v>47474.21</v>
      </c>
      <c r="K582" s="11">
        <f t="shared" si="56"/>
        <v>47474.21</v>
      </c>
      <c r="L582" s="11">
        <f t="shared" si="57"/>
        <v>47474.21</v>
      </c>
      <c r="M582" s="11">
        <f t="shared" si="58"/>
        <v>142422.64000000001</v>
      </c>
      <c r="N582" s="11">
        <f t="shared" si="54"/>
        <v>1.0000000009313226E-2</v>
      </c>
      <c r="O582" s="11">
        <f t="shared" si="59"/>
        <v>47474.220000000008</v>
      </c>
    </row>
    <row r="583" spans="1:15" x14ac:dyDescent="0.25">
      <c r="A583" s="9">
        <v>6014401</v>
      </c>
      <c r="B583" s="9" t="s">
        <v>621</v>
      </c>
      <c r="C583" s="9" t="s">
        <v>1270</v>
      </c>
      <c r="D583" s="10">
        <v>335.01536499999997</v>
      </c>
      <c r="E583" s="11">
        <v>134917.27018602358</v>
      </c>
      <c r="F583" s="11">
        <v>44972.423395341197</v>
      </c>
      <c r="G583" s="11">
        <v>44972.423395341197</v>
      </c>
      <c r="H583" s="11">
        <v>44972.423395341197</v>
      </c>
      <c r="I583" s="73"/>
      <c r="J583" s="11">
        <f t="shared" si="55"/>
        <v>44972.42</v>
      </c>
      <c r="K583" s="11">
        <f t="shared" si="56"/>
        <v>44972.42</v>
      </c>
      <c r="L583" s="11">
        <f t="shared" si="57"/>
        <v>44972.42</v>
      </c>
      <c r="M583" s="11">
        <f t="shared" si="58"/>
        <v>134917.26999999999</v>
      </c>
      <c r="N583" s="11">
        <f t="shared" si="54"/>
        <v>9.9999999802093953E-3</v>
      </c>
      <c r="O583" s="11">
        <f t="shared" si="59"/>
        <v>44972.429999999978</v>
      </c>
    </row>
    <row r="584" spans="1:15" x14ac:dyDescent="0.25">
      <c r="A584" s="9">
        <v>6014492</v>
      </c>
      <c r="B584" s="9" t="s">
        <v>622</v>
      </c>
      <c r="C584" s="9" t="s">
        <v>1271</v>
      </c>
      <c r="D584" s="10">
        <v>331.688942</v>
      </c>
      <c r="E584" s="11">
        <v>133577.65428320074</v>
      </c>
      <c r="F584" s="11">
        <v>44525.884761066911</v>
      </c>
      <c r="G584" s="11">
        <v>44525.884761066911</v>
      </c>
      <c r="H584" s="11">
        <v>44525.884761066911</v>
      </c>
      <c r="I584" s="73"/>
      <c r="J584" s="11">
        <f t="shared" si="55"/>
        <v>44525.88</v>
      </c>
      <c r="K584" s="11">
        <f t="shared" si="56"/>
        <v>44525.88</v>
      </c>
      <c r="L584" s="11">
        <f t="shared" si="57"/>
        <v>44525.88</v>
      </c>
      <c r="M584" s="11">
        <f t="shared" si="58"/>
        <v>133577.65</v>
      </c>
      <c r="N584" s="11">
        <f t="shared" si="54"/>
        <v>1.0000000009313226E-2</v>
      </c>
      <c r="O584" s="11">
        <f t="shared" si="59"/>
        <v>44525.890000000007</v>
      </c>
    </row>
    <row r="585" spans="1:15" x14ac:dyDescent="0.25">
      <c r="A585" s="9">
        <v>6014500</v>
      </c>
      <c r="B585" s="9" t="s">
        <v>623</v>
      </c>
      <c r="C585" s="9" t="s">
        <v>1272</v>
      </c>
      <c r="D585" s="10">
        <v>431.90921900000001</v>
      </c>
      <c r="E585" s="11">
        <v>173938.32905442244</v>
      </c>
      <c r="F585" s="11">
        <v>57979.443018140817</v>
      </c>
      <c r="G585" s="11">
        <v>57979.443018140817</v>
      </c>
      <c r="H585" s="11">
        <v>57979.443018140817</v>
      </c>
      <c r="I585" s="73"/>
      <c r="J585" s="11">
        <f t="shared" si="55"/>
        <v>57979.44</v>
      </c>
      <c r="K585" s="11">
        <f t="shared" si="56"/>
        <v>57979.44</v>
      </c>
      <c r="L585" s="11">
        <f t="shared" si="57"/>
        <v>57979.44</v>
      </c>
      <c r="M585" s="11">
        <f t="shared" si="58"/>
        <v>173938.33</v>
      </c>
      <c r="N585" s="11">
        <f t="shared" si="54"/>
        <v>9.9999999802093953E-3</v>
      </c>
      <c r="O585" s="11">
        <f t="shared" si="59"/>
        <v>57979.449999999983</v>
      </c>
    </row>
    <row r="586" spans="1:15" x14ac:dyDescent="0.25">
      <c r="A586" s="9">
        <v>6014518</v>
      </c>
      <c r="B586" s="9" t="s">
        <v>624</v>
      </c>
      <c r="C586" s="9" t="s">
        <v>1273</v>
      </c>
      <c r="D586" s="10">
        <v>570.02355899999998</v>
      </c>
      <c r="E586" s="11">
        <v>229559.68757433488</v>
      </c>
      <c r="F586" s="11">
        <v>76519.895858111631</v>
      </c>
      <c r="G586" s="11">
        <v>76519.895858111631</v>
      </c>
      <c r="H586" s="11">
        <v>76519.895858111631</v>
      </c>
      <c r="I586" s="73"/>
      <c r="J586" s="11">
        <f t="shared" si="55"/>
        <v>76519.899999999994</v>
      </c>
      <c r="K586" s="11">
        <f t="shared" si="56"/>
        <v>76519.899999999994</v>
      </c>
      <c r="L586" s="11">
        <f t="shared" si="57"/>
        <v>76519.899999999994</v>
      </c>
      <c r="M586" s="11">
        <f t="shared" si="58"/>
        <v>229559.69</v>
      </c>
      <c r="N586" s="11">
        <f t="shared" si="54"/>
        <v>-9.9999999802093953E-3</v>
      </c>
      <c r="O586" s="11">
        <f t="shared" si="59"/>
        <v>76519.890000000014</v>
      </c>
    </row>
    <row r="587" spans="1:15" x14ac:dyDescent="0.25">
      <c r="A587" s="9">
        <v>6014534</v>
      </c>
      <c r="B587" s="9" t="s">
        <v>625</v>
      </c>
      <c r="C587" s="9" t="s">
        <v>1274</v>
      </c>
      <c r="D587" s="10">
        <v>309.627409</v>
      </c>
      <c r="E587" s="11">
        <v>124693.0414581177</v>
      </c>
      <c r="F587" s="11">
        <v>41564.347152705901</v>
      </c>
      <c r="G587" s="11">
        <v>41564.347152705901</v>
      </c>
      <c r="H587" s="11">
        <v>41564.347152705901</v>
      </c>
      <c r="I587" s="73"/>
      <c r="J587" s="11">
        <f t="shared" si="55"/>
        <v>41564.35</v>
      </c>
      <c r="K587" s="11">
        <f t="shared" si="56"/>
        <v>41564.35</v>
      </c>
      <c r="L587" s="11">
        <f t="shared" si="57"/>
        <v>41564.35</v>
      </c>
      <c r="M587" s="11">
        <f t="shared" si="58"/>
        <v>124693.04</v>
      </c>
      <c r="N587" s="11">
        <f t="shared" si="54"/>
        <v>-9.9999999947613105E-3</v>
      </c>
      <c r="O587" s="11">
        <f t="shared" si="59"/>
        <v>41564.340000000004</v>
      </c>
    </row>
    <row r="588" spans="1:15" x14ac:dyDescent="0.25">
      <c r="A588" s="9">
        <v>6014575</v>
      </c>
      <c r="B588" s="9" t="s">
        <v>626</v>
      </c>
      <c r="C588" s="9" t="s">
        <v>1275</v>
      </c>
      <c r="D588" s="10">
        <v>403.41249899999997</v>
      </c>
      <c r="E588" s="11">
        <v>162462.1399797647</v>
      </c>
      <c r="F588" s="11">
        <v>54154.046659921565</v>
      </c>
      <c r="G588" s="11">
        <v>54154.046659921565</v>
      </c>
      <c r="H588" s="11">
        <v>54154.046659921565</v>
      </c>
      <c r="I588" s="73"/>
      <c r="J588" s="11">
        <f t="shared" si="55"/>
        <v>54154.05</v>
      </c>
      <c r="K588" s="11">
        <f t="shared" si="56"/>
        <v>54154.05</v>
      </c>
      <c r="L588" s="11">
        <f t="shared" si="57"/>
        <v>54154.05</v>
      </c>
      <c r="M588" s="11">
        <f t="shared" si="58"/>
        <v>162462.14000000001</v>
      </c>
      <c r="N588" s="11">
        <f t="shared" si="54"/>
        <v>-1.0000000009313226E-2</v>
      </c>
      <c r="O588" s="11">
        <f t="shared" si="59"/>
        <v>54154.039999999994</v>
      </c>
    </row>
    <row r="589" spans="1:15" x14ac:dyDescent="0.25">
      <c r="A589" s="9">
        <v>6014617</v>
      </c>
      <c r="B589" s="9" t="s">
        <v>627</v>
      </c>
      <c r="C589" s="9" t="s">
        <v>1276</v>
      </c>
      <c r="D589" s="10">
        <v>528.11294399999997</v>
      </c>
      <c r="E589" s="11">
        <v>212681.45941421032</v>
      </c>
      <c r="F589" s="11">
        <v>70893.819804736777</v>
      </c>
      <c r="G589" s="11">
        <v>70893.819804736777</v>
      </c>
      <c r="H589" s="11">
        <v>70893.819804736777</v>
      </c>
      <c r="I589" s="73"/>
      <c r="J589" s="11">
        <f t="shared" si="55"/>
        <v>70893.820000000007</v>
      </c>
      <c r="K589" s="11">
        <f t="shared" si="56"/>
        <v>70893.820000000007</v>
      </c>
      <c r="L589" s="11">
        <f t="shared" si="57"/>
        <v>70893.820000000007</v>
      </c>
      <c r="M589" s="11">
        <f t="shared" si="58"/>
        <v>212681.46</v>
      </c>
      <c r="N589" s="11">
        <f t="shared" si="54"/>
        <v>0</v>
      </c>
      <c r="O589" s="11">
        <f t="shared" si="59"/>
        <v>70893.820000000007</v>
      </c>
    </row>
    <row r="590" spans="1:15" x14ac:dyDescent="0.25">
      <c r="A590" s="9">
        <v>6014633</v>
      </c>
      <c r="B590" s="9" t="s">
        <v>628</v>
      </c>
      <c r="C590" s="9" t="s">
        <v>1277</v>
      </c>
      <c r="D590" s="10">
        <v>352.27575899999999</v>
      </c>
      <c r="E590" s="11">
        <v>141868.36999846122</v>
      </c>
      <c r="F590" s="11">
        <v>47289.456666153739</v>
      </c>
      <c r="G590" s="11">
        <v>47289.456666153739</v>
      </c>
      <c r="H590" s="11">
        <v>47289.456666153739</v>
      </c>
      <c r="I590" s="73"/>
      <c r="J590" s="11">
        <f t="shared" si="55"/>
        <v>47289.46</v>
      </c>
      <c r="K590" s="11">
        <f t="shared" si="56"/>
        <v>47289.46</v>
      </c>
      <c r="L590" s="11">
        <f t="shared" si="57"/>
        <v>47289.46</v>
      </c>
      <c r="M590" s="11">
        <f t="shared" si="58"/>
        <v>141868.37</v>
      </c>
      <c r="N590" s="11">
        <f t="shared" si="54"/>
        <v>-1.0000000009313226E-2</v>
      </c>
      <c r="O590" s="11">
        <f t="shared" si="59"/>
        <v>47289.44999999999</v>
      </c>
    </row>
    <row r="591" spans="1:15" x14ac:dyDescent="0.25">
      <c r="A591" s="9">
        <v>6014641</v>
      </c>
      <c r="B591" s="9" t="s">
        <v>629</v>
      </c>
      <c r="C591" s="9" t="s">
        <v>1278</v>
      </c>
      <c r="D591" s="10">
        <v>462.22013599999997</v>
      </c>
      <c r="E591" s="11">
        <v>186145.13090804828</v>
      </c>
      <c r="F591" s="11">
        <v>62048.376969349425</v>
      </c>
      <c r="G591" s="11">
        <v>62048.376969349425</v>
      </c>
      <c r="H591" s="11">
        <v>62048.376969349425</v>
      </c>
      <c r="I591" s="73"/>
      <c r="J591" s="11">
        <f t="shared" si="55"/>
        <v>62048.38</v>
      </c>
      <c r="K591" s="11">
        <f t="shared" si="56"/>
        <v>62048.38</v>
      </c>
      <c r="L591" s="11">
        <f t="shared" si="57"/>
        <v>62048.38</v>
      </c>
      <c r="M591" s="11">
        <f t="shared" si="58"/>
        <v>186145.13</v>
      </c>
      <c r="N591" s="11">
        <f t="shared" si="54"/>
        <v>-9.9999999802093953E-3</v>
      </c>
      <c r="O591" s="11">
        <f t="shared" si="59"/>
        <v>62048.370000000017</v>
      </c>
    </row>
    <row r="592" spans="1:15" x14ac:dyDescent="0.25">
      <c r="A592" s="9">
        <v>6014658</v>
      </c>
      <c r="B592" s="9" t="s">
        <v>630</v>
      </c>
      <c r="C592" s="9" t="s">
        <v>1279</v>
      </c>
      <c r="D592" s="10">
        <v>245.730964</v>
      </c>
      <c r="E592" s="11">
        <v>98960.687558494639</v>
      </c>
      <c r="F592" s="11">
        <v>32986.895852831549</v>
      </c>
      <c r="G592" s="11">
        <v>32986.895852831549</v>
      </c>
      <c r="H592" s="11">
        <v>32986.895852831549</v>
      </c>
      <c r="I592" s="73"/>
      <c r="J592" s="11">
        <f t="shared" si="55"/>
        <v>32986.9</v>
      </c>
      <c r="K592" s="11">
        <f t="shared" si="56"/>
        <v>32986.9</v>
      </c>
      <c r="L592" s="11">
        <f t="shared" si="57"/>
        <v>32986.9</v>
      </c>
      <c r="M592" s="11">
        <f t="shared" si="58"/>
        <v>98960.69</v>
      </c>
      <c r="N592" s="11">
        <f t="shared" si="54"/>
        <v>-1.0000000009313226E-2</v>
      </c>
      <c r="O592" s="11">
        <f t="shared" si="59"/>
        <v>32986.889999999992</v>
      </c>
    </row>
    <row r="593" spans="1:15" x14ac:dyDescent="0.25">
      <c r="A593" s="9">
        <v>6014666</v>
      </c>
      <c r="B593" s="9" t="s">
        <v>631</v>
      </c>
      <c r="C593" s="9" t="s">
        <v>1280</v>
      </c>
      <c r="D593" s="10">
        <v>308.23771199999999</v>
      </c>
      <c r="E593" s="11">
        <v>124133.38317012931</v>
      </c>
      <c r="F593" s="11">
        <v>41377.794390043106</v>
      </c>
      <c r="G593" s="11">
        <v>41377.794390043106</v>
      </c>
      <c r="H593" s="11">
        <v>41377.794390043106</v>
      </c>
      <c r="I593" s="73"/>
      <c r="J593" s="11">
        <f t="shared" si="55"/>
        <v>41377.79</v>
      </c>
      <c r="K593" s="11">
        <f t="shared" si="56"/>
        <v>41377.79</v>
      </c>
      <c r="L593" s="11">
        <f t="shared" si="57"/>
        <v>41377.79</v>
      </c>
      <c r="M593" s="11">
        <f t="shared" si="58"/>
        <v>124133.38</v>
      </c>
      <c r="N593" s="11">
        <f t="shared" si="54"/>
        <v>1.0000000009313226E-2</v>
      </c>
      <c r="O593" s="11">
        <f t="shared" si="59"/>
        <v>41377.80000000001</v>
      </c>
    </row>
    <row r="594" spans="1:15" x14ac:dyDescent="0.25">
      <c r="A594" s="9">
        <v>6014674</v>
      </c>
      <c r="B594" s="9" t="s">
        <v>632</v>
      </c>
      <c r="C594" s="9" t="s">
        <v>1281</v>
      </c>
      <c r="D594" s="10">
        <v>214.04487600000002</v>
      </c>
      <c r="E594" s="11">
        <v>86200.077322501078</v>
      </c>
      <c r="F594" s="11">
        <v>28733.359107500361</v>
      </c>
      <c r="G594" s="11">
        <v>28733.359107500361</v>
      </c>
      <c r="H594" s="11">
        <v>28733.359107500361</v>
      </c>
      <c r="I594" s="73"/>
      <c r="J594" s="11">
        <f t="shared" si="55"/>
        <v>28733.360000000001</v>
      </c>
      <c r="K594" s="11">
        <f t="shared" si="56"/>
        <v>28733.360000000001</v>
      </c>
      <c r="L594" s="11">
        <f t="shared" si="57"/>
        <v>28733.360000000001</v>
      </c>
      <c r="M594" s="11">
        <f t="shared" si="58"/>
        <v>86200.08</v>
      </c>
      <c r="N594" s="11">
        <f t="shared" si="54"/>
        <v>0</v>
      </c>
      <c r="O594" s="11">
        <f t="shared" si="59"/>
        <v>28733.360000000001</v>
      </c>
    </row>
    <row r="595" spans="1:15" x14ac:dyDescent="0.25">
      <c r="A595" s="9">
        <v>6014682</v>
      </c>
      <c r="B595" s="9" t="s">
        <v>633</v>
      </c>
      <c r="C595" s="9" t="s">
        <v>1282</v>
      </c>
      <c r="D595" s="10">
        <v>456.404718</v>
      </c>
      <c r="E595" s="11">
        <v>183803.14781258439</v>
      </c>
      <c r="F595" s="11">
        <v>61267.715937528126</v>
      </c>
      <c r="G595" s="11">
        <v>61267.715937528126</v>
      </c>
      <c r="H595" s="11">
        <v>61267.715937528126</v>
      </c>
      <c r="I595" s="73"/>
      <c r="J595" s="11">
        <f t="shared" si="55"/>
        <v>61267.72</v>
      </c>
      <c r="K595" s="11">
        <f t="shared" si="56"/>
        <v>61267.72</v>
      </c>
      <c r="L595" s="11">
        <f t="shared" si="57"/>
        <v>61267.72</v>
      </c>
      <c r="M595" s="11">
        <f t="shared" si="58"/>
        <v>183803.15</v>
      </c>
      <c r="N595" s="11">
        <f t="shared" si="54"/>
        <v>-1.0000000009313226E-2</v>
      </c>
      <c r="O595" s="11">
        <f t="shared" si="59"/>
        <v>61267.709999999992</v>
      </c>
    </row>
    <row r="596" spans="1:15" x14ac:dyDescent="0.25">
      <c r="A596" s="9">
        <v>6014757</v>
      </c>
      <c r="B596" s="9" t="s">
        <v>634</v>
      </c>
      <c r="C596" s="9" t="s">
        <v>1283</v>
      </c>
      <c r="D596" s="10">
        <v>304.85524199999998</v>
      </c>
      <c r="E596" s="11">
        <v>122771.19603914169</v>
      </c>
      <c r="F596" s="11">
        <v>40923.732013047229</v>
      </c>
      <c r="G596" s="11">
        <v>40923.732013047229</v>
      </c>
      <c r="H596" s="11">
        <v>40923.732013047229</v>
      </c>
      <c r="I596" s="73"/>
      <c r="J596" s="11">
        <f t="shared" si="55"/>
        <v>40923.730000000003</v>
      </c>
      <c r="K596" s="11">
        <f t="shared" si="56"/>
        <v>40923.730000000003</v>
      </c>
      <c r="L596" s="11">
        <f t="shared" si="57"/>
        <v>40923.730000000003</v>
      </c>
      <c r="M596" s="11">
        <f t="shared" si="58"/>
        <v>122771.2</v>
      </c>
      <c r="N596" s="11">
        <f t="shared" si="54"/>
        <v>9.9999999947613105E-3</v>
      </c>
      <c r="O596" s="11">
        <f t="shared" si="59"/>
        <v>40923.74</v>
      </c>
    </row>
    <row r="597" spans="1:15" x14ac:dyDescent="0.25">
      <c r="A597" s="9">
        <v>6014765</v>
      </c>
      <c r="B597" s="9" t="s">
        <v>635</v>
      </c>
      <c r="C597" s="9" t="s">
        <v>1284</v>
      </c>
      <c r="D597" s="10">
        <v>157.896288</v>
      </c>
      <c r="E597" s="11">
        <v>63587.937674041299</v>
      </c>
      <c r="F597" s="11">
        <v>21195.979224680432</v>
      </c>
      <c r="G597" s="11">
        <v>21195.979224680432</v>
      </c>
      <c r="H597" s="11">
        <v>21195.979224680432</v>
      </c>
      <c r="I597" s="73"/>
      <c r="J597" s="11">
        <f t="shared" si="55"/>
        <v>21195.98</v>
      </c>
      <c r="K597" s="11">
        <f t="shared" si="56"/>
        <v>21195.98</v>
      </c>
      <c r="L597" s="11">
        <f t="shared" si="57"/>
        <v>21195.98</v>
      </c>
      <c r="M597" s="11">
        <f t="shared" si="58"/>
        <v>63587.94</v>
      </c>
      <c r="N597" s="11">
        <f t="shared" si="54"/>
        <v>0</v>
      </c>
      <c r="O597" s="11">
        <f t="shared" si="59"/>
        <v>21195.98</v>
      </c>
    </row>
    <row r="598" spans="1:15" x14ac:dyDescent="0.25">
      <c r="A598" s="9">
        <v>6014773</v>
      </c>
      <c r="B598" s="9" t="s">
        <v>636</v>
      </c>
      <c r="C598" s="9" t="s">
        <v>1285</v>
      </c>
      <c r="D598" s="10">
        <v>258.36703599999998</v>
      </c>
      <c r="E598" s="11">
        <v>104049.48203845542</v>
      </c>
      <c r="F598" s="11">
        <v>34683.16067948514</v>
      </c>
      <c r="G598" s="11">
        <v>34683.16067948514</v>
      </c>
      <c r="H598" s="11">
        <v>34683.16067948514</v>
      </c>
      <c r="I598" s="73"/>
      <c r="J598" s="11">
        <f t="shared" si="55"/>
        <v>34683.160000000003</v>
      </c>
      <c r="K598" s="11">
        <f t="shared" si="56"/>
        <v>34683.160000000003</v>
      </c>
      <c r="L598" s="11">
        <f t="shared" si="57"/>
        <v>34683.160000000003</v>
      </c>
      <c r="M598" s="11">
        <f t="shared" si="58"/>
        <v>104049.48</v>
      </c>
      <c r="N598" s="11">
        <f t="shared" si="54"/>
        <v>0</v>
      </c>
      <c r="O598" s="11">
        <f t="shared" si="59"/>
        <v>34683.160000000003</v>
      </c>
    </row>
    <row r="599" spans="1:15" x14ac:dyDescent="0.25">
      <c r="A599" s="9">
        <v>6014781</v>
      </c>
      <c r="B599" s="9" t="s">
        <v>637</v>
      </c>
      <c r="C599" s="9" t="s">
        <v>1286</v>
      </c>
      <c r="D599" s="10">
        <v>402.16403599999995</v>
      </c>
      <c r="E599" s="11">
        <v>161959.35939867629</v>
      </c>
      <c r="F599" s="11">
        <v>53986.453132892093</v>
      </c>
      <c r="G599" s="11">
        <v>53986.453132892093</v>
      </c>
      <c r="H599" s="11">
        <v>53986.453132892093</v>
      </c>
      <c r="I599" s="73"/>
      <c r="J599" s="11">
        <f t="shared" si="55"/>
        <v>53986.45</v>
      </c>
      <c r="K599" s="11">
        <f t="shared" si="56"/>
        <v>53986.45</v>
      </c>
      <c r="L599" s="11">
        <f t="shared" si="57"/>
        <v>53986.45</v>
      </c>
      <c r="M599" s="11">
        <f t="shared" si="58"/>
        <v>161959.35999999999</v>
      </c>
      <c r="N599" s="11">
        <f t="shared" si="54"/>
        <v>1.0000000009313226E-2</v>
      </c>
      <c r="O599" s="11">
        <f t="shared" si="59"/>
        <v>53986.460000000006</v>
      </c>
    </row>
    <row r="600" spans="1:15" x14ac:dyDescent="0.25">
      <c r="A600" s="9">
        <v>6014823</v>
      </c>
      <c r="B600" s="9" t="s">
        <v>638</v>
      </c>
      <c r="C600" s="9" t="s">
        <v>1287</v>
      </c>
      <c r="D600" s="10">
        <v>528.33472499999993</v>
      </c>
      <c r="E600" s="11">
        <v>212770.77498067429</v>
      </c>
      <c r="F600" s="11">
        <v>70923.59166022476</v>
      </c>
      <c r="G600" s="11">
        <v>70923.59166022476</v>
      </c>
      <c r="H600" s="11">
        <v>70923.59166022476</v>
      </c>
      <c r="I600" s="73"/>
      <c r="J600" s="11">
        <f t="shared" si="55"/>
        <v>70923.59</v>
      </c>
      <c r="K600" s="11">
        <f t="shared" si="56"/>
        <v>70923.59</v>
      </c>
      <c r="L600" s="11">
        <f t="shared" si="57"/>
        <v>70923.59</v>
      </c>
      <c r="M600" s="11">
        <f t="shared" si="58"/>
        <v>212770.77</v>
      </c>
      <c r="N600" s="11">
        <f t="shared" si="54"/>
        <v>0</v>
      </c>
      <c r="O600" s="11">
        <f t="shared" si="59"/>
        <v>70923.59</v>
      </c>
    </row>
    <row r="601" spans="1:15" x14ac:dyDescent="0.25">
      <c r="A601" s="9">
        <v>6014831</v>
      </c>
      <c r="B601" s="9" t="s">
        <v>639</v>
      </c>
      <c r="C601" s="9" t="s">
        <v>1288</v>
      </c>
      <c r="D601" s="10">
        <v>456.19264800000002</v>
      </c>
      <c r="E601" s="11">
        <v>183717.74305663133</v>
      </c>
      <c r="F601" s="11">
        <v>61239.247685543778</v>
      </c>
      <c r="G601" s="11">
        <v>61239.247685543778</v>
      </c>
      <c r="H601" s="11">
        <v>61239.247685543778</v>
      </c>
      <c r="I601" s="73"/>
      <c r="J601" s="11">
        <f t="shared" si="55"/>
        <v>61239.25</v>
      </c>
      <c r="K601" s="11">
        <f t="shared" si="56"/>
        <v>61239.25</v>
      </c>
      <c r="L601" s="11">
        <f t="shared" si="57"/>
        <v>61239.25</v>
      </c>
      <c r="M601" s="11">
        <f t="shared" si="58"/>
        <v>183717.74</v>
      </c>
      <c r="N601" s="11">
        <f t="shared" si="54"/>
        <v>-1.0000000009313226E-2</v>
      </c>
      <c r="O601" s="11">
        <f t="shared" si="59"/>
        <v>61239.239999999991</v>
      </c>
    </row>
    <row r="602" spans="1:15" x14ac:dyDescent="0.25">
      <c r="A602" s="9">
        <v>6014856</v>
      </c>
      <c r="B602" s="9" t="s">
        <v>640</v>
      </c>
      <c r="C602" s="9" t="s">
        <v>1289</v>
      </c>
      <c r="D602" s="10">
        <v>494.72253600000005</v>
      </c>
      <c r="E602" s="11">
        <v>199234.48602611641</v>
      </c>
      <c r="F602" s="11">
        <v>66411.495342038805</v>
      </c>
      <c r="G602" s="11">
        <v>66411.495342038805</v>
      </c>
      <c r="H602" s="11">
        <v>66411.495342038805</v>
      </c>
      <c r="I602" s="73"/>
      <c r="J602" s="11">
        <f t="shared" si="55"/>
        <v>66411.5</v>
      </c>
      <c r="K602" s="11">
        <f t="shared" si="56"/>
        <v>66411.5</v>
      </c>
      <c r="L602" s="11">
        <f t="shared" si="57"/>
        <v>66411.5</v>
      </c>
      <c r="M602" s="11">
        <f t="shared" si="58"/>
        <v>199234.49</v>
      </c>
      <c r="N602" s="11">
        <f t="shared" si="54"/>
        <v>-1.0000000009313226E-2</v>
      </c>
      <c r="O602" s="11">
        <f t="shared" si="59"/>
        <v>66411.489999999991</v>
      </c>
    </row>
    <row r="603" spans="1:15" x14ac:dyDescent="0.25">
      <c r="A603" s="9">
        <v>6014872</v>
      </c>
      <c r="B603" s="9" t="s">
        <v>641</v>
      </c>
      <c r="C603" s="9" t="s">
        <v>1290</v>
      </c>
      <c r="D603" s="10">
        <v>267.02737200000001</v>
      </c>
      <c r="E603" s="11">
        <v>107537.16951217396</v>
      </c>
      <c r="F603" s="11">
        <v>35845.723170724654</v>
      </c>
      <c r="G603" s="11">
        <v>35845.723170724654</v>
      </c>
      <c r="H603" s="11">
        <v>35845.723170724654</v>
      </c>
      <c r="I603" s="73"/>
      <c r="J603" s="11">
        <f t="shared" si="55"/>
        <v>35845.72</v>
      </c>
      <c r="K603" s="11">
        <f t="shared" si="56"/>
        <v>35845.72</v>
      </c>
      <c r="L603" s="11">
        <f t="shared" si="57"/>
        <v>35845.72</v>
      </c>
      <c r="M603" s="11">
        <f t="shared" si="58"/>
        <v>107537.17</v>
      </c>
      <c r="N603" s="11">
        <f t="shared" si="54"/>
        <v>9.9999999947613105E-3</v>
      </c>
      <c r="O603" s="11">
        <f t="shared" si="59"/>
        <v>35845.729999999996</v>
      </c>
    </row>
    <row r="604" spans="1:15" x14ac:dyDescent="0.25">
      <c r="A604" s="9">
        <v>6014906</v>
      </c>
      <c r="B604" s="9" t="s">
        <v>642</v>
      </c>
      <c r="C604" s="9" t="s">
        <v>1291</v>
      </c>
      <c r="D604" s="10">
        <v>403.224017</v>
      </c>
      <c r="E604" s="11">
        <v>162386.23457489113</v>
      </c>
      <c r="F604" s="11">
        <v>54128.744858297046</v>
      </c>
      <c r="G604" s="11">
        <v>54128.744858297046</v>
      </c>
      <c r="H604" s="11">
        <v>54128.744858297046</v>
      </c>
      <c r="I604" s="73"/>
      <c r="J604" s="11">
        <f t="shared" si="55"/>
        <v>54128.74</v>
      </c>
      <c r="K604" s="11">
        <f t="shared" si="56"/>
        <v>54128.74</v>
      </c>
      <c r="L604" s="11">
        <f t="shared" si="57"/>
        <v>54128.74</v>
      </c>
      <c r="M604" s="11">
        <f t="shared" si="58"/>
        <v>162386.23000000001</v>
      </c>
      <c r="N604" s="11">
        <f t="shared" si="54"/>
        <v>1.0000000009313226E-2</v>
      </c>
      <c r="O604" s="11">
        <f t="shared" si="59"/>
        <v>54128.750000000007</v>
      </c>
    </row>
    <row r="605" spans="1:15" x14ac:dyDescent="0.25">
      <c r="A605" s="9">
        <v>6014922</v>
      </c>
      <c r="B605" s="9" t="s">
        <v>643</v>
      </c>
      <c r="C605" s="9" t="s">
        <v>1292</v>
      </c>
      <c r="D605" s="10">
        <v>436.43989999999997</v>
      </c>
      <c r="E605" s="11">
        <v>175762.92331625184</v>
      </c>
      <c r="F605" s="11">
        <v>58587.641105417279</v>
      </c>
      <c r="G605" s="11">
        <v>58587.641105417279</v>
      </c>
      <c r="H605" s="11">
        <v>58587.641105417279</v>
      </c>
      <c r="I605" s="73"/>
      <c r="J605" s="11">
        <f t="shared" si="55"/>
        <v>58587.64</v>
      </c>
      <c r="K605" s="11">
        <f t="shared" si="56"/>
        <v>58587.64</v>
      </c>
      <c r="L605" s="11">
        <f t="shared" si="57"/>
        <v>58587.64</v>
      </c>
      <c r="M605" s="11">
        <f t="shared" si="58"/>
        <v>175762.92</v>
      </c>
      <c r="N605" s="11">
        <f t="shared" si="54"/>
        <v>0</v>
      </c>
      <c r="O605" s="11">
        <f t="shared" si="59"/>
        <v>58587.64</v>
      </c>
    </row>
    <row r="606" spans="1:15" x14ac:dyDescent="0.25">
      <c r="A606" s="9">
        <v>6014963</v>
      </c>
      <c r="B606" s="9" t="s">
        <v>644</v>
      </c>
      <c r="C606" s="9" t="s">
        <v>1293</v>
      </c>
      <c r="D606" s="10">
        <v>401.51586299999997</v>
      </c>
      <c r="E606" s="11">
        <v>161698.3273956567</v>
      </c>
      <c r="F606" s="11">
        <v>53899.442465218897</v>
      </c>
      <c r="G606" s="11">
        <v>53899.442465218897</v>
      </c>
      <c r="H606" s="11">
        <v>53899.442465218897</v>
      </c>
      <c r="I606" s="73"/>
      <c r="J606" s="11">
        <f t="shared" si="55"/>
        <v>53899.44</v>
      </c>
      <c r="K606" s="11">
        <f t="shared" si="56"/>
        <v>53899.44</v>
      </c>
      <c r="L606" s="11">
        <f t="shared" si="57"/>
        <v>53899.44</v>
      </c>
      <c r="M606" s="11">
        <f t="shared" si="58"/>
        <v>161698.32999999999</v>
      </c>
      <c r="N606" s="11">
        <f t="shared" si="54"/>
        <v>9.9999999802093953E-3</v>
      </c>
      <c r="O606" s="11">
        <f t="shared" si="59"/>
        <v>53899.449999999983</v>
      </c>
    </row>
    <row r="607" spans="1:15" x14ac:dyDescent="0.25">
      <c r="A607" s="9">
        <v>6015168</v>
      </c>
      <c r="B607" s="9" t="s">
        <v>645</v>
      </c>
      <c r="C607" s="9" t="s">
        <v>1294</v>
      </c>
      <c r="D607" s="10">
        <v>403.94896800000004</v>
      </c>
      <c r="E607" s="11">
        <v>162678.1865871179</v>
      </c>
      <c r="F607" s="11">
        <v>54226.06219570597</v>
      </c>
      <c r="G607" s="11">
        <v>54226.06219570597</v>
      </c>
      <c r="H607" s="11">
        <v>54226.06219570597</v>
      </c>
      <c r="I607" s="73"/>
      <c r="J607" s="11">
        <f t="shared" si="55"/>
        <v>54226.06</v>
      </c>
      <c r="K607" s="11">
        <f t="shared" si="56"/>
        <v>54226.06</v>
      </c>
      <c r="L607" s="11">
        <f t="shared" si="57"/>
        <v>54226.06</v>
      </c>
      <c r="M607" s="11">
        <f t="shared" si="58"/>
        <v>162678.19</v>
      </c>
      <c r="N607" s="11">
        <f t="shared" si="54"/>
        <v>1.0000000009313226E-2</v>
      </c>
      <c r="O607" s="11">
        <f t="shared" si="59"/>
        <v>54226.070000000007</v>
      </c>
    </row>
    <row r="608" spans="1:15" x14ac:dyDescent="0.25">
      <c r="A608" s="9">
        <v>6015200</v>
      </c>
      <c r="B608" s="9" t="s">
        <v>646</v>
      </c>
      <c r="C608" s="9" t="s">
        <v>1295</v>
      </c>
      <c r="D608" s="10">
        <v>189.136258</v>
      </c>
      <c r="E608" s="11">
        <v>76168.887425684094</v>
      </c>
      <c r="F608" s="11">
        <v>25389.629141894697</v>
      </c>
      <c r="G608" s="11">
        <v>25389.629141894697</v>
      </c>
      <c r="H608" s="11">
        <v>25389.629141894697</v>
      </c>
      <c r="I608" s="73"/>
      <c r="J608" s="11">
        <f t="shared" si="55"/>
        <v>25389.63</v>
      </c>
      <c r="K608" s="11">
        <f t="shared" si="56"/>
        <v>25389.63</v>
      </c>
      <c r="L608" s="11">
        <f t="shared" si="57"/>
        <v>25389.63</v>
      </c>
      <c r="M608" s="11">
        <f t="shared" si="58"/>
        <v>76168.89</v>
      </c>
      <c r="N608" s="11">
        <f t="shared" si="54"/>
        <v>0</v>
      </c>
      <c r="O608" s="11">
        <f t="shared" si="59"/>
        <v>25389.63</v>
      </c>
    </row>
    <row r="609" spans="1:15" x14ac:dyDescent="0.25">
      <c r="A609" s="9">
        <v>6015317</v>
      </c>
      <c r="B609" s="9" t="s">
        <v>647</v>
      </c>
      <c r="C609" s="9" t="s">
        <v>1296</v>
      </c>
      <c r="D609" s="10">
        <v>230.791594</v>
      </c>
      <c r="E609" s="11">
        <v>92944.309716544085</v>
      </c>
      <c r="F609" s="11">
        <v>30981.436572181363</v>
      </c>
      <c r="G609" s="11">
        <v>30981.436572181363</v>
      </c>
      <c r="H609" s="11">
        <v>30981.436572181363</v>
      </c>
      <c r="I609" s="73"/>
      <c r="J609" s="11">
        <f t="shared" si="55"/>
        <v>30981.439999999999</v>
      </c>
      <c r="K609" s="11">
        <f t="shared" si="56"/>
        <v>30981.439999999999</v>
      </c>
      <c r="L609" s="11">
        <f t="shared" si="57"/>
        <v>30981.439999999999</v>
      </c>
      <c r="M609" s="11">
        <f t="shared" si="58"/>
        <v>92944.31</v>
      </c>
      <c r="N609" s="11">
        <f t="shared" si="54"/>
        <v>-9.9999999947613105E-3</v>
      </c>
      <c r="O609" s="11">
        <f t="shared" si="59"/>
        <v>30981.430000000004</v>
      </c>
    </row>
    <row r="610" spans="1:15" x14ac:dyDescent="0.25">
      <c r="A610" s="9">
        <v>6015333</v>
      </c>
      <c r="B610" s="9" t="s">
        <v>648</v>
      </c>
      <c r="C610" s="9" t="s">
        <v>1297</v>
      </c>
      <c r="D610" s="10">
        <v>519.80678999999998</v>
      </c>
      <c r="E610" s="11">
        <v>209336.40799119655</v>
      </c>
      <c r="F610" s="11">
        <v>69778.802663732189</v>
      </c>
      <c r="G610" s="11">
        <v>69778.802663732189</v>
      </c>
      <c r="H610" s="11">
        <v>69778.802663732189</v>
      </c>
      <c r="I610" s="73"/>
      <c r="J610" s="11">
        <f t="shared" si="55"/>
        <v>69778.8</v>
      </c>
      <c r="K610" s="11">
        <f t="shared" si="56"/>
        <v>69778.8</v>
      </c>
      <c r="L610" s="11">
        <f t="shared" si="57"/>
        <v>69778.8</v>
      </c>
      <c r="M610" s="11">
        <f t="shared" si="58"/>
        <v>209336.41</v>
      </c>
      <c r="N610" s="11">
        <f t="shared" si="54"/>
        <v>9.9999999802093953E-3</v>
      </c>
      <c r="O610" s="11">
        <f t="shared" si="59"/>
        <v>69778.809999999983</v>
      </c>
    </row>
    <row r="611" spans="1:15" x14ac:dyDescent="0.25">
      <c r="A611" s="9">
        <v>6015499</v>
      </c>
      <c r="B611" s="9" t="s">
        <v>649</v>
      </c>
      <c r="C611" s="9" t="s">
        <v>1298</v>
      </c>
      <c r="D611" s="10">
        <v>515.61373500000002</v>
      </c>
      <c r="E611" s="11">
        <v>207647.7823535639</v>
      </c>
      <c r="F611" s="11">
        <v>69215.927451187963</v>
      </c>
      <c r="G611" s="11">
        <v>69215.927451187963</v>
      </c>
      <c r="H611" s="11">
        <v>69215.927451187963</v>
      </c>
      <c r="I611" s="73"/>
      <c r="J611" s="11">
        <f t="shared" si="55"/>
        <v>69215.929999999993</v>
      </c>
      <c r="K611" s="11">
        <f t="shared" si="56"/>
        <v>69215.929999999993</v>
      </c>
      <c r="L611" s="11">
        <f t="shared" si="57"/>
        <v>69215.929999999993</v>
      </c>
      <c r="M611" s="11">
        <f t="shared" si="58"/>
        <v>207647.78</v>
      </c>
      <c r="N611" s="11">
        <f t="shared" si="54"/>
        <v>-9.9999999802093953E-3</v>
      </c>
      <c r="O611" s="11">
        <f t="shared" si="59"/>
        <v>69215.920000000013</v>
      </c>
    </row>
    <row r="612" spans="1:15" x14ac:dyDescent="0.25">
      <c r="A612" s="9">
        <v>6015507</v>
      </c>
      <c r="B612" s="9" t="s">
        <v>650</v>
      </c>
      <c r="C612" s="9" t="s">
        <v>1299</v>
      </c>
      <c r="D612" s="10">
        <v>151.16734799999998</v>
      </c>
      <c r="E612" s="11">
        <v>60878.061319428292</v>
      </c>
      <c r="F612" s="11">
        <v>20292.687106476096</v>
      </c>
      <c r="G612" s="11">
        <v>20292.687106476096</v>
      </c>
      <c r="H612" s="11">
        <v>20292.687106476096</v>
      </c>
      <c r="I612" s="73"/>
      <c r="J612" s="11">
        <f t="shared" si="55"/>
        <v>20292.689999999999</v>
      </c>
      <c r="K612" s="11">
        <f t="shared" si="56"/>
        <v>20292.689999999999</v>
      </c>
      <c r="L612" s="11">
        <f t="shared" si="57"/>
        <v>20292.689999999999</v>
      </c>
      <c r="M612" s="11">
        <f t="shared" si="58"/>
        <v>60878.06</v>
      </c>
      <c r="N612" s="11">
        <f t="shared" si="54"/>
        <v>-9.9999999947613105E-3</v>
      </c>
      <c r="O612" s="11">
        <f t="shared" si="59"/>
        <v>20292.680000000004</v>
      </c>
    </row>
    <row r="613" spans="1:15" x14ac:dyDescent="0.25">
      <c r="A613" s="9">
        <v>6015630</v>
      </c>
      <c r="B613" s="9" t="s">
        <v>651</v>
      </c>
      <c r="C613" s="9" t="s">
        <v>1300</v>
      </c>
      <c r="D613" s="10">
        <v>553.13176199999998</v>
      </c>
      <c r="E613" s="11">
        <v>222757.02901634169</v>
      </c>
      <c r="F613" s="11">
        <v>74252.343005447226</v>
      </c>
      <c r="G613" s="11">
        <v>74252.343005447226</v>
      </c>
      <c r="H613" s="11">
        <v>74252.343005447226</v>
      </c>
      <c r="I613" s="73"/>
      <c r="J613" s="11">
        <f t="shared" si="55"/>
        <v>74252.34</v>
      </c>
      <c r="K613" s="11">
        <f t="shared" si="56"/>
        <v>74252.34</v>
      </c>
      <c r="L613" s="11">
        <f t="shared" si="57"/>
        <v>74252.34</v>
      </c>
      <c r="M613" s="11">
        <f t="shared" si="58"/>
        <v>222757.03</v>
      </c>
      <c r="N613" s="11">
        <f t="shared" si="54"/>
        <v>1.0000000009313226E-2</v>
      </c>
      <c r="O613" s="11">
        <f t="shared" si="59"/>
        <v>74252.350000000006</v>
      </c>
    </row>
    <row r="614" spans="1:15" x14ac:dyDescent="0.25">
      <c r="A614" s="9">
        <v>6015697</v>
      </c>
      <c r="B614" s="9" t="s">
        <v>652</v>
      </c>
      <c r="C614" s="9" t="s">
        <v>1301</v>
      </c>
      <c r="D614" s="10">
        <v>103.61295</v>
      </c>
      <c r="E614" s="11">
        <v>41726.970850787555</v>
      </c>
      <c r="F614" s="11">
        <v>13908.990283595851</v>
      </c>
      <c r="G614" s="11">
        <v>13908.990283595851</v>
      </c>
      <c r="H614" s="11">
        <v>13908.990283595851</v>
      </c>
      <c r="I614" s="73"/>
      <c r="J614" s="11">
        <f t="shared" si="55"/>
        <v>13908.99</v>
      </c>
      <c r="K614" s="11">
        <f t="shared" si="56"/>
        <v>13908.99</v>
      </c>
      <c r="L614" s="11">
        <f t="shared" si="57"/>
        <v>13908.99</v>
      </c>
      <c r="M614" s="11">
        <f t="shared" si="58"/>
        <v>41726.97</v>
      </c>
      <c r="N614" s="11">
        <f t="shared" si="54"/>
        <v>0</v>
      </c>
      <c r="O614" s="11">
        <f t="shared" si="59"/>
        <v>13908.99</v>
      </c>
    </row>
    <row r="615" spans="1:15" x14ac:dyDescent="0.25">
      <c r="A615" s="9">
        <v>6015812</v>
      </c>
      <c r="B615" s="9" t="s">
        <v>653</v>
      </c>
      <c r="C615" s="9" t="s">
        <v>1302</v>
      </c>
      <c r="D615" s="10">
        <v>243.11916600000004</v>
      </c>
      <c r="E615" s="11">
        <v>97908.865184803479</v>
      </c>
      <c r="F615" s="11">
        <v>32636.288394934494</v>
      </c>
      <c r="G615" s="11">
        <v>32636.288394934494</v>
      </c>
      <c r="H615" s="11">
        <v>32636.288394934494</v>
      </c>
      <c r="I615" s="73"/>
      <c r="J615" s="11">
        <f t="shared" si="55"/>
        <v>32636.29</v>
      </c>
      <c r="K615" s="11">
        <f t="shared" si="56"/>
        <v>32636.29</v>
      </c>
      <c r="L615" s="11">
        <f t="shared" si="57"/>
        <v>32636.29</v>
      </c>
      <c r="M615" s="11">
        <f t="shared" si="58"/>
        <v>97908.87</v>
      </c>
      <c r="N615" s="11">
        <f t="shared" si="54"/>
        <v>0</v>
      </c>
      <c r="O615" s="11">
        <f t="shared" si="59"/>
        <v>32636.29</v>
      </c>
    </row>
    <row r="616" spans="1:15" x14ac:dyDescent="0.25">
      <c r="A616" s="9">
        <v>6015861</v>
      </c>
      <c r="B616" s="9" t="s">
        <v>654</v>
      </c>
      <c r="C616" s="9" t="s">
        <v>1303</v>
      </c>
      <c r="D616" s="10">
        <v>260.48563200000001</v>
      </c>
      <c r="E616" s="11">
        <v>104902.68227584462</v>
      </c>
      <c r="F616" s="11">
        <v>34967.560758614876</v>
      </c>
      <c r="G616" s="11">
        <v>34967.560758614876</v>
      </c>
      <c r="H616" s="11">
        <v>34967.560758614876</v>
      </c>
      <c r="I616" s="73"/>
      <c r="J616" s="11">
        <f t="shared" si="55"/>
        <v>34967.56</v>
      </c>
      <c r="K616" s="11">
        <f t="shared" si="56"/>
        <v>34967.56</v>
      </c>
      <c r="L616" s="11">
        <f t="shared" si="57"/>
        <v>34967.56</v>
      </c>
      <c r="M616" s="11">
        <f t="shared" si="58"/>
        <v>104902.68</v>
      </c>
      <c r="N616" s="11">
        <f t="shared" si="54"/>
        <v>0</v>
      </c>
      <c r="O616" s="11">
        <f t="shared" si="59"/>
        <v>34967.56</v>
      </c>
    </row>
    <row r="617" spans="1:15" x14ac:dyDescent="0.25">
      <c r="A617" s="9">
        <v>6015879</v>
      </c>
      <c r="B617" s="9" t="s">
        <v>655</v>
      </c>
      <c r="C617" s="9" t="s">
        <v>1304</v>
      </c>
      <c r="D617" s="10">
        <v>296.77976100000001</v>
      </c>
      <c r="E617" s="11">
        <v>119519.04116571044</v>
      </c>
      <c r="F617" s="11">
        <v>39839.680388570145</v>
      </c>
      <c r="G617" s="11">
        <v>39839.680388570145</v>
      </c>
      <c r="H617" s="11">
        <v>39839.680388570145</v>
      </c>
      <c r="I617" s="73"/>
      <c r="J617" s="11">
        <f t="shared" si="55"/>
        <v>39839.68</v>
      </c>
      <c r="K617" s="11">
        <f t="shared" si="56"/>
        <v>39839.68</v>
      </c>
      <c r="L617" s="11">
        <f t="shared" si="57"/>
        <v>39839.68</v>
      </c>
      <c r="M617" s="11">
        <f t="shared" si="58"/>
        <v>119519.03999999999</v>
      </c>
      <c r="N617" s="11">
        <f t="shared" si="54"/>
        <v>0</v>
      </c>
      <c r="O617" s="11">
        <f t="shared" si="59"/>
        <v>39839.68</v>
      </c>
    </row>
    <row r="618" spans="1:15" x14ac:dyDescent="0.25">
      <c r="A618" s="9">
        <v>6015887</v>
      </c>
      <c r="B618" s="9" t="s">
        <v>656</v>
      </c>
      <c r="C618" s="9" t="s">
        <v>1305</v>
      </c>
      <c r="D618" s="10">
        <v>303.084992</v>
      </c>
      <c r="E618" s="11">
        <v>122058.28158058602</v>
      </c>
      <c r="F618" s="11">
        <v>40686.093860195338</v>
      </c>
      <c r="G618" s="11">
        <v>40686.093860195338</v>
      </c>
      <c r="H618" s="11">
        <v>40686.093860195338</v>
      </c>
      <c r="I618" s="73"/>
      <c r="J618" s="11">
        <f t="shared" si="55"/>
        <v>40686.089999999997</v>
      </c>
      <c r="K618" s="11">
        <f t="shared" si="56"/>
        <v>40686.089999999997</v>
      </c>
      <c r="L618" s="11">
        <f t="shared" si="57"/>
        <v>40686.089999999997</v>
      </c>
      <c r="M618" s="11">
        <f t="shared" si="58"/>
        <v>122058.28</v>
      </c>
      <c r="N618" s="11">
        <f t="shared" si="54"/>
        <v>1.0000000009313226E-2</v>
      </c>
      <c r="O618" s="11">
        <f t="shared" si="59"/>
        <v>40686.100000000006</v>
      </c>
    </row>
    <row r="619" spans="1:15" x14ac:dyDescent="0.25">
      <c r="A619" s="9">
        <v>6015895</v>
      </c>
      <c r="B619" s="9" t="s">
        <v>657</v>
      </c>
      <c r="C619" s="9" t="s">
        <v>1306</v>
      </c>
      <c r="D619" s="10">
        <v>199.78897400000002</v>
      </c>
      <c r="E619" s="11">
        <v>80458.945473579835</v>
      </c>
      <c r="F619" s="11">
        <v>26819.648491193278</v>
      </c>
      <c r="G619" s="11">
        <v>26819.648491193278</v>
      </c>
      <c r="H619" s="11">
        <v>26819.648491193278</v>
      </c>
      <c r="I619" s="73"/>
      <c r="J619" s="11">
        <f t="shared" si="55"/>
        <v>26819.65</v>
      </c>
      <c r="K619" s="11">
        <f t="shared" si="56"/>
        <v>26819.65</v>
      </c>
      <c r="L619" s="11">
        <f t="shared" si="57"/>
        <v>26819.65</v>
      </c>
      <c r="M619" s="11">
        <f t="shared" si="58"/>
        <v>80458.95</v>
      </c>
      <c r="N619" s="11">
        <f t="shared" si="54"/>
        <v>0</v>
      </c>
      <c r="O619" s="11">
        <f t="shared" si="59"/>
        <v>26819.65</v>
      </c>
    </row>
    <row r="620" spans="1:15" x14ac:dyDescent="0.25">
      <c r="A620" s="9">
        <v>6016059</v>
      </c>
      <c r="B620" s="9" t="s">
        <v>658</v>
      </c>
      <c r="C620" s="9" t="s">
        <v>1307</v>
      </c>
      <c r="D620" s="10">
        <v>268.66380799999996</v>
      </c>
      <c r="E620" s="11">
        <v>108196.19444362489</v>
      </c>
      <c r="F620" s="11">
        <v>36065.398147874963</v>
      </c>
      <c r="G620" s="11">
        <v>36065.398147874963</v>
      </c>
      <c r="H620" s="11">
        <v>36065.398147874963</v>
      </c>
      <c r="I620" s="73"/>
      <c r="J620" s="11">
        <f t="shared" si="55"/>
        <v>36065.4</v>
      </c>
      <c r="K620" s="11">
        <f t="shared" si="56"/>
        <v>36065.4</v>
      </c>
      <c r="L620" s="11">
        <f t="shared" si="57"/>
        <v>36065.4</v>
      </c>
      <c r="M620" s="11">
        <f t="shared" si="58"/>
        <v>108196.19</v>
      </c>
      <c r="N620" s="11">
        <f t="shared" si="54"/>
        <v>-1.0000000009313226E-2</v>
      </c>
      <c r="O620" s="11">
        <f t="shared" si="59"/>
        <v>36065.389999999992</v>
      </c>
    </row>
    <row r="621" spans="1:15" x14ac:dyDescent="0.25">
      <c r="A621" s="9">
        <v>6016091</v>
      </c>
      <c r="B621" s="9" t="s">
        <v>659</v>
      </c>
      <c r="C621" s="9" t="s">
        <v>1308</v>
      </c>
      <c r="D621" s="10">
        <v>149.11265399999999</v>
      </c>
      <c r="E621" s="11">
        <v>60050.59567304638</v>
      </c>
      <c r="F621" s="11">
        <v>20016.865224348792</v>
      </c>
      <c r="G621" s="11">
        <v>20016.865224348792</v>
      </c>
      <c r="H621" s="11">
        <v>20016.865224348792</v>
      </c>
      <c r="I621" s="73"/>
      <c r="J621" s="11">
        <f t="shared" si="55"/>
        <v>20016.87</v>
      </c>
      <c r="K621" s="11">
        <f t="shared" si="56"/>
        <v>20016.87</v>
      </c>
      <c r="L621" s="11">
        <f t="shared" si="57"/>
        <v>20016.87</v>
      </c>
      <c r="M621" s="11">
        <f t="shared" si="58"/>
        <v>60050.6</v>
      </c>
      <c r="N621" s="11">
        <f t="shared" si="54"/>
        <v>-1.0000000002037268E-2</v>
      </c>
      <c r="O621" s="11">
        <f t="shared" si="59"/>
        <v>20016.859999999997</v>
      </c>
    </row>
    <row r="622" spans="1:15" x14ac:dyDescent="0.25">
      <c r="A622" s="9">
        <v>6016133</v>
      </c>
      <c r="B622" s="9" t="s">
        <v>660</v>
      </c>
      <c r="C622" s="9" t="s">
        <v>1309</v>
      </c>
      <c r="D622" s="10">
        <v>307.27536900000001</v>
      </c>
      <c r="E622" s="11">
        <v>123745.82873499877</v>
      </c>
      <c r="F622" s="11">
        <v>41248.609578332922</v>
      </c>
      <c r="G622" s="11">
        <v>41248.609578332922</v>
      </c>
      <c r="H622" s="11">
        <v>41248.609578332922</v>
      </c>
      <c r="I622" s="73"/>
      <c r="J622" s="11">
        <f t="shared" si="55"/>
        <v>41248.61</v>
      </c>
      <c r="K622" s="11">
        <f t="shared" si="56"/>
        <v>41248.61</v>
      </c>
      <c r="L622" s="11">
        <f t="shared" si="57"/>
        <v>41248.61</v>
      </c>
      <c r="M622" s="11">
        <f t="shared" si="58"/>
        <v>123745.83</v>
      </c>
      <c r="N622" s="11">
        <f t="shared" si="54"/>
        <v>0</v>
      </c>
      <c r="O622" s="11">
        <f t="shared" si="59"/>
        <v>41248.61</v>
      </c>
    </row>
    <row r="623" spans="1:15" x14ac:dyDescent="0.25">
      <c r="A623" s="9">
        <v>6016190</v>
      </c>
      <c r="B623" s="9" t="s">
        <v>661</v>
      </c>
      <c r="C623" s="9" t="s">
        <v>1310</v>
      </c>
      <c r="D623" s="10">
        <v>124.43791600000002</v>
      </c>
      <c r="E623" s="11">
        <v>50113.593847726093</v>
      </c>
      <c r="F623" s="11">
        <v>16704.531282575364</v>
      </c>
      <c r="G623" s="11">
        <v>16704.531282575364</v>
      </c>
      <c r="H623" s="11">
        <v>16704.531282575364</v>
      </c>
      <c r="I623" s="73"/>
      <c r="J623" s="11">
        <f t="shared" si="55"/>
        <v>16704.53</v>
      </c>
      <c r="K623" s="11">
        <f t="shared" si="56"/>
        <v>16704.53</v>
      </c>
      <c r="L623" s="11">
        <f t="shared" si="57"/>
        <v>16704.53</v>
      </c>
      <c r="M623" s="11">
        <f t="shared" si="58"/>
        <v>50113.59</v>
      </c>
      <c r="N623" s="11">
        <f t="shared" si="54"/>
        <v>0</v>
      </c>
      <c r="O623" s="11">
        <f t="shared" si="59"/>
        <v>16704.53</v>
      </c>
    </row>
    <row r="624" spans="1:15" x14ac:dyDescent="0.25">
      <c r="A624" s="9">
        <v>6016273</v>
      </c>
      <c r="B624" s="9" t="s">
        <v>662</v>
      </c>
      <c r="C624" s="9" t="s">
        <v>1311</v>
      </c>
      <c r="D624" s="10">
        <v>208.83491999999998</v>
      </c>
      <c r="E624" s="11">
        <v>84101.925671130404</v>
      </c>
      <c r="F624" s="11">
        <v>28033.975223710135</v>
      </c>
      <c r="G624" s="11">
        <v>28033.975223710135</v>
      </c>
      <c r="H624" s="11">
        <v>28033.975223710135</v>
      </c>
      <c r="I624" s="73"/>
      <c r="J624" s="11">
        <f t="shared" si="55"/>
        <v>28033.98</v>
      </c>
      <c r="K624" s="11">
        <f t="shared" si="56"/>
        <v>28033.98</v>
      </c>
      <c r="L624" s="11">
        <f t="shared" si="57"/>
        <v>28033.98</v>
      </c>
      <c r="M624" s="11">
        <f t="shared" si="58"/>
        <v>84101.93</v>
      </c>
      <c r="N624" s="11">
        <f t="shared" si="54"/>
        <v>-1.0000000009313226E-2</v>
      </c>
      <c r="O624" s="11">
        <f t="shared" si="59"/>
        <v>28033.96999999999</v>
      </c>
    </row>
    <row r="625" spans="1:15" x14ac:dyDescent="0.25">
      <c r="A625" s="9">
        <v>6016281</v>
      </c>
      <c r="B625" s="9" t="s">
        <v>663</v>
      </c>
      <c r="C625" s="9" t="s">
        <v>1312</v>
      </c>
      <c r="D625" s="10">
        <v>408.65109999999999</v>
      </c>
      <c r="E625" s="11">
        <v>164571.82753547959</v>
      </c>
      <c r="F625" s="11">
        <v>54857.275845159864</v>
      </c>
      <c r="G625" s="11">
        <v>54857.275845159864</v>
      </c>
      <c r="H625" s="11">
        <v>54857.275845159864</v>
      </c>
      <c r="I625" s="73"/>
      <c r="J625" s="11">
        <f t="shared" si="55"/>
        <v>54857.279999999999</v>
      </c>
      <c r="K625" s="11">
        <f t="shared" si="56"/>
        <v>54857.279999999999</v>
      </c>
      <c r="L625" s="11">
        <f t="shared" si="57"/>
        <v>54857.279999999999</v>
      </c>
      <c r="M625" s="11">
        <f t="shared" si="58"/>
        <v>164571.82999999999</v>
      </c>
      <c r="N625" s="11">
        <f t="shared" si="54"/>
        <v>-1.0000000009313226E-2</v>
      </c>
      <c r="O625" s="11">
        <f t="shared" si="59"/>
        <v>54857.26999999999</v>
      </c>
    </row>
    <row r="626" spans="1:15" x14ac:dyDescent="0.25">
      <c r="A626" s="9">
        <v>6016356</v>
      </c>
      <c r="B626" s="9" t="s">
        <v>664</v>
      </c>
      <c r="C626" s="9" t="s">
        <v>1313</v>
      </c>
      <c r="D626" s="10">
        <v>388.74800999999997</v>
      </c>
      <c r="E626" s="11">
        <v>156556.46211763748</v>
      </c>
      <c r="F626" s="11">
        <v>52185.487372545824</v>
      </c>
      <c r="G626" s="11">
        <v>52185.487372545824</v>
      </c>
      <c r="H626" s="11">
        <v>52185.487372545824</v>
      </c>
      <c r="I626" s="73"/>
      <c r="J626" s="11">
        <f t="shared" si="55"/>
        <v>52185.49</v>
      </c>
      <c r="K626" s="11">
        <f t="shared" si="56"/>
        <v>52185.49</v>
      </c>
      <c r="L626" s="11">
        <f t="shared" si="57"/>
        <v>52185.49</v>
      </c>
      <c r="M626" s="11">
        <f t="shared" si="58"/>
        <v>156556.46</v>
      </c>
      <c r="N626" s="11">
        <f t="shared" si="54"/>
        <v>-1.0000000009313226E-2</v>
      </c>
      <c r="O626" s="11">
        <f t="shared" si="59"/>
        <v>52185.479999999989</v>
      </c>
    </row>
    <row r="627" spans="1:15" x14ac:dyDescent="0.25">
      <c r="A627" s="9">
        <v>6016489</v>
      </c>
      <c r="B627" s="9" t="s">
        <v>665</v>
      </c>
      <c r="C627" s="9" t="s">
        <v>1314</v>
      </c>
      <c r="D627" s="10">
        <v>67.578082191780808</v>
      </c>
      <c r="E627" s="11">
        <v>27215.021537062337</v>
      </c>
      <c r="F627" s="11">
        <v>9071.6738456874464</v>
      </c>
      <c r="G627" s="11">
        <v>9071.6738456874464</v>
      </c>
      <c r="H627" s="11">
        <v>9071.6738456874464</v>
      </c>
      <c r="I627" s="73"/>
      <c r="J627" s="11">
        <f t="shared" si="55"/>
        <v>9071.67</v>
      </c>
      <c r="K627" s="11">
        <f t="shared" si="56"/>
        <v>9071.67</v>
      </c>
      <c r="L627" s="11">
        <f t="shared" si="57"/>
        <v>9071.67</v>
      </c>
      <c r="M627" s="11">
        <f t="shared" si="58"/>
        <v>27215.02</v>
      </c>
      <c r="N627" s="11">
        <f t="shared" si="54"/>
        <v>9.9999999983992893E-3</v>
      </c>
      <c r="O627" s="11">
        <f t="shared" si="59"/>
        <v>9071.6799999999985</v>
      </c>
    </row>
    <row r="628" spans="1:15" x14ac:dyDescent="0.25">
      <c r="A628" s="9">
        <v>6016497</v>
      </c>
      <c r="B628" s="9" t="s">
        <v>666</v>
      </c>
      <c r="C628" s="9" t="s">
        <v>1315</v>
      </c>
      <c r="D628" s="10">
        <v>408.93619400000006</v>
      </c>
      <c r="E628" s="11">
        <v>164686.64049107768</v>
      </c>
      <c r="F628" s="11">
        <v>54895.546830359228</v>
      </c>
      <c r="G628" s="11">
        <v>54895.546830359228</v>
      </c>
      <c r="H628" s="11">
        <v>54895.546830359228</v>
      </c>
      <c r="I628" s="73"/>
      <c r="J628" s="11">
        <f t="shared" si="55"/>
        <v>54895.55</v>
      </c>
      <c r="K628" s="11">
        <f t="shared" si="56"/>
        <v>54895.55</v>
      </c>
      <c r="L628" s="11">
        <f t="shared" si="57"/>
        <v>54895.55</v>
      </c>
      <c r="M628" s="11">
        <f t="shared" si="58"/>
        <v>164686.64000000001</v>
      </c>
      <c r="N628" s="11">
        <f t="shared" si="54"/>
        <v>-1.0000000009313226E-2</v>
      </c>
      <c r="O628" s="11">
        <f t="shared" si="59"/>
        <v>54895.539999999994</v>
      </c>
    </row>
    <row r="629" spans="1:15" x14ac:dyDescent="0.25">
      <c r="A629" s="9">
        <v>6016539</v>
      </c>
      <c r="B629" s="9" t="s">
        <v>667</v>
      </c>
      <c r="C629" s="9" t="s">
        <v>1316</v>
      </c>
      <c r="D629" s="10">
        <v>162.58385999999999</v>
      </c>
      <c r="E629" s="11">
        <v>65475.715024314275</v>
      </c>
      <c r="F629" s="11">
        <v>21825.238341438093</v>
      </c>
      <c r="G629" s="11">
        <v>21825.238341438093</v>
      </c>
      <c r="H629" s="11">
        <v>21825.238341438093</v>
      </c>
      <c r="I629" s="73"/>
      <c r="J629" s="11">
        <f t="shared" si="55"/>
        <v>21825.24</v>
      </c>
      <c r="K629" s="11">
        <f t="shared" si="56"/>
        <v>21825.24</v>
      </c>
      <c r="L629" s="11">
        <f t="shared" si="57"/>
        <v>21825.24</v>
      </c>
      <c r="M629" s="11">
        <f t="shared" si="58"/>
        <v>65475.72</v>
      </c>
      <c r="N629" s="11">
        <f t="shared" si="54"/>
        <v>0</v>
      </c>
      <c r="O629" s="11">
        <f t="shared" si="59"/>
        <v>21825.24</v>
      </c>
    </row>
    <row r="630" spans="1:15" x14ac:dyDescent="0.25">
      <c r="A630" s="9">
        <v>6016554</v>
      </c>
      <c r="B630" s="9" t="s">
        <v>668</v>
      </c>
      <c r="C630" s="9" t="s">
        <v>1317</v>
      </c>
      <c r="D630" s="10">
        <v>304.85240399999998</v>
      </c>
      <c r="E630" s="11">
        <v>122770.05312077797</v>
      </c>
      <c r="F630" s="11">
        <v>40923.351040259324</v>
      </c>
      <c r="G630" s="11">
        <v>40923.351040259324</v>
      </c>
      <c r="H630" s="11">
        <v>40923.351040259324</v>
      </c>
      <c r="I630" s="73"/>
      <c r="J630" s="11">
        <f t="shared" si="55"/>
        <v>40923.35</v>
      </c>
      <c r="K630" s="11">
        <f t="shared" si="56"/>
        <v>40923.35</v>
      </c>
      <c r="L630" s="11">
        <f t="shared" si="57"/>
        <v>40923.35</v>
      </c>
      <c r="M630" s="11">
        <f t="shared" si="58"/>
        <v>122770.05</v>
      </c>
      <c r="N630" s="11">
        <f t="shared" si="54"/>
        <v>0</v>
      </c>
      <c r="O630" s="11">
        <f t="shared" si="59"/>
        <v>40923.35</v>
      </c>
    </row>
    <row r="631" spans="1:15" x14ac:dyDescent="0.25">
      <c r="A631" s="9">
        <v>6016570</v>
      </c>
      <c r="B631" s="9" t="s">
        <v>669</v>
      </c>
      <c r="C631" s="9" t="s">
        <v>1318</v>
      </c>
      <c r="D631" s="10">
        <v>192.87217799999999</v>
      </c>
      <c r="E631" s="11">
        <v>77673.415816593479</v>
      </c>
      <c r="F631" s="11">
        <v>25891.13860553116</v>
      </c>
      <c r="G631" s="11">
        <v>25891.13860553116</v>
      </c>
      <c r="H631" s="11">
        <v>25891.13860553116</v>
      </c>
      <c r="I631" s="73"/>
      <c r="J631" s="11">
        <f t="shared" si="55"/>
        <v>25891.14</v>
      </c>
      <c r="K631" s="11">
        <f t="shared" si="56"/>
        <v>25891.14</v>
      </c>
      <c r="L631" s="11">
        <f t="shared" si="57"/>
        <v>25891.14</v>
      </c>
      <c r="M631" s="11">
        <f t="shared" si="58"/>
        <v>77673.42</v>
      </c>
      <c r="N631" s="11">
        <f t="shared" si="54"/>
        <v>0</v>
      </c>
      <c r="O631" s="11">
        <f t="shared" si="59"/>
        <v>25891.14</v>
      </c>
    </row>
    <row r="632" spans="1:15" x14ac:dyDescent="0.25">
      <c r="A632" s="9">
        <v>6016695</v>
      </c>
      <c r="B632" s="9" t="s">
        <v>670</v>
      </c>
      <c r="C632" s="9" t="s">
        <v>1319</v>
      </c>
      <c r="D632" s="10">
        <v>261.19356900000002</v>
      </c>
      <c r="E632" s="11">
        <v>105187.78241596412</v>
      </c>
      <c r="F632" s="11">
        <v>35062.594138654706</v>
      </c>
      <c r="G632" s="11">
        <v>35062.594138654706</v>
      </c>
      <c r="H632" s="11">
        <v>35062.594138654706</v>
      </c>
      <c r="I632" s="73"/>
      <c r="J632" s="11">
        <f t="shared" si="55"/>
        <v>35062.589999999997</v>
      </c>
      <c r="K632" s="11">
        <f t="shared" si="56"/>
        <v>35062.589999999997</v>
      </c>
      <c r="L632" s="11">
        <f t="shared" si="57"/>
        <v>35062.589999999997</v>
      </c>
      <c r="M632" s="11">
        <f t="shared" si="58"/>
        <v>105187.78</v>
      </c>
      <c r="N632" s="11">
        <f t="shared" si="54"/>
        <v>1.0000000009313226E-2</v>
      </c>
      <c r="O632" s="11">
        <f t="shared" si="59"/>
        <v>35062.600000000006</v>
      </c>
    </row>
    <row r="633" spans="1:15" x14ac:dyDescent="0.25">
      <c r="A633" s="9">
        <v>6016711</v>
      </c>
      <c r="B633" s="9" t="s">
        <v>671</v>
      </c>
      <c r="C633" s="9" t="s">
        <v>1320</v>
      </c>
      <c r="D633" s="10">
        <v>214.54536199999998</v>
      </c>
      <c r="E633" s="11">
        <v>86401.632868725996</v>
      </c>
      <c r="F633" s="11">
        <v>28800.544289575333</v>
      </c>
      <c r="G633" s="11">
        <v>28800.544289575333</v>
      </c>
      <c r="H633" s="11">
        <v>28800.544289575333</v>
      </c>
      <c r="I633" s="73"/>
      <c r="J633" s="11">
        <f t="shared" si="55"/>
        <v>28800.54</v>
      </c>
      <c r="K633" s="11">
        <f t="shared" si="56"/>
        <v>28800.54</v>
      </c>
      <c r="L633" s="11">
        <f t="shared" si="57"/>
        <v>28800.54</v>
      </c>
      <c r="M633" s="11">
        <f t="shared" si="58"/>
        <v>86401.63</v>
      </c>
      <c r="N633" s="11">
        <f t="shared" si="54"/>
        <v>1.0000000009313226E-2</v>
      </c>
      <c r="O633" s="11">
        <f t="shared" si="59"/>
        <v>28800.55000000001</v>
      </c>
    </row>
    <row r="634" spans="1:15" x14ac:dyDescent="0.25">
      <c r="A634" s="9">
        <v>6016729</v>
      </c>
      <c r="B634" s="9" t="s">
        <v>672</v>
      </c>
      <c r="C634" s="9" t="s">
        <v>1321</v>
      </c>
      <c r="D634" s="10">
        <v>226.159245</v>
      </c>
      <c r="E634" s="11">
        <v>91078.771753445122</v>
      </c>
      <c r="F634" s="11">
        <v>30359.590584481706</v>
      </c>
      <c r="G634" s="11">
        <v>30359.590584481706</v>
      </c>
      <c r="H634" s="11">
        <v>30359.590584481706</v>
      </c>
      <c r="I634" s="73"/>
      <c r="J634" s="11">
        <f t="shared" si="55"/>
        <v>30359.59</v>
      </c>
      <c r="K634" s="11">
        <f t="shared" si="56"/>
        <v>30359.59</v>
      </c>
      <c r="L634" s="11">
        <f t="shared" si="57"/>
        <v>30359.59</v>
      </c>
      <c r="M634" s="11">
        <f t="shared" si="58"/>
        <v>91078.77</v>
      </c>
      <c r="N634" s="11">
        <f t="shared" si="54"/>
        <v>0</v>
      </c>
      <c r="O634" s="11">
        <f t="shared" si="59"/>
        <v>30359.59</v>
      </c>
    </row>
    <row r="635" spans="1:15" x14ac:dyDescent="0.25">
      <c r="A635" s="9">
        <v>6016737</v>
      </c>
      <c r="B635" s="9" t="s">
        <v>673</v>
      </c>
      <c r="C635" s="9" t="s">
        <v>1322</v>
      </c>
      <c r="D635" s="10">
        <v>120.97514700000001</v>
      </c>
      <c r="E635" s="11">
        <v>48719.068731647349</v>
      </c>
      <c r="F635" s="11">
        <v>16239.689577215782</v>
      </c>
      <c r="G635" s="11">
        <v>16239.689577215782</v>
      </c>
      <c r="H635" s="11">
        <v>16239.689577215782</v>
      </c>
      <c r="I635" s="73"/>
      <c r="J635" s="11">
        <f t="shared" si="55"/>
        <v>16239.69</v>
      </c>
      <c r="K635" s="11">
        <f t="shared" si="56"/>
        <v>16239.69</v>
      </c>
      <c r="L635" s="11">
        <f t="shared" si="57"/>
        <v>16239.69</v>
      </c>
      <c r="M635" s="11">
        <f t="shared" si="58"/>
        <v>48719.07</v>
      </c>
      <c r="N635" s="11">
        <f t="shared" si="54"/>
        <v>0</v>
      </c>
      <c r="O635" s="11">
        <f t="shared" si="59"/>
        <v>16239.69</v>
      </c>
    </row>
    <row r="636" spans="1:15" x14ac:dyDescent="0.25">
      <c r="A636" s="9">
        <v>6016786</v>
      </c>
      <c r="B636" s="9" t="s">
        <v>674</v>
      </c>
      <c r="C636" s="9" t="s">
        <v>1323</v>
      </c>
      <c r="D636" s="10">
        <v>220.362696</v>
      </c>
      <c r="E636" s="11">
        <v>88744.387575037283</v>
      </c>
      <c r="F636" s="11">
        <v>29581.462525012426</v>
      </c>
      <c r="G636" s="11">
        <v>29581.462525012426</v>
      </c>
      <c r="H636" s="11">
        <v>29581.462525012426</v>
      </c>
      <c r="I636" s="73"/>
      <c r="J636" s="11">
        <f t="shared" si="55"/>
        <v>29581.46</v>
      </c>
      <c r="K636" s="11">
        <f t="shared" si="56"/>
        <v>29581.46</v>
      </c>
      <c r="L636" s="11">
        <f t="shared" si="57"/>
        <v>29581.46</v>
      </c>
      <c r="M636" s="11">
        <f t="shared" si="58"/>
        <v>88744.39</v>
      </c>
      <c r="N636" s="11">
        <f t="shared" si="54"/>
        <v>9.9999999947613105E-3</v>
      </c>
      <c r="O636" s="11">
        <f t="shared" si="59"/>
        <v>29581.469999999994</v>
      </c>
    </row>
    <row r="637" spans="1:15" x14ac:dyDescent="0.25">
      <c r="A637" s="9">
        <v>6016810</v>
      </c>
      <c r="B637" s="9" t="s">
        <v>675</v>
      </c>
      <c r="C637" s="9" t="s">
        <v>1324</v>
      </c>
      <c r="D637" s="10">
        <v>252.55394999999999</v>
      </c>
      <c r="E637" s="11">
        <v>101708.43808521288</v>
      </c>
      <c r="F637" s="11">
        <v>33902.812695070963</v>
      </c>
      <c r="G637" s="11">
        <v>33902.812695070963</v>
      </c>
      <c r="H637" s="11">
        <v>33902.812695070963</v>
      </c>
      <c r="I637" s="73"/>
      <c r="J637" s="11">
        <f t="shared" si="55"/>
        <v>33902.81</v>
      </c>
      <c r="K637" s="11">
        <f t="shared" si="56"/>
        <v>33902.81</v>
      </c>
      <c r="L637" s="11">
        <f t="shared" si="57"/>
        <v>33902.81</v>
      </c>
      <c r="M637" s="11">
        <f t="shared" si="58"/>
        <v>101708.44</v>
      </c>
      <c r="N637" s="11">
        <f t="shared" si="54"/>
        <v>1.0000000009313226E-2</v>
      </c>
      <c r="O637" s="11">
        <f t="shared" si="59"/>
        <v>33902.820000000007</v>
      </c>
    </row>
    <row r="638" spans="1:15" x14ac:dyDescent="0.25">
      <c r="A638" s="9">
        <v>6016869</v>
      </c>
      <c r="B638" s="9" t="s">
        <v>676</v>
      </c>
      <c r="C638" s="9" t="s">
        <v>1325</v>
      </c>
      <c r="D638" s="10">
        <v>173.47129800000002</v>
      </c>
      <c r="E638" s="11">
        <v>69860.300233651127</v>
      </c>
      <c r="F638" s="11">
        <v>23286.766744550376</v>
      </c>
      <c r="G638" s="11">
        <v>23286.766744550376</v>
      </c>
      <c r="H638" s="11">
        <v>23286.766744550376</v>
      </c>
      <c r="I638" s="73"/>
      <c r="J638" s="11">
        <f t="shared" si="55"/>
        <v>23286.77</v>
      </c>
      <c r="K638" s="11">
        <f t="shared" si="56"/>
        <v>23286.77</v>
      </c>
      <c r="L638" s="11">
        <f t="shared" si="57"/>
        <v>23286.77</v>
      </c>
      <c r="M638" s="11">
        <f t="shared" si="58"/>
        <v>69860.3</v>
      </c>
      <c r="N638" s="11">
        <f t="shared" si="54"/>
        <v>-9.9999999947613105E-3</v>
      </c>
      <c r="O638" s="11">
        <f t="shared" si="59"/>
        <v>23286.760000000006</v>
      </c>
    </row>
    <row r="639" spans="1:15" x14ac:dyDescent="0.25">
      <c r="A639" s="9">
        <v>6016877</v>
      </c>
      <c r="B639" s="9" t="s">
        <v>677</v>
      </c>
      <c r="C639" s="9" t="s">
        <v>1326</v>
      </c>
      <c r="D639" s="10">
        <v>344.95502999999997</v>
      </c>
      <c r="E639" s="11">
        <v>138920.16858551509</v>
      </c>
      <c r="F639" s="11">
        <v>46306.72286183836</v>
      </c>
      <c r="G639" s="11">
        <v>46306.72286183836</v>
      </c>
      <c r="H639" s="11">
        <v>46306.72286183836</v>
      </c>
      <c r="I639" s="73"/>
      <c r="J639" s="11">
        <f t="shared" si="55"/>
        <v>46306.720000000001</v>
      </c>
      <c r="K639" s="11">
        <f t="shared" si="56"/>
        <v>46306.720000000001</v>
      </c>
      <c r="L639" s="11">
        <f t="shared" si="57"/>
        <v>46306.720000000001</v>
      </c>
      <c r="M639" s="11">
        <f t="shared" si="58"/>
        <v>138920.17000000001</v>
      </c>
      <c r="N639" s="11">
        <f t="shared" si="54"/>
        <v>1.0000000009313226E-2</v>
      </c>
      <c r="O639" s="11">
        <f t="shared" si="59"/>
        <v>46306.73000000001</v>
      </c>
    </row>
    <row r="640" spans="1:15" x14ac:dyDescent="0.25">
      <c r="A640" s="9">
        <v>6016885</v>
      </c>
      <c r="B640" s="9" t="s">
        <v>678</v>
      </c>
      <c r="C640" s="9" t="s">
        <v>1327</v>
      </c>
      <c r="D640" s="10">
        <v>389.05843200000004</v>
      </c>
      <c r="E640" s="11">
        <v>156681.47515650422</v>
      </c>
      <c r="F640" s="11">
        <v>52227.158385501411</v>
      </c>
      <c r="G640" s="11">
        <v>52227.158385501411</v>
      </c>
      <c r="H640" s="11">
        <v>52227.158385501411</v>
      </c>
      <c r="I640" s="73"/>
      <c r="J640" s="11">
        <f t="shared" si="55"/>
        <v>52227.16</v>
      </c>
      <c r="K640" s="11">
        <f t="shared" si="56"/>
        <v>52227.16</v>
      </c>
      <c r="L640" s="11">
        <f t="shared" si="57"/>
        <v>52227.16</v>
      </c>
      <c r="M640" s="11">
        <f t="shared" si="58"/>
        <v>156681.48000000001</v>
      </c>
      <c r="N640" s="11">
        <f t="shared" si="54"/>
        <v>0</v>
      </c>
      <c r="O640" s="11">
        <f t="shared" si="59"/>
        <v>52227.16</v>
      </c>
    </row>
    <row r="641" spans="1:15" x14ac:dyDescent="0.25">
      <c r="A641" s="9">
        <v>6016943</v>
      </c>
      <c r="B641" s="9" t="s">
        <v>679</v>
      </c>
      <c r="C641" s="9" t="s">
        <v>1328</v>
      </c>
      <c r="D641" s="10">
        <v>65.459859999999992</v>
      </c>
      <c r="E641" s="11">
        <v>26361.971839587946</v>
      </c>
      <c r="F641" s="11">
        <v>8787.3239465293154</v>
      </c>
      <c r="G641" s="11">
        <v>8787.3239465293154</v>
      </c>
      <c r="H641" s="11">
        <v>8787.3239465293154</v>
      </c>
      <c r="I641" s="73"/>
      <c r="J641" s="11">
        <f t="shared" si="55"/>
        <v>8787.32</v>
      </c>
      <c r="K641" s="11">
        <f t="shared" si="56"/>
        <v>8787.32</v>
      </c>
      <c r="L641" s="11">
        <f t="shared" si="57"/>
        <v>8787.32</v>
      </c>
      <c r="M641" s="11">
        <f t="shared" si="58"/>
        <v>26361.97</v>
      </c>
      <c r="N641" s="11">
        <f t="shared" si="54"/>
        <v>1.0000000002037268E-2</v>
      </c>
      <c r="O641" s="11">
        <f t="shared" si="59"/>
        <v>8787.3300000000017</v>
      </c>
    </row>
    <row r="642" spans="1:15" x14ac:dyDescent="0.25">
      <c r="A642" s="9">
        <v>6016950</v>
      </c>
      <c r="B642" s="9" t="s">
        <v>680</v>
      </c>
      <c r="C642" s="9" t="s">
        <v>1329</v>
      </c>
      <c r="D642" s="10">
        <v>361.355344</v>
      </c>
      <c r="E642" s="11">
        <v>145524.89728228285</v>
      </c>
      <c r="F642" s="11">
        <v>48508.299094094284</v>
      </c>
      <c r="G642" s="11">
        <v>48508.299094094284</v>
      </c>
      <c r="H642" s="11">
        <v>48508.299094094284</v>
      </c>
      <c r="I642" s="73"/>
      <c r="J642" s="11">
        <f t="shared" si="55"/>
        <v>48508.3</v>
      </c>
      <c r="K642" s="11">
        <f t="shared" si="56"/>
        <v>48508.3</v>
      </c>
      <c r="L642" s="11">
        <f t="shared" si="57"/>
        <v>48508.3</v>
      </c>
      <c r="M642" s="11">
        <f t="shared" si="58"/>
        <v>145524.9</v>
      </c>
      <c r="N642" s="11">
        <f t="shared" ref="N642:N649" si="60">M642-SUM(J642:L642)</f>
        <v>0</v>
      </c>
      <c r="O642" s="11">
        <f t="shared" si="59"/>
        <v>48508.3</v>
      </c>
    </row>
    <row r="643" spans="1:15" x14ac:dyDescent="0.25">
      <c r="A643" s="9">
        <v>6016968</v>
      </c>
      <c r="B643" s="9" t="s">
        <v>681</v>
      </c>
      <c r="C643" s="9" t="s">
        <v>1330</v>
      </c>
      <c r="D643" s="10">
        <v>83.608219178082194</v>
      </c>
      <c r="E643" s="11">
        <v>33670.672676823633</v>
      </c>
      <c r="F643" s="11">
        <v>11223.557558941211</v>
      </c>
      <c r="G643" s="11">
        <v>11223.557558941211</v>
      </c>
      <c r="H643" s="11">
        <v>11223.557558941211</v>
      </c>
      <c r="I643" s="73"/>
      <c r="J643" s="11">
        <f t="shared" ref="J643:J649" si="61">ROUND(F643,2)</f>
        <v>11223.56</v>
      </c>
      <c r="K643" s="11">
        <f t="shared" ref="K643:K649" si="62">ROUND(G643,2)</f>
        <v>11223.56</v>
      </c>
      <c r="L643" s="11">
        <f t="shared" ref="L643:L649" si="63">ROUND(H643,2)</f>
        <v>11223.56</v>
      </c>
      <c r="M643" s="11">
        <f t="shared" ref="M643:M649" si="64">ROUND(E643,2)</f>
        <v>33670.67</v>
      </c>
      <c r="N643" s="11">
        <f t="shared" si="60"/>
        <v>-1.0000000002037268E-2</v>
      </c>
      <c r="O643" s="11">
        <f t="shared" ref="O643:O649" si="65">L643+N643</f>
        <v>11223.549999999997</v>
      </c>
    </row>
    <row r="644" spans="1:15" x14ac:dyDescent="0.25">
      <c r="A644" s="9">
        <v>6016976</v>
      </c>
      <c r="B644" s="9" t="s">
        <v>682</v>
      </c>
      <c r="C644" s="9" t="s">
        <v>1331</v>
      </c>
      <c r="D644" s="10">
        <v>123.69254771718582</v>
      </c>
      <c r="E644" s="11">
        <v>49813.419394531877</v>
      </c>
      <c r="F644" s="11">
        <v>16604.473131510626</v>
      </c>
      <c r="G644" s="11">
        <v>16604.473131510626</v>
      </c>
      <c r="H644" s="11">
        <v>16604.473131510626</v>
      </c>
      <c r="I644" s="73"/>
      <c r="J644" s="11">
        <f t="shared" si="61"/>
        <v>16604.47</v>
      </c>
      <c r="K644" s="11">
        <f t="shared" si="62"/>
        <v>16604.47</v>
      </c>
      <c r="L644" s="11">
        <f t="shared" si="63"/>
        <v>16604.47</v>
      </c>
      <c r="M644" s="11">
        <f t="shared" si="64"/>
        <v>49813.42</v>
      </c>
      <c r="N644" s="11">
        <f t="shared" si="60"/>
        <v>9.9999999947613105E-3</v>
      </c>
      <c r="O644" s="11">
        <f t="shared" si="65"/>
        <v>16604.479999999996</v>
      </c>
    </row>
    <row r="645" spans="1:15" x14ac:dyDescent="0.25">
      <c r="A645" s="9">
        <v>6016984</v>
      </c>
      <c r="B645" s="9" t="s">
        <v>683</v>
      </c>
      <c r="C645" s="9" t="s">
        <v>1332</v>
      </c>
      <c r="D645" s="10">
        <v>357.77534246575345</v>
      </c>
      <c r="E645" s="11">
        <v>144083.16032116671</v>
      </c>
      <c r="F645" s="11">
        <v>48027.720107055567</v>
      </c>
      <c r="G645" s="11">
        <v>48027.720107055567</v>
      </c>
      <c r="H645" s="11">
        <v>48027.720107055567</v>
      </c>
      <c r="I645" s="73"/>
      <c r="J645" s="11">
        <f t="shared" si="61"/>
        <v>48027.72</v>
      </c>
      <c r="K645" s="11">
        <f t="shared" si="62"/>
        <v>48027.72</v>
      </c>
      <c r="L645" s="11">
        <f t="shared" si="63"/>
        <v>48027.72</v>
      </c>
      <c r="M645" s="11">
        <f t="shared" si="64"/>
        <v>144083.16</v>
      </c>
      <c r="N645" s="11">
        <f t="shared" si="60"/>
        <v>0</v>
      </c>
      <c r="O645" s="11">
        <f t="shared" si="65"/>
        <v>48027.72</v>
      </c>
    </row>
    <row r="646" spans="1:15" x14ac:dyDescent="0.25">
      <c r="A646" s="9">
        <v>6016992</v>
      </c>
      <c r="B646" s="9" t="s">
        <v>684</v>
      </c>
      <c r="C646" s="9" t="s">
        <v>1333</v>
      </c>
      <c r="D646" s="10">
        <v>112.93667400264792</v>
      </c>
      <c r="E646" s="11">
        <v>45481.817708050847</v>
      </c>
      <c r="F646" s="11">
        <v>15160.605902683616</v>
      </c>
      <c r="G646" s="11">
        <v>15160.605902683616</v>
      </c>
      <c r="H646" s="11">
        <v>15160.605902683616</v>
      </c>
      <c r="I646" s="73"/>
      <c r="J646" s="11">
        <f t="shared" si="61"/>
        <v>15160.61</v>
      </c>
      <c r="K646" s="11">
        <f t="shared" si="62"/>
        <v>15160.61</v>
      </c>
      <c r="L646" s="11">
        <f t="shared" si="63"/>
        <v>15160.61</v>
      </c>
      <c r="M646" s="11">
        <f t="shared" si="64"/>
        <v>45481.82</v>
      </c>
      <c r="N646" s="11">
        <f t="shared" si="60"/>
        <v>-1.0000000002037268E-2</v>
      </c>
      <c r="O646" s="11">
        <f t="shared" si="65"/>
        <v>15160.599999999999</v>
      </c>
    </row>
    <row r="647" spans="1:15" x14ac:dyDescent="0.25">
      <c r="A647" s="9">
        <v>6017008</v>
      </c>
      <c r="B647" s="9" t="s">
        <v>685</v>
      </c>
      <c r="C647" s="9" t="s">
        <v>1334</v>
      </c>
      <c r="D647" s="10">
        <v>91.424926573572122</v>
      </c>
      <c r="E647" s="11">
        <v>36818.61433508878</v>
      </c>
      <c r="F647" s="11">
        <v>12272.871445029594</v>
      </c>
      <c r="G647" s="11">
        <v>12272.871445029594</v>
      </c>
      <c r="H647" s="11">
        <v>12272.871445029594</v>
      </c>
      <c r="I647" s="73"/>
      <c r="J647" s="11">
        <f t="shared" si="61"/>
        <v>12272.87</v>
      </c>
      <c r="K647" s="11">
        <f t="shared" si="62"/>
        <v>12272.87</v>
      </c>
      <c r="L647" s="11">
        <f t="shared" si="63"/>
        <v>12272.87</v>
      </c>
      <c r="M647" s="11">
        <f t="shared" si="64"/>
        <v>36818.61</v>
      </c>
      <c r="N647" s="11">
        <f t="shared" si="60"/>
        <v>0</v>
      </c>
      <c r="O647" s="11">
        <f t="shared" si="65"/>
        <v>12272.87</v>
      </c>
    </row>
    <row r="648" spans="1:15" x14ac:dyDescent="0.25">
      <c r="A648" s="9">
        <v>6019723</v>
      </c>
      <c r="B648" s="9" t="s">
        <v>686</v>
      </c>
      <c r="C648" s="9" t="s">
        <v>1335</v>
      </c>
      <c r="D648" s="10">
        <v>278.26761699999997</v>
      </c>
      <c r="E648" s="11">
        <v>112063.83703269827</v>
      </c>
      <c r="F648" s="11">
        <v>37354.612344232759</v>
      </c>
      <c r="G648" s="11">
        <v>37354.612344232759</v>
      </c>
      <c r="H648" s="11">
        <v>37354.612344232759</v>
      </c>
      <c r="I648" s="73"/>
      <c r="J648" s="11">
        <f t="shared" si="61"/>
        <v>37354.61</v>
      </c>
      <c r="K648" s="11">
        <f t="shared" si="62"/>
        <v>37354.61</v>
      </c>
      <c r="L648" s="11">
        <f t="shared" si="63"/>
        <v>37354.61</v>
      </c>
      <c r="M648" s="11">
        <f t="shared" si="64"/>
        <v>112063.84</v>
      </c>
      <c r="N648" s="11">
        <f t="shared" si="60"/>
        <v>9.9999999947613105E-3</v>
      </c>
      <c r="O648" s="11">
        <f t="shared" si="65"/>
        <v>37354.619999999995</v>
      </c>
    </row>
    <row r="649" spans="1:15" x14ac:dyDescent="0.25">
      <c r="A649" s="9">
        <v>6060524</v>
      </c>
      <c r="B649" s="9" t="s">
        <v>687</v>
      </c>
      <c r="C649" s="9" t="s">
        <v>1336</v>
      </c>
      <c r="D649" s="10">
        <v>89.780469999999994</v>
      </c>
      <c r="E649" s="11">
        <v>36156.359361064489</v>
      </c>
      <c r="F649" s="11">
        <v>12052.119787021496</v>
      </c>
      <c r="G649" s="11">
        <v>12052.119787021496</v>
      </c>
      <c r="H649" s="11">
        <v>12052.119787021496</v>
      </c>
      <c r="I649" s="73"/>
      <c r="J649" s="11">
        <f t="shared" si="61"/>
        <v>12052.12</v>
      </c>
      <c r="K649" s="11">
        <f t="shared" si="62"/>
        <v>12052.12</v>
      </c>
      <c r="L649" s="11">
        <f t="shared" si="63"/>
        <v>12052.12</v>
      </c>
      <c r="M649" s="11">
        <f t="shared" si="64"/>
        <v>36156.36</v>
      </c>
      <c r="N649" s="11">
        <f t="shared" si="60"/>
        <v>0</v>
      </c>
      <c r="O649" s="11">
        <f t="shared" si="65"/>
        <v>12052.12</v>
      </c>
    </row>
    <row r="650" spans="1:15" x14ac:dyDescent="0.25">
      <c r="E650" s="11">
        <f>SUM(E2:E649)</f>
        <v>71006691.921561703</v>
      </c>
      <c r="J650" s="11">
        <f>SUM(J2:J649)</f>
        <v>23668897.370000012</v>
      </c>
      <c r="K650" s="11">
        <f>SUM(K2:K649)</f>
        <v>23668897.370000012</v>
      </c>
      <c r="L650" s="11">
        <f>SUM(L2:L649)</f>
        <v>23668897.370000012</v>
      </c>
      <c r="M650" s="11">
        <f>SUM(M2:M649)</f>
        <v>71006691.920000032</v>
      </c>
      <c r="O650" s="11">
        <f>SUM(O2:O649)</f>
        <v>23668897.180000011</v>
      </c>
    </row>
  </sheetData>
  <autoFilter ref="A1:N650" xr:uid="{FF9997FE-7384-4AE9-97B0-5303FEBFE24C}"/>
  <conditionalFormatting sqref="B1:C1048576">
    <cfRule type="duplicateValues" dxfId="0" priority="1"/>
  </conditionalFormatting>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4735A7862D614C885DE49378ECB09A" ma:contentTypeVersion="12" ma:contentTypeDescription="Create a new document." ma:contentTypeScope="" ma:versionID="c13b4d5ea817af2d710dc8e84f52a3ea">
  <xsd:schema xmlns:xsd="http://www.w3.org/2001/XMLSchema" xmlns:xs="http://www.w3.org/2001/XMLSchema" xmlns:p="http://schemas.microsoft.com/office/2006/metadata/properties" xmlns:ns2="69690a69-137c-47a0-9ee3-7762cdac8e9f" xmlns:ns3="de2ee8f1-7824-4cdb-8cb4-1e3d4d88bdcc" targetNamespace="http://schemas.microsoft.com/office/2006/metadata/properties" ma:root="true" ma:fieldsID="4439399efe9b360894d6e916dbca89aa" ns2:_="" ns3:_="">
    <xsd:import namespace="69690a69-137c-47a0-9ee3-7762cdac8e9f"/>
    <xsd:import namespace="de2ee8f1-7824-4cdb-8cb4-1e3d4d88bd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690a69-137c-47a0-9ee3-7762cdac8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2ee8f1-7824-4cdb-8cb4-1e3d4d88bdc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D01F5B-36BD-4248-9900-542F086C5D36}">
  <ds:schemaRefs>
    <ds:schemaRef ds:uri="http://schemas.microsoft.com/sharepoint/v3/contenttype/forms"/>
  </ds:schemaRefs>
</ds:datastoreItem>
</file>

<file path=customXml/itemProps2.xml><?xml version="1.0" encoding="utf-8"?>
<ds:datastoreItem xmlns:ds="http://schemas.openxmlformats.org/officeDocument/2006/customXml" ds:itemID="{5A39C8DC-6156-4427-BE47-A898BA2BC94A}">
  <ds:schemaRefs>
    <ds:schemaRef ds:uri="http://schemas.microsoft.com/office/2006/metadata/properties"/>
    <ds:schemaRef ds:uri="69690a69-137c-47a0-9ee3-7762cdac8e9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2ee8f1-7824-4cdb-8cb4-1e3d4d88bdcc"/>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2CC54AB5-0A58-4558-9170-E8E6B9732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690a69-137c-47a0-9ee3-7762cdac8e9f"/>
    <ds:schemaRef ds:uri="de2ee8f1-7824-4cdb-8cb4-1e3d4d88bd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Form</vt:lpstr>
      <vt:lpstr>BIMP language</vt:lpstr>
      <vt:lpstr>US Treasury ARPA Categories</vt:lpstr>
      <vt:lpstr>Drop Down</vt:lpstr>
      <vt:lpstr>Facility Payment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Andy</dc:creator>
  <cp:lastModifiedBy>Finfrock, Ramona</cp:lastModifiedBy>
  <dcterms:created xsi:type="dcterms:W3CDTF">2021-07-02T19:37:27Z</dcterms:created>
  <dcterms:modified xsi:type="dcterms:W3CDTF">2023-04-19T13:18:14Z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0x010100BF4735A7862D614C885DE49378ECB09A</vt:lpwstr>
  </property>
</Properties>
</file>