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6AB\Formatted for Web\"/>
    </mc:Choice>
  </mc:AlternateContent>
  <xr:revisionPtr revIDLastSave="0" documentId="8_{2A907A9D-16D4-4D94-A46B-562DB21B4BB4}" xr6:coauthVersionLast="47" xr6:coauthVersionMax="47" xr10:uidLastSave="{00000000-0000-0000-0000-000000000000}"/>
  <bookViews>
    <workbookView xWindow="28680" yWindow="-75" windowWidth="29040" windowHeight="15720" xr2:uid="{46818260-7F5D-431F-9CD2-729908CDED77}"/>
  </bookViews>
  <sheets>
    <sheet name="Staffing Incentive" sheetId="5" r:id="rId1"/>
    <sheet name="Medicaid Utilization %" sheetId="2" r:id="rId2"/>
  </sheet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%'!$A$7:$N$657</definedName>
    <definedName name="_xlnm._FilterDatabase" localSheetId="0" hidden="1">'Staffing Incentive'!$A$7:$Z$657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#REF!</definedName>
    <definedName name="moveable4000CFA">#REF!</definedName>
    <definedName name="new_fac">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%'!$1:$7</definedName>
    <definedName name="_xlnm.Print_Titles" localSheetId="0">'Staffing Incentive'!$A:$B,'Staffing Incentive'!$1:$7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5" l="1"/>
  <c r="L7" i="5"/>
  <c r="F8" i="5"/>
  <c r="H8" i="5"/>
  <c r="I8" i="5"/>
  <c r="J8" i="5" s="1"/>
  <c r="L8" i="5" s="1"/>
  <c r="M8" i="5" s="1"/>
  <c r="N8" i="5" s="1"/>
  <c r="U8" i="5"/>
  <c r="V8" i="5"/>
  <c r="W8" i="5"/>
  <c r="X8" i="5" s="1"/>
  <c r="Z8" i="5"/>
  <c r="F9" i="5"/>
  <c r="H9" i="5"/>
  <c r="I9" i="5"/>
  <c r="U9" i="5"/>
  <c r="V9" i="5"/>
  <c r="W9" i="5"/>
  <c r="X9" i="5"/>
  <c r="Z9" i="5"/>
  <c r="F10" i="5"/>
  <c r="H10" i="5"/>
  <c r="I10" i="5"/>
  <c r="J10" i="5"/>
  <c r="L10" i="5" s="1"/>
  <c r="M10" i="5" s="1"/>
  <c r="N10" i="5" s="1"/>
  <c r="U10" i="5"/>
  <c r="V10" i="5"/>
  <c r="W10" i="5"/>
  <c r="X10" i="5" s="1"/>
  <c r="Z10" i="5"/>
  <c r="F11" i="5"/>
  <c r="H11" i="5"/>
  <c r="I11" i="5"/>
  <c r="J11" i="5" s="1"/>
  <c r="L11" i="5" s="1"/>
  <c r="M11" i="5" s="1"/>
  <c r="N11" i="5" s="1"/>
  <c r="U11" i="5"/>
  <c r="V11" i="5"/>
  <c r="Y11" i="5" s="1"/>
  <c r="P11" i="5" s="1"/>
  <c r="W11" i="5"/>
  <c r="X11" i="5"/>
  <c r="Z11" i="5"/>
  <c r="F12" i="5"/>
  <c r="H12" i="5"/>
  <c r="J12" i="5" s="1"/>
  <c r="L12" i="5" s="1"/>
  <c r="M12" i="5" s="1"/>
  <c r="N12" i="5" s="1"/>
  <c r="I12" i="5"/>
  <c r="U12" i="5"/>
  <c r="V12" i="5"/>
  <c r="Y12" i="5" s="1"/>
  <c r="P12" i="5" s="1"/>
  <c r="W12" i="5"/>
  <c r="X12" i="5"/>
  <c r="Z12" i="5"/>
  <c r="F13" i="5"/>
  <c r="H13" i="5"/>
  <c r="J13" i="5" s="1"/>
  <c r="L13" i="5" s="1"/>
  <c r="M13" i="5" s="1"/>
  <c r="N13" i="5" s="1"/>
  <c r="I13" i="5"/>
  <c r="U13" i="5"/>
  <c r="V13" i="5" s="1"/>
  <c r="W13" i="5"/>
  <c r="X13" i="5" s="1"/>
  <c r="Z13" i="5"/>
  <c r="F14" i="5"/>
  <c r="H14" i="5"/>
  <c r="I14" i="5"/>
  <c r="U14" i="5"/>
  <c r="V14" i="5" s="1"/>
  <c r="W14" i="5"/>
  <c r="X14" i="5"/>
  <c r="Z14" i="5"/>
  <c r="F15" i="5"/>
  <c r="H15" i="5"/>
  <c r="I15" i="5"/>
  <c r="U15" i="5"/>
  <c r="V15" i="5"/>
  <c r="W15" i="5"/>
  <c r="X15" i="5"/>
  <c r="Z15" i="5"/>
  <c r="F16" i="5"/>
  <c r="H16" i="5"/>
  <c r="I16" i="5"/>
  <c r="U16" i="5"/>
  <c r="V16" i="5"/>
  <c r="W16" i="5"/>
  <c r="X16" i="5"/>
  <c r="Z16" i="5"/>
  <c r="F17" i="5"/>
  <c r="H17" i="5"/>
  <c r="I17" i="5"/>
  <c r="U17" i="5"/>
  <c r="V17" i="5"/>
  <c r="W17" i="5"/>
  <c r="X17" i="5"/>
  <c r="Z17" i="5"/>
  <c r="F18" i="5"/>
  <c r="H18" i="5"/>
  <c r="I18" i="5"/>
  <c r="J18" i="5"/>
  <c r="L18" i="5" s="1"/>
  <c r="M18" i="5"/>
  <c r="N18" i="5" s="1"/>
  <c r="U18" i="5"/>
  <c r="V18" i="5"/>
  <c r="W18" i="5"/>
  <c r="X18" i="5"/>
  <c r="Z18" i="5"/>
  <c r="F19" i="5"/>
  <c r="H19" i="5"/>
  <c r="I19" i="5"/>
  <c r="J19" i="5" s="1"/>
  <c r="L19" i="5" s="1"/>
  <c r="M19" i="5" s="1"/>
  <c r="N19" i="5" s="1"/>
  <c r="U19" i="5"/>
  <c r="V19" i="5" s="1"/>
  <c r="W19" i="5"/>
  <c r="X19" i="5" s="1"/>
  <c r="Z19" i="5"/>
  <c r="F20" i="5"/>
  <c r="H20" i="5"/>
  <c r="J20" i="5" s="1"/>
  <c r="L20" i="5" s="1"/>
  <c r="I20" i="5"/>
  <c r="M20" i="5"/>
  <c r="N20" i="5" s="1"/>
  <c r="U20" i="5"/>
  <c r="V20" i="5"/>
  <c r="W20" i="5"/>
  <c r="X20" i="5"/>
  <c r="Z20" i="5"/>
  <c r="F21" i="5"/>
  <c r="H21" i="5"/>
  <c r="I21" i="5"/>
  <c r="U21" i="5"/>
  <c r="V21" i="5"/>
  <c r="W21" i="5"/>
  <c r="X21" i="5"/>
  <c r="Z21" i="5"/>
  <c r="F22" i="5"/>
  <c r="H22" i="5"/>
  <c r="I22" i="5"/>
  <c r="U22" i="5"/>
  <c r="V22" i="5"/>
  <c r="W22" i="5"/>
  <c r="X22" i="5" s="1"/>
  <c r="Z22" i="5"/>
  <c r="F23" i="5"/>
  <c r="J23" i="5" s="1"/>
  <c r="L23" i="5" s="1"/>
  <c r="M23" i="5" s="1"/>
  <c r="N23" i="5" s="1"/>
  <c r="H23" i="5"/>
  <c r="I23" i="5"/>
  <c r="U23" i="5"/>
  <c r="V23" i="5"/>
  <c r="W23" i="5"/>
  <c r="X23" i="5" s="1"/>
  <c r="Z23" i="5"/>
  <c r="F24" i="5"/>
  <c r="H24" i="5"/>
  <c r="J24" i="5" s="1"/>
  <c r="L24" i="5" s="1"/>
  <c r="M24" i="5" s="1"/>
  <c r="N24" i="5" s="1"/>
  <c r="I24" i="5"/>
  <c r="U24" i="5"/>
  <c r="V24" i="5"/>
  <c r="Y24" i="5" s="1"/>
  <c r="P24" i="5" s="1"/>
  <c r="W24" i="5"/>
  <c r="X24" i="5" s="1"/>
  <c r="Z24" i="5"/>
  <c r="F25" i="5"/>
  <c r="H25" i="5"/>
  <c r="I25" i="5"/>
  <c r="J25" i="5"/>
  <c r="L25" i="5" s="1"/>
  <c r="M25" i="5" s="1"/>
  <c r="N25" i="5" s="1"/>
  <c r="U25" i="5"/>
  <c r="V25" i="5" s="1"/>
  <c r="W25" i="5"/>
  <c r="X25" i="5"/>
  <c r="Z25" i="5"/>
  <c r="F26" i="5"/>
  <c r="H26" i="5"/>
  <c r="I26" i="5"/>
  <c r="J26" i="5"/>
  <c r="L26" i="5" s="1"/>
  <c r="M26" i="5" s="1"/>
  <c r="N26" i="5" s="1"/>
  <c r="U26" i="5"/>
  <c r="V26" i="5" s="1"/>
  <c r="W26" i="5"/>
  <c r="X26" i="5" s="1"/>
  <c r="Z26" i="5"/>
  <c r="F27" i="5"/>
  <c r="H27" i="5"/>
  <c r="I27" i="5"/>
  <c r="J27" i="5" s="1"/>
  <c r="L27" i="5" s="1"/>
  <c r="M27" i="5" s="1"/>
  <c r="N27" i="5" s="1"/>
  <c r="U27" i="5"/>
  <c r="V27" i="5" s="1"/>
  <c r="W27" i="5"/>
  <c r="X27" i="5" s="1"/>
  <c r="Z27" i="5"/>
  <c r="F28" i="5"/>
  <c r="H28" i="5"/>
  <c r="I28" i="5"/>
  <c r="U28" i="5"/>
  <c r="V28" i="5" s="1"/>
  <c r="W28" i="5"/>
  <c r="X28" i="5" s="1"/>
  <c r="Z28" i="5"/>
  <c r="F29" i="5"/>
  <c r="H29" i="5"/>
  <c r="J29" i="5" s="1"/>
  <c r="L29" i="5" s="1"/>
  <c r="M29" i="5" s="1"/>
  <c r="N29" i="5" s="1"/>
  <c r="I29" i="5"/>
  <c r="U29" i="5"/>
  <c r="V29" i="5" s="1"/>
  <c r="Y29" i="5" s="1"/>
  <c r="P29" i="5" s="1"/>
  <c r="W29" i="5"/>
  <c r="X29" i="5"/>
  <c r="Z29" i="5"/>
  <c r="F30" i="5"/>
  <c r="H30" i="5"/>
  <c r="I30" i="5"/>
  <c r="U30" i="5"/>
  <c r="V30" i="5"/>
  <c r="W30" i="5"/>
  <c r="X30" i="5"/>
  <c r="Z30" i="5"/>
  <c r="F31" i="5"/>
  <c r="H31" i="5"/>
  <c r="J31" i="5" s="1"/>
  <c r="L31" i="5" s="1"/>
  <c r="M31" i="5" s="1"/>
  <c r="N31" i="5" s="1"/>
  <c r="I31" i="5"/>
  <c r="U31" i="5"/>
  <c r="V31" i="5"/>
  <c r="Y31" i="5" s="1"/>
  <c r="P31" i="5" s="1"/>
  <c r="W31" i="5"/>
  <c r="X31" i="5"/>
  <c r="Z31" i="5"/>
  <c r="F32" i="5"/>
  <c r="H32" i="5"/>
  <c r="I32" i="5"/>
  <c r="J32" i="5"/>
  <c r="L32" i="5" s="1"/>
  <c r="M32" i="5"/>
  <c r="N32" i="5" s="1"/>
  <c r="U32" i="5"/>
  <c r="V32" i="5"/>
  <c r="Y32" i="5" s="1"/>
  <c r="P32" i="5" s="1"/>
  <c r="W32" i="5"/>
  <c r="X32" i="5" s="1"/>
  <c r="Z32" i="5"/>
  <c r="F33" i="5"/>
  <c r="H33" i="5"/>
  <c r="I33" i="5"/>
  <c r="U33" i="5"/>
  <c r="V33" i="5"/>
  <c r="W33" i="5"/>
  <c r="X33" i="5"/>
  <c r="Z33" i="5"/>
  <c r="F34" i="5"/>
  <c r="H34" i="5"/>
  <c r="I34" i="5"/>
  <c r="U34" i="5"/>
  <c r="V34" i="5"/>
  <c r="W34" i="5"/>
  <c r="X34" i="5"/>
  <c r="Z34" i="5"/>
  <c r="F35" i="5"/>
  <c r="H35" i="5"/>
  <c r="I35" i="5"/>
  <c r="U35" i="5"/>
  <c r="V35" i="5" s="1"/>
  <c r="W35" i="5"/>
  <c r="X35" i="5"/>
  <c r="Z35" i="5"/>
  <c r="F36" i="5"/>
  <c r="H36" i="5"/>
  <c r="J36" i="5" s="1"/>
  <c r="L36" i="5" s="1"/>
  <c r="M36" i="5" s="1"/>
  <c r="N36" i="5" s="1"/>
  <c r="I36" i="5"/>
  <c r="U36" i="5"/>
  <c r="V36" i="5"/>
  <c r="W36" i="5"/>
  <c r="X36" i="5"/>
  <c r="Z36" i="5"/>
  <c r="F37" i="5"/>
  <c r="J37" i="5" s="1"/>
  <c r="L37" i="5" s="1"/>
  <c r="M37" i="5" s="1"/>
  <c r="N37" i="5" s="1"/>
  <c r="H37" i="5"/>
  <c r="I37" i="5"/>
  <c r="U37" i="5"/>
  <c r="V37" i="5"/>
  <c r="W37" i="5"/>
  <c r="X37" i="5" s="1"/>
  <c r="Z37" i="5"/>
  <c r="F38" i="5"/>
  <c r="H38" i="5"/>
  <c r="I38" i="5"/>
  <c r="J38" i="5"/>
  <c r="L38" i="5" s="1"/>
  <c r="M38" i="5"/>
  <c r="N38" i="5" s="1"/>
  <c r="U38" i="5"/>
  <c r="V38" i="5" s="1"/>
  <c r="W38" i="5"/>
  <c r="X38" i="5" s="1"/>
  <c r="Z38" i="5"/>
  <c r="F39" i="5"/>
  <c r="H39" i="5"/>
  <c r="I39" i="5"/>
  <c r="U39" i="5"/>
  <c r="V39" i="5"/>
  <c r="Y39" i="5" s="1"/>
  <c r="P39" i="5" s="1"/>
  <c r="W39" i="5"/>
  <c r="X39" i="5" s="1"/>
  <c r="Z39" i="5"/>
  <c r="F40" i="5"/>
  <c r="H40" i="5"/>
  <c r="I40" i="5"/>
  <c r="J40" i="5"/>
  <c r="L40" i="5" s="1"/>
  <c r="M40" i="5" s="1"/>
  <c r="N40" i="5" s="1"/>
  <c r="U40" i="5"/>
  <c r="V40" i="5" s="1"/>
  <c r="Y40" i="5" s="1"/>
  <c r="P40" i="5" s="1"/>
  <c r="W40" i="5"/>
  <c r="X40" i="5"/>
  <c r="Z40" i="5"/>
  <c r="F41" i="5"/>
  <c r="H41" i="5"/>
  <c r="J41" i="5" s="1"/>
  <c r="L41" i="5" s="1"/>
  <c r="M41" i="5" s="1"/>
  <c r="N41" i="5" s="1"/>
  <c r="I41" i="5"/>
  <c r="U41" i="5"/>
  <c r="V41" i="5" s="1"/>
  <c r="W41" i="5"/>
  <c r="X41" i="5"/>
  <c r="Z41" i="5"/>
  <c r="F42" i="5"/>
  <c r="H42" i="5"/>
  <c r="I42" i="5"/>
  <c r="U42" i="5"/>
  <c r="V42" i="5" s="1"/>
  <c r="W42" i="5"/>
  <c r="X42" i="5"/>
  <c r="Z42" i="5"/>
  <c r="F43" i="5"/>
  <c r="H43" i="5"/>
  <c r="I43" i="5"/>
  <c r="J43" i="5"/>
  <c r="L43" i="5" s="1"/>
  <c r="M43" i="5" s="1"/>
  <c r="N43" i="5" s="1"/>
  <c r="U43" i="5"/>
  <c r="V43" i="5"/>
  <c r="W43" i="5"/>
  <c r="X43" i="5"/>
  <c r="Z43" i="5"/>
  <c r="F44" i="5"/>
  <c r="H44" i="5"/>
  <c r="I44" i="5"/>
  <c r="U44" i="5"/>
  <c r="V44" i="5"/>
  <c r="W44" i="5"/>
  <c r="X44" i="5"/>
  <c r="Z44" i="5"/>
  <c r="F45" i="5"/>
  <c r="H45" i="5"/>
  <c r="I45" i="5"/>
  <c r="U45" i="5"/>
  <c r="V45" i="5" s="1"/>
  <c r="W45" i="5"/>
  <c r="X45" i="5"/>
  <c r="Z45" i="5"/>
  <c r="F46" i="5"/>
  <c r="H46" i="5"/>
  <c r="I46" i="5"/>
  <c r="J46" i="5"/>
  <c r="L46" i="5" s="1"/>
  <c r="M46" i="5" s="1"/>
  <c r="N46" i="5" s="1"/>
  <c r="U46" i="5"/>
  <c r="V46" i="5"/>
  <c r="W46" i="5"/>
  <c r="X46" i="5"/>
  <c r="Z46" i="5"/>
  <c r="F47" i="5"/>
  <c r="H47" i="5"/>
  <c r="J47" i="5" s="1"/>
  <c r="L47" i="5" s="1"/>
  <c r="M47" i="5" s="1"/>
  <c r="N47" i="5" s="1"/>
  <c r="I47" i="5"/>
  <c r="U47" i="5"/>
  <c r="V47" i="5"/>
  <c r="Y47" i="5" s="1"/>
  <c r="W47" i="5"/>
  <c r="X47" i="5"/>
  <c r="Z47" i="5"/>
  <c r="F48" i="5"/>
  <c r="H48" i="5"/>
  <c r="J48" i="5" s="1"/>
  <c r="L48" i="5" s="1"/>
  <c r="M48" i="5" s="1"/>
  <c r="N48" i="5" s="1"/>
  <c r="I48" i="5"/>
  <c r="U48" i="5"/>
  <c r="V48" i="5"/>
  <c r="W48" i="5"/>
  <c r="X48" i="5"/>
  <c r="Z48" i="5"/>
  <c r="F49" i="5"/>
  <c r="H49" i="5"/>
  <c r="I49" i="5"/>
  <c r="U49" i="5"/>
  <c r="V49" i="5"/>
  <c r="W49" i="5"/>
  <c r="X49" i="5"/>
  <c r="Z49" i="5"/>
  <c r="F50" i="5"/>
  <c r="H50" i="5"/>
  <c r="J50" i="5" s="1"/>
  <c r="L50" i="5" s="1"/>
  <c r="M50" i="5" s="1"/>
  <c r="N50" i="5" s="1"/>
  <c r="I50" i="5"/>
  <c r="U50" i="5"/>
  <c r="V50" i="5"/>
  <c r="W50" i="5"/>
  <c r="X50" i="5"/>
  <c r="Z50" i="5"/>
  <c r="F51" i="5"/>
  <c r="H51" i="5"/>
  <c r="I51" i="5"/>
  <c r="U51" i="5"/>
  <c r="V51" i="5"/>
  <c r="W51" i="5"/>
  <c r="X51" i="5" s="1"/>
  <c r="Z51" i="5"/>
  <c r="F52" i="5"/>
  <c r="J52" i="5" s="1"/>
  <c r="L52" i="5" s="1"/>
  <c r="M52" i="5" s="1"/>
  <c r="N52" i="5" s="1"/>
  <c r="H52" i="5"/>
  <c r="I52" i="5"/>
  <c r="U52" i="5"/>
  <c r="V52" i="5"/>
  <c r="W52" i="5"/>
  <c r="X52" i="5" s="1"/>
  <c r="Z52" i="5"/>
  <c r="F53" i="5"/>
  <c r="H53" i="5"/>
  <c r="I53" i="5"/>
  <c r="J53" i="5"/>
  <c r="L53" i="5" s="1"/>
  <c r="M53" i="5"/>
  <c r="N53" i="5" s="1"/>
  <c r="P53" i="5"/>
  <c r="U53" i="5"/>
  <c r="V53" i="5" s="1"/>
  <c r="Y53" i="5" s="1"/>
  <c r="W53" i="5"/>
  <c r="X53" i="5"/>
  <c r="Z53" i="5"/>
  <c r="F54" i="5"/>
  <c r="H54" i="5"/>
  <c r="I54" i="5"/>
  <c r="J54" i="5"/>
  <c r="L54" i="5" s="1"/>
  <c r="M54" i="5" s="1"/>
  <c r="N54" i="5" s="1"/>
  <c r="U54" i="5"/>
  <c r="V54" i="5"/>
  <c r="W54" i="5"/>
  <c r="X54" i="5"/>
  <c r="Z54" i="5"/>
  <c r="F55" i="5"/>
  <c r="H55" i="5"/>
  <c r="I55" i="5"/>
  <c r="U55" i="5"/>
  <c r="V55" i="5"/>
  <c r="W55" i="5"/>
  <c r="X55" i="5"/>
  <c r="Z55" i="5"/>
  <c r="F56" i="5"/>
  <c r="J56" i="5" s="1"/>
  <c r="L56" i="5" s="1"/>
  <c r="M56" i="5" s="1"/>
  <c r="N56" i="5" s="1"/>
  <c r="H56" i="5"/>
  <c r="I56" i="5"/>
  <c r="U56" i="5"/>
  <c r="V56" i="5"/>
  <c r="W56" i="5"/>
  <c r="X56" i="5" s="1"/>
  <c r="Z56" i="5"/>
  <c r="F57" i="5"/>
  <c r="H57" i="5"/>
  <c r="I57" i="5"/>
  <c r="U57" i="5"/>
  <c r="V57" i="5"/>
  <c r="W57" i="5"/>
  <c r="X57" i="5" s="1"/>
  <c r="Z57" i="5"/>
  <c r="F58" i="5"/>
  <c r="H58" i="5"/>
  <c r="I58" i="5"/>
  <c r="U58" i="5"/>
  <c r="V58" i="5"/>
  <c r="W58" i="5"/>
  <c r="X58" i="5" s="1"/>
  <c r="Z58" i="5"/>
  <c r="F59" i="5"/>
  <c r="J59" i="5" s="1"/>
  <c r="L59" i="5" s="1"/>
  <c r="M59" i="5" s="1"/>
  <c r="N59" i="5" s="1"/>
  <c r="H59" i="5"/>
  <c r="I59" i="5"/>
  <c r="U59" i="5"/>
  <c r="V59" i="5"/>
  <c r="W59" i="5"/>
  <c r="X59" i="5" s="1"/>
  <c r="Z59" i="5"/>
  <c r="F60" i="5"/>
  <c r="H60" i="5"/>
  <c r="I60" i="5"/>
  <c r="J60" i="5"/>
  <c r="L60" i="5" s="1"/>
  <c r="M60" i="5" s="1"/>
  <c r="N60" i="5" s="1"/>
  <c r="U60" i="5"/>
  <c r="V60" i="5" s="1"/>
  <c r="W60" i="5"/>
  <c r="X60" i="5"/>
  <c r="Z60" i="5"/>
  <c r="F61" i="5"/>
  <c r="H61" i="5"/>
  <c r="I61" i="5"/>
  <c r="J61" i="5"/>
  <c r="L61" i="5" s="1"/>
  <c r="M61" i="5" s="1"/>
  <c r="N61" i="5" s="1"/>
  <c r="U61" i="5"/>
  <c r="V61" i="5" s="1"/>
  <c r="Y61" i="5" s="1"/>
  <c r="P61" i="5" s="1"/>
  <c r="W61" i="5"/>
  <c r="X61" i="5"/>
  <c r="Z61" i="5"/>
  <c r="F62" i="5"/>
  <c r="H62" i="5"/>
  <c r="J62" i="5" s="1"/>
  <c r="L62" i="5" s="1"/>
  <c r="M62" i="5" s="1"/>
  <c r="N62" i="5" s="1"/>
  <c r="I62" i="5"/>
  <c r="U62" i="5"/>
  <c r="V62" i="5"/>
  <c r="W62" i="5"/>
  <c r="X62" i="5"/>
  <c r="Z62" i="5"/>
  <c r="F63" i="5"/>
  <c r="H63" i="5"/>
  <c r="J63" i="5" s="1"/>
  <c r="L63" i="5" s="1"/>
  <c r="M63" i="5" s="1"/>
  <c r="N63" i="5" s="1"/>
  <c r="I63" i="5"/>
  <c r="U63" i="5"/>
  <c r="V63" i="5"/>
  <c r="W63" i="5"/>
  <c r="X63" i="5"/>
  <c r="Z63" i="5"/>
  <c r="F64" i="5"/>
  <c r="H64" i="5"/>
  <c r="I64" i="5"/>
  <c r="U64" i="5"/>
  <c r="V64" i="5"/>
  <c r="Y64" i="5" s="1"/>
  <c r="P64" i="5" s="1"/>
  <c r="W64" i="5"/>
  <c r="X64" i="5" s="1"/>
  <c r="Z64" i="5"/>
  <c r="F65" i="5"/>
  <c r="H65" i="5"/>
  <c r="I65" i="5"/>
  <c r="U65" i="5"/>
  <c r="V65" i="5"/>
  <c r="W65" i="5"/>
  <c r="X65" i="5" s="1"/>
  <c r="Z65" i="5"/>
  <c r="F66" i="5"/>
  <c r="H66" i="5"/>
  <c r="I66" i="5"/>
  <c r="U66" i="5"/>
  <c r="V66" i="5"/>
  <c r="W66" i="5"/>
  <c r="X66" i="5" s="1"/>
  <c r="Z66" i="5"/>
  <c r="F67" i="5"/>
  <c r="H67" i="5"/>
  <c r="I67" i="5"/>
  <c r="J67" i="5"/>
  <c r="L67" i="5" s="1"/>
  <c r="M67" i="5" s="1"/>
  <c r="N67" i="5" s="1"/>
  <c r="U67" i="5"/>
  <c r="V67" i="5" s="1"/>
  <c r="W67" i="5"/>
  <c r="X67" i="5" s="1"/>
  <c r="Z67" i="5"/>
  <c r="F68" i="5"/>
  <c r="H68" i="5"/>
  <c r="I68" i="5"/>
  <c r="J68" i="5"/>
  <c r="L68" i="5" s="1"/>
  <c r="M68" i="5" s="1"/>
  <c r="N68" i="5" s="1"/>
  <c r="U68" i="5"/>
  <c r="V68" i="5" s="1"/>
  <c r="W68" i="5"/>
  <c r="X68" i="5" s="1"/>
  <c r="Z68" i="5"/>
  <c r="F69" i="5"/>
  <c r="H69" i="5"/>
  <c r="I69" i="5"/>
  <c r="J69" i="5" s="1"/>
  <c r="L69" i="5" s="1"/>
  <c r="M69" i="5" s="1"/>
  <c r="N69" i="5" s="1"/>
  <c r="U69" i="5"/>
  <c r="V69" i="5"/>
  <c r="W69" i="5"/>
  <c r="X69" i="5"/>
  <c r="Z69" i="5"/>
  <c r="F70" i="5"/>
  <c r="H70" i="5"/>
  <c r="I70" i="5"/>
  <c r="U70" i="5"/>
  <c r="V70" i="5"/>
  <c r="W70" i="5"/>
  <c r="X70" i="5" s="1"/>
  <c r="Z70" i="5"/>
  <c r="F71" i="5"/>
  <c r="H71" i="5"/>
  <c r="I71" i="5"/>
  <c r="U71" i="5"/>
  <c r="V71" i="5"/>
  <c r="W71" i="5"/>
  <c r="X71" i="5" s="1"/>
  <c r="Z71" i="5"/>
  <c r="F72" i="5"/>
  <c r="J72" i="5" s="1"/>
  <c r="L72" i="5" s="1"/>
  <c r="M72" i="5" s="1"/>
  <c r="N72" i="5" s="1"/>
  <c r="H72" i="5"/>
  <c r="I72" i="5"/>
  <c r="U72" i="5"/>
  <c r="V72" i="5"/>
  <c r="Y72" i="5" s="1"/>
  <c r="P72" i="5" s="1"/>
  <c r="W72" i="5"/>
  <c r="X72" i="5" s="1"/>
  <c r="Z72" i="5"/>
  <c r="F73" i="5"/>
  <c r="H73" i="5"/>
  <c r="I73" i="5"/>
  <c r="U73" i="5"/>
  <c r="V73" i="5"/>
  <c r="W73" i="5"/>
  <c r="X73" i="5" s="1"/>
  <c r="Z73" i="5"/>
  <c r="F74" i="5"/>
  <c r="H74" i="5"/>
  <c r="I74" i="5"/>
  <c r="U74" i="5"/>
  <c r="V74" i="5"/>
  <c r="W74" i="5"/>
  <c r="X74" i="5" s="1"/>
  <c r="Z74" i="5"/>
  <c r="F75" i="5"/>
  <c r="H75" i="5"/>
  <c r="I75" i="5"/>
  <c r="J75" i="5"/>
  <c r="L75" i="5" s="1"/>
  <c r="M75" i="5" s="1"/>
  <c r="N75" i="5" s="1"/>
  <c r="U75" i="5"/>
  <c r="V75" i="5" s="1"/>
  <c r="W75" i="5"/>
  <c r="X75" i="5" s="1"/>
  <c r="Z75" i="5"/>
  <c r="F76" i="5"/>
  <c r="H76" i="5"/>
  <c r="I76" i="5"/>
  <c r="J76" i="5" s="1"/>
  <c r="L76" i="5" s="1"/>
  <c r="M76" i="5" s="1"/>
  <c r="N76" i="5" s="1"/>
  <c r="U76" i="5"/>
  <c r="V76" i="5" s="1"/>
  <c r="W76" i="5"/>
  <c r="X76" i="5" s="1"/>
  <c r="Z76" i="5"/>
  <c r="F77" i="5"/>
  <c r="H77" i="5"/>
  <c r="I77" i="5"/>
  <c r="J77" i="5" s="1"/>
  <c r="L77" i="5"/>
  <c r="M77" i="5"/>
  <c r="N77" i="5" s="1"/>
  <c r="U77" i="5"/>
  <c r="V77" i="5"/>
  <c r="W77" i="5"/>
  <c r="X77" i="5"/>
  <c r="Z77" i="5"/>
  <c r="F78" i="5"/>
  <c r="H78" i="5"/>
  <c r="I78" i="5"/>
  <c r="U78" i="5"/>
  <c r="V78" i="5"/>
  <c r="W78" i="5"/>
  <c r="X78" i="5"/>
  <c r="Z78" i="5"/>
  <c r="F79" i="5"/>
  <c r="H79" i="5"/>
  <c r="I79" i="5"/>
  <c r="U79" i="5"/>
  <c r="V79" i="5"/>
  <c r="W79" i="5"/>
  <c r="X79" i="5"/>
  <c r="Z79" i="5"/>
  <c r="F80" i="5"/>
  <c r="H80" i="5"/>
  <c r="I80" i="5"/>
  <c r="U80" i="5"/>
  <c r="V80" i="5"/>
  <c r="W80" i="5"/>
  <c r="X80" i="5"/>
  <c r="Z80" i="5"/>
  <c r="F81" i="5"/>
  <c r="H81" i="5"/>
  <c r="I81" i="5"/>
  <c r="U81" i="5"/>
  <c r="V81" i="5"/>
  <c r="W81" i="5"/>
  <c r="X81" i="5"/>
  <c r="Z81" i="5"/>
  <c r="F82" i="5"/>
  <c r="H82" i="5"/>
  <c r="I82" i="5"/>
  <c r="U82" i="5"/>
  <c r="V82" i="5"/>
  <c r="W82" i="5"/>
  <c r="X82" i="5"/>
  <c r="Z82" i="5"/>
  <c r="F83" i="5"/>
  <c r="H83" i="5"/>
  <c r="I83" i="5"/>
  <c r="U83" i="5"/>
  <c r="V83" i="5" s="1"/>
  <c r="Y83" i="5" s="1"/>
  <c r="P83" i="5" s="1"/>
  <c r="W83" i="5"/>
  <c r="X83" i="5" s="1"/>
  <c r="Z83" i="5"/>
  <c r="F84" i="5"/>
  <c r="H84" i="5"/>
  <c r="I84" i="5"/>
  <c r="J84" i="5" s="1"/>
  <c r="L84" i="5" s="1"/>
  <c r="M84" i="5" s="1"/>
  <c r="N84" i="5" s="1"/>
  <c r="U84" i="5"/>
  <c r="V84" i="5"/>
  <c r="W84" i="5"/>
  <c r="X84" i="5" s="1"/>
  <c r="Z84" i="5"/>
  <c r="F85" i="5"/>
  <c r="H85" i="5"/>
  <c r="I85" i="5"/>
  <c r="U85" i="5"/>
  <c r="V85" i="5" s="1"/>
  <c r="W85" i="5"/>
  <c r="X85" i="5" s="1"/>
  <c r="Z85" i="5"/>
  <c r="F86" i="5"/>
  <c r="H86" i="5"/>
  <c r="I86" i="5"/>
  <c r="J86" i="5"/>
  <c r="L86" i="5" s="1"/>
  <c r="M86" i="5"/>
  <c r="N86" i="5" s="1"/>
  <c r="U86" i="5"/>
  <c r="V86" i="5"/>
  <c r="W86" i="5"/>
  <c r="X86" i="5"/>
  <c r="Z86" i="5"/>
  <c r="F87" i="5"/>
  <c r="H87" i="5"/>
  <c r="I87" i="5"/>
  <c r="U87" i="5"/>
  <c r="V87" i="5" s="1"/>
  <c r="W87" i="5"/>
  <c r="X87" i="5"/>
  <c r="Z87" i="5"/>
  <c r="F88" i="5"/>
  <c r="H88" i="5"/>
  <c r="I88" i="5"/>
  <c r="U88" i="5"/>
  <c r="V88" i="5"/>
  <c r="W88" i="5"/>
  <c r="X88" i="5"/>
  <c r="Z88" i="5"/>
  <c r="F89" i="5"/>
  <c r="H89" i="5"/>
  <c r="I89" i="5"/>
  <c r="U89" i="5"/>
  <c r="V89" i="5"/>
  <c r="W89" i="5"/>
  <c r="X89" i="5"/>
  <c r="Y89" i="5" s="1"/>
  <c r="P89" i="5" s="1"/>
  <c r="Z89" i="5"/>
  <c r="F90" i="5"/>
  <c r="J90" i="5" s="1"/>
  <c r="L90" i="5" s="1"/>
  <c r="M90" i="5" s="1"/>
  <c r="N90" i="5" s="1"/>
  <c r="H90" i="5"/>
  <c r="I90" i="5"/>
  <c r="U90" i="5"/>
  <c r="V90" i="5"/>
  <c r="W90" i="5"/>
  <c r="X90" i="5" s="1"/>
  <c r="Z90" i="5"/>
  <c r="F91" i="5"/>
  <c r="H91" i="5"/>
  <c r="I91" i="5"/>
  <c r="U91" i="5"/>
  <c r="V91" i="5"/>
  <c r="W91" i="5"/>
  <c r="X91" i="5" s="1"/>
  <c r="Z91" i="5"/>
  <c r="F92" i="5"/>
  <c r="H92" i="5"/>
  <c r="I92" i="5"/>
  <c r="J92" i="5"/>
  <c r="L92" i="5" s="1"/>
  <c r="M92" i="5" s="1"/>
  <c r="N92" i="5" s="1"/>
  <c r="U92" i="5"/>
  <c r="V92" i="5" s="1"/>
  <c r="Y92" i="5" s="1"/>
  <c r="P92" i="5" s="1"/>
  <c r="W92" i="5"/>
  <c r="X92" i="5"/>
  <c r="Z92" i="5"/>
  <c r="F93" i="5"/>
  <c r="H93" i="5"/>
  <c r="I93" i="5"/>
  <c r="U93" i="5"/>
  <c r="V93" i="5" s="1"/>
  <c r="Y93" i="5" s="1"/>
  <c r="P93" i="5" s="1"/>
  <c r="W93" i="5"/>
  <c r="X93" i="5"/>
  <c r="Z93" i="5"/>
  <c r="F94" i="5"/>
  <c r="H94" i="5"/>
  <c r="J94" i="5" s="1"/>
  <c r="L94" i="5" s="1"/>
  <c r="M94" i="5" s="1"/>
  <c r="N94" i="5" s="1"/>
  <c r="I94" i="5"/>
  <c r="U94" i="5"/>
  <c r="V94" i="5"/>
  <c r="W94" i="5"/>
  <c r="X94" i="5"/>
  <c r="Z94" i="5"/>
  <c r="F95" i="5"/>
  <c r="J95" i="5" s="1"/>
  <c r="L95" i="5" s="1"/>
  <c r="M95" i="5" s="1"/>
  <c r="N95" i="5" s="1"/>
  <c r="H95" i="5"/>
  <c r="I95" i="5"/>
  <c r="U95" i="5"/>
  <c r="V95" i="5"/>
  <c r="W95" i="5"/>
  <c r="X95" i="5"/>
  <c r="Z95" i="5"/>
  <c r="F96" i="5"/>
  <c r="J96" i="5" s="1"/>
  <c r="L96" i="5" s="1"/>
  <c r="M96" i="5" s="1"/>
  <c r="N96" i="5" s="1"/>
  <c r="H96" i="5"/>
  <c r="I96" i="5"/>
  <c r="U96" i="5"/>
  <c r="V96" i="5"/>
  <c r="W96" i="5"/>
  <c r="X96" i="5" s="1"/>
  <c r="Z96" i="5"/>
  <c r="F97" i="5"/>
  <c r="H97" i="5"/>
  <c r="I97" i="5"/>
  <c r="U97" i="5"/>
  <c r="V97" i="5"/>
  <c r="W97" i="5"/>
  <c r="X97" i="5"/>
  <c r="Y97" i="5" s="1"/>
  <c r="P97" i="5" s="1"/>
  <c r="Z97" i="5"/>
  <c r="F98" i="5"/>
  <c r="H98" i="5"/>
  <c r="I98" i="5"/>
  <c r="J98" i="5"/>
  <c r="L98" i="5" s="1"/>
  <c r="M98" i="5"/>
  <c r="N98" i="5" s="1"/>
  <c r="U98" i="5"/>
  <c r="V98" i="5"/>
  <c r="Y98" i="5" s="1"/>
  <c r="P98" i="5" s="1"/>
  <c r="W98" i="5"/>
  <c r="X98" i="5"/>
  <c r="Z98" i="5"/>
  <c r="F99" i="5"/>
  <c r="H99" i="5"/>
  <c r="I99" i="5"/>
  <c r="U99" i="5"/>
  <c r="V99" i="5"/>
  <c r="W99" i="5"/>
  <c r="X99" i="5"/>
  <c r="Z99" i="5"/>
  <c r="F100" i="5"/>
  <c r="H100" i="5"/>
  <c r="I100" i="5"/>
  <c r="U100" i="5"/>
  <c r="V100" i="5"/>
  <c r="W100" i="5"/>
  <c r="X100" i="5" s="1"/>
  <c r="Z100" i="5"/>
  <c r="F101" i="5"/>
  <c r="H101" i="5"/>
  <c r="I101" i="5"/>
  <c r="J101" i="5"/>
  <c r="L101" i="5" s="1"/>
  <c r="M101" i="5"/>
  <c r="N101" i="5" s="1"/>
  <c r="U101" i="5"/>
  <c r="V101" i="5"/>
  <c r="W101" i="5"/>
  <c r="X101" i="5"/>
  <c r="Y101" i="5"/>
  <c r="P101" i="5" s="1"/>
  <c r="Z101" i="5"/>
  <c r="F102" i="5"/>
  <c r="H102" i="5"/>
  <c r="I102" i="5"/>
  <c r="U102" i="5"/>
  <c r="V102" i="5"/>
  <c r="W102" i="5"/>
  <c r="X102" i="5"/>
  <c r="Z102" i="5"/>
  <c r="F103" i="5"/>
  <c r="H103" i="5"/>
  <c r="I103" i="5"/>
  <c r="U103" i="5"/>
  <c r="V103" i="5"/>
  <c r="W103" i="5"/>
  <c r="X103" i="5"/>
  <c r="Z103" i="5"/>
  <c r="F104" i="5"/>
  <c r="H104" i="5"/>
  <c r="I104" i="5"/>
  <c r="U104" i="5"/>
  <c r="V104" i="5"/>
  <c r="W104" i="5"/>
  <c r="X104" i="5" s="1"/>
  <c r="Z104" i="5"/>
  <c r="F105" i="5"/>
  <c r="J105" i="5" s="1"/>
  <c r="L105" i="5" s="1"/>
  <c r="M105" i="5" s="1"/>
  <c r="N105" i="5" s="1"/>
  <c r="H105" i="5"/>
  <c r="I105" i="5"/>
  <c r="U105" i="5"/>
  <c r="V105" i="5"/>
  <c r="W105" i="5"/>
  <c r="X105" i="5" s="1"/>
  <c r="Y105" i="5"/>
  <c r="P105" i="5" s="1"/>
  <c r="Z105" i="5"/>
  <c r="F106" i="5"/>
  <c r="H106" i="5"/>
  <c r="I106" i="5"/>
  <c r="U106" i="5"/>
  <c r="V106" i="5" s="1"/>
  <c r="Y106" i="5" s="1"/>
  <c r="P106" i="5" s="1"/>
  <c r="W106" i="5"/>
  <c r="X106" i="5"/>
  <c r="Z106" i="5"/>
  <c r="F107" i="5"/>
  <c r="H107" i="5"/>
  <c r="I107" i="5"/>
  <c r="U107" i="5"/>
  <c r="V107" i="5" s="1"/>
  <c r="W107" i="5"/>
  <c r="X107" i="5"/>
  <c r="Z107" i="5"/>
  <c r="F108" i="5"/>
  <c r="H108" i="5"/>
  <c r="I108" i="5"/>
  <c r="U108" i="5"/>
  <c r="V108" i="5" s="1"/>
  <c r="W108" i="5"/>
  <c r="X108" i="5"/>
  <c r="Z108" i="5"/>
  <c r="F109" i="5"/>
  <c r="H109" i="5"/>
  <c r="I109" i="5"/>
  <c r="J109" i="5"/>
  <c r="L109" i="5" s="1"/>
  <c r="M109" i="5" s="1"/>
  <c r="N109" i="5" s="1"/>
  <c r="U109" i="5"/>
  <c r="V109" i="5" s="1"/>
  <c r="W109" i="5"/>
  <c r="X109" i="5" s="1"/>
  <c r="Z109" i="5"/>
  <c r="F110" i="5"/>
  <c r="H110" i="5"/>
  <c r="I110" i="5"/>
  <c r="P110" i="5"/>
  <c r="U110" i="5"/>
  <c r="V110" i="5" s="1"/>
  <c r="Y110" i="5" s="1"/>
  <c r="W110" i="5"/>
  <c r="X110" i="5" s="1"/>
  <c r="Z110" i="5"/>
  <c r="F111" i="5"/>
  <c r="H111" i="5"/>
  <c r="J111" i="5" s="1"/>
  <c r="L111" i="5" s="1"/>
  <c r="I111" i="5"/>
  <c r="M111" i="5"/>
  <c r="N111" i="5" s="1"/>
  <c r="U111" i="5"/>
  <c r="V111" i="5" s="1"/>
  <c r="Y111" i="5" s="1"/>
  <c r="P111" i="5" s="1"/>
  <c r="W111" i="5"/>
  <c r="X111" i="5"/>
  <c r="Z111" i="5"/>
  <c r="F112" i="5"/>
  <c r="H112" i="5"/>
  <c r="I112" i="5"/>
  <c r="U112" i="5"/>
  <c r="V112" i="5" s="1"/>
  <c r="W112" i="5"/>
  <c r="X112" i="5" s="1"/>
  <c r="Z112" i="5"/>
  <c r="F113" i="5"/>
  <c r="H113" i="5"/>
  <c r="I113" i="5"/>
  <c r="U113" i="5"/>
  <c r="V113" i="5"/>
  <c r="W113" i="5"/>
  <c r="X113" i="5"/>
  <c r="Z113" i="5"/>
  <c r="F114" i="5"/>
  <c r="H114" i="5"/>
  <c r="J114" i="5" s="1"/>
  <c r="L114" i="5" s="1"/>
  <c r="M114" i="5" s="1"/>
  <c r="N114" i="5" s="1"/>
  <c r="I114" i="5"/>
  <c r="U114" i="5"/>
  <c r="V114" i="5"/>
  <c r="W114" i="5"/>
  <c r="X114" i="5"/>
  <c r="Z114" i="5"/>
  <c r="F115" i="5"/>
  <c r="H115" i="5"/>
  <c r="I115" i="5"/>
  <c r="U115" i="5"/>
  <c r="V115" i="5" s="1"/>
  <c r="W115" i="5"/>
  <c r="X115" i="5"/>
  <c r="Z115" i="5"/>
  <c r="F116" i="5"/>
  <c r="H116" i="5"/>
  <c r="I116" i="5"/>
  <c r="U116" i="5"/>
  <c r="V116" i="5"/>
  <c r="W116" i="5"/>
  <c r="X116" i="5"/>
  <c r="Z116" i="5"/>
  <c r="F117" i="5"/>
  <c r="H117" i="5"/>
  <c r="I117" i="5"/>
  <c r="U117" i="5"/>
  <c r="V117" i="5"/>
  <c r="W117" i="5"/>
  <c r="X117" i="5"/>
  <c r="Z117" i="5"/>
  <c r="F118" i="5"/>
  <c r="J118" i="5" s="1"/>
  <c r="L118" i="5" s="1"/>
  <c r="M118" i="5" s="1"/>
  <c r="N118" i="5" s="1"/>
  <c r="H118" i="5"/>
  <c r="I118" i="5"/>
  <c r="U118" i="5"/>
  <c r="V118" i="5" s="1"/>
  <c r="Y118" i="5" s="1"/>
  <c r="P118" i="5" s="1"/>
  <c r="W118" i="5"/>
  <c r="X118" i="5" s="1"/>
  <c r="Z118" i="5"/>
  <c r="F119" i="5"/>
  <c r="H119" i="5"/>
  <c r="I119" i="5"/>
  <c r="U119" i="5"/>
  <c r="V119" i="5" s="1"/>
  <c r="W119" i="5"/>
  <c r="X119" i="5" s="1"/>
  <c r="Z119" i="5"/>
  <c r="F120" i="5"/>
  <c r="H120" i="5"/>
  <c r="I120" i="5"/>
  <c r="J120" i="5"/>
  <c r="L120" i="5" s="1"/>
  <c r="M120" i="5" s="1"/>
  <c r="N120" i="5" s="1"/>
  <c r="U120" i="5"/>
  <c r="V120" i="5" s="1"/>
  <c r="Y120" i="5" s="1"/>
  <c r="P120" i="5" s="1"/>
  <c r="W120" i="5"/>
  <c r="X120" i="5" s="1"/>
  <c r="Z120" i="5"/>
  <c r="F121" i="5"/>
  <c r="H121" i="5"/>
  <c r="I121" i="5"/>
  <c r="P121" i="5"/>
  <c r="U121" i="5"/>
  <c r="V121" i="5" s="1"/>
  <c r="Y121" i="5" s="1"/>
  <c r="W121" i="5"/>
  <c r="X121" i="5"/>
  <c r="Z121" i="5"/>
  <c r="F122" i="5"/>
  <c r="H122" i="5"/>
  <c r="I122" i="5"/>
  <c r="U122" i="5"/>
  <c r="V122" i="5" s="1"/>
  <c r="W122" i="5"/>
  <c r="X122" i="5"/>
  <c r="Z122" i="5"/>
  <c r="F123" i="5"/>
  <c r="H123" i="5"/>
  <c r="I123" i="5"/>
  <c r="U123" i="5"/>
  <c r="V123" i="5" s="1"/>
  <c r="W123" i="5"/>
  <c r="X123" i="5" s="1"/>
  <c r="Z123" i="5"/>
  <c r="F124" i="5"/>
  <c r="H124" i="5"/>
  <c r="I124" i="5"/>
  <c r="U124" i="5"/>
  <c r="V124" i="5" s="1"/>
  <c r="W124" i="5"/>
  <c r="X124" i="5" s="1"/>
  <c r="Z124" i="5"/>
  <c r="F125" i="5"/>
  <c r="H125" i="5"/>
  <c r="I125" i="5"/>
  <c r="U125" i="5"/>
  <c r="V125" i="5" s="1"/>
  <c r="Y125" i="5" s="1"/>
  <c r="P125" i="5" s="1"/>
  <c r="W125" i="5"/>
  <c r="X125" i="5" s="1"/>
  <c r="Z125" i="5"/>
  <c r="F126" i="5"/>
  <c r="H126" i="5"/>
  <c r="I126" i="5"/>
  <c r="U126" i="5"/>
  <c r="V126" i="5" s="1"/>
  <c r="Y126" i="5" s="1"/>
  <c r="P126" i="5" s="1"/>
  <c r="W126" i="5"/>
  <c r="X126" i="5"/>
  <c r="Z126" i="5"/>
  <c r="F127" i="5"/>
  <c r="H127" i="5"/>
  <c r="I127" i="5"/>
  <c r="U127" i="5"/>
  <c r="V127" i="5" s="1"/>
  <c r="W127" i="5"/>
  <c r="X127" i="5" s="1"/>
  <c r="Z127" i="5"/>
  <c r="F128" i="5"/>
  <c r="H128" i="5"/>
  <c r="I128" i="5"/>
  <c r="J128" i="5" s="1"/>
  <c r="L128" i="5" s="1"/>
  <c r="M128" i="5" s="1"/>
  <c r="N128" i="5"/>
  <c r="U128" i="5"/>
  <c r="V128" i="5" s="1"/>
  <c r="W128" i="5"/>
  <c r="X128" i="5" s="1"/>
  <c r="Z128" i="5"/>
  <c r="F129" i="5"/>
  <c r="J129" i="5" s="1"/>
  <c r="L129" i="5" s="1"/>
  <c r="M129" i="5" s="1"/>
  <c r="N129" i="5" s="1"/>
  <c r="H129" i="5"/>
  <c r="I129" i="5"/>
  <c r="U129" i="5"/>
  <c r="V129" i="5" s="1"/>
  <c r="Y129" i="5" s="1"/>
  <c r="P129" i="5" s="1"/>
  <c r="W129" i="5"/>
  <c r="X129" i="5"/>
  <c r="Z129" i="5"/>
  <c r="F130" i="5"/>
  <c r="H130" i="5"/>
  <c r="J130" i="5" s="1"/>
  <c r="L130" i="5" s="1"/>
  <c r="M130" i="5" s="1"/>
  <c r="N130" i="5" s="1"/>
  <c r="I130" i="5"/>
  <c r="U130" i="5"/>
  <c r="V130" i="5" s="1"/>
  <c r="W130" i="5"/>
  <c r="X130" i="5" s="1"/>
  <c r="Z130" i="5"/>
  <c r="F131" i="5"/>
  <c r="H131" i="5"/>
  <c r="I131" i="5"/>
  <c r="U131" i="5"/>
  <c r="V131" i="5" s="1"/>
  <c r="W131" i="5"/>
  <c r="X131" i="5" s="1"/>
  <c r="Z131" i="5"/>
  <c r="F132" i="5"/>
  <c r="H132" i="5"/>
  <c r="I132" i="5"/>
  <c r="U132" i="5"/>
  <c r="V132" i="5"/>
  <c r="W132" i="5"/>
  <c r="X132" i="5"/>
  <c r="Y132" i="5"/>
  <c r="P132" i="5" s="1"/>
  <c r="Z132" i="5"/>
  <c r="F133" i="5"/>
  <c r="J133" i="5" s="1"/>
  <c r="L133" i="5" s="1"/>
  <c r="M133" i="5" s="1"/>
  <c r="N133" i="5" s="1"/>
  <c r="H133" i="5"/>
  <c r="I133" i="5"/>
  <c r="U133" i="5"/>
  <c r="V133" i="5" s="1"/>
  <c r="W133" i="5"/>
  <c r="X133" i="5"/>
  <c r="Z133" i="5"/>
  <c r="F134" i="5"/>
  <c r="H134" i="5"/>
  <c r="I134" i="5"/>
  <c r="J134" i="5"/>
  <c r="L134" i="5" s="1"/>
  <c r="M134" i="5" s="1"/>
  <c r="N134" i="5" s="1"/>
  <c r="U134" i="5"/>
  <c r="V134" i="5" s="1"/>
  <c r="W134" i="5"/>
  <c r="X134" i="5"/>
  <c r="Z134" i="5"/>
  <c r="F135" i="5"/>
  <c r="H135" i="5"/>
  <c r="I135" i="5"/>
  <c r="U135" i="5"/>
  <c r="V135" i="5" s="1"/>
  <c r="Y135" i="5" s="1"/>
  <c r="P135" i="5" s="1"/>
  <c r="W135" i="5"/>
  <c r="X135" i="5" s="1"/>
  <c r="Z135" i="5"/>
  <c r="F136" i="5"/>
  <c r="H136" i="5"/>
  <c r="I136" i="5"/>
  <c r="U136" i="5"/>
  <c r="V136" i="5"/>
  <c r="W136" i="5"/>
  <c r="X136" i="5" s="1"/>
  <c r="Y136" i="5" s="1"/>
  <c r="P136" i="5" s="1"/>
  <c r="Z136" i="5"/>
  <c r="F137" i="5"/>
  <c r="J137" i="5" s="1"/>
  <c r="L137" i="5" s="1"/>
  <c r="M137" i="5" s="1"/>
  <c r="N137" i="5" s="1"/>
  <c r="H137" i="5"/>
  <c r="I137" i="5"/>
  <c r="U137" i="5"/>
  <c r="V137" i="5"/>
  <c r="Y137" i="5" s="1"/>
  <c r="P137" i="5" s="1"/>
  <c r="W137" i="5"/>
  <c r="X137" i="5"/>
  <c r="Z137" i="5"/>
  <c r="F138" i="5"/>
  <c r="H138" i="5"/>
  <c r="I138" i="5"/>
  <c r="U138" i="5"/>
  <c r="V138" i="5"/>
  <c r="Y138" i="5" s="1"/>
  <c r="P138" i="5" s="1"/>
  <c r="W138" i="5"/>
  <c r="X138" i="5" s="1"/>
  <c r="Z138" i="5"/>
  <c r="F139" i="5"/>
  <c r="H139" i="5"/>
  <c r="I139" i="5"/>
  <c r="J139" i="5"/>
  <c r="L139" i="5" s="1"/>
  <c r="M139" i="5" s="1"/>
  <c r="N139" i="5" s="1"/>
  <c r="U139" i="5"/>
  <c r="V139" i="5" s="1"/>
  <c r="Y139" i="5" s="1"/>
  <c r="P139" i="5" s="1"/>
  <c r="W139" i="5"/>
  <c r="X139" i="5" s="1"/>
  <c r="Z139" i="5"/>
  <c r="F140" i="5"/>
  <c r="H140" i="5"/>
  <c r="I140" i="5"/>
  <c r="J140" i="5" s="1"/>
  <c r="L140" i="5" s="1"/>
  <c r="M140" i="5" s="1"/>
  <c r="N140" i="5" s="1"/>
  <c r="U140" i="5"/>
  <c r="V140" i="5" s="1"/>
  <c r="W140" i="5"/>
  <c r="X140" i="5" s="1"/>
  <c r="Y140" i="5" s="1"/>
  <c r="P140" i="5" s="1"/>
  <c r="Z140" i="5"/>
  <c r="F141" i="5"/>
  <c r="H141" i="5"/>
  <c r="I141" i="5"/>
  <c r="U141" i="5"/>
  <c r="V141" i="5" s="1"/>
  <c r="Y141" i="5" s="1"/>
  <c r="P141" i="5" s="1"/>
  <c r="W141" i="5"/>
  <c r="X141" i="5"/>
  <c r="Z141" i="5"/>
  <c r="F142" i="5"/>
  <c r="H142" i="5"/>
  <c r="J142" i="5" s="1"/>
  <c r="L142" i="5" s="1"/>
  <c r="M142" i="5" s="1"/>
  <c r="N142" i="5" s="1"/>
  <c r="I142" i="5"/>
  <c r="U142" i="5"/>
  <c r="V142" i="5" s="1"/>
  <c r="W142" i="5"/>
  <c r="X142" i="5" s="1"/>
  <c r="Z142" i="5"/>
  <c r="F143" i="5"/>
  <c r="H143" i="5"/>
  <c r="I143" i="5"/>
  <c r="U143" i="5"/>
  <c r="V143" i="5" s="1"/>
  <c r="Y143" i="5" s="1"/>
  <c r="P143" i="5" s="1"/>
  <c r="W143" i="5"/>
  <c r="X143" i="5" s="1"/>
  <c r="Z143" i="5"/>
  <c r="F144" i="5"/>
  <c r="J144" i="5" s="1"/>
  <c r="L144" i="5" s="1"/>
  <c r="M144" i="5" s="1"/>
  <c r="N144" i="5" s="1"/>
  <c r="H144" i="5"/>
  <c r="I144" i="5"/>
  <c r="U144" i="5"/>
  <c r="V144" i="5" s="1"/>
  <c r="W144" i="5"/>
  <c r="X144" i="5" s="1"/>
  <c r="Z144" i="5"/>
  <c r="F145" i="5"/>
  <c r="H145" i="5"/>
  <c r="J145" i="5" s="1"/>
  <c r="L145" i="5" s="1"/>
  <c r="M145" i="5" s="1"/>
  <c r="N145" i="5" s="1"/>
  <c r="I145" i="5"/>
  <c r="U145" i="5"/>
  <c r="V145" i="5" s="1"/>
  <c r="Y145" i="5" s="1"/>
  <c r="P145" i="5" s="1"/>
  <c r="W145" i="5"/>
  <c r="X145" i="5"/>
  <c r="Z145" i="5"/>
  <c r="F146" i="5"/>
  <c r="H146" i="5"/>
  <c r="J146" i="5" s="1"/>
  <c r="L146" i="5" s="1"/>
  <c r="M146" i="5" s="1"/>
  <c r="N146" i="5" s="1"/>
  <c r="I146" i="5"/>
  <c r="U146" i="5"/>
  <c r="V146" i="5" s="1"/>
  <c r="W146" i="5"/>
  <c r="X146" i="5" s="1"/>
  <c r="Z146" i="5"/>
  <c r="F147" i="5"/>
  <c r="H147" i="5"/>
  <c r="I147" i="5"/>
  <c r="J147" i="5" s="1"/>
  <c r="L147" i="5" s="1"/>
  <c r="M147" i="5" s="1"/>
  <c r="N147" i="5" s="1"/>
  <c r="U147" i="5"/>
  <c r="V147" i="5" s="1"/>
  <c r="Y147" i="5" s="1"/>
  <c r="P147" i="5" s="1"/>
  <c r="W147" i="5"/>
  <c r="X147" i="5" s="1"/>
  <c r="Z147" i="5"/>
  <c r="F148" i="5"/>
  <c r="H148" i="5"/>
  <c r="I148" i="5"/>
  <c r="U148" i="5"/>
  <c r="V148" i="5" s="1"/>
  <c r="Y148" i="5" s="1"/>
  <c r="P148" i="5" s="1"/>
  <c r="W148" i="5"/>
  <c r="X148" i="5" s="1"/>
  <c r="Z148" i="5"/>
  <c r="F149" i="5"/>
  <c r="J149" i="5" s="1"/>
  <c r="L149" i="5" s="1"/>
  <c r="M149" i="5" s="1"/>
  <c r="N149" i="5" s="1"/>
  <c r="H149" i="5"/>
  <c r="I149" i="5"/>
  <c r="U149" i="5"/>
  <c r="V149" i="5" s="1"/>
  <c r="W149" i="5"/>
  <c r="X149" i="5" s="1"/>
  <c r="Z149" i="5"/>
  <c r="F150" i="5"/>
  <c r="H150" i="5"/>
  <c r="I150" i="5"/>
  <c r="U150" i="5"/>
  <c r="V150" i="5" s="1"/>
  <c r="W150" i="5"/>
  <c r="X150" i="5" s="1"/>
  <c r="Z150" i="5"/>
  <c r="F151" i="5"/>
  <c r="H151" i="5"/>
  <c r="I151" i="5"/>
  <c r="U151" i="5"/>
  <c r="V151" i="5" s="1"/>
  <c r="Y151" i="5" s="1"/>
  <c r="P151" i="5" s="1"/>
  <c r="W151" i="5"/>
  <c r="X151" i="5" s="1"/>
  <c r="Z151" i="5"/>
  <c r="F152" i="5"/>
  <c r="H152" i="5"/>
  <c r="I152" i="5"/>
  <c r="J152" i="5"/>
  <c r="L152" i="5" s="1"/>
  <c r="M152" i="5" s="1"/>
  <c r="N152" i="5" s="1"/>
  <c r="U152" i="5"/>
  <c r="V152" i="5" s="1"/>
  <c r="W152" i="5"/>
  <c r="X152" i="5"/>
  <c r="Z152" i="5"/>
  <c r="F153" i="5"/>
  <c r="H153" i="5"/>
  <c r="I153" i="5"/>
  <c r="J153" i="5"/>
  <c r="L153" i="5" s="1"/>
  <c r="M153" i="5" s="1"/>
  <c r="N153" i="5" s="1"/>
  <c r="U153" i="5"/>
  <c r="V153" i="5" s="1"/>
  <c r="W153" i="5"/>
  <c r="X153" i="5"/>
  <c r="Z153" i="5"/>
  <c r="F154" i="5"/>
  <c r="H154" i="5"/>
  <c r="I154" i="5"/>
  <c r="U154" i="5"/>
  <c r="V154" i="5" s="1"/>
  <c r="W154" i="5"/>
  <c r="X154" i="5" s="1"/>
  <c r="Z154" i="5"/>
  <c r="F155" i="5"/>
  <c r="H155" i="5"/>
  <c r="I155" i="5"/>
  <c r="U155" i="5"/>
  <c r="V155" i="5" s="1"/>
  <c r="Y155" i="5" s="1"/>
  <c r="P155" i="5" s="1"/>
  <c r="W155" i="5"/>
  <c r="X155" i="5" s="1"/>
  <c r="Z155" i="5"/>
  <c r="F156" i="5"/>
  <c r="H156" i="5"/>
  <c r="J156" i="5" s="1"/>
  <c r="L156" i="5" s="1"/>
  <c r="M156" i="5" s="1"/>
  <c r="N156" i="5" s="1"/>
  <c r="I156" i="5"/>
  <c r="U156" i="5"/>
  <c r="V156" i="5" s="1"/>
  <c r="W156" i="5"/>
  <c r="X156" i="5"/>
  <c r="Y156" i="5"/>
  <c r="P156" i="5" s="1"/>
  <c r="Z156" i="5"/>
  <c r="F157" i="5"/>
  <c r="J157" i="5" s="1"/>
  <c r="L157" i="5" s="1"/>
  <c r="M157" i="5" s="1"/>
  <c r="N157" i="5" s="1"/>
  <c r="H157" i="5"/>
  <c r="I157" i="5"/>
  <c r="U157" i="5"/>
  <c r="V157" i="5" s="1"/>
  <c r="W157" i="5"/>
  <c r="X157" i="5" s="1"/>
  <c r="Z157" i="5"/>
  <c r="F158" i="5"/>
  <c r="J158" i="5" s="1"/>
  <c r="L158" i="5" s="1"/>
  <c r="M158" i="5" s="1"/>
  <c r="N158" i="5" s="1"/>
  <c r="H158" i="5"/>
  <c r="I158" i="5"/>
  <c r="U158" i="5"/>
  <c r="V158" i="5" s="1"/>
  <c r="W158" i="5"/>
  <c r="X158" i="5"/>
  <c r="Z158" i="5"/>
  <c r="F159" i="5"/>
  <c r="H159" i="5"/>
  <c r="I159" i="5"/>
  <c r="U159" i="5"/>
  <c r="V159" i="5"/>
  <c r="W159" i="5"/>
  <c r="X159" i="5" s="1"/>
  <c r="Y159" i="5" s="1"/>
  <c r="P159" i="5" s="1"/>
  <c r="Z159" i="5"/>
  <c r="F160" i="5"/>
  <c r="H160" i="5"/>
  <c r="I160" i="5"/>
  <c r="U160" i="5"/>
  <c r="V160" i="5"/>
  <c r="Y160" i="5" s="1"/>
  <c r="P160" i="5" s="1"/>
  <c r="W160" i="5"/>
  <c r="X160" i="5"/>
  <c r="Z160" i="5"/>
  <c r="F161" i="5"/>
  <c r="J161" i="5" s="1"/>
  <c r="L161" i="5" s="1"/>
  <c r="M161" i="5" s="1"/>
  <c r="N161" i="5" s="1"/>
  <c r="H161" i="5"/>
  <c r="I161" i="5"/>
  <c r="U161" i="5"/>
  <c r="V161" i="5"/>
  <c r="Y161" i="5" s="1"/>
  <c r="P161" i="5" s="1"/>
  <c r="W161" i="5"/>
  <c r="X161" i="5"/>
  <c r="Z161" i="5"/>
  <c r="F162" i="5"/>
  <c r="H162" i="5"/>
  <c r="I162" i="5"/>
  <c r="J162" i="5" s="1"/>
  <c r="L162" i="5" s="1"/>
  <c r="M162" i="5" s="1"/>
  <c r="N162" i="5" s="1"/>
  <c r="U162" i="5"/>
  <c r="V162" i="5" s="1"/>
  <c r="W162" i="5"/>
  <c r="X162" i="5" s="1"/>
  <c r="Z162" i="5"/>
  <c r="F163" i="5"/>
  <c r="H163" i="5"/>
  <c r="I163" i="5"/>
  <c r="U163" i="5"/>
  <c r="V163" i="5"/>
  <c r="Y163" i="5" s="1"/>
  <c r="P163" i="5" s="1"/>
  <c r="W163" i="5"/>
  <c r="X163" i="5" s="1"/>
  <c r="Z163" i="5"/>
  <c r="F164" i="5"/>
  <c r="H164" i="5"/>
  <c r="I164" i="5"/>
  <c r="U164" i="5"/>
  <c r="V164" i="5" s="1"/>
  <c r="W164" i="5"/>
  <c r="X164" i="5" s="1"/>
  <c r="Z164" i="5"/>
  <c r="F165" i="5"/>
  <c r="H165" i="5"/>
  <c r="I165" i="5"/>
  <c r="J165" i="5"/>
  <c r="L165" i="5" s="1"/>
  <c r="M165" i="5" s="1"/>
  <c r="N165" i="5" s="1"/>
  <c r="U165" i="5"/>
  <c r="V165" i="5" s="1"/>
  <c r="Y165" i="5" s="1"/>
  <c r="P165" i="5" s="1"/>
  <c r="W165" i="5"/>
  <c r="X165" i="5" s="1"/>
  <c r="Z165" i="5"/>
  <c r="F166" i="5"/>
  <c r="H166" i="5"/>
  <c r="I166" i="5"/>
  <c r="J166" i="5"/>
  <c r="L166" i="5" s="1"/>
  <c r="M166" i="5" s="1"/>
  <c r="N166" i="5" s="1"/>
  <c r="U166" i="5"/>
  <c r="V166" i="5"/>
  <c r="W166" i="5"/>
  <c r="X166" i="5"/>
  <c r="Y166" i="5" s="1"/>
  <c r="P166" i="5" s="1"/>
  <c r="Z166" i="5"/>
  <c r="F167" i="5"/>
  <c r="H167" i="5"/>
  <c r="I167" i="5"/>
  <c r="U167" i="5"/>
  <c r="V167" i="5" s="1"/>
  <c r="W167" i="5"/>
  <c r="X167" i="5" s="1"/>
  <c r="Z167" i="5"/>
  <c r="F168" i="5"/>
  <c r="H168" i="5"/>
  <c r="J168" i="5" s="1"/>
  <c r="L168" i="5" s="1"/>
  <c r="M168" i="5" s="1"/>
  <c r="N168" i="5" s="1"/>
  <c r="I168" i="5"/>
  <c r="U168" i="5"/>
  <c r="V168" i="5" s="1"/>
  <c r="W168" i="5"/>
  <c r="X168" i="5"/>
  <c r="Z168" i="5"/>
  <c r="F169" i="5"/>
  <c r="H169" i="5"/>
  <c r="I169" i="5"/>
  <c r="U169" i="5"/>
  <c r="V169" i="5"/>
  <c r="W169" i="5"/>
  <c r="X169" i="5"/>
  <c r="Z169" i="5"/>
  <c r="F170" i="5"/>
  <c r="H170" i="5"/>
  <c r="I170" i="5"/>
  <c r="U170" i="5"/>
  <c r="V170" i="5"/>
  <c r="W170" i="5"/>
  <c r="X170" i="5" s="1"/>
  <c r="Y170" i="5" s="1"/>
  <c r="Z170" i="5"/>
  <c r="F171" i="5"/>
  <c r="H171" i="5"/>
  <c r="I171" i="5"/>
  <c r="U171" i="5"/>
  <c r="V171" i="5"/>
  <c r="W171" i="5"/>
  <c r="X171" i="5"/>
  <c r="Y171" i="5"/>
  <c r="P171" i="5" s="1"/>
  <c r="Z171" i="5"/>
  <c r="F172" i="5"/>
  <c r="J172" i="5" s="1"/>
  <c r="L172" i="5" s="1"/>
  <c r="M172" i="5" s="1"/>
  <c r="N172" i="5" s="1"/>
  <c r="H172" i="5"/>
  <c r="I172" i="5"/>
  <c r="U172" i="5"/>
  <c r="V172" i="5"/>
  <c r="Y172" i="5" s="1"/>
  <c r="P172" i="5" s="1"/>
  <c r="W172" i="5"/>
  <c r="X172" i="5" s="1"/>
  <c r="Z172" i="5"/>
  <c r="F173" i="5"/>
  <c r="H173" i="5"/>
  <c r="I173" i="5"/>
  <c r="U173" i="5"/>
  <c r="V173" i="5"/>
  <c r="W173" i="5"/>
  <c r="X173" i="5" s="1"/>
  <c r="Z173" i="5"/>
  <c r="F174" i="5"/>
  <c r="H174" i="5"/>
  <c r="I174" i="5"/>
  <c r="U174" i="5"/>
  <c r="V174" i="5"/>
  <c r="W174" i="5"/>
  <c r="X174" i="5" s="1"/>
  <c r="Y174" i="5" s="1"/>
  <c r="P174" i="5" s="1"/>
  <c r="Z174" i="5"/>
  <c r="F175" i="5"/>
  <c r="H175" i="5"/>
  <c r="I175" i="5"/>
  <c r="U175" i="5"/>
  <c r="V175" i="5" s="1"/>
  <c r="Y175" i="5" s="1"/>
  <c r="P175" i="5" s="1"/>
  <c r="W175" i="5"/>
  <c r="X175" i="5"/>
  <c r="Z175" i="5"/>
  <c r="F176" i="5"/>
  <c r="H176" i="5"/>
  <c r="I176" i="5"/>
  <c r="U176" i="5"/>
  <c r="V176" i="5" s="1"/>
  <c r="Y176" i="5" s="1"/>
  <c r="P176" i="5" s="1"/>
  <c r="W176" i="5"/>
  <c r="X176" i="5"/>
  <c r="Z176" i="5"/>
  <c r="F177" i="5"/>
  <c r="H177" i="5"/>
  <c r="I177" i="5"/>
  <c r="U177" i="5"/>
  <c r="V177" i="5" s="1"/>
  <c r="W177" i="5"/>
  <c r="X177" i="5"/>
  <c r="Z177" i="5"/>
  <c r="F178" i="5"/>
  <c r="H178" i="5"/>
  <c r="I178" i="5"/>
  <c r="J178" i="5"/>
  <c r="L178" i="5" s="1"/>
  <c r="M178" i="5" s="1"/>
  <c r="N178" i="5" s="1"/>
  <c r="U178" i="5"/>
  <c r="V178" i="5" s="1"/>
  <c r="W178" i="5"/>
  <c r="X178" i="5" s="1"/>
  <c r="Y178" i="5" s="1"/>
  <c r="P178" i="5" s="1"/>
  <c r="Z178" i="5"/>
  <c r="F179" i="5"/>
  <c r="H179" i="5"/>
  <c r="J179" i="5" s="1"/>
  <c r="L179" i="5" s="1"/>
  <c r="M179" i="5" s="1"/>
  <c r="N179" i="5" s="1"/>
  <c r="I179" i="5"/>
  <c r="U179" i="5"/>
  <c r="V179" i="5" s="1"/>
  <c r="Y179" i="5" s="1"/>
  <c r="P179" i="5" s="1"/>
  <c r="W179" i="5"/>
  <c r="X179" i="5"/>
  <c r="Z179" i="5"/>
  <c r="F180" i="5"/>
  <c r="H180" i="5"/>
  <c r="I180" i="5"/>
  <c r="U180" i="5"/>
  <c r="V180" i="5" s="1"/>
  <c r="W180" i="5"/>
  <c r="X180" i="5"/>
  <c r="Z180" i="5"/>
  <c r="F181" i="5"/>
  <c r="H181" i="5"/>
  <c r="I181" i="5"/>
  <c r="U181" i="5"/>
  <c r="V181" i="5" s="1"/>
  <c r="Y181" i="5" s="1"/>
  <c r="W181" i="5"/>
  <c r="X181" i="5" s="1"/>
  <c r="Z181" i="5"/>
  <c r="F182" i="5"/>
  <c r="H182" i="5"/>
  <c r="I182" i="5"/>
  <c r="U182" i="5"/>
  <c r="V182" i="5"/>
  <c r="W182" i="5"/>
  <c r="X182" i="5" s="1"/>
  <c r="Z182" i="5"/>
  <c r="F183" i="5"/>
  <c r="H183" i="5"/>
  <c r="I183" i="5"/>
  <c r="U183" i="5"/>
  <c r="V183" i="5" s="1"/>
  <c r="Y183" i="5" s="1"/>
  <c r="P183" i="5" s="1"/>
  <c r="W183" i="5"/>
  <c r="X183" i="5"/>
  <c r="Z183" i="5"/>
  <c r="F184" i="5"/>
  <c r="H184" i="5"/>
  <c r="I184" i="5"/>
  <c r="U184" i="5"/>
  <c r="V184" i="5" s="1"/>
  <c r="Y184" i="5" s="1"/>
  <c r="P184" i="5" s="1"/>
  <c r="W184" i="5"/>
  <c r="X184" i="5"/>
  <c r="Z184" i="5"/>
  <c r="F185" i="5"/>
  <c r="H185" i="5"/>
  <c r="I185" i="5"/>
  <c r="U185" i="5"/>
  <c r="V185" i="5" s="1"/>
  <c r="Y185" i="5" s="1"/>
  <c r="P185" i="5" s="1"/>
  <c r="W185" i="5"/>
  <c r="X185" i="5"/>
  <c r="Z185" i="5"/>
  <c r="F186" i="5"/>
  <c r="H186" i="5"/>
  <c r="I186" i="5"/>
  <c r="J186" i="5" s="1"/>
  <c r="L186" i="5" s="1"/>
  <c r="M186" i="5" s="1"/>
  <c r="N186" i="5" s="1"/>
  <c r="U186" i="5"/>
  <c r="V186" i="5" s="1"/>
  <c r="Y186" i="5" s="1"/>
  <c r="P186" i="5" s="1"/>
  <c r="W186" i="5"/>
  <c r="X186" i="5"/>
  <c r="Z186" i="5"/>
  <c r="F187" i="5"/>
  <c r="H187" i="5"/>
  <c r="I187" i="5"/>
  <c r="U187" i="5"/>
  <c r="V187" i="5" s="1"/>
  <c r="Y187" i="5" s="1"/>
  <c r="P187" i="5" s="1"/>
  <c r="W187" i="5"/>
  <c r="X187" i="5" s="1"/>
  <c r="Z187" i="5"/>
  <c r="F188" i="5"/>
  <c r="H188" i="5"/>
  <c r="I188" i="5"/>
  <c r="U188" i="5"/>
  <c r="V188" i="5" s="1"/>
  <c r="W188" i="5"/>
  <c r="X188" i="5"/>
  <c r="Z188" i="5"/>
  <c r="F189" i="5"/>
  <c r="H189" i="5"/>
  <c r="I189" i="5"/>
  <c r="U189" i="5"/>
  <c r="V189" i="5" s="1"/>
  <c r="W189" i="5"/>
  <c r="X189" i="5" s="1"/>
  <c r="Z189" i="5"/>
  <c r="F190" i="5"/>
  <c r="H190" i="5"/>
  <c r="J190" i="5" s="1"/>
  <c r="L190" i="5" s="1"/>
  <c r="M190" i="5" s="1"/>
  <c r="N190" i="5" s="1"/>
  <c r="I190" i="5"/>
  <c r="U190" i="5"/>
  <c r="V190" i="5" s="1"/>
  <c r="W190" i="5"/>
  <c r="X190" i="5" s="1"/>
  <c r="Z190" i="5"/>
  <c r="F191" i="5"/>
  <c r="H191" i="5"/>
  <c r="I191" i="5"/>
  <c r="U191" i="5"/>
  <c r="V191" i="5"/>
  <c r="Y191" i="5" s="1"/>
  <c r="P191" i="5" s="1"/>
  <c r="W191" i="5"/>
  <c r="X191" i="5"/>
  <c r="Z191" i="5"/>
  <c r="F192" i="5"/>
  <c r="H192" i="5"/>
  <c r="I192" i="5"/>
  <c r="U192" i="5"/>
  <c r="V192" i="5" s="1"/>
  <c r="W192" i="5"/>
  <c r="X192" i="5"/>
  <c r="Z192" i="5"/>
  <c r="F193" i="5"/>
  <c r="H193" i="5"/>
  <c r="I193" i="5"/>
  <c r="J193" i="5"/>
  <c r="L193" i="5" s="1"/>
  <c r="M193" i="5" s="1"/>
  <c r="N193" i="5" s="1"/>
  <c r="U193" i="5"/>
  <c r="V193" i="5" s="1"/>
  <c r="W193" i="5"/>
  <c r="X193" i="5" s="1"/>
  <c r="Z193" i="5"/>
  <c r="F194" i="5"/>
  <c r="H194" i="5"/>
  <c r="I194" i="5"/>
  <c r="J194" i="5"/>
  <c r="L194" i="5"/>
  <c r="M194" i="5" s="1"/>
  <c r="N194" i="5" s="1"/>
  <c r="U194" i="5"/>
  <c r="V194" i="5"/>
  <c r="W194" i="5"/>
  <c r="X194" i="5" s="1"/>
  <c r="Y194" i="5" s="1"/>
  <c r="P194" i="5" s="1"/>
  <c r="Z194" i="5"/>
  <c r="F195" i="5"/>
  <c r="H195" i="5"/>
  <c r="I195" i="5"/>
  <c r="J195" i="5"/>
  <c r="L195" i="5" s="1"/>
  <c r="M195" i="5" s="1"/>
  <c r="N195" i="5" s="1"/>
  <c r="U195" i="5"/>
  <c r="V195" i="5" s="1"/>
  <c r="Y195" i="5" s="1"/>
  <c r="P195" i="5" s="1"/>
  <c r="W195" i="5"/>
  <c r="X195" i="5"/>
  <c r="Z195" i="5"/>
  <c r="F196" i="5"/>
  <c r="H196" i="5"/>
  <c r="I196" i="5"/>
  <c r="U196" i="5"/>
  <c r="V196" i="5" s="1"/>
  <c r="W196" i="5"/>
  <c r="X196" i="5"/>
  <c r="Z196" i="5"/>
  <c r="F197" i="5"/>
  <c r="H197" i="5"/>
  <c r="I197" i="5"/>
  <c r="U197" i="5"/>
  <c r="V197" i="5" s="1"/>
  <c r="W197" i="5"/>
  <c r="X197" i="5"/>
  <c r="Z197" i="5"/>
  <c r="F198" i="5"/>
  <c r="J198" i="5" s="1"/>
  <c r="L198" i="5" s="1"/>
  <c r="M198" i="5" s="1"/>
  <c r="N198" i="5" s="1"/>
  <c r="H198" i="5"/>
  <c r="I198" i="5"/>
  <c r="U198" i="5"/>
  <c r="V198" i="5"/>
  <c r="W198" i="5"/>
  <c r="X198" i="5"/>
  <c r="Y198" i="5"/>
  <c r="P198" i="5" s="1"/>
  <c r="Z198" i="5"/>
  <c r="F199" i="5"/>
  <c r="H199" i="5"/>
  <c r="I199" i="5"/>
  <c r="U199" i="5"/>
  <c r="V199" i="5" s="1"/>
  <c r="Y199" i="5" s="1"/>
  <c r="P199" i="5" s="1"/>
  <c r="W199" i="5"/>
  <c r="X199" i="5" s="1"/>
  <c r="Z199" i="5"/>
  <c r="F200" i="5"/>
  <c r="H200" i="5"/>
  <c r="I200" i="5"/>
  <c r="U200" i="5"/>
  <c r="V200" i="5" s="1"/>
  <c r="Y200" i="5" s="1"/>
  <c r="P200" i="5" s="1"/>
  <c r="W200" i="5"/>
  <c r="X200" i="5" s="1"/>
  <c r="Z200" i="5"/>
  <c r="F201" i="5"/>
  <c r="H201" i="5"/>
  <c r="I201" i="5"/>
  <c r="J201" i="5" s="1"/>
  <c r="L201" i="5" s="1"/>
  <c r="M201" i="5"/>
  <c r="N201" i="5" s="1"/>
  <c r="U201" i="5"/>
  <c r="V201" i="5" s="1"/>
  <c r="W201" i="5"/>
  <c r="X201" i="5" s="1"/>
  <c r="Z201" i="5"/>
  <c r="F202" i="5"/>
  <c r="H202" i="5"/>
  <c r="I202" i="5"/>
  <c r="U202" i="5"/>
  <c r="V202" i="5" s="1"/>
  <c r="W202" i="5"/>
  <c r="X202" i="5" s="1"/>
  <c r="Z202" i="5"/>
  <c r="F203" i="5"/>
  <c r="H203" i="5"/>
  <c r="I203" i="5"/>
  <c r="J203" i="5" s="1"/>
  <c r="L203" i="5" s="1"/>
  <c r="M203" i="5" s="1"/>
  <c r="N203" i="5" s="1"/>
  <c r="U203" i="5"/>
  <c r="V203" i="5" s="1"/>
  <c r="W203" i="5"/>
  <c r="X203" i="5" s="1"/>
  <c r="Z203" i="5"/>
  <c r="F204" i="5"/>
  <c r="H204" i="5"/>
  <c r="I204" i="5"/>
  <c r="U204" i="5"/>
  <c r="V204" i="5" s="1"/>
  <c r="Y204" i="5" s="1"/>
  <c r="P204" i="5" s="1"/>
  <c r="W204" i="5"/>
  <c r="X204" i="5" s="1"/>
  <c r="Z204" i="5"/>
  <c r="F205" i="5"/>
  <c r="H205" i="5"/>
  <c r="I205" i="5"/>
  <c r="U205" i="5"/>
  <c r="V205" i="5" s="1"/>
  <c r="W205" i="5"/>
  <c r="X205" i="5" s="1"/>
  <c r="Z205" i="5"/>
  <c r="F206" i="5"/>
  <c r="H206" i="5"/>
  <c r="I206" i="5"/>
  <c r="J206" i="5"/>
  <c r="L206" i="5" s="1"/>
  <c r="M206" i="5" s="1"/>
  <c r="N206" i="5" s="1"/>
  <c r="U206" i="5"/>
  <c r="V206" i="5"/>
  <c r="Y206" i="5" s="1"/>
  <c r="P206" i="5" s="1"/>
  <c r="W206" i="5"/>
  <c r="X206" i="5" s="1"/>
  <c r="Z206" i="5"/>
  <c r="F207" i="5"/>
  <c r="H207" i="5"/>
  <c r="I207" i="5"/>
  <c r="U207" i="5"/>
  <c r="V207" i="5" s="1"/>
  <c r="Y207" i="5" s="1"/>
  <c r="P207" i="5" s="1"/>
  <c r="W207" i="5"/>
  <c r="X207" i="5" s="1"/>
  <c r="Z207" i="5"/>
  <c r="F208" i="5"/>
  <c r="H208" i="5"/>
  <c r="I208" i="5"/>
  <c r="U208" i="5"/>
  <c r="V208" i="5" s="1"/>
  <c r="W208" i="5"/>
  <c r="X208" i="5"/>
  <c r="Z208" i="5"/>
  <c r="F209" i="5"/>
  <c r="J209" i="5" s="1"/>
  <c r="L209" i="5" s="1"/>
  <c r="M209" i="5" s="1"/>
  <c r="N209" i="5" s="1"/>
  <c r="H209" i="5"/>
  <c r="I209" i="5"/>
  <c r="U209" i="5"/>
  <c r="V209" i="5" s="1"/>
  <c r="W209" i="5"/>
  <c r="X209" i="5" s="1"/>
  <c r="Z209" i="5"/>
  <c r="F210" i="5"/>
  <c r="J210" i="5" s="1"/>
  <c r="L210" i="5" s="1"/>
  <c r="M210" i="5" s="1"/>
  <c r="N210" i="5" s="1"/>
  <c r="H210" i="5"/>
  <c r="I210" i="5"/>
  <c r="U210" i="5"/>
  <c r="V210" i="5" s="1"/>
  <c r="W210" i="5"/>
  <c r="X210" i="5"/>
  <c r="Z210" i="5"/>
  <c r="F211" i="5"/>
  <c r="H211" i="5"/>
  <c r="I211" i="5"/>
  <c r="U211" i="5"/>
  <c r="V211" i="5" s="1"/>
  <c r="W211" i="5"/>
  <c r="X211" i="5"/>
  <c r="Z211" i="5"/>
  <c r="F212" i="5"/>
  <c r="J212" i="5" s="1"/>
  <c r="L212" i="5" s="1"/>
  <c r="M212" i="5" s="1"/>
  <c r="N212" i="5" s="1"/>
  <c r="H212" i="5"/>
  <c r="I212" i="5"/>
  <c r="U212" i="5"/>
  <c r="V212" i="5"/>
  <c r="W212" i="5"/>
  <c r="X212" i="5" s="1"/>
  <c r="Z212" i="5"/>
  <c r="F213" i="5"/>
  <c r="H213" i="5"/>
  <c r="I213" i="5"/>
  <c r="U213" i="5"/>
  <c r="V213" i="5" s="1"/>
  <c r="W213" i="5"/>
  <c r="X213" i="5" s="1"/>
  <c r="Z213" i="5"/>
  <c r="F214" i="5"/>
  <c r="H214" i="5"/>
  <c r="I214" i="5"/>
  <c r="U214" i="5"/>
  <c r="V214" i="5" s="1"/>
  <c r="Y214" i="5" s="1"/>
  <c r="P214" i="5" s="1"/>
  <c r="W214" i="5"/>
  <c r="X214" i="5" s="1"/>
  <c r="Z214" i="5"/>
  <c r="F215" i="5"/>
  <c r="H215" i="5"/>
  <c r="I215" i="5"/>
  <c r="U215" i="5"/>
  <c r="V215" i="5" s="1"/>
  <c r="W215" i="5"/>
  <c r="X215" i="5" s="1"/>
  <c r="Z215" i="5"/>
  <c r="F216" i="5"/>
  <c r="H216" i="5"/>
  <c r="I216" i="5"/>
  <c r="U216" i="5"/>
  <c r="V216" i="5" s="1"/>
  <c r="W216" i="5"/>
  <c r="X216" i="5" s="1"/>
  <c r="Z216" i="5"/>
  <c r="F217" i="5"/>
  <c r="H217" i="5"/>
  <c r="I217" i="5"/>
  <c r="J217" i="5"/>
  <c r="L217" i="5" s="1"/>
  <c r="M217" i="5" s="1"/>
  <c r="N217" i="5" s="1"/>
  <c r="U217" i="5"/>
  <c r="V217" i="5" s="1"/>
  <c r="W217" i="5"/>
  <c r="X217" i="5" s="1"/>
  <c r="Z217" i="5"/>
  <c r="F218" i="5"/>
  <c r="H218" i="5"/>
  <c r="I218" i="5"/>
  <c r="U218" i="5"/>
  <c r="V218" i="5" s="1"/>
  <c r="W218" i="5"/>
  <c r="X218" i="5"/>
  <c r="Y218" i="5" s="1"/>
  <c r="P218" i="5" s="1"/>
  <c r="Z218" i="5"/>
  <c r="F219" i="5"/>
  <c r="H219" i="5"/>
  <c r="I219" i="5"/>
  <c r="U219" i="5"/>
  <c r="V219" i="5" s="1"/>
  <c r="W219" i="5"/>
  <c r="X219" i="5"/>
  <c r="Z219" i="5"/>
  <c r="F220" i="5"/>
  <c r="J220" i="5" s="1"/>
  <c r="L220" i="5" s="1"/>
  <c r="M220" i="5" s="1"/>
  <c r="N220" i="5" s="1"/>
  <c r="H220" i="5"/>
  <c r="I220" i="5"/>
  <c r="U220" i="5"/>
  <c r="V220" i="5"/>
  <c r="W220" i="5"/>
  <c r="X220" i="5" s="1"/>
  <c r="Z220" i="5"/>
  <c r="F221" i="5"/>
  <c r="H221" i="5"/>
  <c r="I221" i="5"/>
  <c r="U221" i="5"/>
  <c r="V221" i="5" s="1"/>
  <c r="W221" i="5"/>
  <c r="X221" i="5" s="1"/>
  <c r="Z221" i="5"/>
  <c r="F222" i="5"/>
  <c r="H222" i="5"/>
  <c r="J222" i="5" s="1"/>
  <c r="L222" i="5" s="1"/>
  <c r="M222" i="5" s="1"/>
  <c r="N222" i="5" s="1"/>
  <c r="I222" i="5"/>
  <c r="U222" i="5"/>
  <c r="V222" i="5"/>
  <c r="W222" i="5"/>
  <c r="X222" i="5" s="1"/>
  <c r="Z222" i="5"/>
  <c r="F223" i="5"/>
  <c r="H223" i="5"/>
  <c r="I223" i="5"/>
  <c r="U223" i="5"/>
  <c r="V223" i="5" s="1"/>
  <c r="W223" i="5"/>
  <c r="X223" i="5" s="1"/>
  <c r="Z223" i="5"/>
  <c r="F224" i="5"/>
  <c r="H224" i="5"/>
  <c r="I224" i="5"/>
  <c r="U224" i="5"/>
  <c r="V224" i="5"/>
  <c r="W224" i="5"/>
  <c r="X224" i="5" s="1"/>
  <c r="Z224" i="5"/>
  <c r="F225" i="5"/>
  <c r="H225" i="5"/>
  <c r="I225" i="5"/>
  <c r="U225" i="5"/>
  <c r="V225" i="5"/>
  <c r="W225" i="5"/>
  <c r="X225" i="5"/>
  <c r="Z225" i="5"/>
  <c r="F226" i="5"/>
  <c r="H226" i="5"/>
  <c r="J226" i="5" s="1"/>
  <c r="L226" i="5" s="1"/>
  <c r="I226" i="5"/>
  <c r="M226" i="5"/>
  <c r="N226" i="5" s="1"/>
  <c r="U226" i="5"/>
  <c r="V226" i="5" s="1"/>
  <c r="W226" i="5"/>
  <c r="X226" i="5" s="1"/>
  <c r="Z226" i="5"/>
  <c r="F227" i="5"/>
  <c r="H227" i="5"/>
  <c r="I227" i="5"/>
  <c r="J227" i="5"/>
  <c r="L227" i="5" s="1"/>
  <c r="M227" i="5" s="1"/>
  <c r="N227" i="5" s="1"/>
  <c r="U227" i="5"/>
  <c r="V227" i="5" s="1"/>
  <c r="W227" i="5"/>
  <c r="X227" i="5" s="1"/>
  <c r="Z227" i="5"/>
  <c r="F228" i="5"/>
  <c r="H228" i="5"/>
  <c r="I228" i="5"/>
  <c r="U228" i="5"/>
  <c r="V228" i="5" s="1"/>
  <c r="Y228" i="5" s="1"/>
  <c r="W228" i="5"/>
  <c r="X228" i="5" s="1"/>
  <c r="Z228" i="5"/>
  <c r="F229" i="5"/>
  <c r="H229" i="5"/>
  <c r="I229" i="5"/>
  <c r="J229" i="5" s="1"/>
  <c r="L229" i="5" s="1"/>
  <c r="M229" i="5" s="1"/>
  <c r="N229" i="5" s="1"/>
  <c r="U229" i="5"/>
  <c r="V229" i="5"/>
  <c r="W229" i="5"/>
  <c r="X229" i="5" s="1"/>
  <c r="Z229" i="5"/>
  <c r="F230" i="5"/>
  <c r="H230" i="5"/>
  <c r="I230" i="5"/>
  <c r="U230" i="5"/>
  <c r="V230" i="5" s="1"/>
  <c r="W230" i="5"/>
  <c r="X230" i="5" s="1"/>
  <c r="Z230" i="5"/>
  <c r="F231" i="5"/>
  <c r="J231" i="5" s="1"/>
  <c r="L231" i="5" s="1"/>
  <c r="M231" i="5" s="1"/>
  <c r="N231" i="5" s="1"/>
  <c r="H231" i="5"/>
  <c r="I231" i="5"/>
  <c r="U231" i="5"/>
  <c r="V231" i="5" s="1"/>
  <c r="W231" i="5"/>
  <c r="X231" i="5"/>
  <c r="Z231" i="5"/>
  <c r="F232" i="5"/>
  <c r="H232" i="5"/>
  <c r="I232" i="5"/>
  <c r="U232" i="5"/>
  <c r="V232" i="5"/>
  <c r="Y232" i="5" s="1"/>
  <c r="P232" i="5" s="1"/>
  <c r="W232" i="5"/>
  <c r="X232" i="5" s="1"/>
  <c r="Z232" i="5"/>
  <c r="F233" i="5"/>
  <c r="J233" i="5" s="1"/>
  <c r="L233" i="5" s="1"/>
  <c r="M233" i="5" s="1"/>
  <c r="N233" i="5" s="1"/>
  <c r="H233" i="5"/>
  <c r="I233" i="5"/>
  <c r="U233" i="5"/>
  <c r="V233" i="5"/>
  <c r="W233" i="5"/>
  <c r="X233" i="5"/>
  <c r="Z233" i="5"/>
  <c r="F234" i="5"/>
  <c r="H234" i="5"/>
  <c r="I234" i="5"/>
  <c r="U234" i="5"/>
  <c r="V234" i="5" s="1"/>
  <c r="Y234" i="5" s="1"/>
  <c r="P234" i="5" s="1"/>
  <c r="W234" i="5"/>
  <c r="X234" i="5" s="1"/>
  <c r="Z234" i="5"/>
  <c r="F235" i="5"/>
  <c r="J235" i="5" s="1"/>
  <c r="L235" i="5" s="1"/>
  <c r="M235" i="5" s="1"/>
  <c r="N235" i="5" s="1"/>
  <c r="H235" i="5"/>
  <c r="I235" i="5"/>
  <c r="U235" i="5"/>
  <c r="V235" i="5" s="1"/>
  <c r="W235" i="5"/>
  <c r="X235" i="5" s="1"/>
  <c r="Z235" i="5"/>
  <c r="F236" i="5"/>
  <c r="H236" i="5"/>
  <c r="I236" i="5"/>
  <c r="U236" i="5"/>
  <c r="V236" i="5" s="1"/>
  <c r="W236" i="5"/>
  <c r="X236" i="5" s="1"/>
  <c r="Z236" i="5"/>
  <c r="F237" i="5"/>
  <c r="H237" i="5"/>
  <c r="J237" i="5" s="1"/>
  <c r="L237" i="5" s="1"/>
  <c r="M237" i="5" s="1"/>
  <c r="N237" i="5" s="1"/>
  <c r="I237" i="5"/>
  <c r="U237" i="5"/>
  <c r="V237" i="5" s="1"/>
  <c r="W237" i="5"/>
  <c r="X237" i="5" s="1"/>
  <c r="Z237" i="5"/>
  <c r="F238" i="5"/>
  <c r="H238" i="5"/>
  <c r="J238" i="5" s="1"/>
  <c r="L238" i="5" s="1"/>
  <c r="M238" i="5" s="1"/>
  <c r="N238" i="5" s="1"/>
  <c r="I238" i="5"/>
  <c r="U238" i="5"/>
  <c r="V238" i="5" s="1"/>
  <c r="W238" i="5"/>
  <c r="X238" i="5" s="1"/>
  <c r="Z238" i="5"/>
  <c r="F239" i="5"/>
  <c r="H239" i="5"/>
  <c r="I239" i="5"/>
  <c r="U239" i="5"/>
  <c r="V239" i="5" s="1"/>
  <c r="W239" i="5"/>
  <c r="X239" i="5" s="1"/>
  <c r="Z239" i="5"/>
  <c r="F240" i="5"/>
  <c r="H240" i="5"/>
  <c r="I240" i="5"/>
  <c r="U240" i="5"/>
  <c r="V240" i="5" s="1"/>
  <c r="W240" i="5"/>
  <c r="X240" i="5" s="1"/>
  <c r="Z240" i="5"/>
  <c r="F241" i="5"/>
  <c r="H241" i="5"/>
  <c r="I241" i="5"/>
  <c r="U241" i="5"/>
  <c r="V241" i="5" s="1"/>
  <c r="W241" i="5"/>
  <c r="X241" i="5" s="1"/>
  <c r="Z241" i="5"/>
  <c r="F242" i="5"/>
  <c r="H242" i="5"/>
  <c r="I242" i="5"/>
  <c r="J242" i="5" s="1"/>
  <c r="L242" i="5" s="1"/>
  <c r="M242" i="5" s="1"/>
  <c r="N242" i="5" s="1"/>
  <c r="U242" i="5"/>
  <c r="V242" i="5" s="1"/>
  <c r="Y242" i="5" s="1"/>
  <c r="P242" i="5" s="1"/>
  <c r="W242" i="5"/>
  <c r="X242" i="5"/>
  <c r="Z242" i="5"/>
  <c r="F243" i="5"/>
  <c r="J243" i="5" s="1"/>
  <c r="L243" i="5" s="1"/>
  <c r="M243" i="5" s="1"/>
  <c r="N243" i="5" s="1"/>
  <c r="H243" i="5"/>
  <c r="I243" i="5"/>
  <c r="U243" i="5"/>
  <c r="V243" i="5" s="1"/>
  <c r="W243" i="5"/>
  <c r="X243" i="5" s="1"/>
  <c r="Z243" i="5"/>
  <c r="F244" i="5"/>
  <c r="H244" i="5"/>
  <c r="I244" i="5"/>
  <c r="U244" i="5"/>
  <c r="V244" i="5" s="1"/>
  <c r="Y244" i="5" s="1"/>
  <c r="P244" i="5" s="1"/>
  <c r="W244" i="5"/>
  <c r="X244" i="5" s="1"/>
  <c r="Z244" i="5"/>
  <c r="F245" i="5"/>
  <c r="H245" i="5"/>
  <c r="I245" i="5"/>
  <c r="J245" i="5"/>
  <c r="L245" i="5" s="1"/>
  <c r="M245" i="5" s="1"/>
  <c r="N245" i="5" s="1"/>
  <c r="U245" i="5"/>
  <c r="V245" i="5" s="1"/>
  <c r="W245" i="5"/>
  <c r="X245" i="5" s="1"/>
  <c r="Z245" i="5"/>
  <c r="F246" i="5"/>
  <c r="J246" i="5" s="1"/>
  <c r="L246" i="5" s="1"/>
  <c r="M246" i="5" s="1"/>
  <c r="N246" i="5" s="1"/>
  <c r="H246" i="5"/>
  <c r="I246" i="5"/>
  <c r="U246" i="5"/>
  <c r="V246" i="5" s="1"/>
  <c r="W246" i="5"/>
  <c r="X246" i="5"/>
  <c r="Y246" i="5" s="1"/>
  <c r="P246" i="5" s="1"/>
  <c r="Z246" i="5"/>
  <c r="F247" i="5"/>
  <c r="J247" i="5" s="1"/>
  <c r="L247" i="5" s="1"/>
  <c r="M247" i="5" s="1"/>
  <c r="N247" i="5" s="1"/>
  <c r="H247" i="5"/>
  <c r="I247" i="5"/>
  <c r="U247" i="5"/>
  <c r="V247" i="5" s="1"/>
  <c r="W247" i="5"/>
  <c r="X247" i="5"/>
  <c r="Z247" i="5"/>
  <c r="F248" i="5"/>
  <c r="H248" i="5"/>
  <c r="I248" i="5"/>
  <c r="U248" i="5"/>
  <c r="V248" i="5"/>
  <c r="W248" i="5"/>
  <c r="X248" i="5" s="1"/>
  <c r="Z248" i="5"/>
  <c r="F249" i="5"/>
  <c r="J249" i="5" s="1"/>
  <c r="L249" i="5" s="1"/>
  <c r="M249" i="5" s="1"/>
  <c r="N249" i="5" s="1"/>
  <c r="H249" i="5"/>
  <c r="I249" i="5"/>
  <c r="U249" i="5"/>
  <c r="V249" i="5"/>
  <c r="W249" i="5"/>
  <c r="X249" i="5"/>
  <c r="Z249" i="5"/>
  <c r="F250" i="5"/>
  <c r="J250" i="5" s="1"/>
  <c r="L250" i="5" s="1"/>
  <c r="M250" i="5" s="1"/>
  <c r="N250" i="5" s="1"/>
  <c r="H250" i="5"/>
  <c r="I250" i="5"/>
  <c r="U250" i="5"/>
  <c r="V250" i="5"/>
  <c r="W250" i="5"/>
  <c r="X250" i="5"/>
  <c r="Z250" i="5"/>
  <c r="F251" i="5"/>
  <c r="J251" i="5" s="1"/>
  <c r="L251" i="5" s="1"/>
  <c r="M251" i="5" s="1"/>
  <c r="N251" i="5" s="1"/>
  <c r="H251" i="5"/>
  <c r="I251" i="5"/>
  <c r="U251" i="5"/>
  <c r="V251" i="5" s="1"/>
  <c r="Y251" i="5" s="1"/>
  <c r="P251" i="5" s="1"/>
  <c r="W251" i="5"/>
  <c r="X251" i="5" s="1"/>
  <c r="Z251" i="5"/>
  <c r="F252" i="5"/>
  <c r="J252" i="5" s="1"/>
  <c r="L252" i="5" s="1"/>
  <c r="M252" i="5" s="1"/>
  <c r="N252" i="5" s="1"/>
  <c r="H252" i="5"/>
  <c r="I252" i="5"/>
  <c r="U252" i="5"/>
  <c r="V252" i="5" s="1"/>
  <c r="W252" i="5"/>
  <c r="X252" i="5" s="1"/>
  <c r="Z252" i="5"/>
  <c r="F253" i="5"/>
  <c r="H253" i="5"/>
  <c r="I253" i="5"/>
  <c r="U253" i="5"/>
  <c r="V253" i="5"/>
  <c r="W253" i="5"/>
  <c r="X253" i="5" s="1"/>
  <c r="Z253" i="5"/>
  <c r="F254" i="5"/>
  <c r="H254" i="5"/>
  <c r="I254" i="5"/>
  <c r="U254" i="5"/>
  <c r="V254" i="5" s="1"/>
  <c r="W254" i="5"/>
  <c r="X254" i="5" s="1"/>
  <c r="Z254" i="5"/>
  <c r="F255" i="5"/>
  <c r="J255" i="5" s="1"/>
  <c r="L255" i="5" s="1"/>
  <c r="M255" i="5" s="1"/>
  <c r="N255" i="5" s="1"/>
  <c r="H255" i="5"/>
  <c r="I255" i="5"/>
  <c r="U255" i="5"/>
  <c r="V255" i="5" s="1"/>
  <c r="W255" i="5"/>
  <c r="X255" i="5" s="1"/>
  <c r="Z255" i="5"/>
  <c r="F256" i="5"/>
  <c r="H256" i="5"/>
  <c r="I256" i="5"/>
  <c r="U256" i="5"/>
  <c r="V256" i="5" s="1"/>
  <c r="Y256" i="5" s="1"/>
  <c r="P256" i="5" s="1"/>
  <c r="W256" i="5"/>
  <c r="X256" i="5" s="1"/>
  <c r="Z256" i="5"/>
  <c r="F257" i="5"/>
  <c r="H257" i="5"/>
  <c r="I257" i="5"/>
  <c r="U257" i="5"/>
  <c r="V257" i="5"/>
  <c r="Y257" i="5" s="1"/>
  <c r="P257" i="5" s="1"/>
  <c r="W257" i="5"/>
  <c r="X257" i="5" s="1"/>
  <c r="Z257" i="5"/>
  <c r="F258" i="5"/>
  <c r="H258" i="5"/>
  <c r="I258" i="5"/>
  <c r="U258" i="5"/>
  <c r="V258" i="5"/>
  <c r="Y258" i="5" s="1"/>
  <c r="P258" i="5" s="1"/>
  <c r="W258" i="5"/>
  <c r="X258" i="5" s="1"/>
  <c r="Z258" i="5"/>
  <c r="F259" i="5"/>
  <c r="J259" i="5" s="1"/>
  <c r="L259" i="5" s="1"/>
  <c r="M259" i="5" s="1"/>
  <c r="N259" i="5" s="1"/>
  <c r="H259" i="5"/>
  <c r="I259" i="5"/>
  <c r="U259" i="5"/>
  <c r="V259" i="5" s="1"/>
  <c r="W259" i="5"/>
  <c r="X259" i="5" s="1"/>
  <c r="Z259" i="5"/>
  <c r="F260" i="5"/>
  <c r="J260" i="5" s="1"/>
  <c r="L260" i="5" s="1"/>
  <c r="M260" i="5" s="1"/>
  <c r="N260" i="5" s="1"/>
  <c r="H260" i="5"/>
  <c r="I260" i="5"/>
  <c r="U260" i="5"/>
  <c r="V260" i="5" s="1"/>
  <c r="Y260" i="5" s="1"/>
  <c r="P260" i="5" s="1"/>
  <c r="W260" i="5"/>
  <c r="X260" i="5" s="1"/>
  <c r="Z260" i="5"/>
  <c r="F261" i="5"/>
  <c r="H261" i="5"/>
  <c r="I261" i="5"/>
  <c r="U261" i="5"/>
  <c r="V261" i="5"/>
  <c r="W261" i="5"/>
  <c r="X261" i="5" s="1"/>
  <c r="Z261" i="5"/>
  <c r="F262" i="5"/>
  <c r="H262" i="5"/>
  <c r="I262" i="5"/>
  <c r="U262" i="5"/>
  <c r="V262" i="5" s="1"/>
  <c r="Y262" i="5" s="1"/>
  <c r="P262" i="5" s="1"/>
  <c r="W262" i="5"/>
  <c r="X262" i="5" s="1"/>
  <c r="Z262" i="5"/>
  <c r="F263" i="5"/>
  <c r="H263" i="5"/>
  <c r="I263" i="5"/>
  <c r="U263" i="5"/>
  <c r="V263" i="5" s="1"/>
  <c r="W263" i="5"/>
  <c r="X263" i="5" s="1"/>
  <c r="Z263" i="5"/>
  <c r="F264" i="5"/>
  <c r="H264" i="5"/>
  <c r="I264" i="5"/>
  <c r="U264" i="5"/>
  <c r="V264" i="5"/>
  <c r="W264" i="5"/>
  <c r="X264" i="5" s="1"/>
  <c r="Z264" i="5"/>
  <c r="F265" i="5"/>
  <c r="H265" i="5"/>
  <c r="I265" i="5"/>
  <c r="U265" i="5"/>
  <c r="V265" i="5"/>
  <c r="W265" i="5"/>
  <c r="X265" i="5" s="1"/>
  <c r="Z265" i="5"/>
  <c r="F266" i="5"/>
  <c r="H266" i="5"/>
  <c r="I266" i="5"/>
  <c r="U266" i="5"/>
  <c r="V266" i="5" s="1"/>
  <c r="W266" i="5"/>
  <c r="X266" i="5"/>
  <c r="Z266" i="5"/>
  <c r="F267" i="5"/>
  <c r="H267" i="5"/>
  <c r="I267" i="5"/>
  <c r="J267" i="5"/>
  <c r="L267" i="5" s="1"/>
  <c r="M267" i="5" s="1"/>
  <c r="N267" i="5" s="1"/>
  <c r="U267" i="5"/>
  <c r="V267" i="5" s="1"/>
  <c r="W267" i="5"/>
  <c r="X267" i="5" s="1"/>
  <c r="Z267" i="5"/>
  <c r="F268" i="5"/>
  <c r="J268" i="5" s="1"/>
  <c r="L268" i="5" s="1"/>
  <c r="M268" i="5" s="1"/>
  <c r="N268" i="5" s="1"/>
  <c r="H268" i="5"/>
  <c r="I268" i="5"/>
  <c r="U268" i="5"/>
  <c r="V268" i="5" s="1"/>
  <c r="W268" i="5"/>
  <c r="X268" i="5" s="1"/>
  <c r="Z268" i="5"/>
  <c r="F269" i="5"/>
  <c r="H269" i="5"/>
  <c r="I269" i="5"/>
  <c r="U269" i="5"/>
  <c r="V269" i="5" s="1"/>
  <c r="W269" i="5"/>
  <c r="X269" i="5" s="1"/>
  <c r="Z269" i="5"/>
  <c r="F270" i="5"/>
  <c r="H270" i="5"/>
  <c r="I270" i="5"/>
  <c r="U270" i="5"/>
  <c r="V270" i="5" s="1"/>
  <c r="W270" i="5"/>
  <c r="X270" i="5" s="1"/>
  <c r="Y270" i="5"/>
  <c r="P270" i="5" s="1"/>
  <c r="Z270" i="5"/>
  <c r="F271" i="5"/>
  <c r="H271" i="5"/>
  <c r="J271" i="5" s="1"/>
  <c r="L271" i="5" s="1"/>
  <c r="M271" i="5" s="1"/>
  <c r="N271" i="5" s="1"/>
  <c r="I271" i="5"/>
  <c r="U271" i="5"/>
  <c r="V271" i="5" s="1"/>
  <c r="W271" i="5"/>
  <c r="X271" i="5" s="1"/>
  <c r="Y271" i="5"/>
  <c r="P271" i="5" s="1"/>
  <c r="Z271" i="5"/>
  <c r="F272" i="5"/>
  <c r="H272" i="5"/>
  <c r="I272" i="5"/>
  <c r="U272" i="5"/>
  <c r="V272" i="5" s="1"/>
  <c r="W272" i="5"/>
  <c r="X272" i="5" s="1"/>
  <c r="Z272" i="5"/>
  <c r="F273" i="5"/>
  <c r="J273" i="5" s="1"/>
  <c r="L273" i="5" s="1"/>
  <c r="M273" i="5" s="1"/>
  <c r="N273" i="5" s="1"/>
  <c r="H273" i="5"/>
  <c r="I273" i="5"/>
  <c r="U273" i="5"/>
  <c r="V273" i="5" s="1"/>
  <c r="W273" i="5"/>
  <c r="X273" i="5" s="1"/>
  <c r="Z273" i="5"/>
  <c r="F274" i="5"/>
  <c r="H274" i="5"/>
  <c r="I274" i="5"/>
  <c r="U274" i="5"/>
  <c r="V274" i="5"/>
  <c r="Y274" i="5" s="1"/>
  <c r="P274" i="5" s="1"/>
  <c r="W274" i="5"/>
  <c r="X274" i="5" s="1"/>
  <c r="Z274" i="5"/>
  <c r="F275" i="5"/>
  <c r="H275" i="5"/>
  <c r="I275" i="5"/>
  <c r="U275" i="5"/>
  <c r="V275" i="5" s="1"/>
  <c r="W275" i="5"/>
  <c r="X275" i="5" s="1"/>
  <c r="Z275" i="5"/>
  <c r="F276" i="5"/>
  <c r="H276" i="5"/>
  <c r="I276" i="5"/>
  <c r="U276" i="5"/>
  <c r="V276" i="5" s="1"/>
  <c r="Y276" i="5" s="1"/>
  <c r="P276" i="5" s="1"/>
  <c r="W276" i="5"/>
  <c r="X276" i="5" s="1"/>
  <c r="Z276" i="5"/>
  <c r="F277" i="5"/>
  <c r="H277" i="5"/>
  <c r="I277" i="5"/>
  <c r="U277" i="5"/>
  <c r="V277" i="5" s="1"/>
  <c r="W277" i="5"/>
  <c r="X277" i="5"/>
  <c r="Z277" i="5"/>
  <c r="F278" i="5"/>
  <c r="H278" i="5"/>
  <c r="I278" i="5"/>
  <c r="U278" i="5"/>
  <c r="V278" i="5" s="1"/>
  <c r="W278" i="5"/>
  <c r="X278" i="5"/>
  <c r="Z278" i="5"/>
  <c r="F279" i="5"/>
  <c r="H279" i="5"/>
  <c r="I279" i="5"/>
  <c r="U279" i="5"/>
  <c r="V279" i="5" s="1"/>
  <c r="W279" i="5"/>
  <c r="X279" i="5" s="1"/>
  <c r="Y279" i="5"/>
  <c r="P279" i="5" s="1"/>
  <c r="Z279" i="5"/>
  <c r="F280" i="5"/>
  <c r="H280" i="5"/>
  <c r="I280" i="5"/>
  <c r="U280" i="5"/>
  <c r="V280" i="5" s="1"/>
  <c r="W280" i="5"/>
  <c r="X280" i="5" s="1"/>
  <c r="Z280" i="5"/>
  <c r="F281" i="5"/>
  <c r="H281" i="5"/>
  <c r="I281" i="5"/>
  <c r="U281" i="5"/>
  <c r="V281" i="5" s="1"/>
  <c r="W281" i="5"/>
  <c r="X281" i="5" s="1"/>
  <c r="Z281" i="5"/>
  <c r="F282" i="5"/>
  <c r="H282" i="5"/>
  <c r="I282" i="5"/>
  <c r="U282" i="5"/>
  <c r="V282" i="5" s="1"/>
  <c r="W282" i="5"/>
  <c r="X282" i="5" s="1"/>
  <c r="Z282" i="5"/>
  <c r="F283" i="5"/>
  <c r="J283" i="5" s="1"/>
  <c r="L283" i="5" s="1"/>
  <c r="H283" i="5"/>
  <c r="I283" i="5"/>
  <c r="M283" i="5"/>
  <c r="N283" i="5" s="1"/>
  <c r="U283" i="5"/>
  <c r="V283" i="5" s="1"/>
  <c r="Y283" i="5" s="1"/>
  <c r="P283" i="5" s="1"/>
  <c r="W283" i="5"/>
  <c r="X283" i="5" s="1"/>
  <c r="Z283" i="5"/>
  <c r="F284" i="5"/>
  <c r="J284" i="5" s="1"/>
  <c r="L284" i="5" s="1"/>
  <c r="M284" i="5" s="1"/>
  <c r="N284" i="5" s="1"/>
  <c r="H284" i="5"/>
  <c r="I284" i="5"/>
  <c r="U284" i="5"/>
  <c r="V284" i="5" s="1"/>
  <c r="Y284" i="5" s="1"/>
  <c r="P284" i="5" s="1"/>
  <c r="W284" i="5"/>
  <c r="X284" i="5" s="1"/>
  <c r="Z284" i="5"/>
  <c r="F285" i="5"/>
  <c r="H285" i="5"/>
  <c r="I285" i="5"/>
  <c r="U285" i="5"/>
  <c r="V285" i="5" s="1"/>
  <c r="Y285" i="5" s="1"/>
  <c r="P285" i="5" s="1"/>
  <c r="W285" i="5"/>
  <c r="X285" i="5" s="1"/>
  <c r="Z285" i="5"/>
  <c r="F286" i="5"/>
  <c r="J286" i="5" s="1"/>
  <c r="L286" i="5" s="1"/>
  <c r="M286" i="5" s="1"/>
  <c r="N286" i="5" s="1"/>
  <c r="H286" i="5"/>
  <c r="I286" i="5"/>
  <c r="U286" i="5"/>
  <c r="V286" i="5" s="1"/>
  <c r="W286" i="5"/>
  <c r="X286" i="5"/>
  <c r="Z286" i="5"/>
  <c r="F287" i="5"/>
  <c r="H287" i="5"/>
  <c r="I287" i="5"/>
  <c r="U287" i="5"/>
  <c r="V287" i="5" s="1"/>
  <c r="W287" i="5"/>
  <c r="X287" i="5"/>
  <c r="Z287" i="5"/>
  <c r="F288" i="5"/>
  <c r="H288" i="5"/>
  <c r="I288" i="5"/>
  <c r="U288" i="5"/>
  <c r="V288" i="5"/>
  <c r="W288" i="5"/>
  <c r="X288" i="5" s="1"/>
  <c r="Z288" i="5"/>
  <c r="F289" i="5"/>
  <c r="H289" i="5"/>
  <c r="I289" i="5"/>
  <c r="U289" i="5"/>
  <c r="V289" i="5" s="1"/>
  <c r="Y289" i="5" s="1"/>
  <c r="P289" i="5" s="1"/>
  <c r="W289" i="5"/>
  <c r="X289" i="5" s="1"/>
  <c r="Z289" i="5"/>
  <c r="F290" i="5"/>
  <c r="H290" i="5"/>
  <c r="I290" i="5"/>
  <c r="U290" i="5"/>
  <c r="V290" i="5" s="1"/>
  <c r="Y290" i="5" s="1"/>
  <c r="P290" i="5" s="1"/>
  <c r="W290" i="5"/>
  <c r="X290" i="5"/>
  <c r="Z290" i="5"/>
  <c r="F291" i="5"/>
  <c r="H291" i="5"/>
  <c r="I291" i="5"/>
  <c r="U291" i="5"/>
  <c r="V291" i="5" s="1"/>
  <c r="W291" i="5"/>
  <c r="X291" i="5" s="1"/>
  <c r="Z291" i="5"/>
  <c r="F292" i="5"/>
  <c r="H292" i="5"/>
  <c r="I292" i="5"/>
  <c r="U292" i="5"/>
  <c r="V292" i="5" s="1"/>
  <c r="Y292" i="5" s="1"/>
  <c r="P292" i="5" s="1"/>
  <c r="W292" i="5"/>
  <c r="X292" i="5" s="1"/>
  <c r="Z292" i="5"/>
  <c r="F293" i="5"/>
  <c r="H293" i="5"/>
  <c r="I293" i="5"/>
  <c r="U293" i="5"/>
  <c r="V293" i="5" s="1"/>
  <c r="W293" i="5"/>
  <c r="X293" i="5" s="1"/>
  <c r="Z293" i="5"/>
  <c r="F294" i="5"/>
  <c r="H294" i="5"/>
  <c r="J294" i="5" s="1"/>
  <c r="L294" i="5" s="1"/>
  <c r="M294" i="5" s="1"/>
  <c r="N294" i="5" s="1"/>
  <c r="I294" i="5"/>
  <c r="U294" i="5"/>
  <c r="V294" i="5" s="1"/>
  <c r="Y294" i="5" s="1"/>
  <c r="P294" i="5" s="1"/>
  <c r="W294" i="5"/>
  <c r="X294" i="5" s="1"/>
  <c r="Z294" i="5"/>
  <c r="F295" i="5"/>
  <c r="H295" i="5"/>
  <c r="I295" i="5"/>
  <c r="U295" i="5"/>
  <c r="V295" i="5"/>
  <c r="W295" i="5"/>
  <c r="X295" i="5" s="1"/>
  <c r="Y295" i="5" s="1"/>
  <c r="P295" i="5" s="1"/>
  <c r="Z295" i="5"/>
  <c r="F296" i="5"/>
  <c r="J296" i="5" s="1"/>
  <c r="L296" i="5" s="1"/>
  <c r="M296" i="5" s="1"/>
  <c r="N296" i="5" s="1"/>
  <c r="H296" i="5"/>
  <c r="I296" i="5"/>
  <c r="U296" i="5"/>
  <c r="V296" i="5" s="1"/>
  <c r="W296" i="5"/>
  <c r="X296" i="5"/>
  <c r="Z296" i="5"/>
  <c r="F297" i="5"/>
  <c r="J297" i="5" s="1"/>
  <c r="L297" i="5" s="1"/>
  <c r="M297" i="5" s="1"/>
  <c r="N297" i="5" s="1"/>
  <c r="H297" i="5"/>
  <c r="I297" i="5"/>
  <c r="U297" i="5"/>
  <c r="V297" i="5" s="1"/>
  <c r="W297" i="5"/>
  <c r="X297" i="5"/>
  <c r="Z297" i="5"/>
  <c r="F298" i="5"/>
  <c r="J298" i="5" s="1"/>
  <c r="L298" i="5" s="1"/>
  <c r="M298" i="5" s="1"/>
  <c r="N298" i="5" s="1"/>
  <c r="H298" i="5"/>
  <c r="I298" i="5"/>
  <c r="U298" i="5"/>
  <c r="V298" i="5" s="1"/>
  <c r="W298" i="5"/>
  <c r="X298" i="5" s="1"/>
  <c r="Y298" i="5" s="1"/>
  <c r="P298" i="5" s="1"/>
  <c r="Z298" i="5"/>
  <c r="F299" i="5"/>
  <c r="H299" i="5"/>
  <c r="I299" i="5"/>
  <c r="U299" i="5"/>
  <c r="V299" i="5" s="1"/>
  <c r="W299" i="5"/>
  <c r="X299" i="5" s="1"/>
  <c r="Z299" i="5"/>
  <c r="F300" i="5"/>
  <c r="H300" i="5"/>
  <c r="I300" i="5"/>
  <c r="U300" i="5"/>
  <c r="V300" i="5" s="1"/>
  <c r="Y300" i="5" s="1"/>
  <c r="P300" i="5" s="1"/>
  <c r="W300" i="5"/>
  <c r="X300" i="5"/>
  <c r="Z300" i="5"/>
  <c r="F301" i="5"/>
  <c r="H301" i="5"/>
  <c r="I301" i="5"/>
  <c r="U301" i="5"/>
  <c r="V301" i="5" s="1"/>
  <c r="W301" i="5"/>
  <c r="X301" i="5" s="1"/>
  <c r="Z301" i="5"/>
  <c r="F302" i="5"/>
  <c r="J302" i="5" s="1"/>
  <c r="L302" i="5" s="1"/>
  <c r="M302" i="5" s="1"/>
  <c r="N302" i="5" s="1"/>
  <c r="H302" i="5"/>
  <c r="I302" i="5"/>
  <c r="U302" i="5"/>
  <c r="V302" i="5" s="1"/>
  <c r="Y302" i="5" s="1"/>
  <c r="P302" i="5" s="1"/>
  <c r="W302" i="5"/>
  <c r="X302" i="5" s="1"/>
  <c r="Z302" i="5"/>
  <c r="F303" i="5"/>
  <c r="H303" i="5"/>
  <c r="I303" i="5"/>
  <c r="U303" i="5"/>
  <c r="V303" i="5"/>
  <c r="W303" i="5"/>
  <c r="X303" i="5" s="1"/>
  <c r="Z303" i="5"/>
  <c r="F304" i="5"/>
  <c r="H304" i="5"/>
  <c r="J304" i="5" s="1"/>
  <c r="L304" i="5" s="1"/>
  <c r="M304" i="5" s="1"/>
  <c r="N304" i="5" s="1"/>
  <c r="I304" i="5"/>
  <c r="U304" i="5"/>
  <c r="V304" i="5"/>
  <c r="Y304" i="5" s="1"/>
  <c r="P304" i="5" s="1"/>
  <c r="W304" i="5"/>
  <c r="X304" i="5" s="1"/>
  <c r="Z304" i="5"/>
  <c r="F305" i="5"/>
  <c r="H305" i="5"/>
  <c r="I305" i="5"/>
  <c r="U305" i="5"/>
  <c r="V305" i="5" s="1"/>
  <c r="W305" i="5"/>
  <c r="X305" i="5" s="1"/>
  <c r="Z305" i="5"/>
  <c r="F306" i="5"/>
  <c r="H306" i="5"/>
  <c r="I306" i="5"/>
  <c r="P306" i="5"/>
  <c r="U306" i="5"/>
  <c r="V306" i="5" s="1"/>
  <c r="Y306" i="5" s="1"/>
  <c r="W306" i="5"/>
  <c r="X306" i="5" s="1"/>
  <c r="Z306" i="5"/>
  <c r="F307" i="5"/>
  <c r="H307" i="5"/>
  <c r="I307" i="5"/>
  <c r="U307" i="5"/>
  <c r="V307" i="5" s="1"/>
  <c r="Y307" i="5" s="1"/>
  <c r="P307" i="5" s="1"/>
  <c r="W307" i="5"/>
  <c r="X307" i="5" s="1"/>
  <c r="Z307" i="5"/>
  <c r="F308" i="5"/>
  <c r="J308" i="5" s="1"/>
  <c r="L308" i="5" s="1"/>
  <c r="M308" i="5" s="1"/>
  <c r="N308" i="5" s="1"/>
  <c r="H308" i="5"/>
  <c r="I308" i="5"/>
  <c r="U308" i="5"/>
  <c r="V308" i="5" s="1"/>
  <c r="W308" i="5"/>
  <c r="X308" i="5" s="1"/>
  <c r="Z308" i="5"/>
  <c r="F309" i="5"/>
  <c r="H309" i="5"/>
  <c r="I309" i="5"/>
  <c r="J309" i="5"/>
  <c r="L309" i="5" s="1"/>
  <c r="M309" i="5" s="1"/>
  <c r="N309" i="5" s="1"/>
  <c r="U309" i="5"/>
  <c r="V309" i="5" s="1"/>
  <c r="W309" i="5"/>
  <c r="X309" i="5" s="1"/>
  <c r="Z309" i="5"/>
  <c r="F310" i="5"/>
  <c r="J310" i="5" s="1"/>
  <c r="L310" i="5" s="1"/>
  <c r="M310" i="5" s="1"/>
  <c r="N310" i="5" s="1"/>
  <c r="H310" i="5"/>
  <c r="I310" i="5"/>
  <c r="U310" i="5"/>
  <c r="V310" i="5" s="1"/>
  <c r="W310" i="5"/>
  <c r="X310" i="5"/>
  <c r="Y310" i="5" s="1"/>
  <c r="Z310" i="5"/>
  <c r="F311" i="5"/>
  <c r="H311" i="5"/>
  <c r="I311" i="5"/>
  <c r="U311" i="5"/>
  <c r="V311" i="5" s="1"/>
  <c r="W311" i="5"/>
  <c r="X311" i="5" s="1"/>
  <c r="Y311" i="5" s="1"/>
  <c r="P311" i="5" s="1"/>
  <c r="Z311" i="5"/>
  <c r="F312" i="5"/>
  <c r="H312" i="5"/>
  <c r="I312" i="5"/>
  <c r="U312" i="5"/>
  <c r="V312" i="5" s="1"/>
  <c r="W312" i="5"/>
  <c r="X312" i="5"/>
  <c r="Z312" i="5"/>
  <c r="F313" i="5"/>
  <c r="J313" i="5" s="1"/>
  <c r="L313" i="5" s="1"/>
  <c r="M313" i="5" s="1"/>
  <c r="N313" i="5" s="1"/>
  <c r="H313" i="5"/>
  <c r="I313" i="5"/>
  <c r="U313" i="5"/>
  <c r="V313" i="5" s="1"/>
  <c r="Y313" i="5" s="1"/>
  <c r="P313" i="5" s="1"/>
  <c r="W313" i="5"/>
  <c r="X313" i="5"/>
  <c r="Z313" i="5"/>
  <c r="F314" i="5"/>
  <c r="H314" i="5"/>
  <c r="I314" i="5"/>
  <c r="U314" i="5"/>
  <c r="V314" i="5" s="1"/>
  <c r="W314" i="5"/>
  <c r="X314" i="5"/>
  <c r="Y314" i="5" s="1"/>
  <c r="P314" i="5" s="1"/>
  <c r="Z314" i="5"/>
  <c r="F315" i="5"/>
  <c r="H315" i="5"/>
  <c r="I315" i="5"/>
  <c r="U315" i="5"/>
  <c r="V315" i="5"/>
  <c r="Y315" i="5" s="1"/>
  <c r="P315" i="5" s="1"/>
  <c r="W315" i="5"/>
  <c r="X315" i="5" s="1"/>
  <c r="Z315" i="5"/>
  <c r="F316" i="5"/>
  <c r="H316" i="5"/>
  <c r="I316" i="5"/>
  <c r="U316" i="5"/>
  <c r="V316" i="5" s="1"/>
  <c r="W316" i="5"/>
  <c r="X316" i="5" s="1"/>
  <c r="Y316" i="5" s="1"/>
  <c r="P316" i="5" s="1"/>
  <c r="Z316" i="5"/>
  <c r="F317" i="5"/>
  <c r="J317" i="5" s="1"/>
  <c r="L317" i="5" s="1"/>
  <c r="M317" i="5" s="1"/>
  <c r="N317" i="5" s="1"/>
  <c r="H317" i="5"/>
  <c r="I317" i="5"/>
  <c r="U317" i="5"/>
  <c r="V317" i="5" s="1"/>
  <c r="W317" i="5"/>
  <c r="X317" i="5" s="1"/>
  <c r="Z317" i="5"/>
  <c r="F318" i="5"/>
  <c r="J318" i="5" s="1"/>
  <c r="L318" i="5" s="1"/>
  <c r="M318" i="5" s="1"/>
  <c r="N318" i="5" s="1"/>
  <c r="H318" i="5"/>
  <c r="I318" i="5"/>
  <c r="U318" i="5"/>
  <c r="V318" i="5" s="1"/>
  <c r="W318" i="5"/>
  <c r="X318" i="5"/>
  <c r="Z318" i="5"/>
  <c r="F319" i="5"/>
  <c r="H319" i="5"/>
  <c r="I319" i="5"/>
  <c r="U319" i="5"/>
  <c r="V319" i="5"/>
  <c r="Y319" i="5" s="1"/>
  <c r="P319" i="5" s="1"/>
  <c r="W319" i="5"/>
  <c r="X319" i="5" s="1"/>
  <c r="Z319" i="5"/>
  <c r="F320" i="5"/>
  <c r="H320" i="5"/>
  <c r="I320" i="5"/>
  <c r="U320" i="5"/>
  <c r="V320" i="5"/>
  <c r="Y320" i="5" s="1"/>
  <c r="P320" i="5" s="1"/>
  <c r="W320" i="5"/>
  <c r="X320" i="5"/>
  <c r="Z320" i="5"/>
  <c r="F321" i="5"/>
  <c r="H321" i="5"/>
  <c r="I321" i="5"/>
  <c r="J321" i="5"/>
  <c r="L321" i="5" s="1"/>
  <c r="M321" i="5"/>
  <c r="N321" i="5" s="1"/>
  <c r="U321" i="5"/>
  <c r="V321" i="5" s="1"/>
  <c r="Y321" i="5" s="1"/>
  <c r="P321" i="5" s="1"/>
  <c r="W321" i="5"/>
  <c r="X321" i="5"/>
  <c r="Z321" i="5"/>
  <c r="F322" i="5"/>
  <c r="H322" i="5"/>
  <c r="I322" i="5"/>
  <c r="J322" i="5"/>
  <c r="L322" i="5" s="1"/>
  <c r="M322" i="5" s="1"/>
  <c r="N322" i="5" s="1"/>
  <c r="U322" i="5"/>
  <c r="V322" i="5" s="1"/>
  <c r="W322" i="5"/>
  <c r="X322" i="5" s="1"/>
  <c r="Z322" i="5"/>
  <c r="F323" i="5"/>
  <c r="H323" i="5"/>
  <c r="I323" i="5"/>
  <c r="J323" i="5"/>
  <c r="L323" i="5"/>
  <c r="M323" i="5" s="1"/>
  <c r="N323" i="5" s="1"/>
  <c r="U323" i="5"/>
  <c r="V323" i="5" s="1"/>
  <c r="W323" i="5"/>
  <c r="X323" i="5"/>
  <c r="Y323" i="5" s="1"/>
  <c r="P323" i="5" s="1"/>
  <c r="Z323" i="5"/>
  <c r="F324" i="5"/>
  <c r="H324" i="5"/>
  <c r="I324" i="5"/>
  <c r="U324" i="5"/>
  <c r="V324" i="5" s="1"/>
  <c r="W324" i="5"/>
  <c r="X324" i="5"/>
  <c r="Z324" i="5"/>
  <c r="F325" i="5"/>
  <c r="H325" i="5"/>
  <c r="I325" i="5"/>
  <c r="U325" i="5"/>
  <c r="V325" i="5" s="1"/>
  <c r="W325" i="5"/>
  <c r="X325" i="5"/>
  <c r="Z325" i="5"/>
  <c r="F326" i="5"/>
  <c r="H326" i="5"/>
  <c r="I326" i="5"/>
  <c r="J326" i="5"/>
  <c r="L326" i="5" s="1"/>
  <c r="M326" i="5" s="1"/>
  <c r="N326" i="5" s="1"/>
  <c r="U326" i="5"/>
  <c r="V326" i="5"/>
  <c r="W326" i="5"/>
  <c r="X326" i="5" s="1"/>
  <c r="Y326" i="5" s="1"/>
  <c r="P326" i="5" s="1"/>
  <c r="Z326" i="5"/>
  <c r="F327" i="5"/>
  <c r="H327" i="5"/>
  <c r="I327" i="5"/>
  <c r="U327" i="5"/>
  <c r="V327" i="5" s="1"/>
  <c r="W327" i="5"/>
  <c r="X327" i="5"/>
  <c r="Z327" i="5"/>
  <c r="F328" i="5"/>
  <c r="H328" i="5"/>
  <c r="I328" i="5"/>
  <c r="J328" i="5"/>
  <c r="L328" i="5" s="1"/>
  <c r="M328" i="5" s="1"/>
  <c r="N328" i="5" s="1"/>
  <c r="U328" i="5"/>
  <c r="V328" i="5"/>
  <c r="W328" i="5"/>
  <c r="X328" i="5"/>
  <c r="Z328" i="5"/>
  <c r="F329" i="5"/>
  <c r="H329" i="5"/>
  <c r="I329" i="5"/>
  <c r="U329" i="5"/>
  <c r="V329" i="5"/>
  <c r="W329" i="5"/>
  <c r="X329" i="5"/>
  <c r="Z329" i="5"/>
  <c r="F330" i="5"/>
  <c r="H330" i="5"/>
  <c r="I330" i="5"/>
  <c r="U330" i="5"/>
  <c r="V330" i="5" s="1"/>
  <c r="W330" i="5"/>
  <c r="X330" i="5" s="1"/>
  <c r="Z330" i="5"/>
  <c r="F331" i="5"/>
  <c r="H331" i="5"/>
  <c r="I331" i="5"/>
  <c r="U331" i="5"/>
  <c r="V331" i="5"/>
  <c r="W331" i="5"/>
  <c r="X331" i="5" s="1"/>
  <c r="Z331" i="5"/>
  <c r="F332" i="5"/>
  <c r="H332" i="5"/>
  <c r="J332" i="5" s="1"/>
  <c r="L332" i="5" s="1"/>
  <c r="M332" i="5" s="1"/>
  <c r="N332" i="5" s="1"/>
  <c r="I332" i="5"/>
  <c r="U332" i="5"/>
  <c r="V332" i="5" s="1"/>
  <c r="W332" i="5"/>
  <c r="X332" i="5" s="1"/>
  <c r="Z332" i="5"/>
  <c r="F333" i="5"/>
  <c r="H333" i="5"/>
  <c r="I333" i="5"/>
  <c r="U333" i="5"/>
  <c r="V333" i="5"/>
  <c r="W333" i="5"/>
  <c r="X333" i="5" s="1"/>
  <c r="Z333" i="5"/>
  <c r="F334" i="5"/>
  <c r="H334" i="5"/>
  <c r="J334" i="5" s="1"/>
  <c r="L334" i="5" s="1"/>
  <c r="M334" i="5" s="1"/>
  <c r="N334" i="5" s="1"/>
  <c r="I334" i="5"/>
  <c r="U334" i="5"/>
  <c r="V334" i="5" s="1"/>
  <c r="W334" i="5"/>
  <c r="X334" i="5"/>
  <c r="Z334" i="5"/>
  <c r="F335" i="5"/>
  <c r="H335" i="5"/>
  <c r="J335" i="5" s="1"/>
  <c r="L335" i="5" s="1"/>
  <c r="M335" i="5" s="1"/>
  <c r="N335" i="5" s="1"/>
  <c r="I335" i="5"/>
  <c r="U335" i="5"/>
  <c r="V335" i="5" s="1"/>
  <c r="W335" i="5"/>
  <c r="X335" i="5" s="1"/>
  <c r="Z335" i="5"/>
  <c r="F336" i="5"/>
  <c r="J336" i="5" s="1"/>
  <c r="L336" i="5" s="1"/>
  <c r="M336" i="5" s="1"/>
  <c r="N336" i="5" s="1"/>
  <c r="H336" i="5"/>
  <c r="I336" i="5"/>
  <c r="U336" i="5"/>
  <c r="V336" i="5"/>
  <c r="W336" i="5"/>
  <c r="X336" i="5" s="1"/>
  <c r="Z336" i="5"/>
  <c r="F337" i="5"/>
  <c r="J337" i="5" s="1"/>
  <c r="L337" i="5" s="1"/>
  <c r="M337" i="5" s="1"/>
  <c r="N337" i="5" s="1"/>
  <c r="H337" i="5"/>
  <c r="I337" i="5"/>
  <c r="U337" i="5"/>
  <c r="V337" i="5"/>
  <c r="Y337" i="5" s="1"/>
  <c r="P337" i="5" s="1"/>
  <c r="W337" i="5"/>
  <c r="X337" i="5" s="1"/>
  <c r="Z337" i="5"/>
  <c r="F338" i="5"/>
  <c r="J338" i="5" s="1"/>
  <c r="L338" i="5" s="1"/>
  <c r="M338" i="5" s="1"/>
  <c r="N338" i="5" s="1"/>
  <c r="H338" i="5"/>
  <c r="I338" i="5"/>
  <c r="U338" i="5"/>
  <c r="V338" i="5" s="1"/>
  <c r="Y338" i="5" s="1"/>
  <c r="P338" i="5" s="1"/>
  <c r="W338" i="5"/>
  <c r="X338" i="5" s="1"/>
  <c r="Z338" i="5"/>
  <c r="F339" i="5"/>
  <c r="H339" i="5"/>
  <c r="J339" i="5" s="1"/>
  <c r="L339" i="5" s="1"/>
  <c r="M339" i="5" s="1"/>
  <c r="N339" i="5" s="1"/>
  <c r="I339" i="5"/>
  <c r="U339" i="5"/>
  <c r="V339" i="5"/>
  <c r="W339" i="5"/>
  <c r="X339" i="5" s="1"/>
  <c r="Y339" i="5" s="1"/>
  <c r="P339" i="5" s="1"/>
  <c r="Z339" i="5"/>
  <c r="F340" i="5"/>
  <c r="H340" i="5"/>
  <c r="I340" i="5"/>
  <c r="U340" i="5"/>
  <c r="V340" i="5"/>
  <c r="Y340" i="5" s="1"/>
  <c r="P340" i="5" s="1"/>
  <c r="W340" i="5"/>
  <c r="X340" i="5" s="1"/>
  <c r="Z340" i="5"/>
  <c r="F341" i="5"/>
  <c r="H341" i="5"/>
  <c r="J341" i="5" s="1"/>
  <c r="L341" i="5" s="1"/>
  <c r="M341" i="5" s="1"/>
  <c r="N341" i="5" s="1"/>
  <c r="I341" i="5"/>
  <c r="U341" i="5"/>
  <c r="V341" i="5" s="1"/>
  <c r="W341" i="5"/>
  <c r="X341" i="5" s="1"/>
  <c r="Z341" i="5"/>
  <c r="F342" i="5"/>
  <c r="H342" i="5"/>
  <c r="I342" i="5"/>
  <c r="J342" i="5"/>
  <c r="L342" i="5" s="1"/>
  <c r="M342" i="5" s="1"/>
  <c r="N342" i="5" s="1"/>
  <c r="U342" i="5"/>
  <c r="V342" i="5" s="1"/>
  <c r="W342" i="5"/>
  <c r="X342" i="5"/>
  <c r="Z342" i="5"/>
  <c r="F343" i="5"/>
  <c r="H343" i="5"/>
  <c r="J343" i="5" s="1"/>
  <c r="L343" i="5" s="1"/>
  <c r="M343" i="5" s="1"/>
  <c r="N343" i="5" s="1"/>
  <c r="I343" i="5"/>
  <c r="U343" i="5"/>
  <c r="V343" i="5"/>
  <c r="W343" i="5"/>
  <c r="X343" i="5" s="1"/>
  <c r="Y343" i="5" s="1"/>
  <c r="P343" i="5" s="1"/>
  <c r="Z343" i="5"/>
  <c r="F344" i="5"/>
  <c r="J344" i="5" s="1"/>
  <c r="L344" i="5" s="1"/>
  <c r="M344" i="5" s="1"/>
  <c r="N344" i="5" s="1"/>
  <c r="H344" i="5"/>
  <c r="I344" i="5"/>
  <c r="U344" i="5"/>
  <c r="V344" i="5" s="1"/>
  <c r="W344" i="5"/>
  <c r="X344" i="5" s="1"/>
  <c r="Z344" i="5"/>
  <c r="F345" i="5"/>
  <c r="H345" i="5"/>
  <c r="I345" i="5"/>
  <c r="U345" i="5"/>
  <c r="V345" i="5"/>
  <c r="Y345" i="5" s="1"/>
  <c r="P345" i="5" s="1"/>
  <c r="W345" i="5"/>
  <c r="X345" i="5" s="1"/>
  <c r="Z345" i="5"/>
  <c r="F346" i="5"/>
  <c r="J346" i="5" s="1"/>
  <c r="L346" i="5" s="1"/>
  <c r="M346" i="5" s="1"/>
  <c r="N346" i="5" s="1"/>
  <c r="H346" i="5"/>
  <c r="I346" i="5"/>
  <c r="U346" i="5"/>
  <c r="V346" i="5" s="1"/>
  <c r="W346" i="5"/>
  <c r="X346" i="5"/>
  <c r="Z346" i="5"/>
  <c r="F347" i="5"/>
  <c r="H347" i="5"/>
  <c r="I347" i="5"/>
  <c r="U347" i="5"/>
  <c r="V347" i="5"/>
  <c r="W347" i="5"/>
  <c r="X347" i="5" s="1"/>
  <c r="Y347" i="5" s="1"/>
  <c r="P347" i="5" s="1"/>
  <c r="Z347" i="5"/>
  <c r="F348" i="5"/>
  <c r="H348" i="5"/>
  <c r="I348" i="5"/>
  <c r="U348" i="5"/>
  <c r="V348" i="5"/>
  <c r="W348" i="5"/>
  <c r="X348" i="5" s="1"/>
  <c r="Z348" i="5"/>
  <c r="F349" i="5"/>
  <c r="H349" i="5"/>
  <c r="I349" i="5"/>
  <c r="U349" i="5"/>
  <c r="V349" i="5"/>
  <c r="W349" i="5"/>
  <c r="X349" i="5" s="1"/>
  <c r="Z349" i="5"/>
  <c r="F350" i="5"/>
  <c r="J350" i="5" s="1"/>
  <c r="L350" i="5" s="1"/>
  <c r="M350" i="5" s="1"/>
  <c r="N350" i="5" s="1"/>
  <c r="H350" i="5"/>
  <c r="I350" i="5"/>
  <c r="U350" i="5"/>
  <c r="V350" i="5" s="1"/>
  <c r="W350" i="5"/>
  <c r="X350" i="5"/>
  <c r="Z350" i="5"/>
  <c r="F351" i="5"/>
  <c r="H351" i="5"/>
  <c r="J351" i="5" s="1"/>
  <c r="L351" i="5" s="1"/>
  <c r="M351" i="5" s="1"/>
  <c r="N351" i="5" s="1"/>
  <c r="I351" i="5"/>
  <c r="U351" i="5"/>
  <c r="V351" i="5" s="1"/>
  <c r="W351" i="5"/>
  <c r="X351" i="5" s="1"/>
  <c r="Y351" i="5" s="1"/>
  <c r="P351" i="5" s="1"/>
  <c r="Z351" i="5"/>
  <c r="F352" i="5"/>
  <c r="J352" i="5" s="1"/>
  <c r="L352" i="5" s="1"/>
  <c r="M352" i="5" s="1"/>
  <c r="N352" i="5" s="1"/>
  <c r="H352" i="5"/>
  <c r="I352" i="5"/>
  <c r="U352" i="5"/>
  <c r="V352" i="5"/>
  <c r="W352" i="5"/>
  <c r="X352" i="5"/>
  <c r="Z352" i="5"/>
  <c r="F353" i="5"/>
  <c r="J353" i="5" s="1"/>
  <c r="L353" i="5" s="1"/>
  <c r="M353" i="5" s="1"/>
  <c r="N353" i="5" s="1"/>
  <c r="H353" i="5"/>
  <c r="I353" i="5"/>
  <c r="U353" i="5"/>
  <c r="V353" i="5" s="1"/>
  <c r="W353" i="5"/>
  <c r="X353" i="5"/>
  <c r="Z353" i="5"/>
  <c r="F354" i="5"/>
  <c r="H354" i="5"/>
  <c r="I354" i="5"/>
  <c r="J354" i="5"/>
  <c r="L354" i="5" s="1"/>
  <c r="M354" i="5" s="1"/>
  <c r="N354" i="5" s="1"/>
  <c r="U354" i="5"/>
  <c r="V354" i="5" s="1"/>
  <c r="W354" i="5"/>
  <c r="X354" i="5"/>
  <c r="Z354" i="5"/>
  <c r="F355" i="5"/>
  <c r="H355" i="5"/>
  <c r="J355" i="5" s="1"/>
  <c r="L355" i="5" s="1"/>
  <c r="M355" i="5" s="1"/>
  <c r="N355" i="5" s="1"/>
  <c r="I355" i="5"/>
  <c r="U355" i="5"/>
  <c r="V355" i="5" s="1"/>
  <c r="W355" i="5"/>
  <c r="X355" i="5" s="1"/>
  <c r="Z355" i="5"/>
  <c r="F356" i="5"/>
  <c r="H356" i="5"/>
  <c r="I356" i="5"/>
  <c r="U356" i="5"/>
  <c r="V356" i="5"/>
  <c r="Y356" i="5" s="1"/>
  <c r="P356" i="5" s="1"/>
  <c r="W356" i="5"/>
  <c r="X356" i="5" s="1"/>
  <c r="Z356" i="5"/>
  <c r="F357" i="5"/>
  <c r="H357" i="5"/>
  <c r="J357" i="5" s="1"/>
  <c r="L357" i="5" s="1"/>
  <c r="M357" i="5" s="1"/>
  <c r="N357" i="5" s="1"/>
  <c r="I357" i="5"/>
  <c r="U357" i="5"/>
  <c r="V357" i="5" s="1"/>
  <c r="W357" i="5"/>
  <c r="X357" i="5" s="1"/>
  <c r="Z357" i="5"/>
  <c r="F358" i="5"/>
  <c r="H358" i="5"/>
  <c r="I358" i="5"/>
  <c r="J358" i="5"/>
  <c r="L358" i="5" s="1"/>
  <c r="M358" i="5"/>
  <c r="N358" i="5" s="1"/>
  <c r="U358" i="5"/>
  <c r="V358" i="5" s="1"/>
  <c r="W358" i="5"/>
  <c r="X358" i="5"/>
  <c r="Z358" i="5"/>
  <c r="F359" i="5"/>
  <c r="H359" i="5"/>
  <c r="I359" i="5"/>
  <c r="U359" i="5"/>
  <c r="V359" i="5"/>
  <c r="W359" i="5"/>
  <c r="X359" i="5" s="1"/>
  <c r="Z359" i="5"/>
  <c r="F360" i="5"/>
  <c r="H360" i="5"/>
  <c r="I360" i="5"/>
  <c r="U360" i="5"/>
  <c r="V360" i="5" s="1"/>
  <c r="W360" i="5"/>
  <c r="X360" i="5" s="1"/>
  <c r="Z360" i="5"/>
  <c r="F361" i="5"/>
  <c r="H361" i="5"/>
  <c r="I361" i="5"/>
  <c r="J361" i="5"/>
  <c r="L361" i="5" s="1"/>
  <c r="M361" i="5" s="1"/>
  <c r="N361" i="5" s="1"/>
  <c r="U361" i="5"/>
  <c r="V361" i="5" s="1"/>
  <c r="Y361" i="5" s="1"/>
  <c r="P361" i="5" s="1"/>
  <c r="W361" i="5"/>
  <c r="X361" i="5"/>
  <c r="Z361" i="5"/>
  <c r="F362" i="5"/>
  <c r="H362" i="5"/>
  <c r="I362" i="5"/>
  <c r="J362" i="5"/>
  <c r="L362" i="5" s="1"/>
  <c r="M362" i="5" s="1"/>
  <c r="N362" i="5" s="1"/>
  <c r="U362" i="5"/>
  <c r="V362" i="5" s="1"/>
  <c r="W362" i="5"/>
  <c r="X362" i="5"/>
  <c r="Z362" i="5"/>
  <c r="F363" i="5"/>
  <c r="H363" i="5"/>
  <c r="J363" i="5" s="1"/>
  <c r="L363" i="5" s="1"/>
  <c r="M363" i="5" s="1"/>
  <c r="N363" i="5" s="1"/>
  <c r="I363" i="5"/>
  <c r="U363" i="5"/>
  <c r="V363" i="5" s="1"/>
  <c r="W363" i="5"/>
  <c r="X363" i="5" s="1"/>
  <c r="Z363" i="5"/>
  <c r="F364" i="5"/>
  <c r="H364" i="5"/>
  <c r="I364" i="5"/>
  <c r="U364" i="5"/>
  <c r="V364" i="5" s="1"/>
  <c r="W364" i="5"/>
  <c r="X364" i="5"/>
  <c r="Z364" i="5"/>
  <c r="F365" i="5"/>
  <c r="H365" i="5"/>
  <c r="J365" i="5" s="1"/>
  <c r="L365" i="5" s="1"/>
  <c r="M365" i="5" s="1"/>
  <c r="N365" i="5" s="1"/>
  <c r="I365" i="5"/>
  <c r="U365" i="5"/>
  <c r="V365" i="5" s="1"/>
  <c r="W365" i="5"/>
  <c r="X365" i="5"/>
  <c r="Z365" i="5"/>
  <c r="F366" i="5"/>
  <c r="H366" i="5"/>
  <c r="J366" i="5" s="1"/>
  <c r="L366" i="5" s="1"/>
  <c r="M366" i="5" s="1"/>
  <c r="N366" i="5" s="1"/>
  <c r="I366" i="5"/>
  <c r="U366" i="5"/>
  <c r="V366" i="5" s="1"/>
  <c r="W366" i="5"/>
  <c r="X366" i="5" s="1"/>
  <c r="Z366" i="5"/>
  <c r="F367" i="5"/>
  <c r="H367" i="5"/>
  <c r="I367" i="5"/>
  <c r="U367" i="5"/>
  <c r="V367" i="5"/>
  <c r="W367" i="5"/>
  <c r="X367" i="5" s="1"/>
  <c r="Z367" i="5"/>
  <c r="F368" i="5"/>
  <c r="H368" i="5"/>
  <c r="I368" i="5"/>
  <c r="U368" i="5"/>
  <c r="V368" i="5"/>
  <c r="W368" i="5"/>
  <c r="X368" i="5" s="1"/>
  <c r="Z368" i="5"/>
  <c r="F369" i="5"/>
  <c r="J369" i="5" s="1"/>
  <c r="L369" i="5" s="1"/>
  <c r="M369" i="5" s="1"/>
  <c r="N369" i="5" s="1"/>
  <c r="H369" i="5"/>
  <c r="I369" i="5"/>
  <c r="U369" i="5"/>
  <c r="V369" i="5" s="1"/>
  <c r="Y369" i="5" s="1"/>
  <c r="P369" i="5" s="1"/>
  <c r="W369" i="5"/>
  <c r="X369" i="5" s="1"/>
  <c r="Z369" i="5"/>
  <c r="F370" i="5"/>
  <c r="J370" i="5" s="1"/>
  <c r="L370" i="5" s="1"/>
  <c r="M370" i="5" s="1"/>
  <c r="N370" i="5" s="1"/>
  <c r="H370" i="5"/>
  <c r="I370" i="5"/>
  <c r="U370" i="5"/>
  <c r="V370" i="5" s="1"/>
  <c r="Y370" i="5" s="1"/>
  <c r="P370" i="5" s="1"/>
  <c r="W370" i="5"/>
  <c r="X370" i="5" s="1"/>
  <c r="Z370" i="5"/>
  <c r="F371" i="5"/>
  <c r="H371" i="5"/>
  <c r="I371" i="5"/>
  <c r="U371" i="5"/>
  <c r="V371" i="5"/>
  <c r="W371" i="5"/>
  <c r="X371" i="5" s="1"/>
  <c r="Y371" i="5" s="1"/>
  <c r="P371" i="5" s="1"/>
  <c r="Z371" i="5"/>
  <c r="F372" i="5"/>
  <c r="H372" i="5"/>
  <c r="J372" i="5" s="1"/>
  <c r="L372" i="5" s="1"/>
  <c r="M372" i="5" s="1"/>
  <c r="N372" i="5" s="1"/>
  <c r="I372" i="5"/>
  <c r="U372" i="5"/>
  <c r="V372" i="5" s="1"/>
  <c r="Y372" i="5" s="1"/>
  <c r="P372" i="5" s="1"/>
  <c r="W372" i="5"/>
  <c r="X372" i="5" s="1"/>
  <c r="Z372" i="5"/>
  <c r="F373" i="5"/>
  <c r="H373" i="5"/>
  <c r="I373" i="5"/>
  <c r="U373" i="5"/>
  <c r="V373" i="5" s="1"/>
  <c r="W373" i="5"/>
  <c r="X373" i="5"/>
  <c r="Z373" i="5"/>
  <c r="F374" i="5"/>
  <c r="H374" i="5"/>
  <c r="I374" i="5"/>
  <c r="U374" i="5"/>
  <c r="V374" i="5" s="1"/>
  <c r="W374" i="5"/>
  <c r="X374" i="5"/>
  <c r="Z374" i="5"/>
  <c r="F375" i="5"/>
  <c r="H375" i="5"/>
  <c r="I375" i="5"/>
  <c r="U375" i="5"/>
  <c r="V375" i="5"/>
  <c r="Y375" i="5" s="1"/>
  <c r="P375" i="5" s="1"/>
  <c r="W375" i="5"/>
  <c r="X375" i="5" s="1"/>
  <c r="Z375" i="5"/>
  <c r="F376" i="5"/>
  <c r="H376" i="5"/>
  <c r="I376" i="5"/>
  <c r="U376" i="5"/>
  <c r="V376" i="5" s="1"/>
  <c r="W376" i="5"/>
  <c r="X376" i="5" s="1"/>
  <c r="Z376" i="5"/>
  <c r="F377" i="5"/>
  <c r="H377" i="5"/>
  <c r="I377" i="5"/>
  <c r="U377" i="5"/>
  <c r="V377" i="5" s="1"/>
  <c r="W377" i="5"/>
  <c r="X377" i="5"/>
  <c r="Z377" i="5"/>
  <c r="F378" i="5"/>
  <c r="H378" i="5"/>
  <c r="I378" i="5"/>
  <c r="U378" i="5"/>
  <c r="V378" i="5" s="1"/>
  <c r="W378" i="5"/>
  <c r="X378" i="5"/>
  <c r="Z378" i="5"/>
  <c r="F379" i="5"/>
  <c r="H379" i="5"/>
  <c r="I379" i="5"/>
  <c r="U379" i="5"/>
  <c r="V379" i="5" s="1"/>
  <c r="W379" i="5"/>
  <c r="X379" i="5" s="1"/>
  <c r="Z379" i="5"/>
  <c r="F380" i="5"/>
  <c r="H380" i="5"/>
  <c r="I380" i="5"/>
  <c r="U380" i="5"/>
  <c r="V380" i="5" s="1"/>
  <c r="W380" i="5"/>
  <c r="X380" i="5" s="1"/>
  <c r="Z380" i="5"/>
  <c r="F381" i="5"/>
  <c r="H381" i="5"/>
  <c r="I381" i="5"/>
  <c r="U381" i="5"/>
  <c r="V381" i="5" s="1"/>
  <c r="W381" i="5"/>
  <c r="X381" i="5"/>
  <c r="Z381" i="5"/>
  <c r="F382" i="5"/>
  <c r="H382" i="5"/>
  <c r="I382" i="5"/>
  <c r="J382" i="5" s="1"/>
  <c r="L382" i="5" s="1"/>
  <c r="M382" i="5" s="1"/>
  <c r="N382" i="5" s="1"/>
  <c r="U382" i="5"/>
  <c r="V382" i="5" s="1"/>
  <c r="W382" i="5"/>
  <c r="X382" i="5"/>
  <c r="Z382" i="5"/>
  <c r="F383" i="5"/>
  <c r="H383" i="5"/>
  <c r="J383" i="5" s="1"/>
  <c r="L383" i="5" s="1"/>
  <c r="M383" i="5" s="1"/>
  <c r="N383" i="5" s="1"/>
  <c r="I383" i="5"/>
  <c r="U383" i="5"/>
  <c r="V383" i="5" s="1"/>
  <c r="W383" i="5"/>
  <c r="X383" i="5" s="1"/>
  <c r="Z383" i="5"/>
  <c r="F384" i="5"/>
  <c r="H384" i="5"/>
  <c r="J384" i="5" s="1"/>
  <c r="L384" i="5" s="1"/>
  <c r="M384" i="5" s="1"/>
  <c r="I384" i="5"/>
  <c r="N384" i="5"/>
  <c r="U384" i="5"/>
  <c r="V384" i="5" s="1"/>
  <c r="W384" i="5"/>
  <c r="X384" i="5"/>
  <c r="Z384" i="5"/>
  <c r="F385" i="5"/>
  <c r="J385" i="5" s="1"/>
  <c r="L385" i="5" s="1"/>
  <c r="M385" i="5" s="1"/>
  <c r="N385" i="5" s="1"/>
  <c r="H385" i="5"/>
  <c r="I385" i="5"/>
  <c r="U385" i="5"/>
  <c r="V385" i="5" s="1"/>
  <c r="W385" i="5"/>
  <c r="X385" i="5"/>
  <c r="Z385" i="5"/>
  <c r="F386" i="5"/>
  <c r="H386" i="5"/>
  <c r="I386" i="5"/>
  <c r="U386" i="5"/>
  <c r="V386" i="5" s="1"/>
  <c r="W386" i="5"/>
  <c r="X386" i="5"/>
  <c r="Z386" i="5"/>
  <c r="F387" i="5"/>
  <c r="H387" i="5"/>
  <c r="I387" i="5"/>
  <c r="U387" i="5"/>
  <c r="V387" i="5" s="1"/>
  <c r="W387" i="5"/>
  <c r="X387" i="5" s="1"/>
  <c r="Z387" i="5"/>
  <c r="F388" i="5"/>
  <c r="H388" i="5"/>
  <c r="I388" i="5"/>
  <c r="U388" i="5"/>
  <c r="V388" i="5" s="1"/>
  <c r="Y388" i="5" s="1"/>
  <c r="P388" i="5" s="1"/>
  <c r="W388" i="5"/>
  <c r="X388" i="5"/>
  <c r="Z388" i="5"/>
  <c r="F389" i="5"/>
  <c r="H389" i="5"/>
  <c r="I389" i="5"/>
  <c r="U389" i="5"/>
  <c r="V389" i="5" s="1"/>
  <c r="Y389" i="5" s="1"/>
  <c r="P389" i="5" s="1"/>
  <c r="W389" i="5"/>
  <c r="X389" i="5"/>
  <c r="Z389" i="5"/>
  <c r="F390" i="5"/>
  <c r="H390" i="5"/>
  <c r="I390" i="5"/>
  <c r="U390" i="5"/>
  <c r="V390" i="5" s="1"/>
  <c r="W390" i="5"/>
  <c r="X390" i="5" s="1"/>
  <c r="Z390" i="5"/>
  <c r="F391" i="5"/>
  <c r="H391" i="5"/>
  <c r="J391" i="5" s="1"/>
  <c r="L391" i="5" s="1"/>
  <c r="M391" i="5" s="1"/>
  <c r="N391" i="5" s="1"/>
  <c r="I391" i="5"/>
  <c r="U391" i="5"/>
  <c r="V391" i="5" s="1"/>
  <c r="Y391" i="5" s="1"/>
  <c r="P391" i="5" s="1"/>
  <c r="W391" i="5"/>
  <c r="X391" i="5" s="1"/>
  <c r="Z391" i="5"/>
  <c r="F392" i="5"/>
  <c r="H392" i="5"/>
  <c r="I392" i="5"/>
  <c r="U392" i="5"/>
  <c r="V392" i="5" s="1"/>
  <c r="Y392" i="5" s="1"/>
  <c r="P392" i="5" s="1"/>
  <c r="W392" i="5"/>
  <c r="X392" i="5" s="1"/>
  <c r="Z392" i="5"/>
  <c r="F393" i="5"/>
  <c r="H393" i="5"/>
  <c r="I393" i="5"/>
  <c r="J393" i="5"/>
  <c r="L393" i="5" s="1"/>
  <c r="M393" i="5" s="1"/>
  <c r="N393" i="5" s="1"/>
  <c r="U393" i="5"/>
  <c r="V393" i="5" s="1"/>
  <c r="Y393" i="5" s="1"/>
  <c r="P393" i="5" s="1"/>
  <c r="W393" i="5"/>
  <c r="X393" i="5"/>
  <c r="Z393" i="5"/>
  <c r="F394" i="5"/>
  <c r="H394" i="5"/>
  <c r="I394" i="5"/>
  <c r="U394" i="5"/>
  <c r="V394" i="5" s="1"/>
  <c r="W394" i="5"/>
  <c r="X394" i="5"/>
  <c r="Z394" i="5"/>
  <c r="F395" i="5"/>
  <c r="H395" i="5"/>
  <c r="J395" i="5" s="1"/>
  <c r="L395" i="5" s="1"/>
  <c r="M395" i="5" s="1"/>
  <c r="N395" i="5" s="1"/>
  <c r="I395" i="5"/>
  <c r="U395" i="5"/>
  <c r="V395" i="5"/>
  <c r="Y395" i="5" s="1"/>
  <c r="P395" i="5" s="1"/>
  <c r="W395" i="5"/>
  <c r="X395" i="5" s="1"/>
  <c r="Z395" i="5"/>
  <c r="F396" i="5"/>
  <c r="H396" i="5"/>
  <c r="I396" i="5"/>
  <c r="U396" i="5"/>
  <c r="V396" i="5"/>
  <c r="Y396" i="5" s="1"/>
  <c r="P396" i="5" s="1"/>
  <c r="W396" i="5"/>
  <c r="X396" i="5"/>
  <c r="Z396" i="5"/>
  <c r="F397" i="5"/>
  <c r="J397" i="5" s="1"/>
  <c r="L397" i="5" s="1"/>
  <c r="M397" i="5" s="1"/>
  <c r="N397" i="5" s="1"/>
  <c r="H397" i="5"/>
  <c r="I397" i="5"/>
  <c r="U397" i="5"/>
  <c r="V397" i="5"/>
  <c r="Y397" i="5" s="1"/>
  <c r="P397" i="5" s="1"/>
  <c r="W397" i="5"/>
  <c r="X397" i="5"/>
  <c r="Z397" i="5"/>
  <c r="F398" i="5"/>
  <c r="J398" i="5" s="1"/>
  <c r="L398" i="5" s="1"/>
  <c r="H398" i="5"/>
  <c r="I398" i="5"/>
  <c r="M398" i="5"/>
  <c r="N398" i="5" s="1"/>
  <c r="U398" i="5"/>
  <c r="V398" i="5" s="1"/>
  <c r="Y398" i="5" s="1"/>
  <c r="P398" i="5" s="1"/>
  <c r="W398" i="5"/>
  <c r="X398" i="5" s="1"/>
  <c r="Z398" i="5"/>
  <c r="F399" i="5"/>
  <c r="H399" i="5"/>
  <c r="J399" i="5" s="1"/>
  <c r="L399" i="5" s="1"/>
  <c r="M399" i="5" s="1"/>
  <c r="N399" i="5" s="1"/>
  <c r="I399" i="5"/>
  <c r="U399" i="5"/>
  <c r="V399" i="5"/>
  <c r="W399" i="5"/>
  <c r="X399" i="5" s="1"/>
  <c r="Z399" i="5"/>
  <c r="F400" i="5"/>
  <c r="H400" i="5"/>
  <c r="I400" i="5"/>
  <c r="U400" i="5"/>
  <c r="V400" i="5" s="1"/>
  <c r="W400" i="5"/>
  <c r="X400" i="5" s="1"/>
  <c r="Z400" i="5"/>
  <c r="F401" i="5"/>
  <c r="J401" i="5" s="1"/>
  <c r="L401" i="5" s="1"/>
  <c r="M401" i="5" s="1"/>
  <c r="N401" i="5" s="1"/>
  <c r="H401" i="5"/>
  <c r="I401" i="5"/>
  <c r="U401" i="5"/>
  <c r="V401" i="5" s="1"/>
  <c r="W401" i="5"/>
  <c r="X401" i="5" s="1"/>
  <c r="Z401" i="5"/>
  <c r="F402" i="5"/>
  <c r="J402" i="5" s="1"/>
  <c r="L402" i="5" s="1"/>
  <c r="M402" i="5" s="1"/>
  <c r="N402" i="5" s="1"/>
  <c r="H402" i="5"/>
  <c r="I402" i="5"/>
  <c r="U402" i="5"/>
  <c r="V402" i="5" s="1"/>
  <c r="W402" i="5"/>
  <c r="X402" i="5" s="1"/>
  <c r="Z402" i="5"/>
  <c r="F403" i="5"/>
  <c r="H403" i="5"/>
  <c r="I403" i="5"/>
  <c r="U403" i="5"/>
  <c r="V403" i="5"/>
  <c r="W403" i="5"/>
  <c r="X403" i="5" s="1"/>
  <c r="Z403" i="5"/>
  <c r="F404" i="5"/>
  <c r="H404" i="5"/>
  <c r="I404" i="5"/>
  <c r="U404" i="5"/>
  <c r="V404" i="5"/>
  <c r="W404" i="5"/>
  <c r="X404" i="5" s="1"/>
  <c r="Z404" i="5"/>
  <c r="F405" i="5"/>
  <c r="H405" i="5"/>
  <c r="I405" i="5"/>
  <c r="U405" i="5"/>
  <c r="V405" i="5" s="1"/>
  <c r="W405" i="5"/>
  <c r="X405" i="5"/>
  <c r="Z405" i="5"/>
  <c r="F406" i="5"/>
  <c r="H406" i="5"/>
  <c r="I406" i="5"/>
  <c r="U406" i="5"/>
  <c r="V406" i="5" s="1"/>
  <c r="W406" i="5"/>
  <c r="X406" i="5" s="1"/>
  <c r="Z406" i="5"/>
  <c r="F407" i="5"/>
  <c r="H407" i="5"/>
  <c r="J407" i="5" s="1"/>
  <c r="I407" i="5"/>
  <c r="L407" i="5"/>
  <c r="M407" i="5" s="1"/>
  <c r="N407" i="5" s="1"/>
  <c r="U407" i="5"/>
  <c r="V407" i="5"/>
  <c r="W407" i="5"/>
  <c r="X407" i="5" s="1"/>
  <c r="Y407" i="5" s="1"/>
  <c r="P407" i="5" s="1"/>
  <c r="Z407" i="5"/>
  <c r="F408" i="5"/>
  <c r="H408" i="5"/>
  <c r="I408" i="5"/>
  <c r="U408" i="5"/>
  <c r="V408" i="5"/>
  <c r="Y408" i="5" s="1"/>
  <c r="P408" i="5" s="1"/>
  <c r="W408" i="5"/>
  <c r="X408" i="5"/>
  <c r="Z408" i="5"/>
  <c r="F409" i="5"/>
  <c r="J409" i="5" s="1"/>
  <c r="L409" i="5" s="1"/>
  <c r="M409" i="5" s="1"/>
  <c r="N409" i="5" s="1"/>
  <c r="H409" i="5"/>
  <c r="I409" i="5"/>
  <c r="U409" i="5"/>
  <c r="V409" i="5" s="1"/>
  <c r="W409" i="5"/>
  <c r="X409" i="5" s="1"/>
  <c r="Z409" i="5"/>
  <c r="F410" i="5"/>
  <c r="H410" i="5"/>
  <c r="I410" i="5"/>
  <c r="J410" i="5"/>
  <c r="L410" i="5" s="1"/>
  <c r="M410" i="5" s="1"/>
  <c r="N410" i="5" s="1"/>
  <c r="U410" i="5"/>
  <c r="V410" i="5" s="1"/>
  <c r="W410" i="5"/>
  <c r="X410" i="5" s="1"/>
  <c r="Z410" i="5"/>
  <c r="F411" i="5"/>
  <c r="H411" i="5"/>
  <c r="I411" i="5"/>
  <c r="U411" i="5"/>
  <c r="V411" i="5"/>
  <c r="W411" i="5"/>
  <c r="X411" i="5" s="1"/>
  <c r="Z411" i="5"/>
  <c r="F412" i="5"/>
  <c r="H412" i="5"/>
  <c r="J412" i="5" s="1"/>
  <c r="L412" i="5" s="1"/>
  <c r="M412" i="5" s="1"/>
  <c r="N412" i="5" s="1"/>
  <c r="I412" i="5"/>
  <c r="U412" i="5"/>
  <c r="V412" i="5"/>
  <c r="Y412" i="5" s="1"/>
  <c r="P412" i="5" s="1"/>
  <c r="W412" i="5"/>
  <c r="X412" i="5"/>
  <c r="Z412" i="5"/>
  <c r="F413" i="5"/>
  <c r="J413" i="5" s="1"/>
  <c r="L413" i="5" s="1"/>
  <c r="M413" i="5" s="1"/>
  <c r="N413" i="5" s="1"/>
  <c r="H413" i="5"/>
  <c r="I413" i="5"/>
  <c r="U413" i="5"/>
  <c r="V413" i="5"/>
  <c r="W413" i="5"/>
  <c r="X413" i="5"/>
  <c r="Z413" i="5"/>
  <c r="F414" i="5"/>
  <c r="H414" i="5"/>
  <c r="I414" i="5"/>
  <c r="U414" i="5"/>
  <c r="V414" i="5" s="1"/>
  <c r="W414" i="5"/>
  <c r="X414" i="5" s="1"/>
  <c r="Z414" i="5"/>
  <c r="F415" i="5"/>
  <c r="H415" i="5"/>
  <c r="J415" i="5" s="1"/>
  <c r="L415" i="5" s="1"/>
  <c r="M415" i="5" s="1"/>
  <c r="N415" i="5" s="1"/>
  <c r="I415" i="5"/>
  <c r="U415" i="5"/>
  <c r="V415" i="5"/>
  <c r="W415" i="5"/>
  <c r="X415" i="5" s="1"/>
  <c r="Z415" i="5"/>
  <c r="F416" i="5"/>
  <c r="H416" i="5"/>
  <c r="I416" i="5"/>
  <c r="U416" i="5"/>
  <c r="V416" i="5"/>
  <c r="W416" i="5"/>
  <c r="X416" i="5"/>
  <c r="Z416" i="5"/>
  <c r="F417" i="5"/>
  <c r="H417" i="5"/>
  <c r="I417" i="5"/>
  <c r="J417" i="5" s="1"/>
  <c r="L417" i="5" s="1"/>
  <c r="M417" i="5" s="1"/>
  <c r="N417" i="5" s="1"/>
  <c r="U417" i="5"/>
  <c r="V417" i="5" s="1"/>
  <c r="W417" i="5"/>
  <c r="X417" i="5"/>
  <c r="Z417" i="5"/>
  <c r="F418" i="5"/>
  <c r="H418" i="5"/>
  <c r="I418" i="5"/>
  <c r="J418" i="5" s="1"/>
  <c r="L418" i="5" s="1"/>
  <c r="M418" i="5" s="1"/>
  <c r="N418" i="5" s="1"/>
  <c r="U418" i="5"/>
  <c r="V418" i="5" s="1"/>
  <c r="W418" i="5"/>
  <c r="X418" i="5" s="1"/>
  <c r="Z418" i="5"/>
  <c r="F419" i="5"/>
  <c r="H419" i="5"/>
  <c r="I419" i="5"/>
  <c r="U419" i="5"/>
  <c r="V419" i="5"/>
  <c r="W419" i="5"/>
  <c r="X419" i="5" s="1"/>
  <c r="Z419" i="5"/>
  <c r="F420" i="5"/>
  <c r="H420" i="5"/>
  <c r="J420" i="5" s="1"/>
  <c r="L420" i="5" s="1"/>
  <c r="M420" i="5" s="1"/>
  <c r="N420" i="5" s="1"/>
  <c r="I420" i="5"/>
  <c r="U420" i="5"/>
  <c r="V420" i="5"/>
  <c r="W420" i="5"/>
  <c r="X420" i="5" s="1"/>
  <c r="Z420" i="5"/>
  <c r="F421" i="5"/>
  <c r="J421" i="5" s="1"/>
  <c r="L421" i="5" s="1"/>
  <c r="M421" i="5" s="1"/>
  <c r="N421" i="5" s="1"/>
  <c r="H421" i="5"/>
  <c r="I421" i="5"/>
  <c r="U421" i="5"/>
  <c r="V421" i="5" s="1"/>
  <c r="W421" i="5"/>
  <c r="X421" i="5"/>
  <c r="Z421" i="5"/>
  <c r="F422" i="5"/>
  <c r="H422" i="5"/>
  <c r="I422" i="5"/>
  <c r="U422" i="5"/>
  <c r="V422" i="5" s="1"/>
  <c r="W422" i="5"/>
  <c r="X422" i="5" s="1"/>
  <c r="Z422" i="5"/>
  <c r="F423" i="5"/>
  <c r="H423" i="5"/>
  <c r="J423" i="5" s="1"/>
  <c r="L423" i="5" s="1"/>
  <c r="M423" i="5" s="1"/>
  <c r="N423" i="5" s="1"/>
  <c r="I423" i="5"/>
  <c r="U423" i="5"/>
  <c r="V423" i="5" s="1"/>
  <c r="Y423" i="5" s="1"/>
  <c r="P423" i="5" s="1"/>
  <c r="W423" i="5"/>
  <c r="X423" i="5" s="1"/>
  <c r="Z423" i="5"/>
  <c r="F424" i="5"/>
  <c r="H424" i="5"/>
  <c r="I424" i="5"/>
  <c r="U424" i="5"/>
  <c r="V424" i="5" s="1"/>
  <c r="W424" i="5"/>
  <c r="X424" i="5"/>
  <c r="Y424" i="5"/>
  <c r="P424" i="5" s="1"/>
  <c r="Z424" i="5"/>
  <c r="F425" i="5"/>
  <c r="H425" i="5"/>
  <c r="I425" i="5"/>
  <c r="U425" i="5"/>
  <c r="V425" i="5"/>
  <c r="W425" i="5"/>
  <c r="X425" i="5"/>
  <c r="Z425" i="5"/>
  <c r="F426" i="5"/>
  <c r="H426" i="5"/>
  <c r="I426" i="5"/>
  <c r="U426" i="5"/>
  <c r="V426" i="5" s="1"/>
  <c r="Y426" i="5" s="1"/>
  <c r="P426" i="5" s="1"/>
  <c r="W426" i="5"/>
  <c r="X426" i="5"/>
  <c r="Z426" i="5"/>
  <c r="F427" i="5"/>
  <c r="H427" i="5"/>
  <c r="I427" i="5"/>
  <c r="U427" i="5"/>
  <c r="V427" i="5"/>
  <c r="Y427" i="5" s="1"/>
  <c r="P427" i="5" s="1"/>
  <c r="W427" i="5"/>
  <c r="X427" i="5" s="1"/>
  <c r="Z427" i="5"/>
  <c r="F428" i="5"/>
  <c r="H428" i="5"/>
  <c r="I428" i="5"/>
  <c r="U428" i="5"/>
  <c r="V428" i="5"/>
  <c r="Y428" i="5" s="1"/>
  <c r="P428" i="5" s="1"/>
  <c r="W428" i="5"/>
  <c r="X428" i="5"/>
  <c r="Z428" i="5"/>
  <c r="F429" i="5"/>
  <c r="J429" i="5" s="1"/>
  <c r="L429" i="5" s="1"/>
  <c r="M429" i="5" s="1"/>
  <c r="N429" i="5" s="1"/>
  <c r="H429" i="5"/>
  <c r="I429" i="5"/>
  <c r="U429" i="5"/>
  <c r="V429" i="5" s="1"/>
  <c r="Y429" i="5" s="1"/>
  <c r="P429" i="5" s="1"/>
  <c r="W429" i="5"/>
  <c r="X429" i="5"/>
  <c r="Z429" i="5"/>
  <c r="F430" i="5"/>
  <c r="J430" i="5" s="1"/>
  <c r="L430" i="5" s="1"/>
  <c r="M430" i="5" s="1"/>
  <c r="N430" i="5" s="1"/>
  <c r="H430" i="5"/>
  <c r="I430" i="5"/>
  <c r="U430" i="5"/>
  <c r="V430" i="5" s="1"/>
  <c r="W430" i="5"/>
  <c r="X430" i="5" s="1"/>
  <c r="Z430" i="5"/>
  <c r="F431" i="5"/>
  <c r="H431" i="5"/>
  <c r="I431" i="5"/>
  <c r="U431" i="5"/>
  <c r="V431" i="5" s="1"/>
  <c r="W431" i="5"/>
  <c r="X431" i="5" s="1"/>
  <c r="Z431" i="5"/>
  <c r="F432" i="5"/>
  <c r="H432" i="5"/>
  <c r="I432" i="5"/>
  <c r="J432" i="5"/>
  <c r="L432" i="5" s="1"/>
  <c r="M432" i="5" s="1"/>
  <c r="N432" i="5" s="1"/>
  <c r="U432" i="5"/>
  <c r="V432" i="5" s="1"/>
  <c r="W432" i="5"/>
  <c r="X432" i="5"/>
  <c r="Y432" i="5"/>
  <c r="P432" i="5" s="1"/>
  <c r="Z432" i="5"/>
  <c r="F433" i="5"/>
  <c r="H433" i="5"/>
  <c r="I433" i="5"/>
  <c r="U433" i="5"/>
  <c r="V433" i="5" s="1"/>
  <c r="W433" i="5"/>
  <c r="X433" i="5"/>
  <c r="Z433" i="5"/>
  <c r="F434" i="5"/>
  <c r="J434" i="5" s="1"/>
  <c r="L434" i="5" s="1"/>
  <c r="M434" i="5" s="1"/>
  <c r="N434" i="5" s="1"/>
  <c r="H434" i="5"/>
  <c r="I434" i="5"/>
  <c r="U434" i="5"/>
  <c r="V434" i="5" s="1"/>
  <c r="W434" i="5"/>
  <c r="X434" i="5"/>
  <c r="Z434" i="5"/>
  <c r="F435" i="5"/>
  <c r="H435" i="5"/>
  <c r="I435" i="5"/>
  <c r="U435" i="5"/>
  <c r="V435" i="5"/>
  <c r="W435" i="5"/>
  <c r="X435" i="5" s="1"/>
  <c r="Z435" i="5"/>
  <c r="F436" i="5"/>
  <c r="J436" i="5" s="1"/>
  <c r="L436" i="5" s="1"/>
  <c r="M436" i="5" s="1"/>
  <c r="N436" i="5" s="1"/>
  <c r="H436" i="5"/>
  <c r="I436" i="5"/>
  <c r="U436" i="5"/>
  <c r="V436" i="5"/>
  <c r="Y436" i="5" s="1"/>
  <c r="P436" i="5" s="1"/>
  <c r="W436" i="5"/>
  <c r="X436" i="5" s="1"/>
  <c r="Z436" i="5"/>
  <c r="F437" i="5"/>
  <c r="H437" i="5"/>
  <c r="I437" i="5"/>
  <c r="U437" i="5"/>
  <c r="V437" i="5" s="1"/>
  <c r="W437" i="5"/>
  <c r="X437" i="5"/>
  <c r="Z437" i="5"/>
  <c r="F438" i="5"/>
  <c r="H438" i="5"/>
  <c r="I438" i="5"/>
  <c r="J438" i="5"/>
  <c r="L438" i="5" s="1"/>
  <c r="M438" i="5" s="1"/>
  <c r="N438" i="5" s="1"/>
  <c r="U438" i="5"/>
  <c r="V438" i="5" s="1"/>
  <c r="W438" i="5"/>
  <c r="X438" i="5" s="1"/>
  <c r="Z438" i="5"/>
  <c r="F439" i="5"/>
  <c r="H439" i="5"/>
  <c r="I439" i="5"/>
  <c r="U439" i="5"/>
  <c r="V439" i="5" s="1"/>
  <c r="Y439" i="5" s="1"/>
  <c r="P439" i="5" s="1"/>
  <c r="W439" i="5"/>
  <c r="X439" i="5" s="1"/>
  <c r="Z439" i="5"/>
  <c r="F440" i="5"/>
  <c r="H440" i="5"/>
  <c r="I440" i="5"/>
  <c r="U440" i="5"/>
  <c r="V440" i="5"/>
  <c r="Y440" i="5" s="1"/>
  <c r="P440" i="5" s="1"/>
  <c r="W440" i="5"/>
  <c r="X440" i="5"/>
  <c r="Z440" i="5"/>
  <c r="F441" i="5"/>
  <c r="H441" i="5"/>
  <c r="I441" i="5"/>
  <c r="J441" i="5" s="1"/>
  <c r="L441" i="5" s="1"/>
  <c r="M441" i="5" s="1"/>
  <c r="N441" i="5" s="1"/>
  <c r="U441" i="5"/>
  <c r="V441" i="5" s="1"/>
  <c r="W441" i="5"/>
  <c r="X441" i="5" s="1"/>
  <c r="Z441" i="5"/>
  <c r="F442" i="5"/>
  <c r="H442" i="5"/>
  <c r="I442" i="5"/>
  <c r="U442" i="5"/>
  <c r="V442" i="5" s="1"/>
  <c r="Y442" i="5" s="1"/>
  <c r="P442" i="5" s="1"/>
  <c r="W442" i="5"/>
  <c r="X442" i="5" s="1"/>
  <c r="Z442" i="5"/>
  <c r="F443" i="5"/>
  <c r="J443" i="5" s="1"/>
  <c r="H443" i="5"/>
  <c r="I443" i="5"/>
  <c r="L443" i="5"/>
  <c r="M443" i="5" s="1"/>
  <c r="N443" i="5" s="1"/>
  <c r="U443" i="5"/>
  <c r="V443" i="5"/>
  <c r="Y443" i="5" s="1"/>
  <c r="P443" i="5" s="1"/>
  <c r="W443" i="5"/>
  <c r="X443" i="5" s="1"/>
  <c r="Z443" i="5"/>
  <c r="F444" i="5"/>
  <c r="H444" i="5"/>
  <c r="I444" i="5"/>
  <c r="U444" i="5"/>
  <c r="V444" i="5"/>
  <c r="Y444" i="5" s="1"/>
  <c r="P444" i="5" s="1"/>
  <c r="W444" i="5"/>
  <c r="X444" i="5"/>
  <c r="Z444" i="5"/>
  <c r="F445" i="5"/>
  <c r="H445" i="5"/>
  <c r="I445" i="5"/>
  <c r="U445" i="5"/>
  <c r="V445" i="5" s="1"/>
  <c r="Y445" i="5" s="1"/>
  <c r="P445" i="5" s="1"/>
  <c r="W445" i="5"/>
  <c r="X445" i="5"/>
  <c r="Z445" i="5"/>
  <c r="F446" i="5"/>
  <c r="H446" i="5"/>
  <c r="I446" i="5"/>
  <c r="J446" i="5"/>
  <c r="L446" i="5" s="1"/>
  <c r="M446" i="5"/>
  <c r="N446" i="5" s="1"/>
  <c r="U446" i="5"/>
  <c r="V446" i="5"/>
  <c r="W446" i="5"/>
  <c r="X446" i="5"/>
  <c r="Y446" i="5"/>
  <c r="P446" i="5" s="1"/>
  <c r="Z446" i="5"/>
  <c r="F447" i="5"/>
  <c r="H447" i="5"/>
  <c r="J447" i="5" s="1"/>
  <c r="L447" i="5" s="1"/>
  <c r="M447" i="5" s="1"/>
  <c r="N447" i="5" s="1"/>
  <c r="I447" i="5"/>
  <c r="U447" i="5"/>
  <c r="V447" i="5" s="1"/>
  <c r="W447" i="5"/>
  <c r="X447" i="5" s="1"/>
  <c r="Z447" i="5"/>
  <c r="F448" i="5"/>
  <c r="H448" i="5"/>
  <c r="I448" i="5"/>
  <c r="U448" i="5"/>
  <c r="V448" i="5" s="1"/>
  <c r="W448" i="5"/>
  <c r="X448" i="5" s="1"/>
  <c r="Z448" i="5"/>
  <c r="F449" i="5"/>
  <c r="H449" i="5"/>
  <c r="I449" i="5"/>
  <c r="J449" i="5" s="1"/>
  <c r="L449" i="5" s="1"/>
  <c r="M449" i="5" s="1"/>
  <c r="N449" i="5" s="1"/>
  <c r="U449" i="5"/>
  <c r="V449" i="5" s="1"/>
  <c r="W449" i="5"/>
  <c r="X449" i="5" s="1"/>
  <c r="Z449" i="5"/>
  <c r="F450" i="5"/>
  <c r="H450" i="5"/>
  <c r="I450" i="5"/>
  <c r="U450" i="5"/>
  <c r="V450" i="5" s="1"/>
  <c r="W450" i="5"/>
  <c r="X450" i="5" s="1"/>
  <c r="Z450" i="5"/>
  <c r="F451" i="5"/>
  <c r="H451" i="5"/>
  <c r="I451" i="5"/>
  <c r="J451" i="5" s="1"/>
  <c r="L451" i="5" s="1"/>
  <c r="M451" i="5" s="1"/>
  <c r="N451" i="5" s="1"/>
  <c r="U451" i="5"/>
  <c r="V451" i="5" s="1"/>
  <c r="W451" i="5"/>
  <c r="X451" i="5" s="1"/>
  <c r="Z451" i="5"/>
  <c r="F452" i="5"/>
  <c r="J452" i="5" s="1"/>
  <c r="L452" i="5" s="1"/>
  <c r="M452" i="5" s="1"/>
  <c r="N452" i="5" s="1"/>
  <c r="H452" i="5"/>
  <c r="I452" i="5"/>
  <c r="U452" i="5"/>
  <c r="V452" i="5" s="1"/>
  <c r="W452" i="5"/>
  <c r="X452" i="5"/>
  <c r="Y452" i="5" s="1"/>
  <c r="P452" i="5" s="1"/>
  <c r="Z452" i="5"/>
  <c r="F453" i="5"/>
  <c r="J453" i="5" s="1"/>
  <c r="L453" i="5" s="1"/>
  <c r="M453" i="5" s="1"/>
  <c r="N453" i="5" s="1"/>
  <c r="H453" i="5"/>
  <c r="I453" i="5"/>
  <c r="U453" i="5"/>
  <c r="V453" i="5" s="1"/>
  <c r="W453" i="5"/>
  <c r="X453" i="5"/>
  <c r="Z453" i="5"/>
  <c r="F454" i="5"/>
  <c r="H454" i="5"/>
  <c r="I454" i="5"/>
  <c r="U454" i="5"/>
  <c r="V454" i="5" s="1"/>
  <c r="W454" i="5"/>
  <c r="X454" i="5" s="1"/>
  <c r="Y454" i="5"/>
  <c r="P454" i="5" s="1"/>
  <c r="Z454" i="5"/>
  <c r="F455" i="5"/>
  <c r="H455" i="5"/>
  <c r="I455" i="5"/>
  <c r="U455" i="5"/>
  <c r="V455" i="5"/>
  <c r="W455" i="5"/>
  <c r="X455" i="5"/>
  <c r="Z455" i="5"/>
  <c r="F456" i="5"/>
  <c r="J456" i="5" s="1"/>
  <c r="L456" i="5" s="1"/>
  <c r="M456" i="5" s="1"/>
  <c r="N456" i="5" s="1"/>
  <c r="H456" i="5"/>
  <c r="I456" i="5"/>
  <c r="U456" i="5"/>
  <c r="V456" i="5" s="1"/>
  <c r="Y456" i="5" s="1"/>
  <c r="W456" i="5"/>
  <c r="X456" i="5" s="1"/>
  <c r="Z456" i="5"/>
  <c r="P456" i="5" s="1"/>
  <c r="F457" i="5"/>
  <c r="H457" i="5"/>
  <c r="I457" i="5"/>
  <c r="U457" i="5"/>
  <c r="V457" i="5"/>
  <c r="W457" i="5"/>
  <c r="X457" i="5" s="1"/>
  <c r="Z457" i="5"/>
  <c r="F458" i="5"/>
  <c r="J458" i="5" s="1"/>
  <c r="L458" i="5" s="1"/>
  <c r="M458" i="5" s="1"/>
  <c r="N458" i="5" s="1"/>
  <c r="H458" i="5"/>
  <c r="I458" i="5"/>
  <c r="U458" i="5"/>
  <c r="V458" i="5" s="1"/>
  <c r="W458" i="5"/>
  <c r="X458" i="5" s="1"/>
  <c r="Z458" i="5"/>
  <c r="F459" i="5"/>
  <c r="H459" i="5"/>
  <c r="I459" i="5"/>
  <c r="U459" i="5"/>
  <c r="V459" i="5"/>
  <c r="W459" i="5"/>
  <c r="X459" i="5" s="1"/>
  <c r="Z459" i="5"/>
  <c r="F460" i="5"/>
  <c r="H460" i="5"/>
  <c r="I460" i="5"/>
  <c r="J460" i="5"/>
  <c r="L460" i="5" s="1"/>
  <c r="M460" i="5" s="1"/>
  <c r="N460" i="5" s="1"/>
  <c r="U460" i="5"/>
  <c r="V460" i="5"/>
  <c r="Y460" i="5" s="1"/>
  <c r="W460" i="5"/>
  <c r="X460" i="5"/>
  <c r="Z460" i="5"/>
  <c r="F461" i="5"/>
  <c r="H461" i="5"/>
  <c r="I461" i="5"/>
  <c r="U461" i="5"/>
  <c r="V461" i="5" s="1"/>
  <c r="W461" i="5"/>
  <c r="X461" i="5" s="1"/>
  <c r="Z461" i="5"/>
  <c r="F462" i="5"/>
  <c r="H462" i="5"/>
  <c r="I462" i="5"/>
  <c r="U462" i="5"/>
  <c r="V462" i="5" s="1"/>
  <c r="Y462" i="5" s="1"/>
  <c r="P462" i="5" s="1"/>
  <c r="W462" i="5"/>
  <c r="X462" i="5" s="1"/>
  <c r="Z462" i="5"/>
  <c r="F463" i="5"/>
  <c r="H463" i="5"/>
  <c r="I463" i="5"/>
  <c r="U463" i="5"/>
  <c r="V463" i="5"/>
  <c r="Y463" i="5" s="1"/>
  <c r="P463" i="5" s="1"/>
  <c r="W463" i="5"/>
  <c r="X463" i="5" s="1"/>
  <c r="Z463" i="5"/>
  <c r="F464" i="5"/>
  <c r="H464" i="5"/>
  <c r="I464" i="5"/>
  <c r="U464" i="5"/>
  <c r="V464" i="5"/>
  <c r="Y464" i="5" s="1"/>
  <c r="P464" i="5" s="1"/>
  <c r="W464" i="5"/>
  <c r="X464" i="5"/>
  <c r="Z464" i="5"/>
  <c r="F465" i="5"/>
  <c r="H465" i="5"/>
  <c r="I465" i="5"/>
  <c r="U465" i="5"/>
  <c r="V465" i="5" s="1"/>
  <c r="Y465" i="5" s="1"/>
  <c r="P465" i="5" s="1"/>
  <c r="W465" i="5"/>
  <c r="X465" i="5" s="1"/>
  <c r="Z465" i="5"/>
  <c r="F466" i="5"/>
  <c r="J466" i="5" s="1"/>
  <c r="L466" i="5" s="1"/>
  <c r="M466" i="5" s="1"/>
  <c r="N466" i="5" s="1"/>
  <c r="H466" i="5"/>
  <c r="I466" i="5"/>
  <c r="U466" i="5"/>
  <c r="V466" i="5" s="1"/>
  <c r="W466" i="5"/>
  <c r="X466" i="5"/>
  <c r="Y466" i="5"/>
  <c r="P466" i="5" s="1"/>
  <c r="Z466" i="5"/>
  <c r="F467" i="5"/>
  <c r="H467" i="5"/>
  <c r="J467" i="5" s="1"/>
  <c r="L467" i="5" s="1"/>
  <c r="M467" i="5" s="1"/>
  <c r="N467" i="5" s="1"/>
  <c r="I467" i="5"/>
  <c r="U467" i="5"/>
  <c r="V467" i="5"/>
  <c r="W467" i="5"/>
  <c r="X467" i="5" s="1"/>
  <c r="Y467" i="5" s="1"/>
  <c r="P467" i="5" s="1"/>
  <c r="Z467" i="5"/>
  <c r="F468" i="5"/>
  <c r="H468" i="5"/>
  <c r="I468" i="5"/>
  <c r="U468" i="5"/>
  <c r="V468" i="5" s="1"/>
  <c r="W468" i="5"/>
  <c r="X468" i="5"/>
  <c r="Z468" i="5"/>
  <c r="F469" i="5"/>
  <c r="J469" i="5" s="1"/>
  <c r="L469" i="5" s="1"/>
  <c r="M469" i="5" s="1"/>
  <c r="N469" i="5" s="1"/>
  <c r="H469" i="5"/>
  <c r="I469" i="5"/>
  <c r="U469" i="5"/>
  <c r="V469" i="5" s="1"/>
  <c r="W469" i="5"/>
  <c r="X469" i="5"/>
  <c r="Z469" i="5"/>
  <c r="F470" i="5"/>
  <c r="H470" i="5"/>
  <c r="I470" i="5"/>
  <c r="U470" i="5"/>
  <c r="V470" i="5" s="1"/>
  <c r="W470" i="5"/>
  <c r="X470" i="5"/>
  <c r="Z470" i="5"/>
  <c r="F471" i="5"/>
  <c r="H471" i="5"/>
  <c r="I471" i="5"/>
  <c r="U471" i="5"/>
  <c r="V471" i="5" s="1"/>
  <c r="Y471" i="5" s="1"/>
  <c r="P471" i="5" s="1"/>
  <c r="W471" i="5"/>
  <c r="X471" i="5" s="1"/>
  <c r="Z471" i="5"/>
  <c r="F472" i="5"/>
  <c r="H472" i="5"/>
  <c r="I472" i="5"/>
  <c r="J472" i="5"/>
  <c r="L472" i="5" s="1"/>
  <c r="M472" i="5" s="1"/>
  <c r="N472" i="5" s="1"/>
  <c r="U472" i="5"/>
  <c r="V472" i="5" s="1"/>
  <c r="W472" i="5"/>
  <c r="X472" i="5"/>
  <c r="Y472" i="5"/>
  <c r="P472" i="5" s="1"/>
  <c r="Z472" i="5"/>
  <c r="F473" i="5"/>
  <c r="H473" i="5"/>
  <c r="J473" i="5" s="1"/>
  <c r="L473" i="5" s="1"/>
  <c r="M473" i="5" s="1"/>
  <c r="N473" i="5" s="1"/>
  <c r="I473" i="5"/>
  <c r="U473" i="5"/>
  <c r="V473" i="5" s="1"/>
  <c r="W473" i="5"/>
  <c r="X473" i="5" s="1"/>
  <c r="Z473" i="5"/>
  <c r="F474" i="5"/>
  <c r="H474" i="5"/>
  <c r="I474" i="5"/>
  <c r="U474" i="5"/>
  <c r="V474" i="5"/>
  <c r="W474" i="5"/>
  <c r="X474" i="5" s="1"/>
  <c r="Z474" i="5"/>
  <c r="F475" i="5"/>
  <c r="H475" i="5"/>
  <c r="I475" i="5"/>
  <c r="U475" i="5"/>
  <c r="V475" i="5" s="1"/>
  <c r="Y475" i="5" s="1"/>
  <c r="W475" i="5"/>
  <c r="X475" i="5"/>
  <c r="Z475" i="5"/>
  <c r="F476" i="5"/>
  <c r="H476" i="5"/>
  <c r="I476" i="5"/>
  <c r="U476" i="5"/>
  <c r="V476" i="5" s="1"/>
  <c r="W476" i="5"/>
  <c r="X476" i="5" s="1"/>
  <c r="Z476" i="5"/>
  <c r="F477" i="5"/>
  <c r="H477" i="5"/>
  <c r="I477" i="5"/>
  <c r="U477" i="5"/>
  <c r="V477" i="5"/>
  <c r="W477" i="5"/>
  <c r="X477" i="5" s="1"/>
  <c r="Z477" i="5"/>
  <c r="F478" i="5"/>
  <c r="H478" i="5"/>
  <c r="I478" i="5"/>
  <c r="U478" i="5"/>
  <c r="V478" i="5" s="1"/>
  <c r="W478" i="5"/>
  <c r="X478" i="5" s="1"/>
  <c r="Z478" i="5"/>
  <c r="F479" i="5"/>
  <c r="J479" i="5" s="1"/>
  <c r="L479" i="5" s="1"/>
  <c r="M479" i="5" s="1"/>
  <c r="N479" i="5" s="1"/>
  <c r="H479" i="5"/>
  <c r="I479" i="5"/>
  <c r="U479" i="5"/>
  <c r="V479" i="5" s="1"/>
  <c r="W479" i="5"/>
  <c r="X479" i="5"/>
  <c r="Z479" i="5"/>
  <c r="F480" i="5"/>
  <c r="J480" i="5" s="1"/>
  <c r="L480" i="5" s="1"/>
  <c r="M480" i="5" s="1"/>
  <c r="N480" i="5" s="1"/>
  <c r="H480" i="5"/>
  <c r="I480" i="5"/>
  <c r="U480" i="5"/>
  <c r="V480" i="5" s="1"/>
  <c r="W480" i="5"/>
  <c r="X480" i="5" s="1"/>
  <c r="Z480" i="5"/>
  <c r="F481" i="5"/>
  <c r="H481" i="5"/>
  <c r="I481" i="5"/>
  <c r="U481" i="5"/>
  <c r="V481" i="5" s="1"/>
  <c r="Y481" i="5" s="1"/>
  <c r="P481" i="5" s="1"/>
  <c r="W481" i="5"/>
  <c r="X481" i="5" s="1"/>
  <c r="Z481" i="5"/>
  <c r="F482" i="5"/>
  <c r="H482" i="5"/>
  <c r="I482" i="5"/>
  <c r="U482" i="5"/>
  <c r="V482" i="5"/>
  <c r="W482" i="5"/>
  <c r="X482" i="5" s="1"/>
  <c r="Z482" i="5"/>
  <c r="F483" i="5"/>
  <c r="H483" i="5"/>
  <c r="I483" i="5"/>
  <c r="U483" i="5"/>
  <c r="V483" i="5" s="1"/>
  <c r="W483" i="5"/>
  <c r="X483" i="5"/>
  <c r="Z483" i="5"/>
  <c r="F484" i="5"/>
  <c r="J484" i="5" s="1"/>
  <c r="L484" i="5" s="1"/>
  <c r="M484" i="5" s="1"/>
  <c r="N484" i="5" s="1"/>
  <c r="H484" i="5"/>
  <c r="I484" i="5"/>
  <c r="U484" i="5"/>
  <c r="V484" i="5" s="1"/>
  <c r="W484" i="5"/>
  <c r="X484" i="5" s="1"/>
  <c r="Z484" i="5"/>
  <c r="F485" i="5"/>
  <c r="H485" i="5"/>
  <c r="I485" i="5"/>
  <c r="U485" i="5"/>
  <c r="V485" i="5" s="1"/>
  <c r="W485" i="5"/>
  <c r="X485" i="5" s="1"/>
  <c r="Z485" i="5"/>
  <c r="F486" i="5"/>
  <c r="H486" i="5"/>
  <c r="J486" i="5" s="1"/>
  <c r="L486" i="5" s="1"/>
  <c r="M486" i="5" s="1"/>
  <c r="N486" i="5" s="1"/>
  <c r="I486" i="5"/>
  <c r="U486" i="5"/>
  <c r="V486" i="5"/>
  <c r="W486" i="5"/>
  <c r="X486" i="5"/>
  <c r="Z486" i="5"/>
  <c r="F487" i="5"/>
  <c r="H487" i="5"/>
  <c r="I487" i="5"/>
  <c r="U487" i="5"/>
  <c r="V487" i="5" s="1"/>
  <c r="W487" i="5"/>
  <c r="X487" i="5"/>
  <c r="Z487" i="5"/>
  <c r="F488" i="5"/>
  <c r="J488" i="5" s="1"/>
  <c r="L488" i="5" s="1"/>
  <c r="M488" i="5" s="1"/>
  <c r="N488" i="5" s="1"/>
  <c r="H488" i="5"/>
  <c r="I488" i="5"/>
  <c r="U488" i="5"/>
  <c r="V488" i="5" s="1"/>
  <c r="W488" i="5"/>
  <c r="X488" i="5" s="1"/>
  <c r="Z488" i="5"/>
  <c r="F489" i="5"/>
  <c r="H489" i="5"/>
  <c r="I489" i="5"/>
  <c r="U489" i="5"/>
  <c r="V489" i="5" s="1"/>
  <c r="Y489" i="5" s="1"/>
  <c r="W489" i="5"/>
  <c r="X489" i="5" s="1"/>
  <c r="Z489" i="5"/>
  <c r="F490" i="5"/>
  <c r="H490" i="5"/>
  <c r="I490" i="5"/>
  <c r="U490" i="5"/>
  <c r="V490" i="5"/>
  <c r="W490" i="5"/>
  <c r="X490" i="5" s="1"/>
  <c r="Z490" i="5"/>
  <c r="F491" i="5"/>
  <c r="H491" i="5"/>
  <c r="I491" i="5"/>
  <c r="J491" i="5"/>
  <c r="L491" i="5" s="1"/>
  <c r="M491" i="5" s="1"/>
  <c r="N491" i="5" s="1"/>
  <c r="U491" i="5"/>
  <c r="V491" i="5" s="1"/>
  <c r="W491" i="5"/>
  <c r="X491" i="5" s="1"/>
  <c r="Z491" i="5"/>
  <c r="F492" i="5"/>
  <c r="J492" i="5" s="1"/>
  <c r="L492" i="5" s="1"/>
  <c r="M492" i="5" s="1"/>
  <c r="N492" i="5" s="1"/>
  <c r="H492" i="5"/>
  <c r="I492" i="5"/>
  <c r="U492" i="5"/>
  <c r="V492" i="5" s="1"/>
  <c r="Y492" i="5" s="1"/>
  <c r="P492" i="5" s="1"/>
  <c r="W492" i="5"/>
  <c r="X492" i="5" s="1"/>
  <c r="Z492" i="5"/>
  <c r="F493" i="5"/>
  <c r="H493" i="5"/>
  <c r="I493" i="5"/>
  <c r="U493" i="5"/>
  <c r="V493" i="5"/>
  <c r="Y493" i="5" s="1"/>
  <c r="P493" i="5" s="1"/>
  <c r="W493" i="5"/>
  <c r="X493" i="5" s="1"/>
  <c r="Z493" i="5"/>
  <c r="F494" i="5"/>
  <c r="H494" i="5"/>
  <c r="I494" i="5"/>
  <c r="U494" i="5"/>
  <c r="V494" i="5" s="1"/>
  <c r="W494" i="5"/>
  <c r="X494" i="5" s="1"/>
  <c r="Z494" i="5"/>
  <c r="F495" i="5"/>
  <c r="H495" i="5"/>
  <c r="I495" i="5"/>
  <c r="J495" i="5"/>
  <c r="L495" i="5" s="1"/>
  <c r="M495" i="5" s="1"/>
  <c r="N495" i="5" s="1"/>
  <c r="U495" i="5"/>
  <c r="V495" i="5" s="1"/>
  <c r="Y495" i="5" s="1"/>
  <c r="P495" i="5" s="1"/>
  <c r="W495" i="5"/>
  <c r="X495" i="5" s="1"/>
  <c r="Z495" i="5"/>
  <c r="F496" i="5"/>
  <c r="H496" i="5"/>
  <c r="I496" i="5"/>
  <c r="U496" i="5"/>
  <c r="V496" i="5" s="1"/>
  <c r="W496" i="5"/>
  <c r="X496" i="5" s="1"/>
  <c r="Z496" i="5"/>
  <c r="F497" i="5"/>
  <c r="J497" i="5" s="1"/>
  <c r="L497" i="5" s="1"/>
  <c r="M497" i="5" s="1"/>
  <c r="N497" i="5" s="1"/>
  <c r="H497" i="5"/>
  <c r="I497" i="5"/>
  <c r="U497" i="5"/>
  <c r="V497" i="5" s="1"/>
  <c r="W497" i="5"/>
  <c r="X497" i="5" s="1"/>
  <c r="Z497" i="5"/>
  <c r="F498" i="5"/>
  <c r="H498" i="5"/>
  <c r="I498" i="5"/>
  <c r="U498" i="5"/>
  <c r="V498" i="5"/>
  <c r="W498" i="5"/>
  <c r="X498" i="5"/>
  <c r="Z498" i="5"/>
  <c r="F499" i="5"/>
  <c r="H499" i="5"/>
  <c r="I499" i="5"/>
  <c r="U499" i="5"/>
  <c r="V499" i="5" s="1"/>
  <c r="W499" i="5"/>
  <c r="X499" i="5"/>
  <c r="Y499" i="5"/>
  <c r="P499" i="5" s="1"/>
  <c r="Z499" i="5"/>
  <c r="F500" i="5"/>
  <c r="J500" i="5" s="1"/>
  <c r="L500" i="5" s="1"/>
  <c r="M500" i="5" s="1"/>
  <c r="N500" i="5" s="1"/>
  <c r="H500" i="5"/>
  <c r="I500" i="5"/>
  <c r="U500" i="5"/>
  <c r="V500" i="5" s="1"/>
  <c r="W500" i="5"/>
  <c r="X500" i="5" s="1"/>
  <c r="Z500" i="5"/>
  <c r="F501" i="5"/>
  <c r="H501" i="5"/>
  <c r="I501" i="5"/>
  <c r="U501" i="5"/>
  <c r="V501" i="5" s="1"/>
  <c r="W501" i="5"/>
  <c r="X501" i="5" s="1"/>
  <c r="Z501" i="5"/>
  <c r="F502" i="5"/>
  <c r="H502" i="5"/>
  <c r="I502" i="5"/>
  <c r="U502" i="5"/>
  <c r="V502" i="5" s="1"/>
  <c r="Y502" i="5" s="1"/>
  <c r="P502" i="5" s="1"/>
  <c r="W502" i="5"/>
  <c r="X502" i="5"/>
  <c r="Z502" i="5"/>
  <c r="F503" i="5"/>
  <c r="H503" i="5"/>
  <c r="I503" i="5"/>
  <c r="J503" i="5"/>
  <c r="L503" i="5" s="1"/>
  <c r="M503" i="5" s="1"/>
  <c r="N503" i="5" s="1"/>
  <c r="U503" i="5"/>
  <c r="V503" i="5" s="1"/>
  <c r="W503" i="5"/>
  <c r="X503" i="5" s="1"/>
  <c r="Y503" i="5" s="1"/>
  <c r="P503" i="5" s="1"/>
  <c r="Z503" i="5"/>
  <c r="F504" i="5"/>
  <c r="H504" i="5"/>
  <c r="I504" i="5"/>
  <c r="U504" i="5"/>
  <c r="V504" i="5" s="1"/>
  <c r="W504" i="5"/>
  <c r="X504" i="5" s="1"/>
  <c r="Z504" i="5"/>
  <c r="F505" i="5"/>
  <c r="H505" i="5"/>
  <c r="I505" i="5"/>
  <c r="U505" i="5"/>
  <c r="V505" i="5" s="1"/>
  <c r="W505" i="5"/>
  <c r="X505" i="5" s="1"/>
  <c r="Z505" i="5"/>
  <c r="F506" i="5"/>
  <c r="H506" i="5"/>
  <c r="I506" i="5"/>
  <c r="U506" i="5"/>
  <c r="V506" i="5" s="1"/>
  <c r="W506" i="5"/>
  <c r="X506" i="5" s="1"/>
  <c r="Z506" i="5"/>
  <c r="F507" i="5"/>
  <c r="J507" i="5" s="1"/>
  <c r="L507" i="5" s="1"/>
  <c r="M507" i="5" s="1"/>
  <c r="N507" i="5" s="1"/>
  <c r="H507" i="5"/>
  <c r="I507" i="5"/>
  <c r="U507" i="5"/>
  <c r="V507" i="5" s="1"/>
  <c r="W507" i="5"/>
  <c r="X507" i="5"/>
  <c r="Y507" i="5"/>
  <c r="P507" i="5" s="1"/>
  <c r="Z507" i="5"/>
  <c r="F508" i="5"/>
  <c r="H508" i="5"/>
  <c r="I508" i="5"/>
  <c r="U508" i="5"/>
  <c r="V508" i="5" s="1"/>
  <c r="Y508" i="5" s="1"/>
  <c r="P508" i="5" s="1"/>
  <c r="W508" i="5"/>
  <c r="X508" i="5" s="1"/>
  <c r="Z508" i="5"/>
  <c r="F509" i="5"/>
  <c r="H509" i="5"/>
  <c r="I509" i="5"/>
  <c r="U509" i="5"/>
  <c r="V509" i="5" s="1"/>
  <c r="Y509" i="5" s="1"/>
  <c r="P509" i="5" s="1"/>
  <c r="W509" i="5"/>
  <c r="X509" i="5" s="1"/>
  <c r="Z509" i="5"/>
  <c r="F510" i="5"/>
  <c r="H510" i="5"/>
  <c r="I510" i="5"/>
  <c r="U510" i="5"/>
  <c r="V510" i="5" s="1"/>
  <c r="Y510" i="5" s="1"/>
  <c r="P510" i="5" s="1"/>
  <c r="W510" i="5"/>
  <c r="X510" i="5"/>
  <c r="Z510" i="5"/>
  <c r="F511" i="5"/>
  <c r="H511" i="5"/>
  <c r="I511" i="5"/>
  <c r="J511" i="5"/>
  <c r="L511" i="5" s="1"/>
  <c r="M511" i="5" s="1"/>
  <c r="N511" i="5" s="1"/>
  <c r="U511" i="5"/>
  <c r="V511" i="5" s="1"/>
  <c r="W511" i="5"/>
  <c r="X511" i="5"/>
  <c r="Z511" i="5"/>
  <c r="F512" i="5"/>
  <c r="H512" i="5"/>
  <c r="I512" i="5"/>
  <c r="U512" i="5"/>
  <c r="V512" i="5" s="1"/>
  <c r="W512" i="5"/>
  <c r="X512" i="5" s="1"/>
  <c r="Z512" i="5"/>
  <c r="F513" i="5"/>
  <c r="H513" i="5"/>
  <c r="I513" i="5"/>
  <c r="U513" i="5"/>
  <c r="V513" i="5" s="1"/>
  <c r="Y513" i="5" s="1"/>
  <c r="W513" i="5"/>
  <c r="X513" i="5" s="1"/>
  <c r="Z513" i="5"/>
  <c r="F514" i="5"/>
  <c r="J514" i="5" s="1"/>
  <c r="L514" i="5" s="1"/>
  <c r="M514" i="5" s="1"/>
  <c r="N514" i="5" s="1"/>
  <c r="H514" i="5"/>
  <c r="I514" i="5"/>
  <c r="U514" i="5"/>
  <c r="V514" i="5" s="1"/>
  <c r="W514" i="5"/>
  <c r="X514" i="5" s="1"/>
  <c r="Z514" i="5"/>
  <c r="F515" i="5"/>
  <c r="H515" i="5"/>
  <c r="I515" i="5"/>
  <c r="U515" i="5"/>
  <c r="V515" i="5" s="1"/>
  <c r="W515" i="5"/>
  <c r="X515" i="5" s="1"/>
  <c r="Z515" i="5"/>
  <c r="F516" i="5"/>
  <c r="H516" i="5"/>
  <c r="I516" i="5"/>
  <c r="U516" i="5"/>
  <c r="V516" i="5" s="1"/>
  <c r="Y516" i="5" s="1"/>
  <c r="P516" i="5" s="1"/>
  <c r="W516" i="5"/>
  <c r="X516" i="5" s="1"/>
  <c r="Z516" i="5"/>
  <c r="F517" i="5"/>
  <c r="H517" i="5"/>
  <c r="I517" i="5"/>
  <c r="U517" i="5"/>
  <c r="V517" i="5" s="1"/>
  <c r="W517" i="5"/>
  <c r="X517" i="5" s="1"/>
  <c r="Z517" i="5"/>
  <c r="F518" i="5"/>
  <c r="H518" i="5"/>
  <c r="I518" i="5"/>
  <c r="J518" i="5"/>
  <c r="L518" i="5" s="1"/>
  <c r="M518" i="5" s="1"/>
  <c r="N518" i="5" s="1"/>
  <c r="U518" i="5"/>
  <c r="V518" i="5" s="1"/>
  <c r="W518" i="5"/>
  <c r="X518" i="5" s="1"/>
  <c r="Z518" i="5"/>
  <c r="F519" i="5"/>
  <c r="J519" i="5" s="1"/>
  <c r="L519" i="5" s="1"/>
  <c r="M519" i="5" s="1"/>
  <c r="N519" i="5" s="1"/>
  <c r="H519" i="5"/>
  <c r="I519" i="5"/>
  <c r="U519" i="5"/>
  <c r="V519" i="5" s="1"/>
  <c r="W519" i="5"/>
  <c r="X519" i="5" s="1"/>
  <c r="Y519" i="5" s="1"/>
  <c r="P519" i="5" s="1"/>
  <c r="Z519" i="5"/>
  <c r="F520" i="5"/>
  <c r="H520" i="5"/>
  <c r="I520" i="5"/>
  <c r="U520" i="5"/>
  <c r="V520" i="5" s="1"/>
  <c r="Y520" i="5" s="1"/>
  <c r="P520" i="5" s="1"/>
  <c r="W520" i="5"/>
  <c r="X520" i="5" s="1"/>
  <c r="Z520" i="5"/>
  <c r="F521" i="5"/>
  <c r="H521" i="5"/>
  <c r="I521" i="5"/>
  <c r="U521" i="5"/>
  <c r="V521" i="5" s="1"/>
  <c r="W521" i="5"/>
  <c r="X521" i="5" s="1"/>
  <c r="Z521" i="5"/>
  <c r="F522" i="5"/>
  <c r="H522" i="5"/>
  <c r="I522" i="5"/>
  <c r="J522" i="5" s="1"/>
  <c r="L522" i="5" s="1"/>
  <c r="M522" i="5" s="1"/>
  <c r="N522" i="5" s="1"/>
  <c r="U522" i="5"/>
  <c r="V522" i="5" s="1"/>
  <c r="W522" i="5"/>
  <c r="X522" i="5" s="1"/>
  <c r="Z522" i="5"/>
  <c r="F523" i="5"/>
  <c r="H523" i="5"/>
  <c r="I523" i="5"/>
  <c r="J523" i="5"/>
  <c r="L523" i="5" s="1"/>
  <c r="M523" i="5" s="1"/>
  <c r="N523" i="5" s="1"/>
  <c r="U523" i="5"/>
  <c r="V523" i="5" s="1"/>
  <c r="W523" i="5"/>
  <c r="X523" i="5" s="1"/>
  <c r="Y523" i="5" s="1"/>
  <c r="P523" i="5" s="1"/>
  <c r="Z523" i="5"/>
  <c r="F524" i="5"/>
  <c r="J524" i="5" s="1"/>
  <c r="L524" i="5" s="1"/>
  <c r="M524" i="5" s="1"/>
  <c r="N524" i="5" s="1"/>
  <c r="H524" i="5"/>
  <c r="I524" i="5"/>
  <c r="U524" i="5"/>
  <c r="V524" i="5" s="1"/>
  <c r="Y524" i="5" s="1"/>
  <c r="P524" i="5" s="1"/>
  <c r="W524" i="5"/>
  <c r="X524" i="5" s="1"/>
  <c r="Z524" i="5"/>
  <c r="F525" i="5"/>
  <c r="H525" i="5"/>
  <c r="I525" i="5"/>
  <c r="U525" i="5"/>
  <c r="V525" i="5" s="1"/>
  <c r="W525" i="5"/>
  <c r="X525" i="5" s="1"/>
  <c r="Z525" i="5"/>
  <c r="F526" i="5"/>
  <c r="H526" i="5"/>
  <c r="I526" i="5"/>
  <c r="J526" i="5"/>
  <c r="L526" i="5" s="1"/>
  <c r="M526" i="5" s="1"/>
  <c r="N526" i="5" s="1"/>
  <c r="U526" i="5"/>
  <c r="V526" i="5" s="1"/>
  <c r="Y526" i="5" s="1"/>
  <c r="P526" i="5" s="1"/>
  <c r="W526" i="5"/>
  <c r="X526" i="5" s="1"/>
  <c r="Z526" i="5"/>
  <c r="F527" i="5"/>
  <c r="H527" i="5"/>
  <c r="I527" i="5"/>
  <c r="J527" i="5"/>
  <c r="L527" i="5" s="1"/>
  <c r="M527" i="5" s="1"/>
  <c r="N527" i="5" s="1"/>
  <c r="U527" i="5"/>
  <c r="V527" i="5" s="1"/>
  <c r="W527" i="5"/>
  <c r="X527" i="5" s="1"/>
  <c r="Z527" i="5"/>
  <c r="F528" i="5"/>
  <c r="H528" i="5"/>
  <c r="I528" i="5"/>
  <c r="U528" i="5"/>
  <c r="V528" i="5" s="1"/>
  <c r="W528" i="5"/>
  <c r="X528" i="5" s="1"/>
  <c r="Z528" i="5"/>
  <c r="F529" i="5"/>
  <c r="H529" i="5"/>
  <c r="I529" i="5"/>
  <c r="U529" i="5"/>
  <c r="V529" i="5" s="1"/>
  <c r="Y529" i="5" s="1"/>
  <c r="P529" i="5" s="1"/>
  <c r="W529" i="5"/>
  <c r="X529" i="5" s="1"/>
  <c r="Z529" i="5"/>
  <c r="F530" i="5"/>
  <c r="H530" i="5"/>
  <c r="I530" i="5"/>
  <c r="U530" i="5"/>
  <c r="V530" i="5" s="1"/>
  <c r="W530" i="5"/>
  <c r="X530" i="5" s="1"/>
  <c r="Z530" i="5"/>
  <c r="F531" i="5"/>
  <c r="H531" i="5"/>
  <c r="I531" i="5"/>
  <c r="J531" i="5"/>
  <c r="L531" i="5" s="1"/>
  <c r="M531" i="5" s="1"/>
  <c r="N531" i="5" s="1"/>
  <c r="U531" i="5"/>
  <c r="V531" i="5" s="1"/>
  <c r="W531" i="5"/>
  <c r="X531" i="5" s="1"/>
  <c r="Y531" i="5" s="1"/>
  <c r="P531" i="5" s="1"/>
  <c r="Z531" i="5"/>
  <c r="F532" i="5"/>
  <c r="H532" i="5"/>
  <c r="I532" i="5"/>
  <c r="U532" i="5"/>
  <c r="V532" i="5" s="1"/>
  <c r="Y532" i="5" s="1"/>
  <c r="P532" i="5" s="1"/>
  <c r="W532" i="5"/>
  <c r="X532" i="5" s="1"/>
  <c r="Z532" i="5"/>
  <c r="F533" i="5"/>
  <c r="H533" i="5"/>
  <c r="I533" i="5"/>
  <c r="U533" i="5"/>
  <c r="V533" i="5" s="1"/>
  <c r="W533" i="5"/>
  <c r="X533" i="5" s="1"/>
  <c r="Z533" i="5"/>
  <c r="F534" i="5"/>
  <c r="H534" i="5"/>
  <c r="J534" i="5" s="1"/>
  <c r="L534" i="5" s="1"/>
  <c r="M534" i="5" s="1"/>
  <c r="N534" i="5" s="1"/>
  <c r="I534" i="5"/>
  <c r="U534" i="5"/>
  <c r="V534" i="5" s="1"/>
  <c r="W534" i="5"/>
  <c r="X534" i="5" s="1"/>
  <c r="Z534" i="5"/>
  <c r="F535" i="5"/>
  <c r="J535" i="5" s="1"/>
  <c r="L535" i="5" s="1"/>
  <c r="M535" i="5" s="1"/>
  <c r="N535" i="5" s="1"/>
  <c r="H535" i="5"/>
  <c r="I535" i="5"/>
  <c r="U535" i="5"/>
  <c r="V535" i="5" s="1"/>
  <c r="W535" i="5"/>
  <c r="X535" i="5" s="1"/>
  <c r="Z535" i="5"/>
  <c r="F536" i="5"/>
  <c r="H536" i="5"/>
  <c r="I536" i="5"/>
  <c r="U536" i="5"/>
  <c r="V536" i="5" s="1"/>
  <c r="W536" i="5"/>
  <c r="X536" i="5" s="1"/>
  <c r="Z536" i="5"/>
  <c r="F537" i="5"/>
  <c r="H537" i="5"/>
  <c r="I537" i="5"/>
  <c r="U537" i="5"/>
  <c r="V537" i="5" s="1"/>
  <c r="Y537" i="5" s="1"/>
  <c r="P537" i="5" s="1"/>
  <c r="W537" i="5"/>
  <c r="X537" i="5" s="1"/>
  <c r="Z537" i="5"/>
  <c r="F538" i="5"/>
  <c r="H538" i="5"/>
  <c r="I538" i="5"/>
  <c r="J538" i="5"/>
  <c r="L538" i="5" s="1"/>
  <c r="M538" i="5" s="1"/>
  <c r="N538" i="5" s="1"/>
  <c r="U538" i="5"/>
  <c r="V538" i="5" s="1"/>
  <c r="W538" i="5"/>
  <c r="X538" i="5" s="1"/>
  <c r="Z538" i="5"/>
  <c r="F539" i="5"/>
  <c r="H539" i="5"/>
  <c r="I539" i="5"/>
  <c r="U539" i="5"/>
  <c r="V539" i="5" s="1"/>
  <c r="W539" i="5"/>
  <c r="X539" i="5" s="1"/>
  <c r="Y539" i="5" s="1"/>
  <c r="P539" i="5" s="1"/>
  <c r="Z539" i="5"/>
  <c r="F540" i="5"/>
  <c r="H540" i="5"/>
  <c r="I540" i="5"/>
  <c r="U540" i="5"/>
  <c r="V540" i="5" s="1"/>
  <c r="W540" i="5"/>
  <c r="X540" i="5" s="1"/>
  <c r="Z540" i="5"/>
  <c r="F541" i="5"/>
  <c r="H541" i="5"/>
  <c r="I541" i="5"/>
  <c r="U541" i="5"/>
  <c r="V541" i="5"/>
  <c r="Y541" i="5" s="1"/>
  <c r="P541" i="5" s="1"/>
  <c r="W541" i="5"/>
  <c r="X541" i="5" s="1"/>
  <c r="Z541" i="5"/>
  <c r="F542" i="5"/>
  <c r="H542" i="5"/>
  <c r="I542" i="5"/>
  <c r="U542" i="5"/>
  <c r="V542" i="5" s="1"/>
  <c r="Y542" i="5" s="1"/>
  <c r="P542" i="5" s="1"/>
  <c r="W542" i="5"/>
  <c r="X542" i="5"/>
  <c r="Z542" i="5"/>
  <c r="F543" i="5"/>
  <c r="H543" i="5"/>
  <c r="I543" i="5"/>
  <c r="U543" i="5"/>
  <c r="V543" i="5" s="1"/>
  <c r="Y543" i="5" s="1"/>
  <c r="P543" i="5" s="1"/>
  <c r="W543" i="5"/>
  <c r="X543" i="5" s="1"/>
  <c r="Z543" i="5"/>
  <c r="F544" i="5"/>
  <c r="H544" i="5"/>
  <c r="I544" i="5"/>
  <c r="U544" i="5"/>
  <c r="V544" i="5" s="1"/>
  <c r="W544" i="5"/>
  <c r="X544" i="5" s="1"/>
  <c r="Z544" i="5"/>
  <c r="F545" i="5"/>
  <c r="H545" i="5"/>
  <c r="I545" i="5"/>
  <c r="U545" i="5"/>
  <c r="V545" i="5" s="1"/>
  <c r="W545" i="5"/>
  <c r="X545" i="5" s="1"/>
  <c r="Z545" i="5"/>
  <c r="F546" i="5"/>
  <c r="H546" i="5"/>
  <c r="J546" i="5" s="1"/>
  <c r="L546" i="5" s="1"/>
  <c r="M546" i="5" s="1"/>
  <c r="N546" i="5" s="1"/>
  <c r="I546" i="5"/>
  <c r="U546" i="5"/>
  <c r="V546" i="5" s="1"/>
  <c r="W546" i="5"/>
  <c r="X546" i="5"/>
  <c r="Z546" i="5"/>
  <c r="F547" i="5"/>
  <c r="H547" i="5"/>
  <c r="I547" i="5"/>
  <c r="J547" i="5"/>
  <c r="L547" i="5" s="1"/>
  <c r="M547" i="5" s="1"/>
  <c r="N547" i="5" s="1"/>
  <c r="U547" i="5"/>
  <c r="V547" i="5" s="1"/>
  <c r="W547" i="5"/>
  <c r="X547" i="5"/>
  <c r="Z547" i="5"/>
  <c r="F548" i="5"/>
  <c r="H548" i="5"/>
  <c r="I548" i="5"/>
  <c r="U548" i="5"/>
  <c r="V548" i="5" s="1"/>
  <c r="Y548" i="5" s="1"/>
  <c r="P548" i="5" s="1"/>
  <c r="W548" i="5"/>
  <c r="X548" i="5" s="1"/>
  <c r="Z548" i="5"/>
  <c r="F549" i="5"/>
  <c r="H549" i="5"/>
  <c r="I549" i="5"/>
  <c r="U549" i="5"/>
  <c r="V549" i="5" s="1"/>
  <c r="Y549" i="5" s="1"/>
  <c r="P549" i="5" s="1"/>
  <c r="W549" i="5"/>
  <c r="X549" i="5" s="1"/>
  <c r="Z549" i="5"/>
  <c r="F550" i="5"/>
  <c r="J550" i="5" s="1"/>
  <c r="L550" i="5" s="1"/>
  <c r="M550" i="5" s="1"/>
  <c r="N550" i="5" s="1"/>
  <c r="H550" i="5"/>
  <c r="I550" i="5"/>
  <c r="U550" i="5"/>
  <c r="V550" i="5"/>
  <c r="Y550" i="5" s="1"/>
  <c r="P550" i="5" s="1"/>
  <c r="W550" i="5"/>
  <c r="X550" i="5" s="1"/>
  <c r="Z550" i="5"/>
  <c r="F551" i="5"/>
  <c r="H551" i="5"/>
  <c r="I551" i="5"/>
  <c r="U551" i="5"/>
  <c r="V551" i="5" s="1"/>
  <c r="W551" i="5"/>
  <c r="X551" i="5"/>
  <c r="Z551" i="5"/>
  <c r="F552" i="5"/>
  <c r="H552" i="5"/>
  <c r="I552" i="5"/>
  <c r="U552" i="5"/>
  <c r="V552" i="5" s="1"/>
  <c r="W552" i="5"/>
  <c r="X552" i="5" s="1"/>
  <c r="Y552" i="5"/>
  <c r="P552" i="5" s="1"/>
  <c r="Z552" i="5"/>
  <c r="F553" i="5"/>
  <c r="H553" i="5"/>
  <c r="I553" i="5"/>
  <c r="U553" i="5"/>
  <c r="V553" i="5" s="1"/>
  <c r="W553" i="5"/>
  <c r="X553" i="5" s="1"/>
  <c r="Z553" i="5"/>
  <c r="F554" i="5"/>
  <c r="H554" i="5"/>
  <c r="I554" i="5"/>
  <c r="U554" i="5"/>
  <c r="V554" i="5"/>
  <c r="W554" i="5"/>
  <c r="X554" i="5"/>
  <c r="Y554" i="5"/>
  <c r="P554" i="5" s="1"/>
  <c r="Z554" i="5"/>
  <c r="F555" i="5"/>
  <c r="H555" i="5"/>
  <c r="I555" i="5"/>
  <c r="J555" i="5"/>
  <c r="L555" i="5" s="1"/>
  <c r="M555" i="5" s="1"/>
  <c r="N555" i="5" s="1"/>
  <c r="U555" i="5"/>
  <c r="V555" i="5" s="1"/>
  <c r="W555" i="5"/>
  <c r="X555" i="5" s="1"/>
  <c r="Z555" i="5"/>
  <c r="F556" i="5"/>
  <c r="J556" i="5" s="1"/>
  <c r="L556" i="5" s="1"/>
  <c r="M556" i="5" s="1"/>
  <c r="N556" i="5" s="1"/>
  <c r="H556" i="5"/>
  <c r="I556" i="5"/>
  <c r="U556" i="5"/>
  <c r="V556" i="5" s="1"/>
  <c r="W556" i="5"/>
  <c r="X556" i="5" s="1"/>
  <c r="Z556" i="5"/>
  <c r="F557" i="5"/>
  <c r="H557" i="5"/>
  <c r="I557" i="5"/>
  <c r="U557" i="5"/>
  <c r="V557" i="5" s="1"/>
  <c r="W557" i="5"/>
  <c r="X557" i="5" s="1"/>
  <c r="Z557" i="5"/>
  <c r="F558" i="5"/>
  <c r="H558" i="5"/>
  <c r="I558" i="5"/>
  <c r="J558" i="5"/>
  <c r="L558" i="5" s="1"/>
  <c r="M558" i="5" s="1"/>
  <c r="N558" i="5" s="1"/>
  <c r="U558" i="5"/>
  <c r="V558" i="5" s="1"/>
  <c r="Y558" i="5" s="1"/>
  <c r="P558" i="5" s="1"/>
  <c r="W558" i="5"/>
  <c r="X558" i="5" s="1"/>
  <c r="Z558" i="5"/>
  <c r="F559" i="5"/>
  <c r="H559" i="5"/>
  <c r="I559" i="5"/>
  <c r="J559" i="5"/>
  <c r="L559" i="5" s="1"/>
  <c r="M559" i="5" s="1"/>
  <c r="N559" i="5" s="1"/>
  <c r="U559" i="5"/>
  <c r="V559" i="5" s="1"/>
  <c r="W559" i="5"/>
  <c r="X559" i="5" s="1"/>
  <c r="Y559" i="5" s="1"/>
  <c r="P559" i="5" s="1"/>
  <c r="Z559" i="5"/>
  <c r="F560" i="5"/>
  <c r="H560" i="5"/>
  <c r="J560" i="5" s="1"/>
  <c r="L560" i="5" s="1"/>
  <c r="M560" i="5" s="1"/>
  <c r="N560" i="5" s="1"/>
  <c r="I560" i="5"/>
  <c r="U560" i="5"/>
  <c r="V560" i="5"/>
  <c r="W560" i="5"/>
  <c r="X560" i="5"/>
  <c r="Z560" i="5"/>
  <c r="F561" i="5"/>
  <c r="H561" i="5"/>
  <c r="I561" i="5"/>
  <c r="U561" i="5"/>
  <c r="V561" i="5" s="1"/>
  <c r="Y561" i="5" s="1"/>
  <c r="P561" i="5" s="1"/>
  <c r="W561" i="5"/>
  <c r="X561" i="5"/>
  <c r="Z561" i="5"/>
  <c r="F562" i="5"/>
  <c r="H562" i="5"/>
  <c r="I562" i="5"/>
  <c r="U562" i="5"/>
  <c r="V562" i="5" s="1"/>
  <c r="W562" i="5"/>
  <c r="X562" i="5" s="1"/>
  <c r="Z562" i="5"/>
  <c r="F563" i="5"/>
  <c r="H563" i="5"/>
  <c r="I563" i="5"/>
  <c r="U563" i="5"/>
  <c r="V563" i="5"/>
  <c r="W563" i="5"/>
  <c r="X563" i="5"/>
  <c r="Y563" i="5"/>
  <c r="P563" i="5" s="1"/>
  <c r="Z563" i="5"/>
  <c r="F564" i="5"/>
  <c r="H564" i="5"/>
  <c r="J564" i="5" s="1"/>
  <c r="L564" i="5" s="1"/>
  <c r="M564" i="5" s="1"/>
  <c r="N564" i="5" s="1"/>
  <c r="I564" i="5"/>
  <c r="U564" i="5"/>
  <c r="V564" i="5" s="1"/>
  <c r="Y564" i="5" s="1"/>
  <c r="P564" i="5" s="1"/>
  <c r="W564" i="5"/>
  <c r="X564" i="5"/>
  <c r="Z564" i="5"/>
  <c r="F565" i="5"/>
  <c r="H565" i="5"/>
  <c r="I565" i="5"/>
  <c r="J565" i="5"/>
  <c r="L565" i="5" s="1"/>
  <c r="M565" i="5" s="1"/>
  <c r="N565" i="5" s="1"/>
  <c r="U565" i="5"/>
  <c r="V565" i="5"/>
  <c r="W565" i="5"/>
  <c r="X565" i="5" s="1"/>
  <c r="Z565" i="5"/>
  <c r="F566" i="5"/>
  <c r="H566" i="5"/>
  <c r="I566" i="5"/>
  <c r="J566" i="5"/>
  <c r="L566" i="5" s="1"/>
  <c r="M566" i="5" s="1"/>
  <c r="N566" i="5" s="1"/>
  <c r="U566" i="5"/>
  <c r="V566" i="5" s="1"/>
  <c r="W566" i="5"/>
  <c r="X566" i="5"/>
  <c r="Z566" i="5"/>
  <c r="F567" i="5"/>
  <c r="H567" i="5"/>
  <c r="I567" i="5"/>
  <c r="U567" i="5"/>
  <c r="V567" i="5"/>
  <c r="W567" i="5"/>
  <c r="X567" i="5" s="1"/>
  <c r="Z567" i="5"/>
  <c r="F568" i="5"/>
  <c r="H568" i="5"/>
  <c r="I568" i="5"/>
  <c r="U568" i="5"/>
  <c r="V568" i="5"/>
  <c r="Y568" i="5" s="1"/>
  <c r="P568" i="5" s="1"/>
  <c r="W568" i="5"/>
  <c r="X568" i="5"/>
  <c r="Z568" i="5"/>
  <c r="F569" i="5"/>
  <c r="H569" i="5"/>
  <c r="I569" i="5"/>
  <c r="J569" i="5"/>
  <c r="L569" i="5" s="1"/>
  <c r="M569" i="5" s="1"/>
  <c r="N569" i="5" s="1"/>
  <c r="U569" i="5"/>
  <c r="V569" i="5" s="1"/>
  <c r="W569" i="5"/>
  <c r="X569" i="5" s="1"/>
  <c r="Z569" i="5"/>
  <c r="F570" i="5"/>
  <c r="H570" i="5"/>
  <c r="I570" i="5"/>
  <c r="J570" i="5"/>
  <c r="L570" i="5" s="1"/>
  <c r="M570" i="5" s="1"/>
  <c r="N570" i="5" s="1"/>
  <c r="U570" i="5"/>
  <c r="V570" i="5"/>
  <c r="W570" i="5"/>
  <c r="X570" i="5"/>
  <c r="Z570" i="5"/>
  <c r="F571" i="5"/>
  <c r="H571" i="5"/>
  <c r="I571" i="5"/>
  <c r="U571" i="5"/>
  <c r="V571" i="5" s="1"/>
  <c r="W571" i="5"/>
  <c r="X571" i="5" s="1"/>
  <c r="Z571" i="5"/>
  <c r="F572" i="5"/>
  <c r="H572" i="5"/>
  <c r="J572" i="5" s="1"/>
  <c r="L572" i="5" s="1"/>
  <c r="M572" i="5" s="1"/>
  <c r="N572" i="5" s="1"/>
  <c r="I572" i="5"/>
  <c r="U572" i="5"/>
  <c r="V572" i="5" s="1"/>
  <c r="Y572" i="5" s="1"/>
  <c r="P572" i="5" s="1"/>
  <c r="W572" i="5"/>
  <c r="X572" i="5" s="1"/>
  <c r="Z572" i="5"/>
  <c r="F573" i="5"/>
  <c r="H573" i="5"/>
  <c r="I573" i="5"/>
  <c r="U573" i="5"/>
  <c r="V573" i="5" s="1"/>
  <c r="Y573" i="5" s="1"/>
  <c r="P573" i="5" s="1"/>
  <c r="W573" i="5"/>
  <c r="X573" i="5"/>
  <c r="Z573" i="5"/>
  <c r="F574" i="5"/>
  <c r="H574" i="5"/>
  <c r="I574" i="5"/>
  <c r="U574" i="5"/>
  <c r="V574" i="5"/>
  <c r="W574" i="5"/>
  <c r="X574" i="5"/>
  <c r="Z574" i="5"/>
  <c r="F575" i="5"/>
  <c r="H575" i="5"/>
  <c r="J575" i="5" s="1"/>
  <c r="L575" i="5" s="1"/>
  <c r="M575" i="5" s="1"/>
  <c r="N575" i="5" s="1"/>
  <c r="I575" i="5"/>
  <c r="U575" i="5"/>
  <c r="V575" i="5" s="1"/>
  <c r="Y575" i="5" s="1"/>
  <c r="P575" i="5" s="1"/>
  <c r="W575" i="5"/>
  <c r="X575" i="5"/>
  <c r="Z575" i="5"/>
  <c r="F576" i="5"/>
  <c r="H576" i="5"/>
  <c r="I576" i="5"/>
  <c r="U576" i="5"/>
  <c r="V576" i="5"/>
  <c r="W576" i="5"/>
  <c r="X576" i="5"/>
  <c r="Z576" i="5"/>
  <c r="F577" i="5"/>
  <c r="H577" i="5"/>
  <c r="I577" i="5"/>
  <c r="J577" i="5" s="1"/>
  <c r="L577" i="5" s="1"/>
  <c r="M577" i="5" s="1"/>
  <c r="N577" i="5" s="1"/>
  <c r="U577" i="5"/>
  <c r="V577" i="5"/>
  <c r="W577" i="5"/>
  <c r="X577" i="5" s="1"/>
  <c r="Z577" i="5"/>
  <c r="F578" i="5"/>
  <c r="H578" i="5"/>
  <c r="I578" i="5"/>
  <c r="J578" i="5"/>
  <c r="L578" i="5" s="1"/>
  <c r="M578" i="5"/>
  <c r="N578" i="5" s="1"/>
  <c r="U578" i="5"/>
  <c r="V578" i="5" s="1"/>
  <c r="Y578" i="5" s="1"/>
  <c r="P578" i="5" s="1"/>
  <c r="W578" i="5"/>
  <c r="X578" i="5" s="1"/>
  <c r="Z578" i="5"/>
  <c r="F579" i="5"/>
  <c r="H579" i="5"/>
  <c r="I579" i="5"/>
  <c r="U579" i="5"/>
  <c r="V579" i="5" s="1"/>
  <c r="Y579" i="5" s="1"/>
  <c r="P579" i="5" s="1"/>
  <c r="W579" i="5"/>
  <c r="X579" i="5"/>
  <c r="Z579" i="5"/>
  <c r="F580" i="5"/>
  <c r="H580" i="5"/>
  <c r="I580" i="5"/>
  <c r="U580" i="5"/>
  <c r="V580" i="5" s="1"/>
  <c r="W580" i="5"/>
  <c r="X580" i="5" s="1"/>
  <c r="Z580" i="5"/>
  <c r="F581" i="5"/>
  <c r="H581" i="5"/>
  <c r="I581" i="5"/>
  <c r="J581" i="5"/>
  <c r="L581" i="5" s="1"/>
  <c r="M581" i="5" s="1"/>
  <c r="N581" i="5" s="1"/>
  <c r="U581" i="5"/>
  <c r="V581" i="5"/>
  <c r="W581" i="5"/>
  <c r="X581" i="5"/>
  <c r="Z581" i="5"/>
  <c r="F582" i="5"/>
  <c r="H582" i="5"/>
  <c r="I582" i="5"/>
  <c r="U582" i="5"/>
  <c r="V582" i="5" s="1"/>
  <c r="W582" i="5"/>
  <c r="X582" i="5" s="1"/>
  <c r="Z582" i="5"/>
  <c r="F583" i="5"/>
  <c r="H583" i="5"/>
  <c r="I583" i="5"/>
  <c r="U583" i="5"/>
  <c r="V583" i="5"/>
  <c r="W583" i="5"/>
  <c r="X583" i="5"/>
  <c r="Y583" i="5"/>
  <c r="P583" i="5" s="1"/>
  <c r="Z583" i="5"/>
  <c r="F584" i="5"/>
  <c r="H584" i="5"/>
  <c r="J584" i="5" s="1"/>
  <c r="L584" i="5" s="1"/>
  <c r="M584" i="5" s="1"/>
  <c r="N584" i="5" s="1"/>
  <c r="I584" i="5"/>
  <c r="U584" i="5"/>
  <c r="V584" i="5" s="1"/>
  <c r="Y584" i="5" s="1"/>
  <c r="P584" i="5" s="1"/>
  <c r="W584" i="5"/>
  <c r="X584" i="5"/>
  <c r="Z584" i="5"/>
  <c r="F585" i="5"/>
  <c r="H585" i="5"/>
  <c r="I585" i="5"/>
  <c r="J585" i="5"/>
  <c r="L585" i="5" s="1"/>
  <c r="M585" i="5" s="1"/>
  <c r="N585" i="5" s="1"/>
  <c r="U585" i="5"/>
  <c r="V585" i="5"/>
  <c r="W585" i="5"/>
  <c r="X585" i="5" s="1"/>
  <c r="Z585" i="5"/>
  <c r="F586" i="5"/>
  <c r="H586" i="5"/>
  <c r="I586" i="5"/>
  <c r="J586" i="5"/>
  <c r="L586" i="5" s="1"/>
  <c r="M586" i="5" s="1"/>
  <c r="N586" i="5" s="1"/>
  <c r="U586" i="5"/>
  <c r="V586" i="5"/>
  <c r="W586" i="5"/>
  <c r="X586" i="5"/>
  <c r="Z586" i="5"/>
  <c r="F587" i="5"/>
  <c r="H587" i="5"/>
  <c r="I587" i="5"/>
  <c r="U587" i="5"/>
  <c r="V587" i="5" s="1"/>
  <c r="W587" i="5"/>
  <c r="X587" i="5"/>
  <c r="Z587" i="5"/>
  <c r="F588" i="5"/>
  <c r="H588" i="5"/>
  <c r="J588" i="5" s="1"/>
  <c r="L588" i="5" s="1"/>
  <c r="M588" i="5" s="1"/>
  <c r="N588" i="5" s="1"/>
  <c r="I588" i="5"/>
  <c r="U588" i="5"/>
  <c r="V588" i="5"/>
  <c r="W588" i="5"/>
  <c r="X588" i="5" s="1"/>
  <c r="Z588" i="5"/>
  <c r="F589" i="5"/>
  <c r="H589" i="5"/>
  <c r="I589" i="5"/>
  <c r="U589" i="5"/>
  <c r="V589" i="5"/>
  <c r="W589" i="5"/>
  <c r="X589" i="5" s="1"/>
  <c r="Z589" i="5"/>
  <c r="F590" i="5"/>
  <c r="H590" i="5"/>
  <c r="I590" i="5"/>
  <c r="J590" i="5"/>
  <c r="L590" i="5" s="1"/>
  <c r="M590" i="5"/>
  <c r="N590" i="5" s="1"/>
  <c r="U590" i="5"/>
  <c r="V590" i="5" s="1"/>
  <c r="W590" i="5"/>
  <c r="X590" i="5" s="1"/>
  <c r="Z590" i="5"/>
  <c r="F591" i="5"/>
  <c r="H591" i="5"/>
  <c r="I591" i="5"/>
  <c r="U591" i="5"/>
  <c r="V591" i="5"/>
  <c r="W591" i="5"/>
  <c r="X591" i="5"/>
  <c r="Z591" i="5"/>
  <c r="F592" i="5"/>
  <c r="H592" i="5"/>
  <c r="I592" i="5"/>
  <c r="U592" i="5"/>
  <c r="V592" i="5"/>
  <c r="Y592" i="5" s="1"/>
  <c r="P592" i="5" s="1"/>
  <c r="W592" i="5"/>
  <c r="X592" i="5" s="1"/>
  <c r="Z592" i="5"/>
  <c r="F593" i="5"/>
  <c r="H593" i="5"/>
  <c r="I593" i="5"/>
  <c r="J593" i="5"/>
  <c r="L593" i="5" s="1"/>
  <c r="M593" i="5" s="1"/>
  <c r="N593" i="5" s="1"/>
  <c r="U593" i="5"/>
  <c r="V593" i="5"/>
  <c r="W593" i="5"/>
  <c r="X593" i="5"/>
  <c r="Z593" i="5"/>
  <c r="F594" i="5"/>
  <c r="H594" i="5"/>
  <c r="I594" i="5"/>
  <c r="U594" i="5"/>
  <c r="V594" i="5" s="1"/>
  <c r="W594" i="5"/>
  <c r="X594" i="5"/>
  <c r="Z594" i="5"/>
  <c r="F595" i="5"/>
  <c r="H595" i="5"/>
  <c r="I595" i="5"/>
  <c r="U595" i="5"/>
  <c r="V595" i="5"/>
  <c r="W595" i="5"/>
  <c r="X595" i="5" s="1"/>
  <c r="Y595" i="5" s="1"/>
  <c r="P595" i="5" s="1"/>
  <c r="Z595" i="5"/>
  <c r="F596" i="5"/>
  <c r="H596" i="5"/>
  <c r="I596" i="5"/>
  <c r="U596" i="5"/>
  <c r="V596" i="5"/>
  <c r="W596" i="5"/>
  <c r="X596" i="5"/>
  <c r="Z596" i="5"/>
  <c r="F597" i="5"/>
  <c r="J597" i="5" s="1"/>
  <c r="L597" i="5" s="1"/>
  <c r="M597" i="5" s="1"/>
  <c r="N597" i="5" s="1"/>
  <c r="H597" i="5"/>
  <c r="I597" i="5"/>
  <c r="U597" i="5"/>
  <c r="V597" i="5" s="1"/>
  <c r="W597" i="5"/>
  <c r="X597" i="5"/>
  <c r="Z597" i="5"/>
  <c r="F598" i="5"/>
  <c r="H598" i="5"/>
  <c r="I598" i="5"/>
  <c r="J598" i="5"/>
  <c r="L598" i="5" s="1"/>
  <c r="M598" i="5" s="1"/>
  <c r="N598" i="5" s="1"/>
  <c r="U598" i="5"/>
  <c r="V598" i="5"/>
  <c r="Y598" i="5" s="1"/>
  <c r="P598" i="5" s="1"/>
  <c r="W598" i="5"/>
  <c r="X598" i="5" s="1"/>
  <c r="Z598" i="5"/>
  <c r="F599" i="5"/>
  <c r="H599" i="5"/>
  <c r="J599" i="5" s="1"/>
  <c r="L599" i="5" s="1"/>
  <c r="M599" i="5" s="1"/>
  <c r="N599" i="5" s="1"/>
  <c r="I599" i="5"/>
  <c r="U599" i="5"/>
  <c r="V599" i="5"/>
  <c r="Y599" i="5" s="1"/>
  <c r="P599" i="5" s="1"/>
  <c r="W599" i="5"/>
  <c r="X599" i="5" s="1"/>
  <c r="Z599" i="5"/>
  <c r="F600" i="5"/>
  <c r="H600" i="5"/>
  <c r="I600" i="5"/>
  <c r="U600" i="5"/>
  <c r="V600" i="5"/>
  <c r="Y600" i="5" s="1"/>
  <c r="P600" i="5" s="1"/>
  <c r="W600" i="5"/>
  <c r="X600" i="5"/>
  <c r="Z600" i="5"/>
  <c r="F601" i="5"/>
  <c r="H601" i="5"/>
  <c r="I601" i="5"/>
  <c r="J601" i="5"/>
  <c r="L601" i="5" s="1"/>
  <c r="M601" i="5" s="1"/>
  <c r="N601" i="5" s="1"/>
  <c r="U601" i="5"/>
  <c r="V601" i="5" s="1"/>
  <c r="W601" i="5"/>
  <c r="X601" i="5"/>
  <c r="Z601" i="5"/>
  <c r="F602" i="5"/>
  <c r="H602" i="5"/>
  <c r="I602" i="5"/>
  <c r="J602" i="5"/>
  <c r="L602" i="5" s="1"/>
  <c r="M602" i="5" s="1"/>
  <c r="N602" i="5" s="1"/>
  <c r="U602" i="5"/>
  <c r="V602" i="5"/>
  <c r="W602" i="5"/>
  <c r="X602" i="5" s="1"/>
  <c r="Z602" i="5"/>
  <c r="F603" i="5"/>
  <c r="H603" i="5"/>
  <c r="I603" i="5"/>
  <c r="U603" i="5"/>
  <c r="V603" i="5" s="1"/>
  <c r="W603" i="5"/>
  <c r="X603" i="5" s="1"/>
  <c r="Z603" i="5"/>
  <c r="F604" i="5"/>
  <c r="H604" i="5"/>
  <c r="I604" i="5"/>
  <c r="U604" i="5"/>
  <c r="V604" i="5"/>
  <c r="W604" i="5"/>
  <c r="X604" i="5"/>
  <c r="Z604" i="5"/>
  <c r="F605" i="5"/>
  <c r="J605" i="5" s="1"/>
  <c r="L605" i="5" s="1"/>
  <c r="M605" i="5" s="1"/>
  <c r="N605" i="5" s="1"/>
  <c r="H605" i="5"/>
  <c r="I605" i="5"/>
  <c r="U605" i="5"/>
  <c r="V605" i="5" s="1"/>
  <c r="W605" i="5"/>
  <c r="X605" i="5" s="1"/>
  <c r="Z605" i="5"/>
  <c r="F606" i="5"/>
  <c r="H606" i="5"/>
  <c r="J606" i="5" s="1"/>
  <c r="L606" i="5" s="1"/>
  <c r="M606" i="5" s="1"/>
  <c r="N606" i="5" s="1"/>
  <c r="I606" i="5"/>
  <c r="U606" i="5"/>
  <c r="V606" i="5" s="1"/>
  <c r="Y606" i="5" s="1"/>
  <c r="P606" i="5" s="1"/>
  <c r="W606" i="5"/>
  <c r="X606" i="5" s="1"/>
  <c r="Z606" i="5"/>
  <c r="F607" i="5"/>
  <c r="H607" i="5"/>
  <c r="I607" i="5"/>
  <c r="U607" i="5"/>
  <c r="V607" i="5" s="1"/>
  <c r="Y607" i="5" s="1"/>
  <c r="P607" i="5" s="1"/>
  <c r="W607" i="5"/>
  <c r="X607" i="5"/>
  <c r="Z607" i="5"/>
  <c r="F608" i="5"/>
  <c r="H608" i="5"/>
  <c r="I608" i="5"/>
  <c r="U608" i="5"/>
  <c r="V608" i="5" s="1"/>
  <c r="W608" i="5"/>
  <c r="X608" i="5"/>
  <c r="Z608" i="5"/>
  <c r="F609" i="5"/>
  <c r="H609" i="5"/>
  <c r="I609" i="5"/>
  <c r="J609" i="5"/>
  <c r="L609" i="5" s="1"/>
  <c r="M609" i="5" s="1"/>
  <c r="N609" i="5" s="1"/>
  <c r="U609" i="5"/>
  <c r="V609" i="5"/>
  <c r="W609" i="5"/>
  <c r="X609" i="5"/>
  <c r="Z609" i="5"/>
  <c r="F610" i="5"/>
  <c r="H610" i="5"/>
  <c r="I610" i="5"/>
  <c r="U610" i="5"/>
  <c r="V610" i="5"/>
  <c r="Y610" i="5" s="1"/>
  <c r="P610" i="5" s="1"/>
  <c r="W610" i="5"/>
  <c r="X610" i="5" s="1"/>
  <c r="Z610" i="5"/>
  <c r="F611" i="5"/>
  <c r="H611" i="5"/>
  <c r="I611" i="5"/>
  <c r="U611" i="5"/>
  <c r="V611" i="5"/>
  <c r="Y611" i="5" s="1"/>
  <c r="P611" i="5" s="1"/>
  <c r="W611" i="5"/>
  <c r="X611" i="5"/>
  <c r="Z611" i="5"/>
  <c r="F612" i="5"/>
  <c r="H612" i="5"/>
  <c r="I612" i="5"/>
  <c r="U612" i="5"/>
  <c r="V612" i="5" s="1"/>
  <c r="W612" i="5"/>
  <c r="X612" i="5" s="1"/>
  <c r="Z612" i="5"/>
  <c r="F613" i="5"/>
  <c r="H613" i="5"/>
  <c r="I613" i="5"/>
  <c r="J613" i="5"/>
  <c r="L613" i="5" s="1"/>
  <c r="M613" i="5" s="1"/>
  <c r="N613" i="5" s="1"/>
  <c r="U613" i="5"/>
  <c r="V613" i="5"/>
  <c r="Y613" i="5" s="1"/>
  <c r="P613" i="5" s="1"/>
  <c r="W613" i="5"/>
  <c r="X613" i="5" s="1"/>
  <c r="Z613" i="5"/>
  <c r="F614" i="5"/>
  <c r="H614" i="5"/>
  <c r="I614" i="5"/>
  <c r="J614" i="5"/>
  <c r="L614" i="5" s="1"/>
  <c r="M614" i="5" s="1"/>
  <c r="N614" i="5" s="1"/>
  <c r="U614" i="5"/>
  <c r="V614" i="5" s="1"/>
  <c r="W614" i="5"/>
  <c r="X614" i="5"/>
  <c r="Z614" i="5"/>
  <c r="F615" i="5"/>
  <c r="H615" i="5"/>
  <c r="I615" i="5"/>
  <c r="U615" i="5"/>
  <c r="V615" i="5"/>
  <c r="W615" i="5"/>
  <c r="X615" i="5" s="1"/>
  <c r="Y615" i="5" s="1"/>
  <c r="P615" i="5" s="1"/>
  <c r="Z615" i="5"/>
  <c r="F616" i="5"/>
  <c r="H616" i="5"/>
  <c r="I616" i="5"/>
  <c r="U616" i="5"/>
  <c r="V616" i="5"/>
  <c r="W616" i="5"/>
  <c r="X616" i="5"/>
  <c r="Z616" i="5"/>
  <c r="F617" i="5"/>
  <c r="H617" i="5"/>
  <c r="I617" i="5"/>
  <c r="U617" i="5"/>
  <c r="V617" i="5"/>
  <c r="W617" i="5"/>
  <c r="X617" i="5"/>
  <c r="Z617" i="5"/>
  <c r="F618" i="5"/>
  <c r="J618" i="5" s="1"/>
  <c r="L618" i="5" s="1"/>
  <c r="M618" i="5" s="1"/>
  <c r="N618" i="5" s="1"/>
  <c r="H618" i="5"/>
  <c r="I618" i="5"/>
  <c r="U618" i="5"/>
  <c r="V618" i="5" s="1"/>
  <c r="W618" i="5"/>
  <c r="X618" i="5"/>
  <c r="Z618" i="5"/>
  <c r="F619" i="5"/>
  <c r="H619" i="5"/>
  <c r="I619" i="5"/>
  <c r="U619" i="5"/>
  <c r="V619" i="5"/>
  <c r="W619" i="5"/>
  <c r="X619" i="5"/>
  <c r="Z619" i="5"/>
  <c r="F620" i="5"/>
  <c r="H620" i="5"/>
  <c r="J620" i="5" s="1"/>
  <c r="L620" i="5" s="1"/>
  <c r="M620" i="5" s="1"/>
  <c r="N620" i="5" s="1"/>
  <c r="I620" i="5"/>
  <c r="U620" i="5"/>
  <c r="V620" i="5"/>
  <c r="Y620" i="5" s="1"/>
  <c r="P620" i="5" s="1"/>
  <c r="W620" i="5"/>
  <c r="X620" i="5" s="1"/>
  <c r="Z620" i="5"/>
  <c r="F621" i="5"/>
  <c r="H621" i="5"/>
  <c r="I621" i="5"/>
  <c r="J621" i="5"/>
  <c r="L621" i="5" s="1"/>
  <c r="M621" i="5" s="1"/>
  <c r="N621" i="5" s="1"/>
  <c r="U621" i="5"/>
  <c r="V621" i="5"/>
  <c r="Y621" i="5" s="1"/>
  <c r="P621" i="5" s="1"/>
  <c r="W621" i="5"/>
  <c r="X621" i="5"/>
  <c r="Z621" i="5"/>
  <c r="F622" i="5"/>
  <c r="H622" i="5"/>
  <c r="I622" i="5"/>
  <c r="J622" i="5"/>
  <c r="L622" i="5" s="1"/>
  <c r="M622" i="5"/>
  <c r="N622" i="5" s="1"/>
  <c r="U622" i="5"/>
  <c r="V622" i="5"/>
  <c r="W622" i="5"/>
  <c r="X622" i="5"/>
  <c r="Z622" i="5"/>
  <c r="F623" i="5"/>
  <c r="H623" i="5"/>
  <c r="I623" i="5"/>
  <c r="U623" i="5"/>
  <c r="V623" i="5"/>
  <c r="W623" i="5"/>
  <c r="X623" i="5"/>
  <c r="Y623" i="5" s="1"/>
  <c r="P623" i="5" s="1"/>
  <c r="Z623" i="5"/>
  <c r="F624" i="5"/>
  <c r="H624" i="5"/>
  <c r="I624" i="5"/>
  <c r="U624" i="5"/>
  <c r="V624" i="5" s="1"/>
  <c r="W624" i="5"/>
  <c r="X624" i="5" s="1"/>
  <c r="Z624" i="5"/>
  <c r="F625" i="5"/>
  <c r="J625" i="5" s="1"/>
  <c r="L625" i="5" s="1"/>
  <c r="M625" i="5" s="1"/>
  <c r="N625" i="5" s="1"/>
  <c r="H625" i="5"/>
  <c r="I625" i="5"/>
  <c r="U625" i="5"/>
  <c r="V625" i="5"/>
  <c r="W625" i="5"/>
  <c r="X625" i="5"/>
  <c r="Z625" i="5"/>
  <c r="F626" i="5"/>
  <c r="H626" i="5"/>
  <c r="J626" i="5" s="1"/>
  <c r="L626" i="5" s="1"/>
  <c r="M626" i="5" s="1"/>
  <c r="N626" i="5" s="1"/>
  <c r="I626" i="5"/>
  <c r="U626" i="5"/>
  <c r="V626" i="5" s="1"/>
  <c r="W626" i="5"/>
  <c r="X626" i="5"/>
  <c r="Z626" i="5"/>
  <c r="F627" i="5"/>
  <c r="H627" i="5"/>
  <c r="J627" i="5" s="1"/>
  <c r="L627" i="5" s="1"/>
  <c r="I627" i="5"/>
  <c r="M627" i="5"/>
  <c r="N627" i="5" s="1"/>
  <c r="U627" i="5"/>
  <c r="V627" i="5"/>
  <c r="W627" i="5"/>
  <c r="X627" i="5" s="1"/>
  <c r="Y627" i="5"/>
  <c r="Z627" i="5"/>
  <c r="F628" i="5"/>
  <c r="H628" i="5"/>
  <c r="I628" i="5"/>
  <c r="U628" i="5"/>
  <c r="V628" i="5"/>
  <c r="W628" i="5"/>
  <c r="X628" i="5"/>
  <c r="Z628" i="5"/>
  <c r="F629" i="5"/>
  <c r="H629" i="5"/>
  <c r="I629" i="5"/>
  <c r="U629" i="5"/>
  <c r="V629" i="5"/>
  <c r="W629" i="5"/>
  <c r="X629" i="5"/>
  <c r="Z629" i="5"/>
  <c r="F630" i="5"/>
  <c r="H630" i="5"/>
  <c r="I630" i="5"/>
  <c r="J630" i="5" s="1"/>
  <c r="L630" i="5" s="1"/>
  <c r="M630" i="5" s="1"/>
  <c r="N630" i="5" s="1"/>
  <c r="U630" i="5"/>
  <c r="V630" i="5"/>
  <c r="Y630" i="5" s="1"/>
  <c r="P630" i="5" s="1"/>
  <c r="W630" i="5"/>
  <c r="X630" i="5"/>
  <c r="Z630" i="5"/>
  <c r="F631" i="5"/>
  <c r="H631" i="5"/>
  <c r="I631" i="5"/>
  <c r="U631" i="5"/>
  <c r="V631" i="5"/>
  <c r="Y631" i="5" s="1"/>
  <c r="P631" i="5" s="1"/>
  <c r="W631" i="5"/>
  <c r="X631" i="5"/>
  <c r="Z631" i="5"/>
  <c r="F632" i="5"/>
  <c r="H632" i="5"/>
  <c r="I632" i="5"/>
  <c r="U632" i="5"/>
  <c r="V632" i="5"/>
  <c r="W632" i="5"/>
  <c r="X632" i="5"/>
  <c r="Z632" i="5"/>
  <c r="F633" i="5"/>
  <c r="H633" i="5"/>
  <c r="I633" i="5"/>
  <c r="U633" i="5"/>
  <c r="V633" i="5"/>
  <c r="W633" i="5"/>
  <c r="X633" i="5"/>
  <c r="Z633" i="5"/>
  <c r="F634" i="5"/>
  <c r="H634" i="5"/>
  <c r="I634" i="5"/>
  <c r="U634" i="5"/>
  <c r="V634" i="5"/>
  <c r="Y634" i="5" s="1"/>
  <c r="P634" i="5" s="1"/>
  <c r="W634" i="5"/>
  <c r="X634" i="5" s="1"/>
  <c r="Z634" i="5"/>
  <c r="F635" i="5"/>
  <c r="H635" i="5"/>
  <c r="J635" i="5" s="1"/>
  <c r="L635" i="5" s="1"/>
  <c r="M635" i="5" s="1"/>
  <c r="N635" i="5" s="1"/>
  <c r="I635" i="5"/>
  <c r="U635" i="5"/>
  <c r="V635" i="5" s="1"/>
  <c r="W635" i="5"/>
  <c r="X635" i="5"/>
  <c r="Y635" i="5"/>
  <c r="P635" i="5" s="1"/>
  <c r="Z635" i="5"/>
  <c r="F636" i="5"/>
  <c r="H636" i="5"/>
  <c r="J636" i="5" s="1"/>
  <c r="L636" i="5" s="1"/>
  <c r="M636" i="5" s="1"/>
  <c r="N636" i="5" s="1"/>
  <c r="I636" i="5"/>
  <c r="U636" i="5"/>
  <c r="V636" i="5" s="1"/>
  <c r="W636" i="5"/>
  <c r="X636" i="5"/>
  <c r="Z636" i="5"/>
  <c r="F637" i="5"/>
  <c r="H637" i="5"/>
  <c r="J637" i="5" s="1"/>
  <c r="L637" i="5" s="1"/>
  <c r="M637" i="5" s="1"/>
  <c r="N637" i="5" s="1"/>
  <c r="I637" i="5"/>
  <c r="U637" i="5"/>
  <c r="V637" i="5" s="1"/>
  <c r="W637" i="5"/>
  <c r="X637" i="5"/>
  <c r="Z637" i="5"/>
  <c r="F638" i="5"/>
  <c r="H638" i="5"/>
  <c r="I638" i="5"/>
  <c r="J638" i="5"/>
  <c r="L638" i="5" s="1"/>
  <c r="M638" i="5" s="1"/>
  <c r="N638" i="5" s="1"/>
  <c r="U638" i="5"/>
  <c r="V638" i="5"/>
  <c r="W638" i="5"/>
  <c r="X638" i="5" s="1"/>
  <c r="Z638" i="5"/>
  <c r="F639" i="5"/>
  <c r="H639" i="5"/>
  <c r="J639" i="5" s="1"/>
  <c r="L639" i="5" s="1"/>
  <c r="I639" i="5"/>
  <c r="M639" i="5"/>
  <c r="N639" i="5" s="1"/>
  <c r="U639" i="5"/>
  <c r="V639" i="5" s="1"/>
  <c r="Y639" i="5" s="1"/>
  <c r="P639" i="5" s="1"/>
  <c r="W639" i="5"/>
  <c r="X639" i="5" s="1"/>
  <c r="Z639" i="5"/>
  <c r="F640" i="5"/>
  <c r="H640" i="5"/>
  <c r="I640" i="5"/>
  <c r="U640" i="5"/>
  <c r="V640" i="5" s="1"/>
  <c r="W640" i="5"/>
  <c r="X640" i="5" s="1"/>
  <c r="Z640" i="5"/>
  <c r="F641" i="5"/>
  <c r="H641" i="5"/>
  <c r="I641" i="5"/>
  <c r="U641" i="5"/>
  <c r="V641" i="5" s="1"/>
  <c r="W641" i="5"/>
  <c r="X641" i="5"/>
  <c r="Z641" i="5"/>
  <c r="F642" i="5"/>
  <c r="H642" i="5"/>
  <c r="I642" i="5"/>
  <c r="J642" i="5"/>
  <c r="L642" i="5" s="1"/>
  <c r="M642" i="5" s="1"/>
  <c r="N642" i="5" s="1"/>
  <c r="U642" i="5"/>
  <c r="V642" i="5"/>
  <c r="W642" i="5"/>
  <c r="X642" i="5" s="1"/>
  <c r="Z642" i="5"/>
  <c r="F643" i="5"/>
  <c r="H643" i="5"/>
  <c r="I643" i="5"/>
  <c r="U643" i="5"/>
  <c r="V643" i="5" s="1"/>
  <c r="W643" i="5"/>
  <c r="X643" i="5" s="1"/>
  <c r="Z643" i="5"/>
  <c r="F644" i="5"/>
  <c r="H644" i="5"/>
  <c r="I644" i="5"/>
  <c r="U644" i="5"/>
  <c r="V644" i="5" s="1"/>
  <c r="Y644" i="5" s="1"/>
  <c r="P644" i="5" s="1"/>
  <c r="W644" i="5"/>
  <c r="X644" i="5" s="1"/>
  <c r="Z644" i="5"/>
  <c r="F645" i="5"/>
  <c r="H645" i="5"/>
  <c r="I645" i="5"/>
  <c r="U645" i="5"/>
  <c r="V645" i="5"/>
  <c r="W645" i="5"/>
  <c r="X645" i="5"/>
  <c r="Z645" i="5"/>
  <c r="F646" i="5"/>
  <c r="J646" i="5" s="1"/>
  <c r="L646" i="5" s="1"/>
  <c r="M646" i="5" s="1"/>
  <c r="N646" i="5" s="1"/>
  <c r="H646" i="5"/>
  <c r="I646" i="5"/>
  <c r="U646" i="5"/>
  <c r="V646" i="5"/>
  <c r="W646" i="5"/>
  <c r="X646" i="5"/>
  <c r="Z646" i="5"/>
  <c r="F647" i="5"/>
  <c r="H647" i="5"/>
  <c r="I647" i="5"/>
  <c r="U647" i="5"/>
  <c r="V647" i="5"/>
  <c r="W647" i="5"/>
  <c r="X647" i="5" s="1"/>
  <c r="Z647" i="5"/>
  <c r="F648" i="5"/>
  <c r="H648" i="5"/>
  <c r="I648" i="5"/>
  <c r="U648" i="5"/>
  <c r="V648" i="5"/>
  <c r="Y648" i="5" s="1"/>
  <c r="P648" i="5" s="1"/>
  <c r="W648" i="5"/>
  <c r="X648" i="5"/>
  <c r="Z648" i="5"/>
  <c r="F649" i="5"/>
  <c r="H649" i="5"/>
  <c r="I649" i="5"/>
  <c r="J649" i="5"/>
  <c r="L649" i="5" s="1"/>
  <c r="M649" i="5" s="1"/>
  <c r="N649" i="5" s="1"/>
  <c r="U649" i="5"/>
  <c r="V649" i="5" s="1"/>
  <c r="W649" i="5"/>
  <c r="X649" i="5" s="1"/>
  <c r="Z649" i="5"/>
  <c r="F650" i="5"/>
  <c r="H650" i="5"/>
  <c r="I650" i="5"/>
  <c r="J650" i="5"/>
  <c r="L650" i="5" s="1"/>
  <c r="M650" i="5" s="1"/>
  <c r="N650" i="5" s="1"/>
  <c r="U650" i="5"/>
  <c r="V650" i="5"/>
  <c r="W650" i="5"/>
  <c r="X650" i="5"/>
  <c r="Z650" i="5"/>
  <c r="F651" i="5"/>
  <c r="H651" i="5"/>
  <c r="I651" i="5"/>
  <c r="U651" i="5"/>
  <c r="V651" i="5" s="1"/>
  <c r="W651" i="5"/>
  <c r="X651" i="5" s="1"/>
  <c r="Z651" i="5"/>
  <c r="F652" i="5"/>
  <c r="H652" i="5"/>
  <c r="I652" i="5"/>
  <c r="U652" i="5"/>
  <c r="V652" i="5"/>
  <c r="W652" i="5"/>
  <c r="X652" i="5"/>
  <c r="Z652" i="5"/>
  <c r="F653" i="5"/>
  <c r="J653" i="5" s="1"/>
  <c r="L653" i="5" s="1"/>
  <c r="M653" i="5" s="1"/>
  <c r="N653" i="5" s="1"/>
  <c r="H653" i="5"/>
  <c r="I653" i="5"/>
  <c r="U653" i="5"/>
  <c r="V653" i="5" s="1"/>
  <c r="Y653" i="5" s="1"/>
  <c r="P653" i="5" s="1"/>
  <c r="W653" i="5"/>
  <c r="X653" i="5"/>
  <c r="Z653" i="5"/>
  <c r="F654" i="5"/>
  <c r="H654" i="5"/>
  <c r="I654" i="5"/>
  <c r="J654" i="5"/>
  <c r="L654" i="5" s="1"/>
  <c r="M654" i="5" s="1"/>
  <c r="N654" i="5" s="1"/>
  <c r="U654" i="5"/>
  <c r="V654" i="5"/>
  <c r="Y654" i="5" s="1"/>
  <c r="P654" i="5" s="1"/>
  <c r="W654" i="5"/>
  <c r="X654" i="5" s="1"/>
  <c r="Z654" i="5"/>
  <c r="F655" i="5"/>
  <c r="H655" i="5"/>
  <c r="J655" i="5" s="1"/>
  <c r="L655" i="5" s="1"/>
  <c r="M655" i="5" s="1"/>
  <c r="N655" i="5" s="1"/>
  <c r="I655" i="5"/>
  <c r="U655" i="5"/>
  <c r="V655" i="5"/>
  <c r="Y655" i="5" s="1"/>
  <c r="P655" i="5" s="1"/>
  <c r="W655" i="5"/>
  <c r="X655" i="5"/>
  <c r="Z655" i="5"/>
  <c r="F656" i="5"/>
  <c r="H656" i="5"/>
  <c r="I656" i="5"/>
  <c r="U656" i="5"/>
  <c r="V656" i="5" s="1"/>
  <c r="W656" i="5"/>
  <c r="X656" i="5" s="1"/>
  <c r="Z656" i="5"/>
  <c r="F657" i="5"/>
  <c r="H657" i="5"/>
  <c r="I657" i="5"/>
  <c r="J657" i="5"/>
  <c r="L657" i="5" s="1"/>
  <c r="M657" i="5" s="1"/>
  <c r="N657" i="5" s="1"/>
  <c r="U657" i="5"/>
  <c r="V657" i="5"/>
  <c r="W657" i="5"/>
  <c r="X657" i="5"/>
  <c r="Z657" i="5"/>
  <c r="J645" i="5" l="1"/>
  <c r="L645" i="5" s="1"/>
  <c r="M645" i="5" s="1"/>
  <c r="N645" i="5" s="1"/>
  <c r="J592" i="5"/>
  <c r="L592" i="5" s="1"/>
  <c r="M592" i="5" s="1"/>
  <c r="N592" i="5" s="1"/>
  <c r="J551" i="5"/>
  <c r="L551" i="5" s="1"/>
  <c r="M551" i="5" s="1"/>
  <c r="N551" i="5" s="1"/>
  <c r="Y624" i="5"/>
  <c r="P624" i="5" s="1"/>
  <c r="Y582" i="5"/>
  <c r="P582" i="5" s="1"/>
  <c r="J574" i="5"/>
  <c r="L574" i="5" s="1"/>
  <c r="M574" i="5" s="1"/>
  <c r="N574" i="5" s="1"/>
  <c r="Y571" i="5"/>
  <c r="P571" i="5" s="1"/>
  <c r="J562" i="5"/>
  <c r="L562" i="5" s="1"/>
  <c r="M562" i="5" s="1"/>
  <c r="N562" i="5" s="1"/>
  <c r="Y647" i="5"/>
  <c r="P647" i="5" s="1"/>
  <c r="Y605" i="5"/>
  <c r="P605" i="5" s="1"/>
  <c r="J554" i="5"/>
  <c r="L554" i="5" s="1"/>
  <c r="M554" i="5" s="1"/>
  <c r="N554" i="5" s="1"/>
  <c r="Y656" i="5"/>
  <c r="P656" i="5" s="1"/>
  <c r="Y612" i="5"/>
  <c r="P612" i="5" s="1"/>
  <c r="J595" i="5"/>
  <c r="L595" i="5" s="1"/>
  <c r="M595" i="5" s="1"/>
  <c r="N595" i="5" s="1"/>
  <c r="Y567" i="5"/>
  <c r="P567" i="5" s="1"/>
  <c r="Y619" i="5"/>
  <c r="P619" i="5" s="1"/>
  <c r="Y649" i="5"/>
  <c r="P649" i="5" s="1"/>
  <c r="J615" i="5"/>
  <c r="L615" i="5" s="1"/>
  <c r="M615" i="5" s="1"/>
  <c r="N615" i="5" s="1"/>
  <c r="Y590" i="5"/>
  <c r="P590" i="5" s="1"/>
  <c r="J651" i="5"/>
  <c r="L651" i="5" s="1"/>
  <c r="M651" i="5" s="1"/>
  <c r="N651" i="5" s="1"/>
  <c r="Y643" i="5"/>
  <c r="P643" i="5" s="1"/>
  <c r="J594" i="5"/>
  <c r="L594" i="5" s="1"/>
  <c r="M594" i="5" s="1"/>
  <c r="N594" i="5" s="1"/>
  <c r="Y603" i="5"/>
  <c r="P603" i="5" s="1"/>
  <c r="J573" i="5"/>
  <c r="L573" i="5" s="1"/>
  <c r="M573" i="5" s="1"/>
  <c r="N573" i="5" s="1"/>
  <c r="Y588" i="5"/>
  <c r="P588" i="5" s="1"/>
  <c r="Y587" i="5"/>
  <c r="P587" i="5" s="1"/>
  <c r="Y636" i="5"/>
  <c r="P636" i="5" s="1"/>
  <c r="Y626" i="5"/>
  <c r="P626" i="5" s="1"/>
  <c r="J623" i="5"/>
  <c r="L623" i="5" s="1"/>
  <c r="M623" i="5" s="1"/>
  <c r="N623" i="5" s="1"/>
  <c r="Y651" i="5"/>
  <c r="P651" i="5" s="1"/>
  <c r="J634" i="5"/>
  <c r="L634" i="5" s="1"/>
  <c r="M634" i="5" s="1"/>
  <c r="N634" i="5" s="1"/>
  <c r="J633" i="5"/>
  <c r="L633" i="5" s="1"/>
  <c r="M633" i="5" s="1"/>
  <c r="N633" i="5" s="1"/>
  <c r="J571" i="5"/>
  <c r="L571" i="5" s="1"/>
  <c r="M571" i="5" s="1"/>
  <c r="N571" i="5" s="1"/>
  <c r="J530" i="5"/>
  <c r="L530" i="5" s="1"/>
  <c r="M530" i="5" s="1"/>
  <c r="N530" i="5" s="1"/>
  <c r="Y521" i="5"/>
  <c r="P521" i="5" s="1"/>
  <c r="Y336" i="5"/>
  <c r="P336" i="5" s="1"/>
  <c r="J643" i="5"/>
  <c r="L643" i="5" s="1"/>
  <c r="M643" i="5" s="1"/>
  <c r="N643" i="5" s="1"/>
  <c r="J640" i="5"/>
  <c r="L640" i="5" s="1"/>
  <c r="M640" i="5" s="1"/>
  <c r="N640" i="5" s="1"/>
  <c r="Y628" i="5"/>
  <c r="P628" i="5" s="1"/>
  <c r="J612" i="5"/>
  <c r="L612" i="5" s="1"/>
  <c r="M612" i="5" s="1"/>
  <c r="N612" i="5" s="1"/>
  <c r="J603" i="5"/>
  <c r="L603" i="5" s="1"/>
  <c r="M603" i="5" s="1"/>
  <c r="N603" i="5" s="1"/>
  <c r="Y585" i="5"/>
  <c r="P585" i="5" s="1"/>
  <c r="J487" i="5"/>
  <c r="L487" i="5" s="1"/>
  <c r="M487" i="5" s="1"/>
  <c r="N487" i="5" s="1"/>
  <c r="J425" i="5"/>
  <c r="L425" i="5" s="1"/>
  <c r="M425" i="5" s="1"/>
  <c r="N425" i="5" s="1"/>
  <c r="Y9" i="5"/>
  <c r="P9" i="5" s="1"/>
  <c r="J648" i="5"/>
  <c r="L648" i="5" s="1"/>
  <c r="M648" i="5" s="1"/>
  <c r="N648" i="5" s="1"/>
  <c r="J631" i="5"/>
  <c r="L631" i="5" s="1"/>
  <c r="M631" i="5" s="1"/>
  <c r="N631" i="5" s="1"/>
  <c r="Y608" i="5"/>
  <c r="P608" i="5" s="1"/>
  <c r="J600" i="5"/>
  <c r="L600" i="5" s="1"/>
  <c r="M600" i="5" s="1"/>
  <c r="N600" i="5" s="1"/>
  <c r="J579" i="5"/>
  <c r="L579" i="5" s="1"/>
  <c r="M579" i="5" s="1"/>
  <c r="N579" i="5" s="1"/>
  <c r="Y574" i="5"/>
  <c r="P574" i="5" s="1"/>
  <c r="J568" i="5"/>
  <c r="L568" i="5" s="1"/>
  <c r="M568" i="5" s="1"/>
  <c r="N568" i="5" s="1"/>
  <c r="Y547" i="5"/>
  <c r="P547" i="5" s="1"/>
  <c r="J542" i="5"/>
  <c r="L542" i="5" s="1"/>
  <c r="M542" i="5" s="1"/>
  <c r="N542" i="5" s="1"/>
  <c r="Y518" i="5"/>
  <c r="P518" i="5" s="1"/>
  <c r="J516" i="5"/>
  <c r="L516" i="5" s="1"/>
  <c r="M516" i="5" s="1"/>
  <c r="N516" i="5" s="1"/>
  <c r="J510" i="5"/>
  <c r="L510" i="5" s="1"/>
  <c r="M510" i="5" s="1"/>
  <c r="N510" i="5" s="1"/>
  <c r="Y500" i="5"/>
  <c r="P500" i="5" s="1"/>
  <c r="Y478" i="5"/>
  <c r="P478" i="5" s="1"/>
  <c r="Y468" i="5"/>
  <c r="P468" i="5" s="1"/>
  <c r="Y433" i="5"/>
  <c r="P433" i="5" s="1"/>
  <c r="J424" i="5"/>
  <c r="L424" i="5" s="1"/>
  <c r="M424" i="5" s="1"/>
  <c r="N424" i="5" s="1"/>
  <c r="Y421" i="5"/>
  <c r="P421" i="5" s="1"/>
  <c r="Y400" i="5"/>
  <c r="P400" i="5" s="1"/>
  <c r="J394" i="5"/>
  <c r="L394" i="5" s="1"/>
  <c r="M394" i="5" s="1"/>
  <c r="N394" i="5" s="1"/>
  <c r="Y384" i="5"/>
  <c r="P384" i="5" s="1"/>
  <c r="Y364" i="5"/>
  <c r="P364" i="5" s="1"/>
  <c r="Y353" i="5"/>
  <c r="P353" i="5" s="1"/>
  <c r="J324" i="5"/>
  <c r="L324" i="5" s="1"/>
  <c r="M324" i="5" s="1"/>
  <c r="N324" i="5" s="1"/>
  <c r="Y308" i="5"/>
  <c r="P308" i="5" s="1"/>
  <c r="Y254" i="5"/>
  <c r="P254" i="5" s="1"/>
  <c r="J202" i="5"/>
  <c r="L202" i="5" s="1"/>
  <c r="M202" i="5" s="1"/>
  <c r="N202" i="5" s="1"/>
  <c r="J175" i="5"/>
  <c r="L175" i="5" s="1"/>
  <c r="M175" i="5" s="1"/>
  <c r="N175" i="5" s="1"/>
  <c r="Y167" i="5"/>
  <c r="P167" i="5" s="1"/>
  <c r="Y133" i="5"/>
  <c r="P133" i="5" s="1"/>
  <c r="J42" i="5"/>
  <c r="L42" i="5" s="1"/>
  <c r="M42" i="5" s="1"/>
  <c r="N42" i="5" s="1"/>
  <c r="Y13" i="5"/>
  <c r="P13" i="5" s="1"/>
  <c r="J580" i="5"/>
  <c r="L580" i="5" s="1"/>
  <c r="M580" i="5" s="1"/>
  <c r="N580" i="5" s="1"/>
  <c r="J561" i="5"/>
  <c r="L561" i="5" s="1"/>
  <c r="M561" i="5" s="1"/>
  <c r="N561" i="5" s="1"/>
  <c r="Y420" i="5"/>
  <c r="P420" i="5" s="1"/>
  <c r="Y399" i="5"/>
  <c r="P399" i="5" s="1"/>
  <c r="Y376" i="5"/>
  <c r="P376" i="5" s="1"/>
  <c r="Y10" i="5"/>
  <c r="P10" i="5" s="1"/>
  <c r="Y609" i="5"/>
  <c r="P609" i="5" s="1"/>
  <c r="Y576" i="5"/>
  <c r="P576" i="5" s="1"/>
  <c r="Y566" i="5"/>
  <c r="P566" i="5" s="1"/>
  <c r="J515" i="5"/>
  <c r="L515" i="5" s="1"/>
  <c r="M515" i="5" s="1"/>
  <c r="N515" i="5" s="1"/>
  <c r="J481" i="5"/>
  <c r="L481" i="5" s="1"/>
  <c r="M481" i="5" s="1"/>
  <c r="N481" i="5" s="1"/>
  <c r="Y577" i="5"/>
  <c r="P577" i="5" s="1"/>
  <c r="J647" i="5"/>
  <c r="L647" i="5" s="1"/>
  <c r="M647" i="5" s="1"/>
  <c r="N647" i="5" s="1"/>
  <c r="J629" i="5"/>
  <c r="L629" i="5" s="1"/>
  <c r="M629" i="5" s="1"/>
  <c r="N629" i="5" s="1"/>
  <c r="J628" i="5"/>
  <c r="L628" i="5" s="1"/>
  <c r="M628" i="5" s="1"/>
  <c r="N628" i="5" s="1"/>
  <c r="J608" i="5"/>
  <c r="L608" i="5" s="1"/>
  <c r="M608" i="5" s="1"/>
  <c r="N608" i="5" s="1"/>
  <c r="J589" i="5"/>
  <c r="L589" i="5" s="1"/>
  <c r="M589" i="5" s="1"/>
  <c r="N589" i="5" s="1"/>
  <c r="J587" i="5"/>
  <c r="L587" i="5" s="1"/>
  <c r="M587" i="5" s="1"/>
  <c r="N587" i="5" s="1"/>
  <c r="Y562" i="5"/>
  <c r="P562" i="5" s="1"/>
  <c r="Y560" i="5"/>
  <c r="P560" i="5" s="1"/>
  <c r="Y556" i="5"/>
  <c r="P556" i="5" s="1"/>
  <c r="J544" i="5"/>
  <c r="L544" i="5" s="1"/>
  <c r="M544" i="5" s="1"/>
  <c r="N544" i="5" s="1"/>
  <c r="J528" i="5"/>
  <c r="L528" i="5" s="1"/>
  <c r="M528" i="5" s="1"/>
  <c r="N528" i="5" s="1"/>
  <c r="Y501" i="5"/>
  <c r="P501" i="5" s="1"/>
  <c r="J490" i="5"/>
  <c r="L490" i="5" s="1"/>
  <c r="M490" i="5" s="1"/>
  <c r="N490" i="5" s="1"/>
  <c r="J483" i="5"/>
  <c r="L483" i="5" s="1"/>
  <c r="M483" i="5" s="1"/>
  <c r="N483" i="5" s="1"/>
  <c r="J463" i="5"/>
  <c r="L463" i="5" s="1"/>
  <c r="M463" i="5" s="1"/>
  <c r="N463" i="5" s="1"/>
  <c r="J431" i="5"/>
  <c r="L431" i="5" s="1"/>
  <c r="M431" i="5" s="1"/>
  <c r="N431" i="5" s="1"/>
  <c r="Y403" i="5"/>
  <c r="P403" i="5" s="1"/>
  <c r="Y333" i="5"/>
  <c r="P333" i="5" s="1"/>
  <c r="Y332" i="5"/>
  <c r="P332" i="5" s="1"/>
  <c r="J314" i="5"/>
  <c r="L314" i="5" s="1"/>
  <c r="M314" i="5" s="1"/>
  <c r="N314" i="5" s="1"/>
  <c r="J275" i="5"/>
  <c r="L275" i="5" s="1"/>
  <c r="M275" i="5" s="1"/>
  <c r="N275" i="5" s="1"/>
  <c r="Y266" i="5"/>
  <c r="P266" i="5" s="1"/>
  <c r="J263" i="5"/>
  <c r="L263" i="5" s="1"/>
  <c r="M263" i="5" s="1"/>
  <c r="N263" i="5" s="1"/>
  <c r="J215" i="5"/>
  <c r="L215" i="5" s="1"/>
  <c r="M215" i="5" s="1"/>
  <c r="N215" i="5" s="1"/>
  <c r="J204" i="5"/>
  <c r="L204" i="5" s="1"/>
  <c r="M204" i="5" s="1"/>
  <c r="N204" i="5" s="1"/>
  <c r="J549" i="5"/>
  <c r="L549" i="5" s="1"/>
  <c r="M549" i="5" s="1"/>
  <c r="N549" i="5" s="1"/>
  <c r="Y497" i="5"/>
  <c r="P497" i="5" s="1"/>
  <c r="J591" i="5"/>
  <c r="L591" i="5" s="1"/>
  <c r="M591" i="5" s="1"/>
  <c r="N591" i="5" s="1"/>
  <c r="J502" i="5"/>
  <c r="L502" i="5" s="1"/>
  <c r="M502" i="5" s="1"/>
  <c r="N502" i="5" s="1"/>
  <c r="J388" i="5"/>
  <c r="L388" i="5" s="1"/>
  <c r="M388" i="5" s="1"/>
  <c r="N388" i="5" s="1"/>
  <c r="Y652" i="5"/>
  <c r="P652" i="5" s="1"/>
  <c r="Y616" i="5"/>
  <c r="P616" i="5" s="1"/>
  <c r="Y596" i="5"/>
  <c r="P596" i="5" s="1"/>
  <c r="Y594" i="5"/>
  <c r="P594" i="5" s="1"/>
  <c r="Y417" i="5"/>
  <c r="P417" i="5" s="1"/>
  <c r="Y416" i="5"/>
  <c r="P416" i="5" s="1"/>
  <c r="J414" i="5"/>
  <c r="L414" i="5" s="1"/>
  <c r="M414" i="5" s="1"/>
  <c r="N414" i="5" s="1"/>
  <c r="Y318" i="5"/>
  <c r="P318" i="5" s="1"/>
  <c r="Y477" i="5"/>
  <c r="P477" i="5" s="1"/>
  <c r="J290" i="5"/>
  <c r="L290" i="5" s="1"/>
  <c r="M290" i="5" s="1"/>
  <c r="N290" i="5" s="1"/>
  <c r="Y190" i="5"/>
  <c r="P190" i="5" s="1"/>
  <c r="J656" i="5"/>
  <c r="L656" i="5" s="1"/>
  <c r="M656" i="5" s="1"/>
  <c r="N656" i="5" s="1"/>
  <c r="J641" i="5"/>
  <c r="L641" i="5" s="1"/>
  <c r="M641" i="5" s="1"/>
  <c r="N641" i="5" s="1"/>
  <c r="Y586" i="5"/>
  <c r="P586" i="5" s="1"/>
  <c r="J582" i="5"/>
  <c r="L582" i="5" s="1"/>
  <c r="M582" i="5" s="1"/>
  <c r="N582" i="5" s="1"/>
  <c r="J536" i="5"/>
  <c r="L536" i="5" s="1"/>
  <c r="M536" i="5" s="1"/>
  <c r="N536" i="5" s="1"/>
  <c r="Y483" i="5"/>
  <c r="P483" i="5" s="1"/>
  <c r="J461" i="5"/>
  <c r="L461" i="5" s="1"/>
  <c r="M461" i="5" s="1"/>
  <c r="N461" i="5" s="1"/>
  <c r="J426" i="5"/>
  <c r="L426" i="5" s="1"/>
  <c r="M426" i="5" s="1"/>
  <c r="N426" i="5" s="1"/>
  <c r="Y645" i="5"/>
  <c r="P645" i="5" s="1"/>
  <c r="Y625" i="5"/>
  <c r="P625" i="5" s="1"/>
  <c r="Y617" i="5"/>
  <c r="P617" i="5" s="1"/>
  <c r="J505" i="5"/>
  <c r="L505" i="5" s="1"/>
  <c r="M505" i="5" s="1"/>
  <c r="N505" i="5" s="1"/>
  <c r="J482" i="5"/>
  <c r="L482" i="5" s="1"/>
  <c r="M482" i="5" s="1"/>
  <c r="N482" i="5" s="1"/>
  <c r="J389" i="5"/>
  <c r="L389" i="5" s="1"/>
  <c r="M389" i="5" s="1"/>
  <c r="N389" i="5" s="1"/>
  <c r="Y657" i="5"/>
  <c r="P657" i="5" s="1"/>
  <c r="Y633" i="5"/>
  <c r="P633" i="5" s="1"/>
  <c r="Y632" i="5"/>
  <c r="P632" i="5" s="1"/>
  <c r="Y622" i="5"/>
  <c r="P622" i="5" s="1"/>
  <c r="J610" i="5"/>
  <c r="L610" i="5" s="1"/>
  <c r="M610" i="5" s="1"/>
  <c r="N610" i="5" s="1"/>
  <c r="Y604" i="5"/>
  <c r="P604" i="5" s="1"/>
  <c r="Y593" i="5"/>
  <c r="P593" i="5" s="1"/>
  <c r="Y591" i="5"/>
  <c r="P591" i="5" s="1"/>
  <c r="Y581" i="5"/>
  <c r="P581" i="5" s="1"/>
  <c r="Y570" i="5"/>
  <c r="J499" i="5"/>
  <c r="L499" i="5" s="1"/>
  <c r="M499" i="5" s="1"/>
  <c r="N499" i="5" s="1"/>
  <c r="Y487" i="5"/>
  <c r="P487" i="5" s="1"/>
  <c r="J478" i="5"/>
  <c r="L478" i="5" s="1"/>
  <c r="M478" i="5" s="1"/>
  <c r="N478" i="5" s="1"/>
  <c r="J464" i="5"/>
  <c r="L464" i="5" s="1"/>
  <c r="M464" i="5" s="1"/>
  <c r="N464" i="5" s="1"/>
  <c r="P460" i="5"/>
  <c r="J433" i="5"/>
  <c r="L433" i="5" s="1"/>
  <c r="M433" i="5" s="1"/>
  <c r="N433" i="5" s="1"/>
  <c r="J652" i="5"/>
  <c r="L652" i="5" s="1"/>
  <c r="M652" i="5" s="1"/>
  <c r="N652" i="5" s="1"/>
  <c r="Y640" i="5"/>
  <c r="P640" i="5" s="1"/>
  <c r="P627" i="5"/>
  <c r="J617" i="5"/>
  <c r="L617" i="5" s="1"/>
  <c r="M617" i="5" s="1"/>
  <c r="N617" i="5" s="1"/>
  <c r="J616" i="5"/>
  <c r="L616" i="5" s="1"/>
  <c r="M616" i="5" s="1"/>
  <c r="N616" i="5" s="1"/>
  <c r="J607" i="5"/>
  <c r="L607" i="5" s="1"/>
  <c r="M607" i="5" s="1"/>
  <c r="N607" i="5" s="1"/>
  <c r="Y602" i="5"/>
  <c r="P602" i="5" s="1"/>
  <c r="J596" i="5"/>
  <c r="L596" i="5" s="1"/>
  <c r="M596" i="5" s="1"/>
  <c r="N596" i="5" s="1"/>
  <c r="Y580" i="5"/>
  <c r="P580" i="5" s="1"/>
  <c r="Y557" i="5"/>
  <c r="P557" i="5" s="1"/>
  <c r="J553" i="5"/>
  <c r="L553" i="5" s="1"/>
  <c r="M553" i="5" s="1"/>
  <c r="N553" i="5" s="1"/>
  <c r="J552" i="5"/>
  <c r="L552" i="5" s="1"/>
  <c r="M552" i="5" s="1"/>
  <c r="N552" i="5" s="1"/>
  <c r="J539" i="5"/>
  <c r="L539" i="5" s="1"/>
  <c r="M539" i="5" s="1"/>
  <c r="N539" i="5" s="1"/>
  <c r="Y536" i="5"/>
  <c r="P536" i="5" s="1"/>
  <c r="Y527" i="5"/>
  <c r="P527" i="5" s="1"/>
  <c r="J454" i="5"/>
  <c r="L454" i="5" s="1"/>
  <c r="M454" i="5" s="1"/>
  <c r="N454" i="5" s="1"/>
  <c r="J450" i="5"/>
  <c r="L450" i="5" s="1"/>
  <c r="M450" i="5" s="1"/>
  <c r="N450" i="5" s="1"/>
  <c r="Y447" i="5"/>
  <c r="P447" i="5" s="1"/>
  <c r="Y419" i="5"/>
  <c r="P419" i="5" s="1"/>
  <c r="J411" i="5"/>
  <c r="L411" i="5" s="1"/>
  <c r="M411" i="5" s="1"/>
  <c r="N411" i="5" s="1"/>
  <c r="Y404" i="5"/>
  <c r="P404" i="5" s="1"/>
  <c r="J379" i="5"/>
  <c r="L379" i="5" s="1"/>
  <c r="M379" i="5" s="1"/>
  <c r="N379" i="5" s="1"/>
  <c r="J378" i="5"/>
  <c r="L378" i="5" s="1"/>
  <c r="M378" i="5" s="1"/>
  <c r="N378" i="5" s="1"/>
  <c r="J371" i="5"/>
  <c r="L371" i="5" s="1"/>
  <c r="M371" i="5" s="1"/>
  <c r="N371" i="5" s="1"/>
  <c r="J316" i="5"/>
  <c r="L316" i="5" s="1"/>
  <c r="M316" i="5" s="1"/>
  <c r="N316" i="5" s="1"/>
  <c r="Y278" i="5"/>
  <c r="P278" i="5" s="1"/>
  <c r="J276" i="5"/>
  <c r="L276" i="5" s="1"/>
  <c r="M276" i="5" s="1"/>
  <c r="N276" i="5" s="1"/>
  <c r="Y238" i="5"/>
  <c r="P238" i="5" s="1"/>
  <c r="Y226" i="5"/>
  <c r="P226" i="5" s="1"/>
  <c r="Y225" i="5"/>
  <c r="P225" i="5" s="1"/>
  <c r="J567" i="5"/>
  <c r="L567" i="5" s="1"/>
  <c r="M567" i="5" s="1"/>
  <c r="N567" i="5" s="1"/>
  <c r="Y545" i="5"/>
  <c r="P545" i="5" s="1"/>
  <c r="Y515" i="5"/>
  <c r="P515" i="5" s="1"/>
  <c r="Y511" i="5"/>
  <c r="P511" i="5" s="1"/>
  <c r="Y479" i="5"/>
  <c r="P479" i="5" s="1"/>
  <c r="Y470" i="5"/>
  <c r="P470" i="5" s="1"/>
  <c r="J455" i="5"/>
  <c r="L455" i="5" s="1"/>
  <c r="M455" i="5" s="1"/>
  <c r="N455" i="5" s="1"/>
  <c r="J444" i="5"/>
  <c r="L444" i="5" s="1"/>
  <c r="M444" i="5" s="1"/>
  <c r="N444" i="5" s="1"/>
  <c r="Y431" i="5"/>
  <c r="P431" i="5" s="1"/>
  <c r="Y425" i="5"/>
  <c r="P425" i="5" s="1"/>
  <c r="J416" i="5"/>
  <c r="L416" i="5" s="1"/>
  <c r="M416" i="5" s="1"/>
  <c r="N416" i="5" s="1"/>
  <c r="Y409" i="5"/>
  <c r="P409" i="5" s="1"/>
  <c r="J390" i="5"/>
  <c r="L390" i="5" s="1"/>
  <c r="M390" i="5" s="1"/>
  <c r="N390" i="5" s="1"/>
  <c r="J374" i="5"/>
  <c r="L374" i="5" s="1"/>
  <c r="M374" i="5" s="1"/>
  <c r="N374" i="5" s="1"/>
  <c r="J373" i="5"/>
  <c r="L373" i="5" s="1"/>
  <c r="M373" i="5" s="1"/>
  <c r="N373" i="5" s="1"/>
  <c r="J345" i="5"/>
  <c r="L345" i="5" s="1"/>
  <c r="M345" i="5" s="1"/>
  <c r="N345" i="5" s="1"/>
  <c r="Y335" i="5"/>
  <c r="P335" i="5" s="1"/>
  <c r="J329" i="5"/>
  <c r="L329" i="5" s="1"/>
  <c r="M329" i="5" s="1"/>
  <c r="N329" i="5" s="1"/>
  <c r="Y312" i="5"/>
  <c r="P312" i="5" s="1"/>
  <c r="Y280" i="5"/>
  <c r="P280" i="5" s="1"/>
  <c r="Y250" i="5"/>
  <c r="P250" i="5" s="1"/>
  <c r="Y240" i="5"/>
  <c r="P240" i="5" s="1"/>
  <c r="P228" i="5"/>
  <c r="J213" i="5"/>
  <c r="L213" i="5" s="1"/>
  <c r="M213" i="5" s="1"/>
  <c r="N213" i="5" s="1"/>
  <c r="J211" i="5"/>
  <c r="L211" i="5" s="1"/>
  <c r="M211" i="5" s="1"/>
  <c r="N211" i="5" s="1"/>
  <c r="Y192" i="5"/>
  <c r="P192" i="5" s="1"/>
  <c r="Y162" i="5"/>
  <c r="P162" i="5" s="1"/>
  <c r="J89" i="5"/>
  <c r="L89" i="5" s="1"/>
  <c r="M89" i="5" s="1"/>
  <c r="N89" i="5" s="1"/>
  <c r="J88" i="5"/>
  <c r="L88" i="5" s="1"/>
  <c r="M88" i="5" s="1"/>
  <c r="N88" i="5" s="1"/>
  <c r="P513" i="5"/>
  <c r="P489" i="5"/>
  <c r="Y455" i="5"/>
  <c r="P455" i="5" s="1"/>
  <c r="J437" i="5"/>
  <c r="L437" i="5" s="1"/>
  <c r="M437" i="5" s="1"/>
  <c r="N437" i="5" s="1"/>
  <c r="J422" i="5"/>
  <c r="L422" i="5" s="1"/>
  <c r="M422" i="5" s="1"/>
  <c r="N422" i="5" s="1"/>
  <c r="J419" i="5"/>
  <c r="L419" i="5" s="1"/>
  <c r="M419" i="5" s="1"/>
  <c r="N419" i="5" s="1"/>
  <c r="Y411" i="5"/>
  <c r="P411" i="5" s="1"/>
  <c r="J396" i="5"/>
  <c r="L396" i="5" s="1"/>
  <c r="M396" i="5" s="1"/>
  <c r="N396" i="5" s="1"/>
  <c r="J386" i="5"/>
  <c r="L386" i="5" s="1"/>
  <c r="M386" i="5" s="1"/>
  <c r="N386" i="5" s="1"/>
  <c r="J376" i="5"/>
  <c r="L376" i="5" s="1"/>
  <c r="M376" i="5" s="1"/>
  <c r="N376" i="5" s="1"/>
  <c r="Y354" i="5"/>
  <c r="P354" i="5" s="1"/>
  <c r="Y352" i="5"/>
  <c r="P352" i="5" s="1"/>
  <c r="J349" i="5"/>
  <c r="L349" i="5" s="1"/>
  <c r="M349" i="5" s="1"/>
  <c r="N349" i="5" s="1"/>
  <c r="J347" i="5"/>
  <c r="L347" i="5" s="1"/>
  <c r="M347" i="5" s="1"/>
  <c r="N347" i="5" s="1"/>
  <c r="J279" i="5"/>
  <c r="L279" i="5" s="1"/>
  <c r="M279" i="5" s="1"/>
  <c r="N279" i="5" s="1"/>
  <c r="J218" i="5"/>
  <c r="L218" i="5" s="1"/>
  <c r="M218" i="5" s="1"/>
  <c r="N218" i="5" s="1"/>
  <c r="Y208" i="5"/>
  <c r="P208" i="5" s="1"/>
  <c r="J126" i="5"/>
  <c r="L126" i="5" s="1"/>
  <c r="M126" i="5" s="1"/>
  <c r="N126" i="5" s="1"/>
  <c r="Y16" i="5"/>
  <c r="P16" i="5" s="1"/>
  <c r="Y15" i="5"/>
  <c r="P15" i="5" s="1"/>
  <c r="Y14" i="5"/>
  <c r="P14" i="5" s="1"/>
  <c r="J498" i="5"/>
  <c r="L498" i="5" s="1"/>
  <c r="M498" i="5" s="1"/>
  <c r="N498" i="5" s="1"/>
  <c r="Y491" i="5"/>
  <c r="P491" i="5" s="1"/>
  <c r="J477" i="5"/>
  <c r="L477" i="5" s="1"/>
  <c r="M477" i="5" s="1"/>
  <c r="N477" i="5" s="1"/>
  <c r="J475" i="5"/>
  <c r="L475" i="5" s="1"/>
  <c r="M475" i="5" s="1"/>
  <c r="N475" i="5" s="1"/>
  <c r="J474" i="5"/>
  <c r="L474" i="5" s="1"/>
  <c r="M474" i="5" s="1"/>
  <c r="N474" i="5" s="1"/>
  <c r="Y449" i="5"/>
  <c r="P449" i="5" s="1"/>
  <c r="Y448" i="5"/>
  <c r="P448" i="5" s="1"/>
  <c r="Y415" i="5"/>
  <c r="P415" i="5" s="1"/>
  <c r="J408" i="5"/>
  <c r="L408" i="5" s="1"/>
  <c r="M408" i="5" s="1"/>
  <c r="N408" i="5" s="1"/>
  <c r="J406" i="5"/>
  <c r="L406" i="5" s="1"/>
  <c r="M406" i="5" s="1"/>
  <c r="N406" i="5" s="1"/>
  <c r="J404" i="5"/>
  <c r="L404" i="5" s="1"/>
  <c r="M404" i="5" s="1"/>
  <c r="N404" i="5" s="1"/>
  <c r="J368" i="5"/>
  <c r="L368" i="5" s="1"/>
  <c r="M368" i="5" s="1"/>
  <c r="N368" i="5" s="1"/>
  <c r="J367" i="5"/>
  <c r="L367" i="5" s="1"/>
  <c r="M367" i="5" s="1"/>
  <c r="N367" i="5" s="1"/>
  <c r="Y360" i="5"/>
  <c r="P360" i="5" s="1"/>
  <c r="Y322" i="5"/>
  <c r="P322" i="5" s="1"/>
  <c r="Y317" i="5"/>
  <c r="P317" i="5" s="1"/>
  <c r="J305" i="5"/>
  <c r="L305" i="5" s="1"/>
  <c r="M305" i="5" s="1"/>
  <c r="N305" i="5" s="1"/>
  <c r="Y263" i="5"/>
  <c r="P263" i="5" s="1"/>
  <c r="J241" i="5"/>
  <c r="L241" i="5" s="1"/>
  <c r="M241" i="5" s="1"/>
  <c r="N241" i="5" s="1"/>
  <c r="Y230" i="5"/>
  <c r="P230" i="5" s="1"/>
  <c r="Y222" i="5"/>
  <c r="J221" i="5"/>
  <c r="L221" i="5" s="1"/>
  <c r="M221" i="5" s="1"/>
  <c r="N221" i="5" s="1"/>
  <c r="J219" i="5"/>
  <c r="L219" i="5" s="1"/>
  <c r="M219" i="5" s="1"/>
  <c r="N219" i="5" s="1"/>
  <c r="Y215" i="5"/>
  <c r="P215" i="5" s="1"/>
  <c r="J180" i="5"/>
  <c r="L180" i="5" s="1"/>
  <c r="M180" i="5" s="1"/>
  <c r="N180" i="5" s="1"/>
  <c r="Y164" i="5"/>
  <c r="P164" i="5" s="1"/>
  <c r="J132" i="5"/>
  <c r="L132" i="5" s="1"/>
  <c r="M132" i="5" s="1"/>
  <c r="N132" i="5" s="1"/>
  <c r="J55" i="5"/>
  <c r="L55" i="5" s="1"/>
  <c r="M55" i="5" s="1"/>
  <c r="N55" i="5" s="1"/>
  <c r="Y26" i="5"/>
  <c r="P26" i="5" s="1"/>
  <c r="J470" i="5"/>
  <c r="L470" i="5" s="1"/>
  <c r="M470" i="5" s="1"/>
  <c r="N470" i="5" s="1"/>
  <c r="J465" i="5"/>
  <c r="L465" i="5" s="1"/>
  <c r="M465" i="5" s="1"/>
  <c r="N465" i="5" s="1"/>
  <c r="J459" i="5"/>
  <c r="L459" i="5" s="1"/>
  <c r="M459" i="5" s="1"/>
  <c r="N459" i="5" s="1"/>
  <c r="J442" i="5"/>
  <c r="L442" i="5" s="1"/>
  <c r="M442" i="5" s="1"/>
  <c r="N442" i="5" s="1"/>
  <c r="J440" i="5"/>
  <c r="L440" i="5" s="1"/>
  <c r="M440" i="5" s="1"/>
  <c r="N440" i="5" s="1"/>
  <c r="Y435" i="5"/>
  <c r="P435" i="5" s="1"/>
  <c r="J428" i="5"/>
  <c r="L428" i="5" s="1"/>
  <c r="M428" i="5" s="1"/>
  <c r="N428" i="5" s="1"/>
  <c r="J405" i="5"/>
  <c r="L405" i="5" s="1"/>
  <c r="M405" i="5" s="1"/>
  <c r="N405" i="5" s="1"/>
  <c r="J387" i="5"/>
  <c r="L387" i="5" s="1"/>
  <c r="M387" i="5" s="1"/>
  <c r="N387" i="5" s="1"/>
  <c r="Y380" i="5"/>
  <c r="P380" i="5" s="1"/>
  <c r="Y303" i="5"/>
  <c r="P303" i="5" s="1"/>
  <c r="J269" i="5"/>
  <c r="L269" i="5" s="1"/>
  <c r="M269" i="5" s="1"/>
  <c r="N269" i="5" s="1"/>
  <c r="Y267" i="5"/>
  <c r="P267" i="5" s="1"/>
  <c r="J254" i="5"/>
  <c r="L254" i="5" s="1"/>
  <c r="M254" i="5" s="1"/>
  <c r="N254" i="5" s="1"/>
  <c r="J253" i="5"/>
  <c r="L253" i="5" s="1"/>
  <c r="M253" i="5" s="1"/>
  <c r="N253" i="5" s="1"/>
  <c r="Y239" i="5"/>
  <c r="P239" i="5" s="1"/>
  <c r="Y224" i="5"/>
  <c r="P224" i="5" s="1"/>
  <c r="Y209" i="5"/>
  <c r="P209" i="5" s="1"/>
  <c r="J174" i="5"/>
  <c r="L174" i="5" s="1"/>
  <c r="M174" i="5" s="1"/>
  <c r="N174" i="5" s="1"/>
  <c r="J171" i="5"/>
  <c r="L171" i="5" s="1"/>
  <c r="M171" i="5" s="1"/>
  <c r="N171" i="5" s="1"/>
  <c r="J169" i="5"/>
  <c r="L169" i="5" s="1"/>
  <c r="M169" i="5" s="1"/>
  <c r="N169" i="5" s="1"/>
  <c r="J159" i="5"/>
  <c r="L159" i="5" s="1"/>
  <c r="M159" i="5" s="1"/>
  <c r="N159" i="5" s="1"/>
  <c r="J93" i="5"/>
  <c r="L93" i="5" s="1"/>
  <c r="M93" i="5" s="1"/>
  <c r="N93" i="5" s="1"/>
  <c r="Y81" i="5"/>
  <c r="P81" i="5" s="1"/>
  <c r="Y79" i="5"/>
  <c r="P79" i="5" s="1"/>
  <c r="J70" i="5"/>
  <c r="L70" i="5" s="1"/>
  <c r="M70" i="5" s="1"/>
  <c r="N70" i="5" s="1"/>
  <c r="J64" i="5"/>
  <c r="L64" i="5" s="1"/>
  <c r="M64" i="5" s="1"/>
  <c r="N64" i="5" s="1"/>
  <c r="J35" i="5"/>
  <c r="L35" i="5" s="1"/>
  <c r="M35" i="5" s="1"/>
  <c r="N35" i="5" s="1"/>
  <c r="J34" i="5"/>
  <c r="L34" i="5" s="1"/>
  <c r="M34" i="5" s="1"/>
  <c r="N34" i="5" s="1"/>
  <c r="J28" i="5"/>
  <c r="L28" i="5" s="1"/>
  <c r="M28" i="5" s="1"/>
  <c r="N28" i="5" s="1"/>
  <c r="J312" i="5"/>
  <c r="L312" i="5" s="1"/>
  <c r="M312" i="5" s="1"/>
  <c r="N312" i="5" s="1"/>
  <c r="Y291" i="5"/>
  <c r="P291" i="5" s="1"/>
  <c r="J287" i="5"/>
  <c r="L287" i="5" s="1"/>
  <c r="M287" i="5" s="1"/>
  <c r="N287" i="5" s="1"/>
  <c r="Y268" i="5"/>
  <c r="P268" i="5" s="1"/>
  <c r="Y252" i="5"/>
  <c r="P252" i="5" s="1"/>
  <c r="J239" i="5"/>
  <c r="L239" i="5" s="1"/>
  <c r="M239" i="5" s="1"/>
  <c r="N239" i="5" s="1"/>
  <c r="Y180" i="5"/>
  <c r="P180" i="5" s="1"/>
  <c r="J176" i="5"/>
  <c r="L176" i="5" s="1"/>
  <c r="M176" i="5" s="1"/>
  <c r="N176" i="5" s="1"/>
  <c r="P170" i="5"/>
  <c r="Y119" i="5"/>
  <c r="P119" i="5" s="1"/>
  <c r="Y109" i="5"/>
  <c r="P109" i="5" s="1"/>
  <c r="Y107" i="5"/>
  <c r="P107" i="5" s="1"/>
  <c r="Y85" i="5"/>
  <c r="P85" i="5" s="1"/>
  <c r="J45" i="5"/>
  <c r="L45" i="5" s="1"/>
  <c r="M45" i="5" s="1"/>
  <c r="N45" i="5" s="1"/>
  <c r="J44" i="5"/>
  <c r="L44" i="5" s="1"/>
  <c r="M44" i="5" s="1"/>
  <c r="N44" i="5" s="1"/>
  <c r="J30" i="5"/>
  <c r="L30" i="5" s="1"/>
  <c r="M30" i="5" s="1"/>
  <c r="N30" i="5" s="1"/>
  <c r="J644" i="5"/>
  <c r="L644" i="5" s="1"/>
  <c r="M644" i="5" s="1"/>
  <c r="N644" i="5" s="1"/>
  <c r="J632" i="5"/>
  <c r="L632" i="5" s="1"/>
  <c r="M632" i="5" s="1"/>
  <c r="N632" i="5" s="1"/>
  <c r="J624" i="5"/>
  <c r="L624" i="5" s="1"/>
  <c r="M624" i="5" s="1"/>
  <c r="N624" i="5" s="1"/>
  <c r="J619" i="5"/>
  <c r="L619" i="5" s="1"/>
  <c r="M619" i="5" s="1"/>
  <c r="N619" i="5" s="1"/>
  <c r="J611" i="5"/>
  <c r="L611" i="5" s="1"/>
  <c r="M611" i="5" s="1"/>
  <c r="N611" i="5" s="1"/>
  <c r="J604" i="5"/>
  <c r="L604" i="5" s="1"/>
  <c r="M604" i="5" s="1"/>
  <c r="N604" i="5" s="1"/>
  <c r="J583" i="5"/>
  <c r="L583" i="5" s="1"/>
  <c r="M583" i="5" s="1"/>
  <c r="N583" i="5" s="1"/>
  <c r="J576" i="5"/>
  <c r="L576" i="5" s="1"/>
  <c r="M576" i="5" s="1"/>
  <c r="N576" i="5" s="1"/>
  <c r="J563" i="5"/>
  <c r="L563" i="5" s="1"/>
  <c r="M563" i="5" s="1"/>
  <c r="N563" i="5" s="1"/>
  <c r="Y555" i="5"/>
  <c r="P555" i="5" s="1"/>
  <c r="Y551" i="5"/>
  <c r="P551" i="5" s="1"/>
  <c r="Y544" i="5"/>
  <c r="P544" i="5" s="1"/>
  <c r="Y540" i="5"/>
  <c r="P540" i="5" s="1"/>
  <c r="Y535" i="5"/>
  <c r="P535" i="5" s="1"/>
  <c r="Y534" i="5"/>
  <c r="P534" i="5" s="1"/>
  <c r="J532" i="5"/>
  <c r="L532" i="5" s="1"/>
  <c r="M532" i="5" s="1"/>
  <c r="N532" i="5" s="1"/>
  <c r="Y528" i="5"/>
  <c r="P528" i="5" s="1"/>
  <c r="J520" i="5"/>
  <c r="L520" i="5" s="1"/>
  <c r="M520" i="5" s="1"/>
  <c r="N520" i="5" s="1"/>
  <c r="J513" i="5"/>
  <c r="L513" i="5" s="1"/>
  <c r="M513" i="5" s="1"/>
  <c r="N513" i="5" s="1"/>
  <c r="J512" i="5"/>
  <c r="L512" i="5" s="1"/>
  <c r="M512" i="5" s="1"/>
  <c r="N512" i="5" s="1"/>
  <c r="J508" i="5"/>
  <c r="L508" i="5" s="1"/>
  <c r="M508" i="5" s="1"/>
  <c r="N508" i="5" s="1"/>
  <c r="J506" i="5"/>
  <c r="L506" i="5" s="1"/>
  <c r="M506" i="5" s="1"/>
  <c r="N506" i="5" s="1"/>
  <c r="J504" i="5"/>
  <c r="L504" i="5" s="1"/>
  <c r="M504" i="5" s="1"/>
  <c r="N504" i="5" s="1"/>
  <c r="J496" i="5"/>
  <c r="L496" i="5" s="1"/>
  <c r="M496" i="5" s="1"/>
  <c r="N496" i="5" s="1"/>
  <c r="J494" i="5"/>
  <c r="L494" i="5" s="1"/>
  <c r="M494" i="5" s="1"/>
  <c r="N494" i="5" s="1"/>
  <c r="J476" i="5"/>
  <c r="L476" i="5" s="1"/>
  <c r="M476" i="5" s="1"/>
  <c r="N476" i="5" s="1"/>
  <c r="Y458" i="5"/>
  <c r="P458" i="5" s="1"/>
  <c r="Y453" i="5"/>
  <c r="P453" i="5" s="1"/>
  <c r="Y450" i="5"/>
  <c r="P450" i="5" s="1"/>
  <c r="J435" i="5"/>
  <c r="L435" i="5" s="1"/>
  <c r="M435" i="5" s="1"/>
  <c r="N435" i="5" s="1"/>
  <c r="J392" i="5"/>
  <c r="L392" i="5" s="1"/>
  <c r="M392" i="5" s="1"/>
  <c r="N392" i="5" s="1"/>
  <c r="J380" i="5"/>
  <c r="L380" i="5" s="1"/>
  <c r="M380" i="5" s="1"/>
  <c r="N380" i="5" s="1"/>
  <c r="Y368" i="5"/>
  <c r="P368" i="5" s="1"/>
  <c r="Y362" i="5"/>
  <c r="P362" i="5" s="1"/>
  <c r="Y355" i="5"/>
  <c r="P355" i="5" s="1"/>
  <c r="J327" i="5"/>
  <c r="L327" i="5" s="1"/>
  <c r="M327" i="5" s="1"/>
  <c r="N327" i="5" s="1"/>
  <c r="J325" i="5"/>
  <c r="L325" i="5" s="1"/>
  <c r="M325" i="5" s="1"/>
  <c r="N325" i="5" s="1"/>
  <c r="Y299" i="5"/>
  <c r="P299" i="5" s="1"/>
  <c r="J289" i="5"/>
  <c r="L289" i="5" s="1"/>
  <c r="M289" i="5" s="1"/>
  <c r="N289" i="5" s="1"/>
  <c r="J288" i="5"/>
  <c r="L288" i="5" s="1"/>
  <c r="M288" i="5" s="1"/>
  <c r="N288" i="5" s="1"/>
  <c r="J261" i="5"/>
  <c r="L261" i="5" s="1"/>
  <c r="M261" i="5" s="1"/>
  <c r="N261" i="5" s="1"/>
  <c r="Y182" i="5"/>
  <c r="P182" i="5" s="1"/>
  <c r="P181" i="5"/>
  <c r="J177" i="5"/>
  <c r="L177" i="5" s="1"/>
  <c r="M177" i="5" s="1"/>
  <c r="N177" i="5" s="1"/>
  <c r="J116" i="5"/>
  <c r="L116" i="5" s="1"/>
  <c r="M116" i="5" s="1"/>
  <c r="N116" i="5" s="1"/>
  <c r="J403" i="5"/>
  <c r="L403" i="5" s="1"/>
  <c r="M403" i="5" s="1"/>
  <c r="N403" i="5" s="1"/>
  <c r="J400" i="5"/>
  <c r="L400" i="5" s="1"/>
  <c r="M400" i="5" s="1"/>
  <c r="N400" i="5" s="1"/>
  <c r="Y394" i="5"/>
  <c r="P394" i="5" s="1"/>
  <c r="Y387" i="5"/>
  <c r="P387" i="5" s="1"/>
  <c r="Y385" i="5"/>
  <c r="P385" i="5" s="1"/>
  <c r="Y383" i="5"/>
  <c r="P383" i="5" s="1"/>
  <c r="Y379" i="5"/>
  <c r="P379" i="5" s="1"/>
  <c r="J375" i="5"/>
  <c r="L375" i="5" s="1"/>
  <c r="M375" i="5" s="1"/>
  <c r="N375" i="5" s="1"/>
  <c r="J364" i="5"/>
  <c r="L364" i="5" s="1"/>
  <c r="M364" i="5" s="1"/>
  <c r="N364" i="5" s="1"/>
  <c r="J360" i="5"/>
  <c r="L360" i="5" s="1"/>
  <c r="M360" i="5" s="1"/>
  <c r="N360" i="5" s="1"/>
  <c r="J359" i="5"/>
  <c r="L359" i="5" s="1"/>
  <c r="M359" i="5" s="1"/>
  <c r="N359" i="5" s="1"/>
  <c r="Y348" i="5"/>
  <c r="P348" i="5" s="1"/>
  <c r="Y346" i="5"/>
  <c r="P346" i="5" s="1"/>
  <c r="Y344" i="5"/>
  <c r="P344" i="5" s="1"/>
  <c r="Y331" i="5"/>
  <c r="P331" i="5" s="1"/>
  <c r="Y328" i="5"/>
  <c r="P328" i="5" s="1"/>
  <c r="Y309" i="5"/>
  <c r="P309" i="5" s="1"/>
  <c r="J301" i="5"/>
  <c r="L301" i="5" s="1"/>
  <c r="M301" i="5" s="1"/>
  <c r="N301" i="5" s="1"/>
  <c r="J300" i="5"/>
  <c r="L300" i="5" s="1"/>
  <c r="M300" i="5" s="1"/>
  <c r="N300" i="5" s="1"/>
  <c r="Y296" i="5"/>
  <c r="P296" i="5" s="1"/>
  <c r="Y288" i="5"/>
  <c r="P288" i="5" s="1"/>
  <c r="J278" i="5"/>
  <c r="L278" i="5" s="1"/>
  <c r="M278" i="5" s="1"/>
  <c r="N278" i="5" s="1"/>
  <c r="J277" i="5"/>
  <c r="L277" i="5" s="1"/>
  <c r="M277" i="5" s="1"/>
  <c r="N277" i="5" s="1"/>
  <c r="J265" i="5"/>
  <c r="L265" i="5" s="1"/>
  <c r="M265" i="5" s="1"/>
  <c r="N265" i="5" s="1"/>
  <c r="Y249" i="5"/>
  <c r="P249" i="5" s="1"/>
  <c r="Y236" i="5"/>
  <c r="P236" i="5" s="1"/>
  <c r="J234" i="5"/>
  <c r="L234" i="5" s="1"/>
  <c r="M234" i="5" s="1"/>
  <c r="N234" i="5" s="1"/>
  <c r="J223" i="5"/>
  <c r="L223" i="5" s="1"/>
  <c r="M223" i="5" s="1"/>
  <c r="N223" i="5" s="1"/>
  <c r="J189" i="5"/>
  <c r="L189" i="5" s="1"/>
  <c r="M189" i="5" s="1"/>
  <c r="N189" i="5" s="1"/>
  <c r="J188" i="5"/>
  <c r="L188" i="5" s="1"/>
  <c r="M188" i="5" s="1"/>
  <c r="N188" i="5" s="1"/>
  <c r="J187" i="5"/>
  <c r="L187" i="5" s="1"/>
  <c r="M187" i="5" s="1"/>
  <c r="N187" i="5" s="1"/>
  <c r="Y157" i="5"/>
  <c r="P157" i="5" s="1"/>
  <c r="Y91" i="5"/>
  <c r="P91" i="5" s="1"/>
  <c r="J22" i="5"/>
  <c r="L22" i="5" s="1"/>
  <c r="M22" i="5" s="1"/>
  <c r="N22" i="5" s="1"/>
  <c r="J14" i="5"/>
  <c r="L14" i="5" s="1"/>
  <c r="M14" i="5" s="1"/>
  <c r="N14" i="5" s="1"/>
  <c r="Y377" i="5"/>
  <c r="P377" i="5" s="1"/>
  <c r="Y367" i="5"/>
  <c r="P367" i="5" s="1"/>
  <c r="Y327" i="5"/>
  <c r="P327" i="5" s="1"/>
  <c r="Y324" i="5"/>
  <c r="P324" i="5" s="1"/>
  <c r="J320" i="5"/>
  <c r="L320" i="5" s="1"/>
  <c r="M320" i="5" s="1"/>
  <c r="N320" i="5" s="1"/>
  <c r="J293" i="5"/>
  <c r="L293" i="5" s="1"/>
  <c r="M293" i="5" s="1"/>
  <c r="N293" i="5" s="1"/>
  <c r="J232" i="5"/>
  <c r="L232" i="5" s="1"/>
  <c r="M232" i="5" s="1"/>
  <c r="N232" i="5" s="1"/>
  <c r="Y210" i="5"/>
  <c r="P210" i="5" s="1"/>
  <c r="J208" i="5"/>
  <c r="L208" i="5" s="1"/>
  <c r="M208" i="5" s="1"/>
  <c r="N208" i="5" s="1"/>
  <c r="Y203" i="5"/>
  <c r="P203" i="5" s="1"/>
  <c r="J197" i="5"/>
  <c r="L197" i="5" s="1"/>
  <c r="M197" i="5" s="1"/>
  <c r="N197" i="5" s="1"/>
  <c r="J191" i="5"/>
  <c r="L191" i="5" s="1"/>
  <c r="M191" i="5" s="1"/>
  <c r="N191" i="5" s="1"/>
  <c r="J154" i="5"/>
  <c r="L154" i="5" s="1"/>
  <c r="M154" i="5" s="1"/>
  <c r="N154" i="5" s="1"/>
  <c r="Y149" i="5"/>
  <c r="P149" i="5" s="1"/>
  <c r="J148" i="5"/>
  <c r="L148" i="5" s="1"/>
  <c r="M148" i="5" s="1"/>
  <c r="N148" i="5" s="1"/>
  <c r="J112" i="5"/>
  <c r="L112" i="5" s="1"/>
  <c r="M112" i="5" s="1"/>
  <c r="N112" i="5" s="1"/>
  <c r="J100" i="5"/>
  <c r="L100" i="5" s="1"/>
  <c r="M100" i="5" s="1"/>
  <c r="N100" i="5" s="1"/>
  <c r="J49" i="5"/>
  <c r="L49" i="5" s="1"/>
  <c r="M49" i="5" s="1"/>
  <c r="N49" i="5" s="1"/>
  <c r="Y45" i="5"/>
  <c r="P45" i="5" s="1"/>
  <c r="Y28" i="5"/>
  <c r="P28" i="5" s="1"/>
  <c r="Y363" i="5"/>
  <c r="P363" i="5" s="1"/>
  <c r="Y359" i="5"/>
  <c r="P359" i="5" s="1"/>
  <c r="J333" i="5"/>
  <c r="L333" i="5" s="1"/>
  <c r="M333" i="5" s="1"/>
  <c r="N333" i="5" s="1"/>
  <c r="J285" i="5"/>
  <c r="L285" i="5" s="1"/>
  <c r="M285" i="5" s="1"/>
  <c r="N285" i="5" s="1"/>
  <c r="Y275" i="5"/>
  <c r="P275" i="5" s="1"/>
  <c r="J258" i="5"/>
  <c r="L258" i="5" s="1"/>
  <c r="M258" i="5" s="1"/>
  <c r="N258" i="5" s="1"/>
  <c r="J256" i="5"/>
  <c r="L256" i="5" s="1"/>
  <c r="M256" i="5" s="1"/>
  <c r="N256" i="5" s="1"/>
  <c r="J225" i="5"/>
  <c r="L225" i="5" s="1"/>
  <c r="M225" i="5" s="1"/>
  <c r="N225" i="5" s="1"/>
  <c r="Y220" i="5"/>
  <c r="P220" i="5" s="1"/>
  <c r="Y219" i="5"/>
  <c r="P219" i="5" s="1"/>
  <c r="J207" i="5"/>
  <c r="L207" i="5" s="1"/>
  <c r="M207" i="5" s="1"/>
  <c r="N207" i="5" s="1"/>
  <c r="J183" i="5"/>
  <c r="L183" i="5" s="1"/>
  <c r="M183" i="5" s="1"/>
  <c r="N183" i="5" s="1"/>
  <c r="J181" i="5"/>
  <c r="L181" i="5" s="1"/>
  <c r="M181" i="5" s="1"/>
  <c r="N181" i="5" s="1"/>
  <c r="J160" i="5"/>
  <c r="L160" i="5" s="1"/>
  <c r="M160" i="5" s="1"/>
  <c r="N160" i="5" s="1"/>
  <c r="J124" i="5"/>
  <c r="L124" i="5" s="1"/>
  <c r="M124" i="5" s="1"/>
  <c r="N124" i="5" s="1"/>
  <c r="J123" i="5"/>
  <c r="L123" i="5" s="1"/>
  <c r="M123" i="5" s="1"/>
  <c r="N123" i="5" s="1"/>
  <c r="J117" i="5"/>
  <c r="L117" i="5" s="1"/>
  <c r="M117" i="5" s="1"/>
  <c r="N117" i="5" s="1"/>
  <c r="J115" i="5"/>
  <c r="L115" i="5" s="1"/>
  <c r="M115" i="5" s="1"/>
  <c r="N115" i="5" s="1"/>
  <c r="J113" i="5"/>
  <c r="L113" i="5" s="1"/>
  <c r="M113" i="5" s="1"/>
  <c r="N113" i="5" s="1"/>
  <c r="J21" i="5"/>
  <c r="L21" i="5" s="1"/>
  <c r="M21" i="5" s="1"/>
  <c r="N21" i="5" s="1"/>
  <c r="Y168" i="5"/>
  <c r="P168" i="5" s="1"/>
  <c r="J131" i="5"/>
  <c r="L131" i="5" s="1"/>
  <c r="M131" i="5" s="1"/>
  <c r="N131" i="5" s="1"/>
  <c r="Y127" i="5"/>
  <c r="P127" i="5" s="1"/>
  <c r="J79" i="5"/>
  <c r="L79" i="5" s="1"/>
  <c r="M79" i="5" s="1"/>
  <c r="N79" i="5" s="1"/>
  <c r="J78" i="5"/>
  <c r="L78" i="5" s="1"/>
  <c r="M78" i="5" s="1"/>
  <c r="N78" i="5" s="1"/>
  <c r="J51" i="5"/>
  <c r="L51" i="5" s="1"/>
  <c r="M51" i="5" s="1"/>
  <c r="N51" i="5" s="1"/>
  <c r="Y37" i="5"/>
  <c r="P37" i="5" s="1"/>
  <c r="J15" i="5"/>
  <c r="L15" i="5" s="1"/>
  <c r="M15" i="5" s="1"/>
  <c r="N15" i="5" s="1"/>
  <c r="J110" i="5"/>
  <c r="L110" i="5" s="1"/>
  <c r="M110" i="5" s="1"/>
  <c r="N110" i="5" s="1"/>
  <c r="Y102" i="5"/>
  <c r="P102" i="5" s="1"/>
  <c r="J99" i="5"/>
  <c r="L99" i="5" s="1"/>
  <c r="M99" i="5" s="1"/>
  <c r="N99" i="5" s="1"/>
  <c r="J85" i="5"/>
  <c r="L85" i="5" s="1"/>
  <c r="M85" i="5" s="1"/>
  <c r="N85" i="5" s="1"/>
  <c r="Y71" i="5"/>
  <c r="P71" i="5" s="1"/>
  <c r="Y56" i="5"/>
  <c r="P56" i="5" s="1"/>
  <c r="J39" i="5"/>
  <c r="L39" i="5" s="1"/>
  <c r="M39" i="5" s="1"/>
  <c r="N39" i="5" s="1"/>
  <c r="J33" i="5"/>
  <c r="L33" i="5" s="1"/>
  <c r="M33" i="5" s="1"/>
  <c r="N33" i="5" s="1"/>
  <c r="Y22" i="5"/>
  <c r="P22" i="5" s="1"/>
  <c r="J173" i="5"/>
  <c r="L173" i="5" s="1"/>
  <c r="M173" i="5" s="1"/>
  <c r="N173" i="5" s="1"/>
  <c r="Y169" i="5"/>
  <c r="P169" i="5" s="1"/>
  <c r="J167" i="5"/>
  <c r="L167" i="5" s="1"/>
  <c r="M167" i="5" s="1"/>
  <c r="N167" i="5" s="1"/>
  <c r="Y158" i="5"/>
  <c r="P158" i="5" s="1"/>
  <c r="Y144" i="5"/>
  <c r="P144" i="5" s="1"/>
  <c r="J141" i="5"/>
  <c r="L141" i="5" s="1"/>
  <c r="M141" i="5" s="1"/>
  <c r="N141" i="5" s="1"/>
  <c r="J138" i="5"/>
  <c r="L138" i="5" s="1"/>
  <c r="M138" i="5" s="1"/>
  <c r="N138" i="5" s="1"/>
  <c r="Y128" i="5"/>
  <c r="P128" i="5" s="1"/>
  <c r="Y124" i="5"/>
  <c r="P124" i="5" s="1"/>
  <c r="Y113" i="5"/>
  <c r="P113" i="5" s="1"/>
  <c r="J107" i="5"/>
  <c r="L107" i="5" s="1"/>
  <c r="M107" i="5" s="1"/>
  <c r="N107" i="5" s="1"/>
  <c r="Y95" i="5"/>
  <c r="P95" i="5" s="1"/>
  <c r="J82" i="5"/>
  <c r="L82" i="5" s="1"/>
  <c r="M82" i="5" s="1"/>
  <c r="N82" i="5" s="1"/>
  <c r="Y78" i="5"/>
  <c r="P78" i="5" s="1"/>
  <c r="J74" i="5"/>
  <c r="L74" i="5" s="1"/>
  <c r="M74" i="5" s="1"/>
  <c r="N74" i="5" s="1"/>
  <c r="J73" i="5"/>
  <c r="L73" i="5" s="1"/>
  <c r="M73" i="5" s="1"/>
  <c r="N73" i="5" s="1"/>
  <c r="Y63" i="5"/>
  <c r="P63" i="5" s="1"/>
  <c r="J17" i="5"/>
  <c r="L17" i="5" s="1"/>
  <c r="M17" i="5" s="1"/>
  <c r="N17" i="5" s="1"/>
  <c r="J16" i="5"/>
  <c r="L16" i="5" s="1"/>
  <c r="M16" i="5" s="1"/>
  <c r="N16" i="5" s="1"/>
  <c r="J9" i="5"/>
  <c r="L9" i="5" s="1"/>
  <c r="M9" i="5" s="1"/>
  <c r="N9" i="5" s="1"/>
  <c r="Y216" i="5"/>
  <c r="P216" i="5" s="1"/>
  <c r="J200" i="5"/>
  <c r="L200" i="5" s="1"/>
  <c r="M200" i="5" s="1"/>
  <c r="N200" i="5" s="1"/>
  <c r="Y197" i="5"/>
  <c r="P197" i="5" s="1"/>
  <c r="J192" i="5"/>
  <c r="L192" i="5" s="1"/>
  <c r="M192" i="5" s="1"/>
  <c r="N192" i="5" s="1"/>
  <c r="J164" i="5"/>
  <c r="L164" i="5" s="1"/>
  <c r="M164" i="5" s="1"/>
  <c r="N164" i="5" s="1"/>
  <c r="J151" i="5"/>
  <c r="L151" i="5" s="1"/>
  <c r="M151" i="5" s="1"/>
  <c r="N151" i="5" s="1"/>
  <c r="Y146" i="5"/>
  <c r="P146" i="5" s="1"/>
  <c r="Y131" i="5"/>
  <c r="P131" i="5" s="1"/>
  <c r="J121" i="5"/>
  <c r="L121" i="5" s="1"/>
  <c r="M121" i="5" s="1"/>
  <c r="N121" i="5" s="1"/>
  <c r="Y115" i="5"/>
  <c r="P115" i="5" s="1"/>
  <c r="J106" i="5"/>
  <c r="L106" i="5" s="1"/>
  <c r="M106" i="5" s="1"/>
  <c r="N106" i="5" s="1"/>
  <c r="J83" i="5"/>
  <c r="L83" i="5" s="1"/>
  <c r="M83" i="5" s="1"/>
  <c r="N83" i="5" s="1"/>
  <c r="J81" i="5"/>
  <c r="L81" i="5" s="1"/>
  <c r="M81" i="5" s="1"/>
  <c r="N81" i="5" s="1"/>
  <c r="J80" i="5"/>
  <c r="L80" i="5" s="1"/>
  <c r="M80" i="5" s="1"/>
  <c r="N80" i="5" s="1"/>
  <c r="Y77" i="5"/>
  <c r="P77" i="5" s="1"/>
  <c r="Y69" i="5"/>
  <c r="P69" i="5" s="1"/>
  <c r="J66" i="5"/>
  <c r="L66" i="5" s="1"/>
  <c r="M66" i="5" s="1"/>
  <c r="N66" i="5" s="1"/>
  <c r="J65" i="5"/>
  <c r="L65" i="5" s="1"/>
  <c r="M65" i="5" s="1"/>
  <c r="N65" i="5" s="1"/>
  <c r="Y55" i="5"/>
  <c r="P55" i="5" s="1"/>
  <c r="Y48" i="5"/>
  <c r="P48" i="5" s="1"/>
  <c r="Y21" i="5"/>
  <c r="P21" i="5" s="1"/>
  <c r="Y20" i="5"/>
  <c r="P20" i="5" s="1"/>
  <c r="J230" i="5"/>
  <c r="L230" i="5" s="1"/>
  <c r="M230" i="5" s="1"/>
  <c r="N230" i="5" s="1"/>
  <c r="J199" i="5"/>
  <c r="L199" i="5" s="1"/>
  <c r="M199" i="5" s="1"/>
  <c r="N199" i="5" s="1"/>
  <c r="J185" i="5"/>
  <c r="L185" i="5" s="1"/>
  <c r="M185" i="5" s="1"/>
  <c r="N185" i="5" s="1"/>
  <c r="J184" i="5"/>
  <c r="L184" i="5" s="1"/>
  <c r="M184" i="5" s="1"/>
  <c r="N184" i="5" s="1"/>
  <c r="J182" i="5"/>
  <c r="L182" i="5" s="1"/>
  <c r="M182" i="5" s="1"/>
  <c r="N182" i="5" s="1"/>
  <c r="J170" i="5"/>
  <c r="L170" i="5" s="1"/>
  <c r="M170" i="5" s="1"/>
  <c r="N170" i="5" s="1"/>
  <c r="J163" i="5"/>
  <c r="L163" i="5" s="1"/>
  <c r="M163" i="5" s="1"/>
  <c r="N163" i="5" s="1"/>
  <c r="J136" i="5"/>
  <c r="L136" i="5" s="1"/>
  <c r="M136" i="5" s="1"/>
  <c r="N136" i="5" s="1"/>
  <c r="J135" i="5"/>
  <c r="L135" i="5" s="1"/>
  <c r="M135" i="5" s="1"/>
  <c r="N135" i="5" s="1"/>
  <c r="J103" i="5"/>
  <c r="L103" i="5" s="1"/>
  <c r="M103" i="5" s="1"/>
  <c r="N103" i="5" s="1"/>
  <c r="J102" i="5"/>
  <c r="L102" i="5" s="1"/>
  <c r="M102" i="5" s="1"/>
  <c r="N102" i="5" s="1"/>
  <c r="J97" i="5"/>
  <c r="L97" i="5" s="1"/>
  <c r="M97" i="5" s="1"/>
  <c r="N97" i="5" s="1"/>
  <c r="Y87" i="5"/>
  <c r="P87" i="5" s="1"/>
  <c r="J71" i="5"/>
  <c r="L71" i="5" s="1"/>
  <c r="M71" i="5" s="1"/>
  <c r="N71" i="5" s="1"/>
  <c r="J58" i="5"/>
  <c r="L58" i="5" s="1"/>
  <c r="M58" i="5" s="1"/>
  <c r="N58" i="5" s="1"/>
  <c r="J57" i="5"/>
  <c r="L57" i="5" s="1"/>
  <c r="M57" i="5" s="1"/>
  <c r="N57" i="5" s="1"/>
  <c r="Y530" i="5"/>
  <c r="P530" i="5" s="1"/>
  <c r="Y517" i="5"/>
  <c r="P517" i="5" s="1"/>
  <c r="Y642" i="5"/>
  <c r="P642" i="5" s="1"/>
  <c r="P570" i="5"/>
  <c r="Y538" i="5"/>
  <c r="P538" i="5" s="1"/>
  <c r="Y525" i="5"/>
  <c r="P525" i="5" s="1"/>
  <c r="Y638" i="5"/>
  <c r="P638" i="5" s="1"/>
  <c r="Y565" i="5"/>
  <c r="P565" i="5" s="1"/>
  <c r="Y646" i="5"/>
  <c r="P646" i="5" s="1"/>
  <c r="Y637" i="5"/>
  <c r="P637" i="5" s="1"/>
  <c r="Y614" i="5"/>
  <c r="P614" i="5" s="1"/>
  <c r="Y589" i="5"/>
  <c r="P589" i="5" s="1"/>
  <c r="Y553" i="5"/>
  <c r="P553" i="5" s="1"/>
  <c r="Y629" i="5"/>
  <c r="P629" i="5" s="1"/>
  <c r="Y650" i="5"/>
  <c r="P650" i="5" s="1"/>
  <c r="Y641" i="5"/>
  <c r="P641" i="5" s="1"/>
  <c r="Y618" i="5"/>
  <c r="P618" i="5" s="1"/>
  <c r="Y601" i="5"/>
  <c r="P601" i="5" s="1"/>
  <c r="Y569" i="5"/>
  <c r="P569" i="5" s="1"/>
  <c r="Y533" i="5"/>
  <c r="P533" i="5" s="1"/>
  <c r="Y597" i="5"/>
  <c r="P597" i="5" s="1"/>
  <c r="J543" i="5"/>
  <c r="L543" i="5" s="1"/>
  <c r="M543" i="5" s="1"/>
  <c r="N543" i="5" s="1"/>
  <c r="Y546" i="5"/>
  <c r="P546" i="5" s="1"/>
  <c r="Y522" i="5"/>
  <c r="P522" i="5" s="1"/>
  <c r="J548" i="5"/>
  <c r="L548" i="5" s="1"/>
  <c r="M548" i="5" s="1"/>
  <c r="N548" i="5" s="1"/>
  <c r="Y514" i="5"/>
  <c r="P514" i="5" s="1"/>
  <c r="Y512" i="5"/>
  <c r="P512" i="5" s="1"/>
  <c r="J485" i="5"/>
  <c r="L485" i="5" s="1"/>
  <c r="M485" i="5" s="1"/>
  <c r="N485" i="5" s="1"/>
  <c r="Y482" i="5"/>
  <c r="P482" i="5" s="1"/>
  <c r="Y480" i="5"/>
  <c r="P480" i="5" s="1"/>
  <c r="Y473" i="5"/>
  <c r="P473" i="5" s="1"/>
  <c r="J471" i="5"/>
  <c r="L471" i="5" s="1"/>
  <c r="M471" i="5" s="1"/>
  <c r="N471" i="5" s="1"/>
  <c r="J457" i="5"/>
  <c r="L457" i="5" s="1"/>
  <c r="M457" i="5" s="1"/>
  <c r="N457" i="5" s="1"/>
  <c r="J445" i="5"/>
  <c r="L445" i="5" s="1"/>
  <c r="M445" i="5" s="1"/>
  <c r="N445" i="5" s="1"/>
  <c r="J356" i="5"/>
  <c r="L356" i="5" s="1"/>
  <c r="M356" i="5" s="1"/>
  <c r="N356" i="5" s="1"/>
  <c r="J540" i="5"/>
  <c r="L540" i="5" s="1"/>
  <c r="M540" i="5" s="1"/>
  <c r="N540" i="5" s="1"/>
  <c r="J509" i="5"/>
  <c r="L509" i="5" s="1"/>
  <c r="M509" i="5" s="1"/>
  <c r="N509" i="5" s="1"/>
  <c r="Y506" i="5"/>
  <c r="P506" i="5" s="1"/>
  <c r="Y505" i="5"/>
  <c r="P505" i="5" s="1"/>
  <c r="Y504" i="5"/>
  <c r="P504" i="5" s="1"/>
  <c r="J468" i="5"/>
  <c r="L468" i="5" s="1"/>
  <c r="M468" i="5" s="1"/>
  <c r="N468" i="5" s="1"/>
  <c r="Y459" i="5"/>
  <c r="P459" i="5" s="1"/>
  <c r="Y494" i="5"/>
  <c r="P494" i="5" s="1"/>
  <c r="Y474" i="5"/>
  <c r="P474" i="5" s="1"/>
  <c r="J545" i="5"/>
  <c r="L545" i="5" s="1"/>
  <c r="M545" i="5" s="1"/>
  <c r="N545" i="5" s="1"/>
  <c r="J489" i="5"/>
  <c r="L489" i="5" s="1"/>
  <c r="M489" i="5" s="1"/>
  <c r="N489" i="5" s="1"/>
  <c r="Y486" i="5"/>
  <c r="P486" i="5" s="1"/>
  <c r="Y485" i="5"/>
  <c r="P485" i="5" s="1"/>
  <c r="Y484" i="5"/>
  <c r="P484" i="5" s="1"/>
  <c r="P475" i="5"/>
  <c r="J462" i="5"/>
  <c r="L462" i="5" s="1"/>
  <c r="M462" i="5" s="1"/>
  <c r="N462" i="5" s="1"/>
  <c r="J448" i="5"/>
  <c r="L448" i="5" s="1"/>
  <c r="M448" i="5" s="1"/>
  <c r="N448" i="5" s="1"/>
  <c r="Y438" i="5"/>
  <c r="P438" i="5" s="1"/>
  <c r="Y402" i="5"/>
  <c r="P402" i="5" s="1"/>
  <c r="J348" i="5"/>
  <c r="L348" i="5" s="1"/>
  <c r="M348" i="5" s="1"/>
  <c r="N348" i="5" s="1"/>
  <c r="J501" i="5"/>
  <c r="L501" i="5" s="1"/>
  <c r="M501" i="5" s="1"/>
  <c r="N501" i="5" s="1"/>
  <c r="Y498" i="5"/>
  <c r="P498" i="5" s="1"/>
  <c r="Y496" i="5"/>
  <c r="P496" i="5" s="1"/>
  <c r="Y476" i="5"/>
  <c r="P476" i="5" s="1"/>
  <c r="J381" i="5"/>
  <c r="L381" i="5" s="1"/>
  <c r="M381" i="5" s="1"/>
  <c r="N381" i="5" s="1"/>
  <c r="J377" i="5"/>
  <c r="L377" i="5" s="1"/>
  <c r="M377" i="5" s="1"/>
  <c r="N377" i="5" s="1"/>
  <c r="J557" i="5"/>
  <c r="L557" i="5" s="1"/>
  <c r="M557" i="5" s="1"/>
  <c r="N557" i="5" s="1"/>
  <c r="J541" i="5"/>
  <c r="L541" i="5" s="1"/>
  <c r="M541" i="5" s="1"/>
  <c r="N541" i="5" s="1"/>
  <c r="J537" i="5"/>
  <c r="L537" i="5" s="1"/>
  <c r="M537" i="5" s="1"/>
  <c r="N537" i="5" s="1"/>
  <c r="J533" i="5"/>
  <c r="L533" i="5" s="1"/>
  <c r="M533" i="5" s="1"/>
  <c r="N533" i="5" s="1"/>
  <c r="J529" i="5"/>
  <c r="L529" i="5" s="1"/>
  <c r="M529" i="5" s="1"/>
  <c r="N529" i="5" s="1"/>
  <c r="J525" i="5"/>
  <c r="L525" i="5" s="1"/>
  <c r="M525" i="5" s="1"/>
  <c r="N525" i="5" s="1"/>
  <c r="J521" i="5"/>
  <c r="L521" i="5" s="1"/>
  <c r="M521" i="5" s="1"/>
  <c r="N521" i="5" s="1"/>
  <c r="J517" i="5"/>
  <c r="L517" i="5" s="1"/>
  <c r="M517" i="5" s="1"/>
  <c r="N517" i="5" s="1"/>
  <c r="J493" i="5"/>
  <c r="L493" i="5" s="1"/>
  <c r="M493" i="5" s="1"/>
  <c r="N493" i="5" s="1"/>
  <c r="Y490" i="5"/>
  <c r="P490" i="5" s="1"/>
  <c r="Y488" i="5"/>
  <c r="P488" i="5" s="1"/>
  <c r="Y451" i="5"/>
  <c r="P451" i="5" s="1"/>
  <c r="J340" i="5"/>
  <c r="L340" i="5" s="1"/>
  <c r="M340" i="5" s="1"/>
  <c r="N340" i="5" s="1"/>
  <c r="Y457" i="5"/>
  <c r="P457" i="5" s="1"/>
  <c r="Y437" i="5"/>
  <c r="P437" i="5" s="1"/>
  <c r="Y430" i="5"/>
  <c r="P430" i="5" s="1"/>
  <c r="J427" i="5"/>
  <c r="L427" i="5" s="1"/>
  <c r="M427" i="5" s="1"/>
  <c r="N427" i="5" s="1"/>
  <c r="Y406" i="5"/>
  <c r="P406" i="5" s="1"/>
  <c r="Y401" i="5"/>
  <c r="P401" i="5" s="1"/>
  <c r="Y374" i="5"/>
  <c r="P374" i="5" s="1"/>
  <c r="Y366" i="5"/>
  <c r="P366" i="5" s="1"/>
  <c r="Y358" i="5"/>
  <c r="P358" i="5" s="1"/>
  <c r="Y350" i="5"/>
  <c r="P350" i="5" s="1"/>
  <c r="Y342" i="5"/>
  <c r="P342" i="5" s="1"/>
  <c r="Y334" i="5"/>
  <c r="P334" i="5" s="1"/>
  <c r="J330" i="5"/>
  <c r="L330" i="5" s="1"/>
  <c r="M330" i="5" s="1"/>
  <c r="N330" i="5" s="1"/>
  <c r="Y469" i="5"/>
  <c r="P469" i="5" s="1"/>
  <c r="Y441" i="5"/>
  <c r="P441" i="5" s="1"/>
  <c r="J439" i="5"/>
  <c r="L439" i="5" s="1"/>
  <c r="M439" i="5" s="1"/>
  <c r="N439" i="5" s="1"/>
  <c r="Y410" i="5"/>
  <c r="P410" i="5" s="1"/>
  <c r="Y405" i="5"/>
  <c r="P405" i="5" s="1"/>
  <c r="Y378" i="5"/>
  <c r="P378" i="5" s="1"/>
  <c r="Y373" i="5"/>
  <c r="P373" i="5" s="1"/>
  <c r="Y365" i="5"/>
  <c r="P365" i="5" s="1"/>
  <c r="Y357" i="5"/>
  <c r="P357" i="5" s="1"/>
  <c r="Y349" i="5"/>
  <c r="P349" i="5" s="1"/>
  <c r="Y341" i="5"/>
  <c r="P341" i="5" s="1"/>
  <c r="J331" i="5"/>
  <c r="L331" i="5" s="1"/>
  <c r="M331" i="5" s="1"/>
  <c r="N331" i="5" s="1"/>
  <c r="P310" i="5"/>
  <c r="Y422" i="5"/>
  <c r="P422" i="5" s="1"/>
  <c r="Y414" i="5"/>
  <c r="P414" i="5" s="1"/>
  <c r="Y382" i="5"/>
  <c r="P382" i="5" s="1"/>
  <c r="Y325" i="5"/>
  <c r="P325" i="5" s="1"/>
  <c r="Y461" i="5"/>
  <c r="P461" i="5" s="1"/>
  <c r="Y434" i="5"/>
  <c r="P434" i="5" s="1"/>
  <c r="Y418" i="5"/>
  <c r="P418" i="5" s="1"/>
  <c r="Y413" i="5"/>
  <c r="P413" i="5" s="1"/>
  <c r="Y386" i="5"/>
  <c r="P386" i="5" s="1"/>
  <c r="Y381" i="5"/>
  <c r="P381" i="5" s="1"/>
  <c r="Y390" i="5"/>
  <c r="P390" i="5" s="1"/>
  <c r="Y330" i="5"/>
  <c r="P330" i="5" s="1"/>
  <c r="Y281" i="5"/>
  <c r="P281" i="5" s="1"/>
  <c r="Y272" i="5"/>
  <c r="P272" i="5" s="1"/>
  <c r="J270" i="5"/>
  <c r="L270" i="5" s="1"/>
  <c r="M270" i="5" s="1"/>
  <c r="N270" i="5" s="1"/>
  <c r="Y264" i="5"/>
  <c r="P264" i="5" s="1"/>
  <c r="J262" i="5"/>
  <c r="L262" i="5" s="1"/>
  <c r="M262" i="5" s="1"/>
  <c r="N262" i="5" s="1"/>
  <c r="J257" i="5"/>
  <c r="L257" i="5" s="1"/>
  <c r="M257" i="5" s="1"/>
  <c r="N257" i="5" s="1"/>
  <c r="Y305" i="5"/>
  <c r="P305" i="5" s="1"/>
  <c r="Y248" i="5"/>
  <c r="P248" i="5" s="1"/>
  <c r="J244" i="5"/>
  <c r="L244" i="5" s="1"/>
  <c r="M244" i="5" s="1"/>
  <c r="N244" i="5" s="1"/>
  <c r="J236" i="5"/>
  <c r="L236" i="5" s="1"/>
  <c r="M236" i="5" s="1"/>
  <c r="N236" i="5" s="1"/>
  <c r="Y229" i="5"/>
  <c r="P229" i="5" s="1"/>
  <c r="J307" i="5"/>
  <c r="L307" i="5" s="1"/>
  <c r="M307" i="5" s="1"/>
  <c r="N307" i="5" s="1"/>
  <c r="Y293" i="5"/>
  <c r="P293" i="5" s="1"/>
  <c r="J292" i="5"/>
  <c r="L292" i="5" s="1"/>
  <c r="M292" i="5" s="1"/>
  <c r="N292" i="5" s="1"/>
  <c r="Y287" i="5"/>
  <c r="P287" i="5" s="1"/>
  <c r="J281" i="5"/>
  <c r="L281" i="5" s="1"/>
  <c r="M281" i="5" s="1"/>
  <c r="N281" i="5" s="1"/>
  <c r="Y277" i="5"/>
  <c r="P277" i="5" s="1"/>
  <c r="Y329" i="5"/>
  <c r="P329" i="5" s="1"/>
  <c r="Y301" i="5"/>
  <c r="P301" i="5" s="1"/>
  <c r="Y297" i="5"/>
  <c r="P297" i="5" s="1"/>
  <c r="J291" i="5"/>
  <c r="L291" i="5" s="1"/>
  <c r="M291" i="5" s="1"/>
  <c r="N291" i="5" s="1"/>
  <c r="Y286" i="5"/>
  <c r="P286" i="5" s="1"/>
  <c r="J282" i="5"/>
  <c r="L282" i="5" s="1"/>
  <c r="M282" i="5" s="1"/>
  <c r="N282" i="5" s="1"/>
  <c r="J274" i="5"/>
  <c r="L274" i="5" s="1"/>
  <c r="M274" i="5" s="1"/>
  <c r="N274" i="5" s="1"/>
  <c r="J266" i="5"/>
  <c r="L266" i="5" s="1"/>
  <c r="M266" i="5" s="1"/>
  <c r="N266" i="5" s="1"/>
  <c r="P222" i="5"/>
  <c r="J319" i="5"/>
  <c r="L319" i="5" s="1"/>
  <c r="M319" i="5" s="1"/>
  <c r="N319" i="5" s="1"/>
  <c r="J315" i="5"/>
  <c r="L315" i="5" s="1"/>
  <c r="M315" i="5" s="1"/>
  <c r="N315" i="5" s="1"/>
  <c r="J311" i="5"/>
  <c r="L311" i="5" s="1"/>
  <c r="M311" i="5" s="1"/>
  <c r="N311" i="5" s="1"/>
  <c r="J272" i="5"/>
  <c r="L272" i="5" s="1"/>
  <c r="M272" i="5" s="1"/>
  <c r="N272" i="5" s="1"/>
  <c r="J264" i="5"/>
  <c r="L264" i="5" s="1"/>
  <c r="M264" i="5" s="1"/>
  <c r="N264" i="5" s="1"/>
  <c r="J214" i="5"/>
  <c r="L214" i="5" s="1"/>
  <c r="M214" i="5" s="1"/>
  <c r="N214" i="5" s="1"/>
  <c r="J306" i="5"/>
  <c r="L306" i="5" s="1"/>
  <c r="M306" i="5" s="1"/>
  <c r="N306" i="5" s="1"/>
  <c r="J303" i="5"/>
  <c r="L303" i="5" s="1"/>
  <c r="M303" i="5" s="1"/>
  <c r="N303" i="5" s="1"/>
  <c r="J299" i="5"/>
  <c r="L299" i="5" s="1"/>
  <c r="M299" i="5" s="1"/>
  <c r="N299" i="5" s="1"/>
  <c r="J295" i="5"/>
  <c r="L295" i="5" s="1"/>
  <c r="M295" i="5" s="1"/>
  <c r="N295" i="5" s="1"/>
  <c r="Y282" i="5"/>
  <c r="P282" i="5" s="1"/>
  <c r="Y245" i="5"/>
  <c r="P245" i="5" s="1"/>
  <c r="J240" i="5"/>
  <c r="L240" i="5" s="1"/>
  <c r="M240" i="5" s="1"/>
  <c r="N240" i="5" s="1"/>
  <c r="Y233" i="5"/>
  <c r="P233" i="5" s="1"/>
  <c r="Y223" i="5"/>
  <c r="P223" i="5" s="1"/>
  <c r="Y205" i="5"/>
  <c r="P205" i="5" s="1"/>
  <c r="J155" i="5"/>
  <c r="L155" i="5" s="1"/>
  <c r="M155" i="5" s="1"/>
  <c r="N155" i="5" s="1"/>
  <c r="Y247" i="5"/>
  <c r="P247" i="5" s="1"/>
  <c r="Y237" i="5"/>
  <c r="P237" i="5" s="1"/>
  <c r="Y227" i="5"/>
  <c r="P227" i="5" s="1"/>
  <c r="Y259" i="5"/>
  <c r="P259" i="5" s="1"/>
  <c r="Y241" i="5"/>
  <c r="P241" i="5" s="1"/>
  <c r="Y231" i="5"/>
  <c r="P231" i="5" s="1"/>
  <c r="J216" i="5"/>
  <c r="L216" i="5" s="1"/>
  <c r="M216" i="5" s="1"/>
  <c r="N216" i="5" s="1"/>
  <c r="Y202" i="5"/>
  <c r="P202" i="5" s="1"/>
  <c r="Y189" i="5"/>
  <c r="P189" i="5" s="1"/>
  <c r="Y243" i="5"/>
  <c r="P243" i="5" s="1"/>
  <c r="Y235" i="5"/>
  <c r="P235" i="5" s="1"/>
  <c r="Y213" i="5"/>
  <c r="P213" i="5" s="1"/>
  <c r="J205" i="5"/>
  <c r="L205" i="5" s="1"/>
  <c r="M205" i="5" s="1"/>
  <c r="N205" i="5" s="1"/>
  <c r="Y177" i="5"/>
  <c r="P177" i="5" s="1"/>
  <c r="J280" i="5"/>
  <c r="L280" i="5" s="1"/>
  <c r="M280" i="5" s="1"/>
  <c r="N280" i="5" s="1"/>
  <c r="Y273" i="5"/>
  <c r="P273" i="5" s="1"/>
  <c r="Y269" i="5"/>
  <c r="P269" i="5" s="1"/>
  <c r="Y265" i="5"/>
  <c r="P265" i="5" s="1"/>
  <c r="Y261" i="5"/>
  <c r="P261" i="5" s="1"/>
  <c r="Y253" i="5"/>
  <c r="P253" i="5" s="1"/>
  <c r="J224" i="5"/>
  <c r="L224" i="5" s="1"/>
  <c r="M224" i="5" s="1"/>
  <c r="N224" i="5" s="1"/>
  <c r="Y217" i="5"/>
  <c r="P217" i="5" s="1"/>
  <c r="Y212" i="5"/>
  <c r="P212" i="5" s="1"/>
  <c r="J196" i="5"/>
  <c r="L196" i="5" s="1"/>
  <c r="M196" i="5" s="1"/>
  <c r="N196" i="5" s="1"/>
  <c r="Y255" i="5"/>
  <c r="P255" i="5" s="1"/>
  <c r="J248" i="5"/>
  <c r="L248" i="5" s="1"/>
  <c r="M248" i="5" s="1"/>
  <c r="N248" i="5" s="1"/>
  <c r="J228" i="5"/>
  <c r="L228" i="5" s="1"/>
  <c r="M228" i="5" s="1"/>
  <c r="N228" i="5" s="1"/>
  <c r="Y221" i="5"/>
  <c r="P221" i="5" s="1"/>
  <c r="Y211" i="5"/>
  <c r="P211" i="5" s="1"/>
  <c r="Y193" i="5"/>
  <c r="P193" i="5" s="1"/>
  <c r="Y196" i="5"/>
  <c r="P196" i="5" s="1"/>
  <c r="Y188" i="5"/>
  <c r="P188" i="5" s="1"/>
  <c r="Y150" i="5"/>
  <c r="P150" i="5" s="1"/>
  <c r="J127" i="5"/>
  <c r="L127" i="5" s="1"/>
  <c r="M127" i="5" s="1"/>
  <c r="N127" i="5" s="1"/>
  <c r="J122" i="5"/>
  <c r="L122" i="5" s="1"/>
  <c r="M122" i="5" s="1"/>
  <c r="N122" i="5" s="1"/>
  <c r="Y201" i="5"/>
  <c r="P201" i="5" s="1"/>
  <c r="Y154" i="5"/>
  <c r="P154" i="5" s="1"/>
  <c r="J150" i="5"/>
  <c r="L150" i="5" s="1"/>
  <c r="M150" i="5" s="1"/>
  <c r="N150" i="5" s="1"/>
  <c r="Y153" i="5"/>
  <c r="P153" i="5" s="1"/>
  <c r="J143" i="5"/>
  <c r="L143" i="5" s="1"/>
  <c r="M143" i="5" s="1"/>
  <c r="N143" i="5" s="1"/>
  <c r="Y123" i="5"/>
  <c r="P123" i="5" s="1"/>
  <c r="Y173" i="5"/>
  <c r="P173" i="5" s="1"/>
  <c r="Y152" i="5"/>
  <c r="P152" i="5" s="1"/>
  <c r="Y122" i="5"/>
  <c r="P122" i="5" s="1"/>
  <c r="Y134" i="5"/>
  <c r="P134" i="5" s="1"/>
  <c r="J108" i="5"/>
  <c r="L108" i="5" s="1"/>
  <c r="M108" i="5" s="1"/>
  <c r="N108" i="5" s="1"/>
  <c r="Y112" i="5"/>
  <c r="P112" i="5" s="1"/>
  <c r="J104" i="5"/>
  <c r="L104" i="5" s="1"/>
  <c r="M104" i="5" s="1"/>
  <c r="N104" i="5" s="1"/>
  <c r="Y100" i="5"/>
  <c r="P100" i="5" s="1"/>
  <c r="P47" i="5"/>
  <c r="J125" i="5"/>
  <c r="L125" i="5" s="1"/>
  <c r="M125" i="5" s="1"/>
  <c r="N125" i="5" s="1"/>
  <c r="Y117" i="5"/>
  <c r="P117" i="5" s="1"/>
  <c r="Y114" i="5"/>
  <c r="P114" i="5" s="1"/>
  <c r="J87" i="5"/>
  <c r="L87" i="5" s="1"/>
  <c r="M87" i="5" s="1"/>
  <c r="N87" i="5" s="1"/>
  <c r="J119" i="5"/>
  <c r="L119" i="5" s="1"/>
  <c r="M119" i="5" s="1"/>
  <c r="N119" i="5" s="1"/>
  <c r="Y108" i="5"/>
  <c r="P108" i="5" s="1"/>
  <c r="Y96" i="5"/>
  <c r="P96" i="5" s="1"/>
  <c r="Y142" i="5"/>
  <c r="P142" i="5" s="1"/>
  <c r="Y130" i="5"/>
  <c r="P130" i="5" s="1"/>
  <c r="Y104" i="5"/>
  <c r="P104" i="5" s="1"/>
  <c r="J91" i="5"/>
  <c r="L91" i="5" s="1"/>
  <c r="M91" i="5" s="1"/>
  <c r="N91" i="5" s="1"/>
  <c r="Y8" i="5"/>
  <c r="P8" i="5" s="1"/>
  <c r="Y74" i="5"/>
  <c r="P74" i="5" s="1"/>
  <c r="Y66" i="5"/>
  <c r="P66" i="5" s="1"/>
  <c r="Y58" i="5"/>
  <c r="P58" i="5" s="1"/>
  <c r="Y50" i="5"/>
  <c r="P50" i="5" s="1"/>
  <c r="Y42" i="5"/>
  <c r="P42" i="5" s="1"/>
  <c r="Y34" i="5"/>
  <c r="P34" i="5" s="1"/>
  <c r="Y25" i="5"/>
  <c r="P25" i="5" s="1"/>
  <c r="Y18" i="5"/>
  <c r="P18" i="5" s="1"/>
  <c r="Y82" i="5"/>
  <c r="P82" i="5" s="1"/>
  <c r="Y76" i="5"/>
  <c r="P76" i="5" s="1"/>
  <c r="Y68" i="5"/>
  <c r="P68" i="5" s="1"/>
  <c r="Y60" i="5"/>
  <c r="P60" i="5" s="1"/>
  <c r="Y52" i="5"/>
  <c r="P52" i="5" s="1"/>
  <c r="Y44" i="5"/>
  <c r="P44" i="5" s="1"/>
  <c r="Y36" i="5"/>
  <c r="P36" i="5" s="1"/>
  <c r="Y17" i="5"/>
  <c r="P17" i="5" s="1"/>
  <c r="Y99" i="5"/>
  <c r="P99" i="5" s="1"/>
  <c r="Y86" i="5"/>
  <c r="P86" i="5" s="1"/>
  <c r="Y80" i="5"/>
  <c r="P80" i="5" s="1"/>
  <c r="Y73" i="5"/>
  <c r="P73" i="5" s="1"/>
  <c r="Y65" i="5"/>
  <c r="P65" i="5" s="1"/>
  <c r="Y57" i="5"/>
  <c r="P57" i="5" s="1"/>
  <c r="Y49" i="5"/>
  <c r="P49" i="5" s="1"/>
  <c r="Y41" i="5"/>
  <c r="P41" i="5" s="1"/>
  <c r="Y33" i="5"/>
  <c r="P33" i="5" s="1"/>
  <c r="Y27" i="5"/>
  <c r="P27" i="5" s="1"/>
  <c r="Y116" i="5"/>
  <c r="P116" i="5" s="1"/>
  <c r="Y103" i="5"/>
  <c r="P103" i="5" s="1"/>
  <c r="Y90" i="5"/>
  <c r="P90" i="5" s="1"/>
  <c r="Y84" i="5"/>
  <c r="P84" i="5" s="1"/>
  <c r="Y70" i="5"/>
  <c r="P70" i="5" s="1"/>
  <c r="Y62" i="5"/>
  <c r="P62" i="5" s="1"/>
  <c r="Y54" i="5"/>
  <c r="P54" i="5" s="1"/>
  <c r="Y46" i="5"/>
  <c r="P46" i="5" s="1"/>
  <c r="Y38" i="5"/>
  <c r="P38" i="5" s="1"/>
  <c r="Y30" i="5"/>
  <c r="P30" i="5" s="1"/>
  <c r="Y23" i="5"/>
  <c r="P23" i="5" s="1"/>
  <c r="Y94" i="5"/>
  <c r="P94" i="5" s="1"/>
  <c r="Y88" i="5"/>
  <c r="P88" i="5" s="1"/>
  <c r="Y75" i="5"/>
  <c r="P75" i="5" s="1"/>
  <c r="Y67" i="5"/>
  <c r="P67" i="5" s="1"/>
  <c r="Y59" i="5"/>
  <c r="P59" i="5" s="1"/>
  <c r="Y51" i="5"/>
  <c r="P51" i="5" s="1"/>
  <c r="Y43" i="5"/>
  <c r="P43" i="5" s="1"/>
  <c r="Y35" i="5"/>
  <c r="P35" i="5" s="1"/>
  <c r="Y19" i="5"/>
  <c r="P19" i="5" s="1"/>
  <c r="I657" i="2" l="1"/>
  <c r="K657" i="2" s="1"/>
  <c r="I656" i="2"/>
  <c r="K656" i="2" s="1"/>
  <c r="I655" i="2"/>
  <c r="K655" i="2" s="1"/>
  <c r="I654" i="2"/>
  <c r="I653" i="2"/>
  <c r="K653" i="2" s="1"/>
  <c r="I652" i="2"/>
  <c r="K652" i="2" s="1"/>
  <c r="I651" i="2"/>
  <c r="K651" i="2" s="1"/>
  <c r="I650" i="2"/>
  <c r="K650" i="2" s="1"/>
  <c r="I649" i="2"/>
  <c r="I648" i="2"/>
  <c r="K648" i="2" s="1"/>
  <c r="I647" i="2"/>
  <c r="K647" i="2" s="1"/>
  <c r="I646" i="2"/>
  <c r="K646" i="2" s="1"/>
  <c r="I645" i="2"/>
  <c r="K645" i="2" s="1"/>
  <c r="I644" i="2"/>
  <c r="K644" i="2" s="1"/>
  <c r="I643" i="2"/>
  <c r="K643" i="2" s="1"/>
  <c r="I642" i="2"/>
  <c r="K642" i="2" s="1"/>
  <c r="I641" i="2"/>
  <c r="K641" i="2" s="1"/>
  <c r="I640" i="2"/>
  <c r="K640" i="2" s="1"/>
  <c r="I639" i="2"/>
  <c r="K639" i="2" s="1"/>
  <c r="I638" i="2"/>
  <c r="I637" i="2"/>
  <c r="K637" i="2" s="1"/>
  <c r="I636" i="2"/>
  <c r="K636" i="2" s="1"/>
  <c r="I635" i="2"/>
  <c r="K635" i="2" s="1"/>
  <c r="I634" i="2"/>
  <c r="K634" i="2" s="1"/>
  <c r="I633" i="2"/>
  <c r="K633" i="2" s="1"/>
  <c r="I632" i="2"/>
  <c r="K632" i="2" s="1"/>
  <c r="I631" i="2"/>
  <c r="K631" i="2" s="1"/>
  <c r="I630" i="2"/>
  <c r="K630" i="2" s="1"/>
  <c r="I629" i="2"/>
  <c r="K629" i="2" s="1"/>
  <c r="I628" i="2"/>
  <c r="K628" i="2" s="1"/>
  <c r="I627" i="2"/>
  <c r="K627" i="2" s="1"/>
  <c r="I626" i="2"/>
  <c r="I625" i="2"/>
  <c r="I624" i="2"/>
  <c r="K624" i="2" s="1"/>
  <c r="I623" i="2"/>
  <c r="K623" i="2" s="1"/>
  <c r="I622" i="2"/>
  <c r="K622" i="2" s="1"/>
  <c r="I621" i="2"/>
  <c r="K621" i="2" s="1"/>
  <c r="I620" i="2"/>
  <c r="K620" i="2" s="1"/>
  <c r="I619" i="2"/>
  <c r="K619" i="2" s="1"/>
  <c r="I618" i="2"/>
  <c r="K618" i="2" s="1"/>
  <c r="I617" i="2"/>
  <c r="K617" i="2" s="1"/>
  <c r="I616" i="2"/>
  <c r="K616" i="2" s="1"/>
  <c r="I615" i="2"/>
  <c r="K615" i="2" s="1"/>
  <c r="I614" i="2"/>
  <c r="K614" i="2" s="1"/>
  <c r="I613" i="2"/>
  <c r="K613" i="2" s="1"/>
  <c r="I612" i="2"/>
  <c r="K612" i="2" s="1"/>
  <c r="I611" i="2"/>
  <c r="K611" i="2" s="1"/>
  <c r="I610" i="2"/>
  <c r="K610" i="2" s="1"/>
  <c r="I609" i="2"/>
  <c r="K609" i="2" s="1"/>
  <c r="I607" i="2"/>
  <c r="I606" i="2"/>
  <c r="K606" i="2" s="1"/>
  <c r="I605" i="2"/>
  <c r="K605" i="2" s="1"/>
  <c r="I603" i="2"/>
  <c r="K603" i="2" s="1"/>
  <c r="I601" i="2"/>
  <c r="K601" i="2" s="1"/>
  <c r="I600" i="2"/>
  <c r="K600" i="2" s="1"/>
  <c r="I599" i="2"/>
  <c r="K599" i="2" s="1"/>
  <c r="I598" i="2"/>
  <c r="K598" i="2" s="1"/>
  <c r="I597" i="2"/>
  <c r="K597" i="2" s="1"/>
  <c r="I595" i="2"/>
  <c r="K595" i="2" s="1"/>
  <c r="I594" i="2"/>
  <c r="K594" i="2" s="1"/>
  <c r="I593" i="2"/>
  <c r="K593" i="2" s="1"/>
  <c r="I592" i="2"/>
  <c r="K592" i="2" s="1"/>
  <c r="I591" i="2"/>
  <c r="K591" i="2" s="1"/>
  <c r="I590" i="2"/>
  <c r="K590" i="2" s="1"/>
  <c r="I589" i="2"/>
  <c r="I588" i="2"/>
  <c r="K588" i="2" s="1"/>
  <c r="I587" i="2"/>
  <c r="K587" i="2" s="1"/>
  <c r="I586" i="2"/>
  <c r="K586" i="2" s="1"/>
  <c r="I585" i="2"/>
  <c r="K585" i="2" s="1"/>
  <c r="I583" i="2"/>
  <c r="K583" i="2" s="1"/>
  <c r="I582" i="2"/>
  <c r="K582" i="2" s="1"/>
  <c r="I581" i="2"/>
  <c r="K581" i="2" s="1"/>
  <c r="I580" i="2"/>
  <c r="K580" i="2" s="1"/>
  <c r="I579" i="2"/>
  <c r="K579" i="2" s="1"/>
  <c r="I577" i="2"/>
  <c r="K577" i="2" s="1"/>
  <c r="I576" i="2"/>
  <c r="K576" i="2" s="1"/>
  <c r="I575" i="2"/>
  <c r="K575" i="2" s="1"/>
  <c r="I574" i="2"/>
  <c r="K574" i="2" s="1"/>
  <c r="I573" i="2"/>
  <c r="K573" i="2" s="1"/>
  <c r="I571" i="2"/>
  <c r="I570" i="2"/>
  <c r="K570" i="2" s="1"/>
  <c r="I569" i="2"/>
  <c r="K569" i="2" s="1"/>
  <c r="I568" i="2"/>
  <c r="K568" i="2" s="1"/>
  <c r="I567" i="2"/>
  <c r="K567" i="2" s="1"/>
  <c r="I565" i="2"/>
  <c r="K565" i="2" s="1"/>
  <c r="I564" i="2"/>
  <c r="K564" i="2" s="1"/>
  <c r="I563" i="2"/>
  <c r="K563" i="2" s="1"/>
  <c r="I562" i="2"/>
  <c r="K562" i="2" s="1"/>
  <c r="I561" i="2"/>
  <c r="K561" i="2" s="1"/>
  <c r="I560" i="2"/>
  <c r="K560" i="2" s="1"/>
  <c r="I559" i="2"/>
  <c r="K559" i="2" s="1"/>
  <c r="I558" i="2"/>
  <c r="K558" i="2" s="1"/>
  <c r="I557" i="2"/>
  <c r="K557" i="2" s="1"/>
  <c r="I556" i="2"/>
  <c r="K556" i="2" s="1"/>
  <c r="I555" i="2"/>
  <c r="K555" i="2" s="1"/>
  <c r="I554" i="2"/>
  <c r="K554" i="2" s="1"/>
  <c r="I553" i="2"/>
  <c r="K553" i="2" s="1"/>
  <c r="I552" i="2"/>
  <c r="K552" i="2" s="1"/>
  <c r="I551" i="2"/>
  <c r="K551" i="2" s="1"/>
  <c r="I550" i="2"/>
  <c r="K550" i="2" s="1"/>
  <c r="I549" i="2"/>
  <c r="K549" i="2" s="1"/>
  <c r="I548" i="2"/>
  <c r="K548" i="2" s="1"/>
  <c r="I547" i="2"/>
  <c r="I546" i="2"/>
  <c r="K546" i="2" s="1"/>
  <c r="I545" i="2"/>
  <c r="K545" i="2" s="1"/>
  <c r="I544" i="2"/>
  <c r="K544" i="2" s="1"/>
  <c r="I542" i="2"/>
  <c r="K542" i="2" s="1"/>
  <c r="I541" i="2"/>
  <c r="K541" i="2" s="1"/>
  <c r="I540" i="2"/>
  <c r="I539" i="2"/>
  <c r="K539" i="2" s="1"/>
  <c r="I537" i="2"/>
  <c r="K537" i="2" s="1"/>
  <c r="I536" i="2"/>
  <c r="K536" i="2" s="1"/>
  <c r="I535" i="2"/>
  <c r="K535" i="2" s="1"/>
  <c r="I534" i="2"/>
  <c r="K534" i="2" s="1"/>
  <c r="I532" i="2"/>
  <c r="K532" i="2" s="1"/>
  <c r="I531" i="2"/>
  <c r="K531" i="2" s="1"/>
  <c r="I530" i="2"/>
  <c r="K530" i="2" s="1"/>
  <c r="I529" i="2"/>
  <c r="K529" i="2" s="1"/>
  <c r="I528" i="2"/>
  <c r="K528" i="2" s="1"/>
  <c r="I527" i="2"/>
  <c r="K527" i="2" s="1"/>
  <c r="I526" i="2"/>
  <c r="K526" i="2" s="1"/>
  <c r="I525" i="2"/>
  <c r="K525" i="2" s="1"/>
  <c r="I523" i="2"/>
  <c r="K523" i="2" s="1"/>
  <c r="I522" i="2"/>
  <c r="K522" i="2" s="1"/>
  <c r="I520" i="2"/>
  <c r="K520" i="2" s="1"/>
  <c r="I519" i="2"/>
  <c r="K519" i="2" s="1"/>
  <c r="I518" i="2"/>
  <c r="K518" i="2" s="1"/>
  <c r="I517" i="2"/>
  <c r="K517" i="2" s="1"/>
  <c r="I515" i="2"/>
  <c r="K515" i="2" s="1"/>
  <c r="I514" i="2"/>
  <c r="K514" i="2" s="1"/>
  <c r="I513" i="2"/>
  <c r="I512" i="2"/>
  <c r="I511" i="2"/>
  <c r="K511" i="2" s="1"/>
  <c r="I510" i="2"/>
  <c r="K510" i="2" s="1"/>
  <c r="I509" i="2"/>
  <c r="K509" i="2" s="1"/>
  <c r="I508" i="2"/>
  <c r="I507" i="2"/>
  <c r="K507" i="2" s="1"/>
  <c r="I506" i="2"/>
  <c r="K506" i="2" s="1"/>
  <c r="I505" i="2"/>
  <c r="I503" i="2"/>
  <c r="K503" i="2" s="1"/>
  <c r="I502" i="2"/>
  <c r="K502" i="2" s="1"/>
  <c r="I501" i="2"/>
  <c r="I499" i="2"/>
  <c r="K499" i="2" s="1"/>
  <c r="I498" i="2"/>
  <c r="K498" i="2" s="1"/>
  <c r="I497" i="2"/>
  <c r="K497" i="2" s="1"/>
  <c r="I496" i="2"/>
  <c r="K496" i="2" s="1"/>
  <c r="I495" i="2"/>
  <c r="K495" i="2" s="1"/>
  <c r="I494" i="2"/>
  <c r="K494" i="2" s="1"/>
  <c r="I493" i="2"/>
  <c r="K493" i="2" s="1"/>
  <c r="I492" i="2"/>
  <c r="K492" i="2" s="1"/>
  <c r="I491" i="2"/>
  <c r="I490" i="2"/>
  <c r="K490" i="2" s="1"/>
  <c r="I489" i="2"/>
  <c r="K489" i="2" s="1"/>
  <c r="I486" i="2"/>
  <c r="K486" i="2" s="1"/>
  <c r="I485" i="2"/>
  <c r="K485" i="2" s="1"/>
  <c r="I483" i="2"/>
  <c r="K483" i="2" s="1"/>
  <c r="K482" i="2"/>
  <c r="I482" i="2"/>
  <c r="I481" i="2"/>
  <c r="K481" i="2" s="1"/>
  <c r="I479" i="2"/>
  <c r="K479" i="2" s="1"/>
  <c r="I477" i="2"/>
  <c r="K477" i="2" s="1"/>
  <c r="I475" i="2"/>
  <c r="K475" i="2" s="1"/>
  <c r="I474" i="2"/>
  <c r="K474" i="2" s="1"/>
  <c r="I473" i="2"/>
  <c r="K473" i="2" s="1"/>
  <c r="I472" i="2"/>
  <c r="K472" i="2" s="1"/>
  <c r="I471" i="2"/>
  <c r="K471" i="2" s="1"/>
  <c r="I469" i="2"/>
  <c r="K469" i="2" s="1"/>
  <c r="I467" i="2"/>
  <c r="K467" i="2" s="1"/>
  <c r="I463" i="2"/>
  <c r="K463" i="2" s="1"/>
  <c r="I462" i="2"/>
  <c r="K462" i="2" s="1"/>
  <c r="I461" i="2"/>
  <c r="K461" i="2" s="1"/>
  <c r="I459" i="2"/>
  <c r="K459" i="2" s="1"/>
  <c r="K458" i="2"/>
  <c r="I458" i="2"/>
  <c r="I457" i="2"/>
  <c r="K457" i="2" s="1"/>
  <c r="I455" i="2"/>
  <c r="K455" i="2" s="1"/>
  <c r="I453" i="2"/>
  <c r="K453" i="2" s="1"/>
  <c r="I452" i="2"/>
  <c r="K452" i="2" s="1"/>
  <c r="I451" i="2"/>
  <c r="K451" i="2" s="1"/>
  <c r="I450" i="2"/>
  <c r="K450" i="2" s="1"/>
  <c r="K449" i="2"/>
  <c r="I449" i="2"/>
  <c r="I448" i="2"/>
  <c r="K448" i="2" s="1"/>
  <c r="I447" i="2"/>
  <c r="I445" i="2"/>
  <c r="I444" i="2"/>
  <c r="K444" i="2" s="1"/>
  <c r="I443" i="2"/>
  <c r="K443" i="2" s="1"/>
  <c r="I441" i="2"/>
  <c r="K441" i="2" s="1"/>
  <c r="I438" i="2"/>
  <c r="K438" i="2" s="1"/>
  <c r="I437" i="2"/>
  <c r="K437" i="2" s="1"/>
  <c r="I435" i="2"/>
  <c r="K435" i="2" s="1"/>
  <c r="K434" i="2"/>
  <c r="I434" i="2"/>
  <c r="I433" i="2"/>
  <c r="K433" i="2" s="1"/>
  <c r="I431" i="2"/>
  <c r="K431" i="2" s="1"/>
  <c r="I429" i="2"/>
  <c r="K429" i="2" s="1"/>
  <c r="I428" i="2"/>
  <c r="K428" i="2" s="1"/>
  <c r="I427" i="2"/>
  <c r="K427" i="2" s="1"/>
  <c r="I426" i="2"/>
  <c r="K426" i="2" s="1"/>
  <c r="I425" i="2"/>
  <c r="K425" i="2" s="1"/>
  <c r="I424" i="2"/>
  <c r="K424" i="2" s="1"/>
  <c r="I423" i="2"/>
  <c r="K423" i="2" s="1"/>
  <c r="I421" i="2"/>
  <c r="K421" i="2" s="1"/>
  <c r="I420" i="2"/>
  <c r="K420" i="2" s="1"/>
  <c r="I419" i="2"/>
  <c r="K419" i="2" s="1"/>
  <c r="I415" i="2"/>
  <c r="K415" i="2" s="1"/>
  <c r="I414" i="2"/>
  <c r="K414" i="2" s="1"/>
  <c r="I413" i="2"/>
  <c r="K413" i="2" s="1"/>
  <c r="I411" i="2"/>
  <c r="K411" i="2" s="1"/>
  <c r="K410" i="2"/>
  <c r="I410" i="2"/>
  <c r="I409" i="2"/>
  <c r="I407" i="2"/>
  <c r="K407" i="2" s="1"/>
  <c r="I405" i="2"/>
  <c r="K405" i="2" s="1"/>
  <c r="I403" i="2"/>
  <c r="K403" i="2" s="1"/>
  <c r="I400" i="2"/>
  <c r="K400" i="2" s="1"/>
  <c r="I397" i="2"/>
  <c r="K397" i="2" s="1"/>
  <c r="I396" i="2"/>
  <c r="I395" i="2"/>
  <c r="K395" i="2" s="1"/>
  <c r="I393" i="2"/>
  <c r="K393" i="2" s="1"/>
  <c r="I390" i="2"/>
  <c r="K390" i="2" s="1"/>
  <c r="I389" i="2"/>
  <c r="K389" i="2" s="1"/>
  <c r="I387" i="2"/>
  <c r="K387" i="2" s="1"/>
  <c r="I386" i="2"/>
  <c r="I385" i="2"/>
  <c r="K385" i="2" s="1"/>
  <c r="K383" i="2"/>
  <c r="I383" i="2"/>
  <c r="I379" i="2"/>
  <c r="K379" i="2" s="1"/>
  <c r="I377" i="2"/>
  <c r="K377" i="2" s="1"/>
  <c r="I376" i="2"/>
  <c r="K376" i="2" s="1"/>
  <c r="I375" i="2"/>
  <c r="K375" i="2" s="1"/>
  <c r="I373" i="2"/>
  <c r="K373" i="2" s="1"/>
  <c r="I371" i="2"/>
  <c r="K371" i="2" s="1"/>
  <c r="K369" i="2"/>
  <c r="I369" i="2"/>
  <c r="I367" i="2"/>
  <c r="K367" i="2" s="1"/>
  <c r="I366" i="2"/>
  <c r="K366" i="2" s="1"/>
  <c r="I365" i="2"/>
  <c r="K365" i="2" s="1"/>
  <c r="I363" i="2"/>
  <c r="K363" i="2" s="1"/>
  <c r="K362" i="2"/>
  <c r="I362" i="2"/>
  <c r="I361" i="2"/>
  <c r="K361" i="2" s="1"/>
  <c r="I359" i="2"/>
  <c r="K359" i="2" s="1"/>
  <c r="I355" i="2"/>
  <c r="K355" i="2" s="1"/>
  <c r="I354" i="2"/>
  <c r="K354" i="2" s="1"/>
  <c r="I353" i="2"/>
  <c r="K353" i="2" s="1"/>
  <c r="I349" i="2"/>
  <c r="K349" i="2" s="1"/>
  <c r="I348" i="2"/>
  <c r="K348" i="2" s="1"/>
  <c r="I347" i="2"/>
  <c r="I345" i="2"/>
  <c r="K345" i="2" s="1"/>
  <c r="I344" i="2"/>
  <c r="K344" i="2" s="1"/>
  <c r="I343" i="2"/>
  <c r="K343" i="2" s="1"/>
  <c r="I342" i="2"/>
  <c r="K342" i="2" s="1"/>
  <c r="I341" i="2"/>
  <c r="K341" i="2" s="1"/>
  <c r="I340" i="2"/>
  <c r="K339" i="2"/>
  <c r="I339" i="2"/>
  <c r="I337" i="2"/>
  <c r="K337" i="2" s="1"/>
  <c r="I336" i="2"/>
  <c r="K336" i="2" s="1"/>
  <c r="I335" i="2"/>
  <c r="K335" i="2" s="1"/>
  <c r="I334" i="2"/>
  <c r="K334" i="2" s="1"/>
  <c r="I333" i="2"/>
  <c r="K333" i="2" s="1"/>
  <c r="I332" i="2"/>
  <c r="K332" i="2" s="1"/>
  <c r="I331" i="2"/>
  <c r="K331" i="2" s="1"/>
  <c r="I329" i="2"/>
  <c r="K329" i="2" s="1"/>
  <c r="I328" i="2"/>
  <c r="I327" i="2"/>
  <c r="K327" i="2" s="1"/>
  <c r="I326" i="2"/>
  <c r="I325" i="2"/>
  <c r="K325" i="2" s="1"/>
  <c r="I324" i="2"/>
  <c r="K324" i="2" s="1"/>
  <c r="I323" i="2"/>
  <c r="K323" i="2" s="1"/>
  <c r="I321" i="2"/>
  <c r="K321" i="2" s="1"/>
  <c r="I320" i="2"/>
  <c r="K320" i="2" s="1"/>
  <c r="I318" i="2"/>
  <c r="I316" i="2"/>
  <c r="K316" i="2" s="1"/>
  <c r="K315" i="2"/>
  <c r="I315" i="2"/>
  <c r="I314" i="2"/>
  <c r="K314" i="2" s="1"/>
  <c r="I313" i="2"/>
  <c r="K313" i="2" s="1"/>
  <c r="I311" i="2"/>
  <c r="K311" i="2" s="1"/>
  <c r="K309" i="2"/>
  <c r="I309" i="2"/>
  <c r="I308" i="2"/>
  <c r="K308" i="2" s="1"/>
  <c r="K307" i="2"/>
  <c r="I307" i="2"/>
  <c r="I305" i="2"/>
  <c r="K305" i="2" s="1"/>
  <c r="I304" i="2"/>
  <c r="I303" i="2"/>
  <c r="K303" i="2" s="1"/>
  <c r="I302" i="2"/>
  <c r="I301" i="2"/>
  <c r="K301" i="2" s="1"/>
  <c r="I300" i="2"/>
  <c r="I299" i="2"/>
  <c r="K299" i="2" s="1"/>
  <c r="I298" i="2"/>
  <c r="K298" i="2" s="1"/>
  <c r="I297" i="2"/>
  <c r="K297" i="2" s="1"/>
  <c r="I295" i="2"/>
  <c r="K295" i="2" s="1"/>
  <c r="I294" i="2"/>
  <c r="I292" i="2"/>
  <c r="K292" i="2" s="1"/>
  <c r="I291" i="2"/>
  <c r="K291" i="2" s="1"/>
  <c r="I290" i="2"/>
  <c r="K290" i="2" s="1"/>
  <c r="K289" i="2"/>
  <c r="I289" i="2"/>
  <c r="I288" i="2"/>
  <c r="I287" i="2"/>
  <c r="K287" i="2" s="1"/>
  <c r="I286" i="2"/>
  <c r="K286" i="2" s="1"/>
  <c r="I285" i="2"/>
  <c r="K285" i="2" s="1"/>
  <c r="I284" i="2"/>
  <c r="K284" i="2" s="1"/>
  <c r="K283" i="2"/>
  <c r="I283" i="2"/>
  <c r="I282" i="2"/>
  <c r="K282" i="2" s="1"/>
  <c r="I281" i="2"/>
  <c r="K281" i="2" s="1"/>
  <c r="I280" i="2"/>
  <c r="K280" i="2" s="1"/>
  <c r="K279" i="2"/>
  <c r="I279" i="2"/>
  <c r="I278" i="2"/>
  <c r="K278" i="2" s="1"/>
  <c r="I277" i="2"/>
  <c r="K277" i="2" s="1"/>
  <c r="I276" i="2"/>
  <c r="I275" i="2"/>
  <c r="K275" i="2" s="1"/>
  <c r="I274" i="2"/>
  <c r="K274" i="2" s="1"/>
  <c r="I273" i="2"/>
  <c r="K273" i="2" s="1"/>
  <c r="I271" i="2"/>
  <c r="K271" i="2" s="1"/>
  <c r="I270" i="2"/>
  <c r="K270" i="2" s="1"/>
  <c r="I269" i="2"/>
  <c r="K269" i="2" s="1"/>
  <c r="I268" i="2"/>
  <c r="K268" i="2" s="1"/>
  <c r="I267" i="2"/>
  <c r="K267" i="2" s="1"/>
  <c r="I266" i="2"/>
  <c r="K266" i="2" s="1"/>
  <c r="I265" i="2"/>
  <c r="K265" i="2" s="1"/>
  <c r="I264" i="2"/>
  <c r="K264" i="2" s="1"/>
  <c r="I263" i="2"/>
  <c r="K263" i="2" s="1"/>
  <c r="I262" i="2"/>
  <c r="K262" i="2" s="1"/>
  <c r="K257" i="2"/>
  <c r="I257" i="2"/>
  <c r="K255" i="2"/>
  <c r="I255" i="2"/>
  <c r="I254" i="2"/>
  <c r="K254" i="2" s="1"/>
  <c r="I253" i="2"/>
  <c r="K253" i="2" s="1"/>
  <c r="I252" i="2"/>
  <c r="K252" i="2" s="1"/>
  <c r="I251" i="2"/>
  <c r="K251" i="2" s="1"/>
  <c r="I250" i="2"/>
  <c r="K250" i="2" s="1"/>
  <c r="I249" i="2"/>
  <c r="K249" i="2" s="1"/>
  <c r="I248" i="2"/>
  <c r="I247" i="2"/>
  <c r="K247" i="2" s="1"/>
  <c r="I246" i="2"/>
  <c r="I244" i="2"/>
  <c r="K244" i="2" s="1"/>
  <c r="I242" i="2"/>
  <c r="K242" i="2" s="1"/>
  <c r="I241" i="2"/>
  <c r="K241" i="2" s="1"/>
  <c r="I240" i="2"/>
  <c r="K240" i="2" s="1"/>
  <c r="I239" i="2"/>
  <c r="I236" i="2"/>
  <c r="K236" i="2" s="1"/>
  <c r="I234" i="2"/>
  <c r="K234" i="2" s="1"/>
  <c r="I232" i="2"/>
  <c r="K232" i="2" s="1"/>
  <c r="K230" i="2"/>
  <c r="I230" i="2"/>
  <c r="I229" i="2"/>
  <c r="K229" i="2" s="1"/>
  <c r="I228" i="2"/>
  <c r="K228" i="2" s="1"/>
  <c r="I226" i="2"/>
  <c r="K226" i="2" s="1"/>
  <c r="K225" i="2"/>
  <c r="I225" i="2"/>
  <c r="I224" i="2"/>
  <c r="K224" i="2" s="1"/>
  <c r="I222" i="2"/>
  <c r="K222" i="2" s="1"/>
  <c r="I220" i="2"/>
  <c r="K220" i="2" s="1"/>
  <c r="I218" i="2"/>
  <c r="K218" i="2" s="1"/>
  <c r="I217" i="2"/>
  <c r="K217" i="2" s="1"/>
  <c r="I216" i="2"/>
  <c r="K216" i="2" s="1"/>
  <c r="I215" i="2"/>
  <c r="I212" i="2"/>
  <c r="K212" i="2" s="1"/>
  <c r="I210" i="2"/>
  <c r="K210" i="2" s="1"/>
  <c r="I208" i="2"/>
  <c r="K208" i="2" s="1"/>
  <c r="K206" i="2"/>
  <c r="I206" i="2"/>
  <c r="I205" i="2"/>
  <c r="K205" i="2" s="1"/>
  <c r="I204" i="2"/>
  <c r="K204" i="2" s="1"/>
  <c r="I202" i="2"/>
  <c r="K202" i="2" s="1"/>
  <c r="K201" i="2"/>
  <c r="I201" i="2"/>
  <c r="I200" i="2"/>
  <c r="K200" i="2" s="1"/>
  <c r="K198" i="2"/>
  <c r="I198" i="2"/>
  <c r="I196" i="2"/>
  <c r="K196" i="2" s="1"/>
  <c r="I194" i="2"/>
  <c r="K194" i="2" s="1"/>
  <c r="I193" i="2"/>
  <c r="K193" i="2" s="1"/>
  <c r="I192" i="2"/>
  <c r="K192" i="2" s="1"/>
  <c r="I191" i="2"/>
  <c r="I188" i="2"/>
  <c r="K188" i="2" s="1"/>
  <c r="I186" i="2"/>
  <c r="K186" i="2" s="1"/>
  <c r="I184" i="2"/>
  <c r="K184" i="2" s="1"/>
  <c r="K182" i="2"/>
  <c r="I182" i="2"/>
  <c r="I181" i="2"/>
  <c r="K181" i="2" s="1"/>
  <c r="I180" i="2"/>
  <c r="K180" i="2" s="1"/>
  <c r="I178" i="2"/>
  <c r="K178" i="2" s="1"/>
  <c r="K177" i="2"/>
  <c r="I177" i="2"/>
  <c r="I176" i="2"/>
  <c r="K176" i="2" s="1"/>
  <c r="K174" i="2"/>
  <c r="I174" i="2"/>
  <c r="I172" i="2"/>
  <c r="K172" i="2" s="1"/>
  <c r="I170" i="2"/>
  <c r="K170" i="2" s="1"/>
  <c r="I169" i="2"/>
  <c r="K169" i="2" s="1"/>
  <c r="I168" i="2"/>
  <c r="K168" i="2" s="1"/>
  <c r="I167" i="2"/>
  <c r="I166" i="2"/>
  <c r="K166" i="2" s="1"/>
  <c r="I164" i="2"/>
  <c r="K164" i="2" s="1"/>
  <c r="I162" i="2"/>
  <c r="K162" i="2" s="1"/>
  <c r="I160" i="2"/>
  <c r="K160" i="2" s="1"/>
  <c r="K158" i="2"/>
  <c r="I158" i="2"/>
  <c r="I157" i="2"/>
  <c r="K157" i="2" s="1"/>
  <c r="I156" i="2"/>
  <c r="K156" i="2" s="1"/>
  <c r="I154" i="2"/>
  <c r="K154" i="2" s="1"/>
  <c r="K153" i="2"/>
  <c r="I153" i="2"/>
  <c r="I152" i="2"/>
  <c r="K152" i="2" s="1"/>
  <c r="K150" i="2"/>
  <c r="I150" i="2"/>
  <c r="I149" i="2"/>
  <c r="K149" i="2" s="1"/>
  <c r="I148" i="2"/>
  <c r="K148" i="2" s="1"/>
  <c r="I146" i="2"/>
  <c r="K146" i="2" s="1"/>
  <c r="I144" i="2"/>
  <c r="K144" i="2" s="1"/>
  <c r="I143" i="2"/>
  <c r="I142" i="2"/>
  <c r="K142" i="2" s="1"/>
  <c r="I140" i="2"/>
  <c r="K140" i="2" s="1"/>
  <c r="I138" i="2"/>
  <c r="K138" i="2" s="1"/>
  <c r="K137" i="2"/>
  <c r="I137" i="2"/>
  <c r="I136" i="2"/>
  <c r="K136" i="2" s="1"/>
  <c r="I133" i="2"/>
  <c r="K133" i="2" s="1"/>
  <c r="I132" i="2"/>
  <c r="I131" i="2"/>
  <c r="K131" i="2" s="1"/>
  <c r="I130" i="2"/>
  <c r="K130" i="2" s="1"/>
  <c r="K128" i="2"/>
  <c r="I128" i="2"/>
  <c r="I127" i="2"/>
  <c r="K127" i="2" s="1"/>
  <c r="I126" i="2"/>
  <c r="K126" i="2" s="1"/>
  <c r="I125" i="2"/>
  <c r="K125" i="2" s="1"/>
  <c r="I123" i="2"/>
  <c r="K123" i="2" s="1"/>
  <c r="I122" i="2"/>
  <c r="K122" i="2" s="1"/>
  <c r="I121" i="2"/>
  <c r="K121" i="2" s="1"/>
  <c r="I120" i="2"/>
  <c r="K120" i="2" s="1"/>
  <c r="I119" i="2"/>
  <c r="K119" i="2" s="1"/>
  <c r="I117" i="2"/>
  <c r="K117" i="2" s="1"/>
  <c r="I115" i="2"/>
  <c r="K115" i="2" s="1"/>
  <c r="I113" i="2"/>
  <c r="K113" i="2" s="1"/>
  <c r="K112" i="2"/>
  <c r="I112" i="2"/>
  <c r="I111" i="2"/>
  <c r="K111" i="2" s="1"/>
  <c r="K110" i="2"/>
  <c r="I110" i="2"/>
  <c r="I109" i="2"/>
  <c r="K109" i="2" s="1"/>
  <c r="I107" i="2"/>
  <c r="K107" i="2" s="1"/>
  <c r="I105" i="2"/>
  <c r="K105" i="2" s="1"/>
  <c r="K104" i="2"/>
  <c r="I104" i="2"/>
  <c r="I103" i="2"/>
  <c r="K103" i="2" s="1"/>
  <c r="I102" i="2"/>
  <c r="K102" i="2" s="1"/>
  <c r="I101" i="2"/>
  <c r="K101" i="2" s="1"/>
  <c r="I99" i="2"/>
  <c r="K99" i="2" s="1"/>
  <c r="I97" i="2"/>
  <c r="K97" i="2" s="1"/>
  <c r="I96" i="2"/>
  <c r="K96" i="2" s="1"/>
  <c r="I95" i="2"/>
  <c r="K95" i="2" s="1"/>
  <c r="I93" i="2"/>
  <c r="K93" i="2" s="1"/>
  <c r="I91" i="2"/>
  <c r="K91" i="2" s="1"/>
  <c r="I89" i="2"/>
  <c r="K89" i="2" s="1"/>
  <c r="K88" i="2"/>
  <c r="I88" i="2"/>
  <c r="I87" i="2"/>
  <c r="K87" i="2" s="1"/>
  <c r="K86" i="2"/>
  <c r="I86" i="2"/>
  <c r="I85" i="2"/>
  <c r="K85" i="2" s="1"/>
  <c r="I83" i="2"/>
  <c r="K83" i="2" s="1"/>
  <c r="I81" i="2"/>
  <c r="K81" i="2" s="1"/>
  <c r="K80" i="2"/>
  <c r="I80" i="2"/>
  <c r="I79" i="2"/>
  <c r="K79" i="2" s="1"/>
  <c r="I77" i="2"/>
  <c r="K77" i="2" s="1"/>
  <c r="I75" i="2"/>
  <c r="K75" i="2" s="1"/>
  <c r="I73" i="2"/>
  <c r="K73" i="2" s="1"/>
  <c r="I72" i="2"/>
  <c r="K72" i="2" s="1"/>
  <c r="I71" i="2"/>
  <c r="K71" i="2" s="1"/>
  <c r="I69" i="2"/>
  <c r="K69" i="2" s="1"/>
  <c r="I67" i="2"/>
  <c r="K67" i="2" s="1"/>
  <c r="I65" i="2"/>
  <c r="K65" i="2" s="1"/>
  <c r="K64" i="2"/>
  <c r="I64" i="2"/>
  <c r="I63" i="2"/>
  <c r="K63" i="2" s="1"/>
  <c r="K62" i="2"/>
  <c r="I62" i="2"/>
  <c r="I61" i="2"/>
  <c r="K61" i="2" s="1"/>
  <c r="I59" i="2"/>
  <c r="K59" i="2" s="1"/>
  <c r="I57" i="2"/>
  <c r="K57" i="2" s="1"/>
  <c r="K56" i="2"/>
  <c r="I56" i="2"/>
  <c r="I55" i="2"/>
  <c r="K55" i="2" s="1"/>
  <c r="I54" i="2"/>
  <c r="K54" i="2" s="1"/>
  <c r="I53" i="2"/>
  <c r="K53" i="2" s="1"/>
  <c r="I51" i="2"/>
  <c r="K51" i="2" s="1"/>
  <c r="I49" i="2"/>
  <c r="K49" i="2" s="1"/>
  <c r="I48" i="2"/>
  <c r="K48" i="2" s="1"/>
  <c r="I47" i="2"/>
  <c r="K47" i="2" s="1"/>
  <c r="I45" i="2"/>
  <c r="K45" i="2" s="1"/>
  <c r="I43" i="2"/>
  <c r="K43" i="2" s="1"/>
  <c r="I41" i="2"/>
  <c r="K41" i="2" s="1"/>
  <c r="K40" i="2"/>
  <c r="I40" i="2"/>
  <c r="I39" i="2"/>
  <c r="K39" i="2" s="1"/>
  <c r="K38" i="2"/>
  <c r="I38" i="2"/>
  <c r="I37" i="2"/>
  <c r="K37" i="2" s="1"/>
  <c r="I36" i="2"/>
  <c r="K36" i="2" s="1"/>
  <c r="I35" i="2"/>
  <c r="K35" i="2" s="1"/>
  <c r="I34" i="2"/>
  <c r="K34" i="2" s="1"/>
  <c r="I33" i="2"/>
  <c r="K33" i="2" s="1"/>
  <c r="I32" i="2"/>
  <c r="K32" i="2" s="1"/>
  <c r="I31" i="2"/>
  <c r="K31" i="2" s="1"/>
  <c r="I30" i="2"/>
  <c r="K30" i="2" s="1"/>
  <c r="I29" i="2"/>
  <c r="K29" i="2" s="1"/>
  <c r="I28" i="2"/>
  <c r="K28" i="2" s="1"/>
  <c r="I27" i="2"/>
  <c r="K27" i="2" s="1"/>
  <c r="I26" i="2"/>
  <c r="K26" i="2" s="1"/>
  <c r="I25" i="2"/>
  <c r="K25" i="2" s="1"/>
  <c r="I24" i="2"/>
  <c r="K24" i="2" s="1"/>
  <c r="I23" i="2"/>
  <c r="K23" i="2" s="1"/>
  <c r="I22" i="2"/>
  <c r="K22" i="2" s="1"/>
  <c r="I21" i="2"/>
  <c r="K21" i="2" s="1"/>
  <c r="I20" i="2"/>
  <c r="K20" i="2" s="1"/>
  <c r="I19" i="2"/>
  <c r="K19" i="2" s="1"/>
  <c r="I18" i="2"/>
  <c r="K18" i="2" s="1"/>
  <c r="I17" i="2"/>
  <c r="K17" i="2" s="1"/>
  <c r="I16" i="2"/>
  <c r="K16" i="2" s="1"/>
  <c r="I15" i="2"/>
  <c r="K15" i="2" s="1"/>
  <c r="I14" i="2"/>
  <c r="K14" i="2" s="1"/>
  <c r="I13" i="2"/>
  <c r="K13" i="2" s="1"/>
  <c r="I12" i="2"/>
  <c r="K12" i="2" s="1"/>
  <c r="I11" i="2"/>
  <c r="K11" i="2" s="1"/>
  <c r="I10" i="2"/>
  <c r="K10" i="2" s="1"/>
  <c r="I9" i="2"/>
  <c r="K9" i="2" s="1"/>
  <c r="I8" i="2"/>
  <c r="K8" i="2" s="1"/>
  <c r="I44" i="2" l="1"/>
  <c r="K44" i="2" s="1"/>
  <c r="I68" i="2"/>
  <c r="K68" i="2" s="1"/>
  <c r="I92" i="2"/>
  <c r="K92" i="2" s="1"/>
  <c r="I116" i="2"/>
  <c r="K116" i="2" s="1"/>
  <c r="I134" i="2"/>
  <c r="K134" i="2" s="1"/>
  <c r="K167" i="2"/>
  <c r="K191" i="2"/>
  <c r="K215" i="2"/>
  <c r="K239" i="2"/>
  <c r="I259" i="2"/>
  <c r="K259" i="2" s="1"/>
  <c r="I319" i="2"/>
  <c r="K319" i="2" s="1"/>
  <c r="I322" i="2"/>
  <c r="K322" i="2" s="1"/>
  <c r="I42" i="2"/>
  <c r="K42" i="2" s="1"/>
  <c r="I66" i="2"/>
  <c r="K66" i="2" s="1"/>
  <c r="I90" i="2"/>
  <c r="K90" i="2" s="1"/>
  <c r="I114" i="2"/>
  <c r="K114" i="2" s="1"/>
  <c r="I155" i="2"/>
  <c r="K155" i="2" s="1"/>
  <c r="I179" i="2"/>
  <c r="K179" i="2" s="1"/>
  <c r="I203" i="2"/>
  <c r="K203" i="2" s="1"/>
  <c r="I227" i="2"/>
  <c r="K227" i="2" s="1"/>
  <c r="K246" i="2"/>
  <c r="K132" i="2"/>
  <c r="I60" i="2"/>
  <c r="K60" i="2" s="1"/>
  <c r="I84" i="2"/>
  <c r="K84" i="2" s="1"/>
  <c r="I108" i="2"/>
  <c r="K108" i="2" s="1"/>
  <c r="I151" i="2"/>
  <c r="K151" i="2" s="1"/>
  <c r="I175" i="2"/>
  <c r="K175" i="2" s="1"/>
  <c r="I199" i="2"/>
  <c r="K199" i="2" s="1"/>
  <c r="I223" i="2"/>
  <c r="K223" i="2" s="1"/>
  <c r="I260" i="2"/>
  <c r="K260" i="2" s="1"/>
  <c r="I296" i="2"/>
  <c r="K296" i="2" s="1"/>
  <c r="I58" i="2"/>
  <c r="K58" i="2" s="1"/>
  <c r="I82" i="2"/>
  <c r="K82" i="2" s="1"/>
  <c r="I106" i="2"/>
  <c r="K106" i="2" s="1"/>
  <c r="I161" i="2"/>
  <c r="K161" i="2" s="1"/>
  <c r="I185" i="2"/>
  <c r="K185" i="2" s="1"/>
  <c r="I209" i="2"/>
  <c r="K209" i="2" s="1"/>
  <c r="I233" i="2"/>
  <c r="K233" i="2" s="1"/>
  <c r="K288" i="2"/>
  <c r="I312" i="2"/>
  <c r="K312" i="2" s="1"/>
  <c r="I78" i="2"/>
  <c r="K78" i="2" s="1"/>
  <c r="I190" i="2"/>
  <c r="K190" i="2" s="1"/>
  <c r="I214" i="2"/>
  <c r="K214" i="2" s="1"/>
  <c r="I238" i="2"/>
  <c r="K238" i="2" s="1"/>
  <c r="I52" i="2"/>
  <c r="K52" i="2" s="1"/>
  <c r="I76" i="2"/>
  <c r="K76" i="2" s="1"/>
  <c r="I100" i="2"/>
  <c r="K100" i="2" s="1"/>
  <c r="I124" i="2"/>
  <c r="K124" i="2" s="1"/>
  <c r="I147" i="2"/>
  <c r="K147" i="2" s="1"/>
  <c r="I171" i="2"/>
  <c r="K171" i="2" s="1"/>
  <c r="I195" i="2"/>
  <c r="K195" i="2" s="1"/>
  <c r="I219" i="2"/>
  <c r="K219" i="2" s="1"/>
  <c r="I243" i="2"/>
  <c r="K243" i="2" s="1"/>
  <c r="K318" i="2"/>
  <c r="I50" i="2"/>
  <c r="K50" i="2" s="1"/>
  <c r="I74" i="2"/>
  <c r="K74" i="2" s="1"/>
  <c r="I98" i="2"/>
  <c r="K98" i="2" s="1"/>
  <c r="I145" i="2"/>
  <c r="K145" i="2" s="1"/>
  <c r="I261" i="2"/>
  <c r="K261" i="2" s="1"/>
  <c r="K276" i="2"/>
  <c r="I310" i="2"/>
  <c r="K310" i="2" s="1"/>
  <c r="K340" i="2"/>
  <c r="I46" i="2"/>
  <c r="K46" i="2" s="1"/>
  <c r="I70" i="2"/>
  <c r="K70" i="2" s="1"/>
  <c r="I94" i="2"/>
  <c r="K94" i="2" s="1"/>
  <c r="I118" i="2"/>
  <c r="K118" i="2" s="1"/>
  <c r="I129" i="2"/>
  <c r="K129" i="2" s="1"/>
  <c r="K143" i="2"/>
  <c r="I256" i="2"/>
  <c r="K256" i="2" s="1"/>
  <c r="I272" i="2"/>
  <c r="K272" i="2" s="1"/>
  <c r="K300" i="2"/>
  <c r="I338" i="2"/>
  <c r="K338" i="2" s="1"/>
  <c r="I173" i="2"/>
  <c r="K173" i="2" s="1"/>
  <c r="I197" i="2"/>
  <c r="K197" i="2" s="1"/>
  <c r="I221" i="2"/>
  <c r="K221" i="2" s="1"/>
  <c r="I245" i="2"/>
  <c r="K245" i="2" s="1"/>
  <c r="K294" i="2"/>
  <c r="I306" i="2"/>
  <c r="K306" i="2" s="1"/>
  <c r="K248" i="2"/>
  <c r="I141" i="2"/>
  <c r="K141" i="2" s="1"/>
  <c r="I165" i="2"/>
  <c r="K165" i="2" s="1"/>
  <c r="I189" i="2"/>
  <c r="K189" i="2" s="1"/>
  <c r="I213" i="2"/>
  <c r="K213" i="2" s="1"/>
  <c r="I237" i="2"/>
  <c r="K237" i="2" s="1"/>
  <c r="K304" i="2"/>
  <c r="I372" i="2"/>
  <c r="K372" i="2" s="1"/>
  <c r="I139" i="2"/>
  <c r="K139" i="2" s="1"/>
  <c r="I163" i="2"/>
  <c r="K163" i="2" s="1"/>
  <c r="I187" i="2"/>
  <c r="K187" i="2" s="1"/>
  <c r="I211" i="2"/>
  <c r="K211" i="2" s="1"/>
  <c r="I235" i="2"/>
  <c r="K235" i="2" s="1"/>
  <c r="I330" i="2"/>
  <c r="K330" i="2" s="1"/>
  <c r="I380" i="2"/>
  <c r="K380" i="2" s="1"/>
  <c r="K447" i="2"/>
  <c r="I135" i="2"/>
  <c r="K135" i="2" s="1"/>
  <c r="I159" i="2"/>
  <c r="K159" i="2" s="1"/>
  <c r="I183" i="2"/>
  <c r="K183" i="2" s="1"/>
  <c r="I207" i="2"/>
  <c r="K207" i="2" s="1"/>
  <c r="I231" i="2"/>
  <c r="K231" i="2" s="1"/>
  <c r="I258" i="2"/>
  <c r="K258" i="2" s="1"/>
  <c r="I293" i="2"/>
  <c r="K293" i="2" s="1"/>
  <c r="K302" i="2"/>
  <c r="K328" i="2"/>
  <c r="I357" i="2"/>
  <c r="K357" i="2" s="1"/>
  <c r="K386" i="2"/>
  <c r="I399" i="2"/>
  <c r="K399" i="2" s="1"/>
  <c r="K347" i="2"/>
  <c r="I439" i="2"/>
  <c r="K439" i="2" s="1"/>
  <c r="I317" i="2"/>
  <c r="K317" i="2" s="1"/>
  <c r="K326" i="2"/>
  <c r="I368" i="2"/>
  <c r="K368" i="2" s="1"/>
  <c r="I381" i="2"/>
  <c r="K381" i="2" s="1"/>
  <c r="I351" i="2"/>
  <c r="K351" i="2" s="1"/>
  <c r="I356" i="2"/>
  <c r="K356" i="2" s="1"/>
  <c r="I378" i="2"/>
  <c r="K378" i="2" s="1"/>
  <c r="K396" i="2"/>
  <c r="I401" i="2"/>
  <c r="K401" i="2" s="1"/>
  <c r="I417" i="2"/>
  <c r="K417" i="2" s="1"/>
  <c r="I543" i="2"/>
  <c r="K543" i="2" s="1"/>
  <c r="I391" i="2"/>
  <c r="K391" i="2" s="1"/>
  <c r="K409" i="2"/>
  <c r="I487" i="2"/>
  <c r="K487" i="2" s="1"/>
  <c r="I504" i="2"/>
  <c r="K504" i="2" s="1"/>
  <c r="K589" i="2"/>
  <c r="I404" i="2"/>
  <c r="K404" i="2" s="1"/>
  <c r="K445" i="2"/>
  <c r="I476" i="2"/>
  <c r="K476" i="2" s="1"/>
  <c r="I521" i="2"/>
  <c r="K521" i="2" s="1"/>
  <c r="K540" i="2"/>
  <c r="I465" i="2"/>
  <c r="K465" i="2" s="1"/>
  <c r="K501" i="2"/>
  <c r="I538" i="2"/>
  <c r="K538" i="2" s="1"/>
  <c r="K513" i="2"/>
  <c r="I352" i="2"/>
  <c r="K352" i="2" s="1"/>
  <c r="I402" i="2"/>
  <c r="K402" i="2" s="1"/>
  <c r="I516" i="2"/>
  <c r="K516" i="2" s="1"/>
  <c r="I533" i="2"/>
  <c r="K533" i="2" s="1"/>
  <c r="K547" i="2"/>
  <c r="K491" i="2"/>
  <c r="K508" i="2"/>
  <c r="K607" i="2"/>
  <c r="I350" i="2"/>
  <c r="K350" i="2" s="1"/>
  <c r="I374" i="2"/>
  <c r="K374" i="2" s="1"/>
  <c r="I398" i="2"/>
  <c r="K398" i="2" s="1"/>
  <c r="I422" i="2"/>
  <c r="K422" i="2" s="1"/>
  <c r="I446" i="2"/>
  <c r="K446" i="2" s="1"/>
  <c r="I470" i="2"/>
  <c r="K470" i="2" s="1"/>
  <c r="I524" i="2"/>
  <c r="K524" i="2" s="1"/>
  <c r="I578" i="2"/>
  <c r="K578" i="2" s="1"/>
  <c r="I608" i="2"/>
  <c r="K608" i="2" s="1"/>
  <c r="I468" i="2"/>
  <c r="K468" i="2" s="1"/>
  <c r="K512" i="2"/>
  <c r="I346" i="2"/>
  <c r="K346" i="2" s="1"/>
  <c r="I370" i="2"/>
  <c r="K370" i="2" s="1"/>
  <c r="I394" i="2"/>
  <c r="K394" i="2" s="1"/>
  <c r="I418" i="2"/>
  <c r="K418" i="2" s="1"/>
  <c r="I442" i="2"/>
  <c r="K442" i="2" s="1"/>
  <c r="I466" i="2"/>
  <c r="K466" i="2" s="1"/>
  <c r="I500" i="2"/>
  <c r="K500" i="2" s="1"/>
  <c r="I566" i="2"/>
  <c r="K566" i="2" s="1"/>
  <c r="I392" i="2"/>
  <c r="K392" i="2" s="1"/>
  <c r="I416" i="2"/>
  <c r="K416" i="2" s="1"/>
  <c r="I440" i="2"/>
  <c r="K440" i="2" s="1"/>
  <c r="I464" i="2"/>
  <c r="K464" i="2" s="1"/>
  <c r="I488" i="2"/>
  <c r="K488" i="2" s="1"/>
  <c r="I596" i="2"/>
  <c r="K596" i="2" s="1"/>
  <c r="I364" i="2"/>
  <c r="K364" i="2" s="1"/>
  <c r="I388" i="2"/>
  <c r="K388" i="2" s="1"/>
  <c r="I412" i="2"/>
  <c r="K412" i="2" s="1"/>
  <c r="I436" i="2"/>
  <c r="K436" i="2" s="1"/>
  <c r="I460" i="2"/>
  <c r="K460" i="2" s="1"/>
  <c r="I484" i="2"/>
  <c r="K484" i="2" s="1"/>
  <c r="K505" i="2"/>
  <c r="K571" i="2"/>
  <c r="I584" i="2"/>
  <c r="K584" i="2" s="1"/>
  <c r="I604" i="2"/>
  <c r="K604" i="2" s="1"/>
  <c r="K626" i="2"/>
  <c r="I360" i="2"/>
  <c r="K360" i="2" s="1"/>
  <c r="I384" i="2"/>
  <c r="K384" i="2" s="1"/>
  <c r="I408" i="2"/>
  <c r="K408" i="2" s="1"/>
  <c r="I432" i="2"/>
  <c r="K432" i="2" s="1"/>
  <c r="I456" i="2"/>
  <c r="K456" i="2" s="1"/>
  <c r="I480" i="2"/>
  <c r="K480" i="2" s="1"/>
  <c r="I572" i="2"/>
  <c r="K572" i="2" s="1"/>
  <c r="I358" i="2"/>
  <c r="K358" i="2" s="1"/>
  <c r="I382" i="2"/>
  <c r="K382" i="2" s="1"/>
  <c r="I406" i="2"/>
  <c r="K406" i="2" s="1"/>
  <c r="I430" i="2"/>
  <c r="K430" i="2" s="1"/>
  <c r="I454" i="2"/>
  <c r="K454" i="2" s="1"/>
  <c r="I478" i="2"/>
  <c r="K478" i="2" s="1"/>
  <c r="I602" i="2"/>
  <c r="K602" i="2" s="1"/>
  <c r="K638" i="2"/>
  <c r="K625" i="2"/>
  <c r="K649" i="2"/>
  <c r="K654" i="2"/>
</calcChain>
</file>

<file path=xl/sharedStrings.xml><?xml version="1.0" encoding="utf-8"?>
<sst xmlns="http://schemas.openxmlformats.org/spreadsheetml/2006/main" count="1386" uniqueCount="708">
  <si>
    <t>Illinois Department of HealthCare and Family Services</t>
  </si>
  <si>
    <t>Staffing Incentive Calculation</t>
  </si>
  <si>
    <t>October 1, 2025 Rate Period</t>
  </si>
  <si>
    <t>Phase-in Considerations</t>
  </si>
  <si>
    <t>Adj Factor</t>
  </si>
  <si>
    <t>Benchmark</t>
  </si>
  <si>
    <t>Current Period</t>
  </si>
  <si>
    <t>RUG HPRD %</t>
  </si>
  <si>
    <t>PDPM HPRD %</t>
  </si>
  <si>
    <t>Provider Info File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</si>
  <si>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</si>
  <si>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</si>
  <si>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</si>
  <si>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</si>
  <si>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</si>
  <si>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</si>
  <si>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Statutory Adjustment Factor</t>
  </si>
  <si>
    <t>CMS Reported Case Mix Hours</t>
  </si>
  <si>
    <t>Benchmark National Avg. Reported Staffing</t>
  </si>
  <si>
    <t>Current Period National Avg. Reported Staffing</t>
  </si>
  <si>
    <t xml:space="preserve">IL Adj Facility  Case Mix HPRD </t>
  </si>
  <si>
    <t>7/1/2024 Case Mix HPRD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</si>
  <si>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</si>
  <si>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</si>
  <si>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</si>
  <si>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</si>
  <si>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</si>
  <si>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</si>
  <si>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</si>
  <si>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</si>
  <si>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</si>
  <si>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LA BELLA OF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</si>
  <si>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</si>
  <si>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</si>
  <si>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</si>
  <si>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</si>
  <si>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</si>
  <si>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</si>
  <si>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</si>
  <si>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</si>
  <si>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</si>
  <si>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</si>
  <si>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</si>
  <si>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</si>
  <si>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</si>
  <si>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</si>
  <si>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</si>
  <si>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</si>
  <si>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</si>
  <si>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</si>
  <si>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</si>
  <si>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</si>
  <si>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</si>
  <si>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</si>
  <si>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</si>
  <si>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</si>
  <si>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</si>
  <si>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</si>
  <si>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</si>
  <si>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</si>
  <si>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ARCADIA CARE ALEDO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</si>
  <si>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</si>
  <si>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</si>
  <si>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</si>
  <si>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</si>
  <si>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</si>
  <si>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</si>
  <si>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</si>
  <si>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</si>
  <si>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</si>
  <si>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</si>
  <si>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HAVEN OF BRIDGEPORT, THE</t>
  </si>
  <si>
    <t>APERION CARE BURBANK</t>
  </si>
  <si>
    <t>ARCADIA CARE ON THE HILL</t>
  </si>
  <si>
    <t>APERION CARE CHICAGO HEIGHTS</t>
  </si>
  <si>
    <t>APERION CARE DOLTON</t>
  </si>
  <si>
    <t>APERION CARE ELGIN</t>
  </si>
  <si>
    <t>ALIYA OF EVANSTON</t>
  </si>
  <si>
    <t>FAIRFIELD SENIOR LIVING AND RE</t>
  </si>
  <si>
    <t>APERION CARE FOREST PARK</t>
  </si>
  <si>
    <t>ALIYA OF GLENWOOD</t>
  </si>
  <si>
    <t>ALIYA OF HIGHWOOD</t>
  </si>
  <si>
    <t>APERION CARE INTERNATIONAL</t>
  </si>
  <si>
    <t>ARCADIA CARE JACKSONVILLE</t>
  </si>
  <si>
    <t>AVENUES AT ARCADIA LITCHFIELD</t>
  </si>
  <si>
    <t>14E264</t>
  </si>
  <si>
    <t>GOLDWATER CARE MARSEILLES</t>
  </si>
  <si>
    <t>BRIA OF MASCOUTAH LLC</t>
  </si>
  <si>
    <t>APERION CARE MIDLOTHIAN</t>
  </si>
  <si>
    <t>ARCADIA CARE MORTON</t>
  </si>
  <si>
    <t>APERION CARE OAK LAWN</t>
  </si>
  <si>
    <t>ARCADIA CARE PEORIA HEIGHTS</t>
  </si>
  <si>
    <t>ALIYA OF PALATINE</t>
  </si>
  <si>
    <t>GOLDWATER CARE PRINCETON</t>
  </si>
  <si>
    <t>GOLDWATER CARE SPRING VALLEY</t>
  </si>
  <si>
    <t>AVENUES AT ARCADIA SPRINGFIELD</t>
  </si>
  <si>
    <t>14E847</t>
  </si>
  <si>
    <t>HAVEN OF ST. ELMO, THE</t>
  </si>
  <si>
    <t>GOLDWATER CARE TOLUCA</t>
  </si>
  <si>
    <t>APERION CARE WEST CHICAGO</t>
  </si>
  <si>
    <t>RYZE AT THE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</si>
  <si>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</si>
  <si>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</si>
  <si>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</si>
  <si>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</si>
  <si>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</si>
  <si>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</si>
  <si>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LA BELLA OF DANVILLE</t>
  </si>
  <si>
    <t>HAVEN OF ARCOLA, THE</t>
  </si>
  <si>
    <t>ARISTA HEALTHCARE</t>
  </si>
  <si>
    <t>ARTHUR HOME</t>
  </si>
  <si>
    <t>ASBURY COURT NURSING &amp; REHAB</t>
  </si>
  <si>
    <t>ASBURY GARDENS NSG AND REHAB</t>
  </si>
  <si>
    <t>AVENUES AT QUAD CITIES</t>
  </si>
  <si>
    <t>14E361</t>
  </si>
  <si>
    <t>OAKS AT BARTLETT, THE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</si>
  <si>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</si>
  <si>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</si>
  <si>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</si>
  <si>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</si>
  <si>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</si>
  <si>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</si>
  <si>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</si>
  <si>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</si>
  <si>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</si>
  <si>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</si>
  <si>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</si>
  <si>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</si>
  <si>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</si>
  <si>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</si>
  <si>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</si>
  <si>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</si>
  <si>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</si>
  <si>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&amp; REHAB CTR</t>
  </si>
  <si>
    <t>BELLA TERRA MORTON GROVE</t>
  </si>
  <si>
    <t>BELLA TERRA STREAMWOOD</t>
  </si>
  <si>
    <t>BELLA TERRA WHEELING</t>
  </si>
  <si>
    <t>HAVEN OF BEMENT, THE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</si>
  <si>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</si>
  <si>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</si>
  <si>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</si>
  <si>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</si>
  <si>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</si>
  <si>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</si>
  <si>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</si>
  <si>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</si>
  <si>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</si>
  <si>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EVERCARE OF BREESE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</si>
  <si>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</si>
  <si>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</si>
  <si>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</si>
  <si>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</si>
  <si>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</si>
  <si>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</si>
  <si>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</si>
  <si>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</si>
  <si>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</si>
  <si>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SPRINGFIELD SUITES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</si>
  <si>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</si>
  <si>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</si>
  <si>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</si>
  <si>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</si>
  <si>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</si>
  <si>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</si>
  <si>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</si>
  <si>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</si>
  <si>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LA BELLA OF EDWARDSVILLE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</si>
  <si>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</si>
  <si>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</si>
  <si>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</si>
  <si>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</si>
  <si>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</si>
  <si>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REHAB AND NURSING</t>
  </si>
  <si>
    <t>CASEYVILLE NRSG AND REHAB CTR</t>
  </si>
  <si>
    <t>CEDAR RIDGE HEALTH &amp; REHAB CEN</t>
  </si>
  <si>
    <t>CELEBRATE SENIOR LIVING OF MOL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</si>
  <si>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</si>
  <si>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</si>
  <si>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</si>
  <si>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</si>
  <si>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</si>
  <si>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</si>
  <si>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</si>
  <si>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</si>
  <si>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</si>
  <si>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</si>
  <si>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</si>
  <si>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</si>
  <si>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</si>
  <si>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</si>
  <si>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</si>
  <si>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</si>
  <si>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</si>
  <si>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</si>
  <si>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</si>
  <si>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</si>
  <si>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EVERCARE OF COLLINSVILLE</t>
  </si>
  <si>
    <t>GOLDWATER CARE DANVILLE</t>
  </si>
  <si>
    <t>COMMUNITY CARE CENTER</t>
  </si>
  <si>
    <t>CONCORDIA VILLAGE CARE CENTER</t>
  </si>
  <si>
    <t>CONTINENTAL NURSING REHAB CTR</t>
  </si>
  <si>
    <t>GOLDWATER CARE PEORIA HEIGHTS</t>
  </si>
  <si>
    <t>COULTERVILLE REHAB AND HCC</t>
  </si>
  <si>
    <t>COUNTRY HEALTH</t>
  </si>
  <si>
    <t>COUNTRYSIDE NURSING AND REHAB</t>
  </si>
  <si>
    <t>COUNTRYSIDE CARE CENTER</t>
  </si>
  <si>
    <t>COVENANT LIVING - WINDSOR PARK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</si>
  <si>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</si>
  <si>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</si>
  <si>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</si>
  <si>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</si>
  <si>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</si>
  <si>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</si>
  <si>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</si>
  <si>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</si>
  <si>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</si>
  <si>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</si>
  <si>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PEARL OF ST. CHARLES, THE</t>
  </si>
  <si>
    <t>DUQUOIN NURSING &amp; REHABILITATI</t>
  </si>
  <si>
    <t>EAST BANK CENTER</t>
  </si>
  <si>
    <t>EASTSIDE HEALTH AND REHAB CENT</t>
  </si>
  <si>
    <t>EASTVIEW HEALTHCARE AND SENIOR</t>
  </si>
  <si>
    <t>EDEN VILLAGE</t>
  </si>
  <si>
    <t>EVERCARE OF EDWARDSVILLE</t>
  </si>
  <si>
    <t>EFFINGHAM HEALTHCARE AND SENIO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</si>
  <si>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</si>
  <si>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</si>
  <si>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</si>
  <si>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</si>
  <si>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</si>
  <si>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</si>
  <si>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</si>
  <si>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</si>
  <si>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</si>
  <si>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CELEBRATE SENIOR LIVING OF NIL</t>
  </si>
  <si>
    <t>ELMHURST EXTENDED CARE CENTER</t>
  </si>
  <si>
    <t>AU WELL CARE HOME INC</t>
  </si>
  <si>
    <t>HIGHLIGHT HEALTHCARE OF AURORA</t>
  </si>
  <si>
    <t>KENWOOD VILLAGE NURSING AND RE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</si>
  <si>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</si>
  <si>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</si>
  <si>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</si>
  <si>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</si>
  <si>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</si>
  <si>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</si>
  <si>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</si>
  <si>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</si>
  <si>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</si>
  <si>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</si>
  <si>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HAVEN OF FARMER CITY, THE</t>
  </si>
  <si>
    <t>FARMINGTON VILLAGE NURSING AND</t>
  </si>
  <si>
    <t>FAYETTE COUNTY HOSPITAL NH</t>
  </si>
  <si>
    <t>FIRESIDE HOUSE OF CENTRALIA</t>
  </si>
  <si>
    <t>FLANAGAN REHABILITATION HCC</t>
  </si>
  <si>
    <t>AXIOM GARDENS OF FLORA</t>
  </si>
  <si>
    <t>AXIOM HEALTHCARE OF FLORA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</si>
  <si>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</si>
  <si>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</si>
  <si>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</si>
  <si>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</si>
  <si>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</si>
  <si>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PEARL OF ELGIN, THE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</si>
  <si>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</si>
  <si>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</si>
  <si>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</si>
  <si>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</si>
  <si>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</si>
  <si>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</si>
  <si>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</si>
  <si>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ENCORE VILLAGE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</si>
  <si>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</si>
  <si>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</si>
  <si>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</si>
  <si>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</si>
  <si>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</si>
  <si>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</si>
  <si>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</si>
  <si>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NEIGHBORS HEALTH CENTER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</si>
  <si>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</si>
  <si>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</si>
  <si>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</si>
  <si>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</si>
  <si>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</si>
  <si>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</si>
  <si>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</si>
  <si>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</si>
  <si>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</si>
  <si>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</si>
  <si>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</si>
  <si>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</si>
  <si>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</si>
  <si>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</si>
  <si>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</si>
  <si>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</si>
  <si>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</si>
  <si>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</si>
  <si>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</si>
  <si>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</si>
  <si>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</si>
  <si>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</si>
  <si>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</si>
  <si>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</si>
  <si>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</si>
  <si>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</si>
  <si>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</si>
  <si>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</si>
  <si>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</si>
  <si>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</si>
  <si>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</si>
  <si>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HEALTHCARE AND REHABIL</t>
  </si>
  <si>
    <t>ARCADIA CARE HAVANA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</si>
  <si>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</si>
  <si>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</si>
  <si>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</si>
  <si>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</si>
  <si>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</si>
  <si>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</si>
  <si>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</si>
  <si>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</si>
  <si>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</si>
  <si>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</si>
  <si>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</si>
  <si>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</si>
  <si>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</si>
  <si>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</si>
  <si>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</si>
  <si>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</si>
  <si>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</si>
  <si>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</si>
  <si>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</si>
  <si>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</si>
  <si>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</si>
  <si>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</si>
  <si>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</si>
  <si>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</si>
  <si>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</si>
  <si>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</si>
  <si>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</si>
  <si>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</si>
  <si>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</si>
  <si>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</si>
  <si>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</si>
  <si>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</si>
  <si>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</si>
  <si>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</si>
  <si>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</si>
  <si>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</si>
  <si>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</si>
  <si>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</si>
  <si>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</si>
  <si>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</si>
  <si>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</si>
  <si>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ARC AT HICKORY POINT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</si>
  <si>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</si>
  <si>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</si>
  <si>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</si>
  <si>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</si>
  <si>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</si>
  <si>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</si>
  <si>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</si>
  <si>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</si>
  <si>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</si>
  <si>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ALIYA OF PALOS PARK</t>
  </si>
  <si>
    <t>HOPE CREEK NURSING AND REHABIL</t>
  </si>
  <si>
    <t>HAVEN OF MEADOWBROOK, THE</t>
  </si>
  <si>
    <t>SILVIS CENTER FOR NURSING REHA</t>
  </si>
  <si>
    <t>IMBODEN CREEK SENIOR LIVING AN</t>
  </si>
  <si>
    <t>BRIA OF ALTON LP</t>
  </si>
  <si>
    <t>INTEGRITY HC OF ANNA</t>
  </si>
  <si>
    <t>BELLEVILLE HEALTHCARE CENTER L</t>
  </si>
  <si>
    <t>INTEGRITY HC OF CARBONDALE</t>
  </si>
  <si>
    <t>INTEGRITY HC OF COBDEN</t>
  </si>
  <si>
    <t>BRIA OF COLUMBIA LP</t>
  </si>
  <si>
    <t>BRIA OF GODFREY LP</t>
  </si>
  <si>
    <t>INTEGRITY HC OF HERRIN</t>
  </si>
  <si>
    <t>INTEGRITY HC OF MARION</t>
  </si>
  <si>
    <t>BRIA OF WOODRIVER LP</t>
  </si>
  <si>
    <t>INVERNESS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</si>
  <si>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</si>
  <si>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</si>
  <si>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</si>
  <si>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</si>
  <si>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</si>
  <si>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</si>
  <si>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</si>
  <si>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KENSINGTON PLACE NRSG REHAB</t>
  </si>
  <si>
    <t>ARCADIA CARE KEWANEE</t>
  </si>
  <si>
    <t>LACON REHAB AND NURSING</t>
  </si>
  <si>
    <t>NORTHBROOK HEALTH AND REHAB LL</t>
  </si>
  <si>
    <t>LAKEFRONT NURSING &amp; REHAB CENT</t>
  </si>
  <si>
    <t>LAKELAND REHAB AND HCC</t>
  </si>
  <si>
    <t>RENWICK NURSING AND REHAB</t>
  </si>
  <si>
    <t>LOFT REHABILITATION OF EAST PE</t>
  </si>
  <si>
    <t>LAKEVIEW REHAB NURSING CENTER</t>
  </si>
  <si>
    <t>LAKEWOOD NURSING AND REHAB CTR</t>
  </si>
  <si>
    <t>RIVAYA CARE OF DES PLAINES</t>
  </si>
  <si>
    <t>LANDMARK OF RICHTON PARK</t>
  </si>
  <si>
    <t>EVERCARE OF LEBANON</t>
  </si>
  <si>
    <t>LEE MANOR NURSING HM</t>
  </si>
  <si>
    <t>LEMONT NURSING AND REHAB CTR</t>
  </si>
  <si>
    <t>LENA LIVING CENTER</t>
  </si>
  <si>
    <t>ARC AT SANGAMON VALLEY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</si>
  <si>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</si>
  <si>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</si>
  <si>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</si>
  <si>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</si>
  <si>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</si>
  <si>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</si>
  <si>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</si>
  <si>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</si>
  <si>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</si>
  <si>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</si>
  <si>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</si>
  <si>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</si>
  <si>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</si>
  <si>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</si>
  <si>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</si>
  <si>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</si>
  <si>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</si>
  <si>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</si>
  <si>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</si>
  <si>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HOME, THE</t>
  </si>
  <si>
    <t>MADO HEALTHCARE - UPTOWN</t>
  </si>
  <si>
    <t>MANOR COURT OF CARBONDALE</t>
  </si>
  <si>
    <t>GOLDWATER CARE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</si>
  <si>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</si>
  <si>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</si>
  <si>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</si>
  <si>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</si>
  <si>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</si>
  <si>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</si>
  <si>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</si>
  <si>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</si>
  <si>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</si>
  <si>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</si>
  <si>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</si>
  <si>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</si>
  <si>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</si>
  <si>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</si>
  <si>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</si>
  <si>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MASCOUTAH REHAB AND NURSING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</si>
  <si>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</si>
  <si>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</si>
  <si>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</si>
  <si>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</si>
  <si>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</si>
  <si>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</si>
  <si>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</si>
  <si>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</si>
  <si>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</si>
  <si>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&amp;</t>
  </si>
  <si>
    <t>MEDINA NURSING CENTER</t>
  </si>
  <si>
    <t>MEMORIAL CARE CENTER</t>
  </si>
  <si>
    <t>MERCER MANOR REHABILITATION</t>
  </si>
  <si>
    <t>MERCY CIRCLE</t>
  </si>
  <si>
    <t>MERCY HARVARD HOSPITAL CR CTR</t>
  </si>
  <si>
    <t>EVERVELLA OF SWANSEA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</si>
  <si>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</si>
  <si>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</si>
  <si>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</si>
  <si>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</si>
  <si>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</si>
  <si>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</si>
  <si>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REHAB AND NURSING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</si>
  <si>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</si>
  <si>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</si>
  <si>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</si>
  <si>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</si>
  <si>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</si>
  <si>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</si>
  <si>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AXIOM GARDENS OF MOUNT VERNON</t>
  </si>
  <si>
    <t>14E812</t>
  </si>
  <si>
    <t>NATURE TRAIL HEALTH AND REHAB</t>
  </si>
  <si>
    <t>ASCENSION LIVING NAZARETHVILLE</t>
  </si>
  <si>
    <t>NEWMAN REHAB AND HEALTH CARE C</t>
  </si>
  <si>
    <t>HELIA HEALTHCARE OF NEWTON</t>
  </si>
  <si>
    <t>NILES NURSING AND REHAB CTR</t>
  </si>
  <si>
    <t>NOKOMIS HEALTHCARE AND SENIOR</t>
  </si>
  <si>
    <t>NORRIDGE GARDENS</t>
  </si>
  <si>
    <t>NORTH AURORA LIVING AND REHAB</t>
  </si>
  <si>
    <t>14E306</t>
  </si>
  <si>
    <t>ACCOLADE HEALTHCARE DANVILLE</t>
  </si>
  <si>
    <t>SYMPHONY NORTHWOODS</t>
  </si>
  <si>
    <t>NORWOOD CROSSING</t>
  </si>
  <si>
    <t>ALTA REHAB AT OAK BROOK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</si>
  <si>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</si>
  <si>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</si>
  <si>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</si>
  <si>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</si>
  <si>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</si>
  <si>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</si>
  <si>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</si>
  <si>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</si>
  <si>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GARDEN OF MATTOON</t>
  </si>
  <si>
    <t>ALIYA OF CRESTWOOD</t>
  </si>
  <si>
    <t>PARC JOLIET</t>
  </si>
  <si>
    <t>PARIS HEALTH AND REHAB CENTER</t>
  </si>
  <si>
    <t>PARK PLACE OF BELVIDERE</t>
  </si>
  <si>
    <t>SERENITY ESTATES OF MORRIS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</si>
  <si>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</si>
  <si>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</si>
  <si>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</si>
  <si>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</si>
  <si>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</si>
  <si>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</si>
  <si>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</si>
  <si>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</si>
  <si>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</si>
  <si>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</si>
  <si>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</si>
  <si>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</si>
  <si>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</si>
  <si>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</si>
  <si>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</si>
  <si>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</si>
  <si>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</si>
  <si>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PITTSFIELD MANOR</t>
  </si>
  <si>
    <t>PLEASANT MEADOWS SENIOR LIVING</t>
  </si>
  <si>
    <t>PLEASANT VIEW LUTHER HOME</t>
  </si>
  <si>
    <t>HIGHLIGHT HEALTHCARE OF MORRIS</t>
  </si>
  <si>
    <t>POLO REHABILITATION AND HCC</t>
  </si>
  <si>
    <t>PRAIRIE CROSSING LVG AND REHAB</t>
  </si>
  <si>
    <t>PRAIRIE MANOR NURSING REHAB</t>
  </si>
  <si>
    <t>PRAIRIE OASIS</t>
  </si>
  <si>
    <t>ROSE GARDEN OF PANA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</si>
  <si>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</si>
  <si>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</si>
  <si>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</si>
  <si>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</si>
  <si>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</si>
  <si>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</si>
  <si>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RESURRECTION PLACE</t>
  </si>
  <si>
    <t>CITADEL AT SAINT BENEDICT</t>
  </si>
  <si>
    <t>ASCENSION SAINT ANNE PLACE</t>
  </si>
  <si>
    <t>ASCENSION SAINT JOSEPH VILLAGE</t>
  </si>
  <si>
    <t>VILLA FRANCISCAN</t>
  </si>
  <si>
    <t>CITADEL AT CASA SCALABRINI</t>
  </si>
  <si>
    <t>PRINCETON REHABILITATION AND H</t>
  </si>
  <si>
    <t>PEARL OF DOWNERS GROVE, THE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</si>
  <si>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</si>
  <si>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</si>
  <si>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</si>
  <si>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</si>
  <si>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</si>
  <si>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</si>
  <si>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</si>
  <si>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</si>
  <si>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</si>
  <si>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LA BELLA OF ALTON</t>
  </si>
  <si>
    <t>HIGHLIGHT HEALTHCARE OF ROCHEL</t>
  </si>
  <si>
    <t>HIGHLIGHT HEALTHCARE OF STERLI</t>
  </si>
  <si>
    <t>14E579</t>
  </si>
  <si>
    <t>ROCK RIVER HEALTH CARE</t>
  </si>
  <si>
    <t>ALLURE OF ZION</t>
  </si>
  <si>
    <t>GOLDWATER CARE ROSEVILLE</t>
  </si>
  <si>
    <t>AXIOM HEALTHCARE OF ROSICLARE</t>
  </si>
  <si>
    <t>AVENUES AT ROYAL OAK</t>
  </si>
  <si>
    <t>RUSHVILLE NURSING &amp; REHABILITA</t>
  </si>
  <si>
    <t>SALINE CARE NURSING &amp; REHABILI</t>
  </si>
  <si>
    <t>SANDWICH LIVING AND REHAB CENT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</si>
  <si>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</si>
  <si>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</si>
  <si>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</si>
  <si>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</si>
  <si>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</si>
  <si>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</si>
  <si>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</si>
  <si>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 CARE ELMS</t>
  </si>
  <si>
    <t>SHARON HEALTHCARE PINES</t>
  </si>
  <si>
    <t>14E322</t>
  </si>
  <si>
    <t>AXIOM HEALTHCARE OF HARRISBURG</t>
  </si>
  <si>
    <t>SHAWNEE SENIOR LIVING</t>
  </si>
  <si>
    <t>SHELBYVILLE MANOR</t>
  </si>
  <si>
    <t>SHELBYVILLE HEALTHCARE AND SEN</t>
  </si>
  <si>
    <t>SHERIDAN VILLAGE NRSG &amp; RHB</t>
  </si>
  <si>
    <t>SMITH CROSSING</t>
  </si>
  <si>
    <t>SMITH VILLAGE</t>
  </si>
  <si>
    <t>SNYDER VILLAGE</t>
  </si>
  <si>
    <t>SOUTH ELGIN LIVING AND REHAB C</t>
  </si>
  <si>
    <t>SOUTH HOLLAND MANOR HLTH REHAB</t>
  </si>
  <si>
    <t>RYZE AT HOMEWOOD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</si>
  <si>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</si>
  <si>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</si>
  <si>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</si>
  <si>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</si>
  <si>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</si>
  <si>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</si>
  <si>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</si>
  <si>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</si>
  <si>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</si>
  <si>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</si>
  <si>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</si>
  <si>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</si>
  <si>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</si>
  <si>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</si>
  <si>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</si>
  <si>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HEALTHCARE AND SENIOR</t>
  </si>
  <si>
    <t>SUNRISE SKILLED NURSING &amp; REHA</t>
  </si>
  <si>
    <t>SUNSET HOME</t>
  </si>
  <si>
    <t>SUNSET REHAB HEALTH CARE</t>
  </si>
  <si>
    <t>EVERCARE OF SWANSEA</t>
  </si>
  <si>
    <t>ALIYA ON 87TH STREET</t>
  </si>
  <si>
    <t>PEARL OF HILLSIDE, THE</t>
  </si>
  <si>
    <t>ARCHER HEIGHTS HEALTHCARE</t>
  </si>
  <si>
    <t>PEARL AT THE TILLERS</t>
  </si>
  <si>
    <t>PEARL OF EVANSTON, THE</t>
  </si>
  <si>
    <t>RYZE ON THE AVENUE</t>
  </si>
  <si>
    <t>WARREN BARR BUFFALO GROVE</t>
  </si>
  <si>
    <t>RYZE WEST</t>
  </si>
  <si>
    <t>CRESTWOOD REHABILITATION CENTE</t>
  </si>
  <si>
    <t>IGNITE MEDICAL HANOVER PARK</t>
  </si>
  <si>
    <t>PEARL OF JOLIET, THE</t>
  </si>
  <si>
    <t>AVANTARA LINCOLN PARK</t>
  </si>
  <si>
    <t>MORGAN PARK HEALTHCARE</t>
  </si>
  <si>
    <t>PEARL OF ORCHARD VALLEY, THE</t>
  </si>
  <si>
    <t>SOUTH SHORE REHABILITATION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</si>
  <si>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</si>
  <si>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</si>
  <si>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</si>
  <si>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</si>
  <si>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</si>
  <si>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</si>
  <si>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</si>
  <si>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</si>
  <si>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</si>
  <si>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</si>
  <si>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</si>
  <si>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ARCADIA CARE TOULON</t>
  </si>
  <si>
    <t>TOWER HILL HEALTHCARE CENTER</t>
  </si>
  <si>
    <t>TRI-STATE VILLAGE NRSG REHAB</t>
  </si>
  <si>
    <t>HAVEN OF TUSCOLA, THE</t>
  </si>
  <si>
    <t>TWIN LAKES EXTENDED CARE</t>
  </si>
  <si>
    <t>TWIN WILLOWS NURSING CENTER</t>
  </si>
  <si>
    <t>EVERCARE AT UNIVERSITY</t>
  </si>
  <si>
    <t>LOFT REHABILITATION OF PEORIA</t>
  </si>
  <si>
    <t>UPTOWN CARE AND REHABILITATION</t>
  </si>
  <si>
    <t>VANDALIA HEALTHCARE AND SENIOR</t>
  </si>
  <si>
    <t>ELEVATE CARE PALOS HEIGHTS</t>
  </si>
  <si>
    <t>ELEVATE CARE SOUTH HOLLAND</t>
  </si>
  <si>
    <t>ELEVATE CARE WINDSOR PARK</t>
  </si>
  <si>
    <t>VILLA HEALTH CARE INC EAST</t>
  </si>
  <si>
    <t>VILLAGE AT VICTORY LAKES</t>
  </si>
  <si>
    <t>WABASH SENIOR LIVING AND REHAB</t>
  </si>
  <si>
    <t>CASS COUNTY SENIOR LIVING AND</t>
  </si>
  <si>
    <t>WARREN BARR GOLD COAST</t>
  </si>
  <si>
    <t>WARREN BARR LINCOLN PARK</t>
  </si>
  <si>
    <t>SERENITY ESTATES OF LINCOLNSHI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</si>
  <si>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</si>
  <si>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</si>
  <si>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</si>
  <si>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</si>
  <si>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</si>
  <si>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</si>
  <si>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ARCADIA CARE WATSEKA</t>
  </si>
  <si>
    <t>ALTA REHAB AT WAUCONDA</t>
  </si>
  <si>
    <t>ALLURE OF STOCKTON</t>
  </si>
  <si>
    <t>WENTWORTH REHAB AND HCC</t>
  </si>
  <si>
    <t>APERION CARE WESLEY</t>
  </si>
  <si>
    <t>WESLEY VILLAGE</t>
  </si>
  <si>
    <t>WEST CHICAGO TERRACE</t>
  </si>
  <si>
    <t>14E392</t>
  </si>
  <si>
    <t>RESILIENCE HEALTHCARE-WEST SUB</t>
  </si>
  <si>
    <t>WEST SUBURBAN NURSING REHAB</t>
  </si>
  <si>
    <t>APERION CARE WESTCHESTER</t>
  </si>
  <si>
    <t>WESTMINSTER PLACE</t>
  </si>
  <si>
    <t>WESTMONT MANOR HLTH AND REHAB</t>
  </si>
  <si>
    <t>AXIOM HEALTHCARE OF WEST FRANK</t>
  </si>
  <si>
    <t>WESTWOOD VILLAGE NURSING AND R</t>
  </si>
  <si>
    <t>WHEATON VILLAGE NURSING REHAB</t>
  </si>
  <si>
    <t>WHITEHALL OF DEERFIELD</t>
  </si>
  <si>
    <t>WHITE HALL NURSING AND REHAB</t>
  </si>
  <si>
    <t>AXIOM HEALTHCARE OF MOUNT VERN</t>
  </si>
  <si>
    <t>PAVILION ON MAIN STREET</t>
  </si>
  <si>
    <t>EVERCARE OF JERSEYVILLE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</si>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</sst>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* #,##0.000_);_(* \(#,##0.000\);_(* &quot;-&quot;??_);_(@_)"/>
    <numFmt numFmtId="165" formatCode="0.00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0" fillId="0" borderId="0" xfId="0" applyNumberFormat="1"/>
    <xf numFmtId="0" fontId="2" fillId="3" borderId="1" xfId="0" applyFont="1" applyFill="1" applyBorder="1" applyAlignment="1">
      <alignment horizontal="centerContinuous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" xfId="0" applyFill="1" applyBorder="1"/>
    <xf numFmtId="0" fontId="2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4" borderId="2" xfId="0" applyFill="1" applyBorder="1"/>
    <xf numFmtId="44" fontId="0" fillId="0" borderId="0" xfId="0" applyNumberFormat="1"/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4" fontId="2" fillId="5" borderId="9" xfId="0" applyNumberFormat="1" applyFont="1" applyFill="1" applyBorder="1" applyAlignment="1">
      <alignment horizontal="center" wrapText="1"/>
    </xf>
    <xf numFmtId="14" fontId="2" fillId="5" borderId="10" xfId="0" applyNumberFormat="1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6" borderId="10" xfId="0" applyFont="1" applyFill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10" fontId="0" fillId="0" borderId="0" xfId="2" applyNumberFormat="1" applyFont="1" applyFill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0" xfId="1" applyFont="1" applyFill="1"/>
    <xf numFmtId="1" fontId="4" fillId="0" borderId="0" xfId="0" applyNumberFormat="1" applyFont="1" applyAlignment="1">
      <alignment horizontal="center" vertical="top" shrinkToFit="1"/>
    </xf>
    <xf numFmtId="0" fontId="4" fillId="0" borderId="12" xfId="0" applyFont="1" applyBorder="1" applyAlignment="1">
      <alignment horizontal="left" vertical="top"/>
    </xf>
    <xf numFmtId="1" fontId="4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/>
    </xf>
    <xf numFmtId="10" fontId="0" fillId="0" borderId="12" xfId="2" applyNumberFormat="1" applyFont="1" applyFill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44" fontId="0" fillId="0" borderId="12" xfId="1" applyFont="1" applyFill="1" applyBorder="1" applyAlignment="1">
      <alignment horizontal="center"/>
    </xf>
    <xf numFmtId="44" fontId="0" fillId="0" borderId="12" xfId="1" applyFont="1" applyFill="1" applyBorder="1"/>
    <xf numFmtId="10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0" borderId="0" xfId="1" applyFont="1" applyFill="1" applyBorder="1"/>
    <xf numFmtId="0" fontId="4" fillId="0" borderId="13" xfId="0" applyFont="1" applyBorder="1" applyAlignment="1">
      <alignment horizontal="left" vertical="top"/>
    </xf>
    <xf numFmtId="1" fontId="4" fillId="0" borderId="13" xfId="0" applyNumberFormat="1" applyFont="1" applyBorder="1" applyAlignment="1">
      <alignment horizontal="center" vertical="top" shrinkToFit="1"/>
    </xf>
    <xf numFmtId="0" fontId="0" fillId="0" borderId="13" xfId="0" applyBorder="1" applyAlignment="1">
      <alignment horizontal="center"/>
    </xf>
    <xf numFmtId="10" fontId="0" fillId="0" borderId="13" xfId="2" applyNumberFormat="1" applyFont="1" applyFill="1" applyBorder="1" applyAlignment="1">
      <alignment horizontal="center"/>
    </xf>
    <xf numFmtId="10" fontId="0" fillId="0" borderId="13" xfId="0" applyNumberFormat="1" applyBorder="1" applyAlignment="1">
      <alignment horizontal="center"/>
    </xf>
    <xf numFmtId="44" fontId="0" fillId="0" borderId="13" xfId="1" applyFont="1" applyFill="1" applyBorder="1" applyAlignment="1">
      <alignment horizontal="center"/>
    </xf>
    <xf numFmtId="44" fontId="0" fillId="0" borderId="13" xfId="1" applyFont="1" applyFill="1" applyBorder="1"/>
    <xf numFmtId="165" fontId="0" fillId="0" borderId="13" xfId="0" applyNumberFormat="1" applyBorder="1" applyAlignment="1">
      <alignment horizontal="center"/>
    </xf>
    <xf numFmtId="49" fontId="0" fillId="0" borderId="0" xfId="0" applyNumberFormat="1"/>
    <xf numFmtId="3" fontId="0" fillId="0" borderId="0" xfId="0" applyNumberFormat="1"/>
    <xf numFmtId="0" fontId="0" fillId="3" borderId="8" xfId="0" applyFill="1" applyBorder="1"/>
    <xf numFmtId="14" fontId="4" fillId="0" borderId="0" xfId="0" applyNumberFormat="1" applyFont="1" applyAlignment="1">
      <alignment horizontal="center" vertical="top"/>
    </xf>
    <xf numFmtId="10" fontId="0" fillId="0" borderId="0" xfId="2" applyNumberFormat="1" applyFont="1"/>
    <xf numFmtId="165" fontId="0" fillId="0" borderId="0" xfId="0" applyNumberFormat="1"/>
    <xf numFmtId="14" fontId="4" fillId="0" borderId="12" xfId="0" applyNumberFormat="1" applyFont="1" applyBorder="1" applyAlignment="1">
      <alignment horizontal="center" vertical="top"/>
    </xf>
    <xf numFmtId="3" fontId="0" fillId="0" borderId="12" xfId="0" applyNumberFormat="1" applyBorder="1"/>
    <xf numFmtId="10" fontId="0" fillId="0" borderId="12" xfId="2" applyNumberFormat="1" applyFont="1" applyBorder="1"/>
    <xf numFmtId="10" fontId="0" fillId="0" borderId="0" xfId="2" applyNumberFormat="1" applyFont="1" applyBorder="1"/>
    <xf numFmtId="14" fontId="4" fillId="0" borderId="13" xfId="0" applyNumberFormat="1" applyFont="1" applyBorder="1" applyAlignment="1">
      <alignment horizontal="center" vertical="top"/>
    </xf>
    <xf numFmtId="3" fontId="0" fillId="0" borderId="13" xfId="0" applyNumberFormat="1" applyBorder="1"/>
    <xf numFmtId="10" fontId="0" fillId="0" borderId="13" xfId="2" applyNumberFormat="1" applyFont="1" applyBorder="1"/>
    <xf numFmtId="0" fontId="0" fillId="0" borderId="12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92FA-425C-4948-BD54-05A7D1D313D5}">
  <sheetPr>
    <tabColor rgb="FF92D050"/>
    <pageSetUpPr fitToPage="1"/>
  </sheetPr>
  <dimension ref="A1:AE657"/>
  <sheetViews>
    <sheetView tabSelected="1" workbookViewId="0">
      <selection activeCell="O2" sqref="O2"/>
    </sheetView>
  </sheetViews>
  <sheetFormatPr defaultRowHeight="15"/>
  <cols>
    <col min="1" max="1" width="35.85546875" customWidth="1"/>
    <col min="2" max="2" width="10" customWidth="1"/>
    <col min="3" max="4" width="10.85546875" customWidth="1"/>
    <col min="5" max="5" width="12.28515625" style="2" customWidth="1"/>
    <col min="6" max="6" width="12.140625" style="2" customWidth="1"/>
    <col min="7" max="7" width="11.42578125" style="2" customWidth="1"/>
    <col min="8" max="8" width="12" style="2" customWidth="1"/>
    <col min="9" max="9" width="14.7109375" style="2" customWidth="1"/>
    <col min="10" max="10" width="11.42578125" style="2" customWidth="1"/>
    <col min="11" max="11" width="14.7109375" style="2" customWidth="1"/>
    <col min="12" max="12" width="12.85546875" style="2" customWidth="1"/>
    <col min="13" max="13" width="12.5703125" style="2" customWidth="1"/>
    <col min="14" max="14" width="14.42578125" style="2" customWidth="1"/>
    <col min="15" max="15" width="16.5703125" style="2" customWidth="1"/>
    <col min="16" max="16" width="16.28515625" customWidth="1"/>
    <col min="17" max="18" width="14.7109375" customWidth="1"/>
    <col min="19" max="19" width="11.7109375" style="2" customWidth="1"/>
    <col min="20" max="20" width="11" style="2" customWidth="1"/>
    <col min="21" max="21" width="15.28515625" style="2" customWidth="1"/>
    <col min="22" max="22" width="11.42578125" style="2" customWidth="1"/>
    <col min="23" max="23" width="15.42578125" style="2" customWidth="1"/>
    <col min="24" max="24" width="10.5703125" style="2" customWidth="1"/>
    <col min="25" max="25" width="16" style="2" customWidth="1"/>
    <col min="26" max="26" width="12.5703125" customWidth="1"/>
    <col min="29" max="29" width="15.28515625" bestFit="1" customWidth="1"/>
    <col min="31" max="31" width="15.5703125" customWidth="1"/>
  </cols>
  <sheetData>
    <row r="1" spans="1:31">
      <c r="A1" s="1" t="s">
        <v>0</v>
      </c>
      <c r="B1" s="2"/>
      <c r="C1" s="2"/>
      <c r="D1" s="2"/>
    </row>
    <row r="2" spans="1:31" ht="15.75" thickBot="1">
      <c r="A2" s="1" t="s">
        <v>1</v>
      </c>
      <c r="B2" s="2"/>
      <c r="C2" s="2"/>
      <c r="D2" s="2"/>
    </row>
    <row r="3" spans="1:31" ht="15.75" thickBot="1">
      <c r="A3" s="1" t="s">
        <v>2</v>
      </c>
      <c r="B3" s="2"/>
      <c r="C3" s="2"/>
      <c r="D3" s="2"/>
      <c r="K3" s="3" t="s">
        <v>3</v>
      </c>
      <c r="L3" s="4"/>
    </row>
    <row r="4" spans="1:31" ht="15.75" thickBot="1">
      <c r="B4" s="2"/>
      <c r="C4" s="2"/>
      <c r="D4" s="2"/>
      <c r="E4" s="5"/>
      <c r="F4" s="6" t="s">
        <v>4</v>
      </c>
      <c r="G4" s="6"/>
      <c r="H4" s="6" t="s">
        <v>5</v>
      </c>
      <c r="I4" s="6" t="s">
        <v>6</v>
      </c>
      <c r="K4" s="7" t="s">
        <v>7</v>
      </c>
      <c r="L4" s="8">
        <v>0</v>
      </c>
    </row>
    <row r="5" spans="1:31" ht="15.75" thickBot="1">
      <c r="B5" s="2"/>
      <c r="C5" s="2"/>
      <c r="D5" s="2"/>
      <c r="F5" s="9">
        <v>0.71220000000000006</v>
      </c>
      <c r="H5" s="10">
        <v>3.79</v>
      </c>
      <c r="I5" s="11">
        <v>3.8489599999999999</v>
      </c>
      <c r="K5" s="7" t="s">
        <v>8</v>
      </c>
      <c r="L5" s="12">
        <f>1-L4</f>
        <v>1</v>
      </c>
      <c r="M5" s="13"/>
      <c r="N5" s="13"/>
      <c r="O5" s="13"/>
      <c r="P5" s="13"/>
      <c r="W5" s="14" t="s">
        <v>9</v>
      </c>
      <c r="X5" s="15"/>
      <c r="Y5" s="16"/>
      <c r="AC5" s="17"/>
      <c r="AE5" s="17"/>
    </row>
    <row r="6" spans="1:31" ht="15.75" thickBot="1">
      <c r="A6" s="18" t="s">
        <v>1</v>
      </c>
      <c r="B6" s="19"/>
      <c r="C6" s="19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  <c r="S6" s="22" t="s">
        <v>10</v>
      </c>
      <c r="T6" s="23"/>
      <c r="U6" s="23"/>
      <c r="V6" s="23"/>
      <c r="W6" s="23"/>
      <c r="X6" s="23"/>
      <c r="Y6" s="23"/>
      <c r="Z6" s="24"/>
      <c r="AC6" s="25"/>
      <c r="AE6" s="25"/>
    </row>
    <row r="7" spans="1:31" ht="75.75" thickBot="1">
      <c r="A7" s="26" t="s">
        <v>11</v>
      </c>
      <c r="B7" s="27" t="s">
        <v>12</v>
      </c>
      <c r="C7" s="27" t="s">
        <v>13</v>
      </c>
      <c r="D7" s="27" t="s">
        <v>14</v>
      </c>
      <c r="E7" s="27" t="s">
        <v>15</v>
      </c>
      <c r="F7" s="27" t="s">
        <v>16</v>
      </c>
      <c r="G7" s="27" t="s">
        <v>17</v>
      </c>
      <c r="H7" s="27" t="s">
        <v>18</v>
      </c>
      <c r="I7" s="27" t="s">
        <v>19</v>
      </c>
      <c r="J7" s="27" t="s">
        <v>20</v>
      </c>
      <c r="K7" s="27" t="s">
        <v>21</v>
      </c>
      <c r="L7" s="27" t="str">
        <f>CONCATENATE("Lesser of PDPM or ",TEXT($L$4,"#0%"), " RUG / ",TEXT($L$5,"#0%")," PDPM")</f>
        <v>Lesser of PDPM or 0% RUG / 100% PDPM</v>
      </c>
      <c r="M7" s="27" t="s">
        <v>22</v>
      </c>
      <c r="N7" s="27" t="s">
        <v>23</v>
      </c>
      <c r="O7" s="27" t="s">
        <v>24</v>
      </c>
      <c r="P7" s="28" t="s">
        <v>25</v>
      </c>
      <c r="S7" s="29">
        <v>45748</v>
      </c>
      <c r="T7" s="30">
        <v>45839</v>
      </c>
      <c r="U7" s="31" t="s">
        <v>26</v>
      </c>
      <c r="V7" s="31" t="s">
        <v>27</v>
      </c>
      <c r="W7" s="31" t="s">
        <v>28</v>
      </c>
      <c r="X7" s="31" t="s">
        <v>27</v>
      </c>
      <c r="Y7" s="32" t="s">
        <v>29</v>
      </c>
      <c r="Z7" s="33" t="s">
        <v>30</v>
      </c>
    </row>
    <row r="8" spans="1:31">
      <c r="A8" s="34" t="s">
        <v>31</v>
      </c>
      <c r="B8" s="35">
        <v>6000012</v>
      </c>
      <c r="C8" s="35">
        <v>146085</v>
      </c>
      <c r="D8" s="35">
        <v>0</v>
      </c>
      <c r="E8" s="35">
        <v>3.1511200000000001</v>
      </c>
      <c r="F8" s="35">
        <f>$F$5</f>
        <v>0.71220000000000006</v>
      </c>
      <c r="G8" s="36">
        <v>5.33786</v>
      </c>
      <c r="H8" s="35">
        <f>$H$5</f>
        <v>3.79</v>
      </c>
      <c r="I8" s="35">
        <f>$I$5</f>
        <v>3.8489599999999999</v>
      </c>
      <c r="J8" s="35">
        <f>ROUND(F8*G8*(H8/I8),5)</f>
        <v>3.7433900000000002</v>
      </c>
      <c r="K8" s="35">
        <v>3.33969</v>
      </c>
      <c r="L8" s="35">
        <f>IF($J8=0,$K8,IF($K8=0,$J8,IF($J8&lt;$K8,$J8,ROUND(($J8*$L$5)+($K8*$L$4),5))))</f>
        <v>3.7433900000000002</v>
      </c>
      <c r="M8" s="37">
        <f>IFERROR(E8/L8,0)</f>
        <v>0.84178244852927431</v>
      </c>
      <c r="N8" s="38">
        <f>ROUNDDOWN(M8,2)</f>
        <v>0.84</v>
      </c>
      <c r="O8" s="39">
        <v>19.600000000000001</v>
      </c>
      <c r="P8" s="40">
        <f>IF(Y8="Y",Z8,O8)</f>
        <v>19.600000000000001</v>
      </c>
      <c r="Q8" s="25"/>
      <c r="S8" s="39">
        <v>18.829999999999998</v>
      </c>
      <c r="T8" s="39">
        <v>18.059999999999999</v>
      </c>
      <c r="U8" s="37">
        <f>IFERROR((T8-S8)/S8,0)</f>
        <v>-4.0892193308550165E-2</v>
      </c>
      <c r="V8" s="2" t="str">
        <f>IF(U8&lt;-0.05,"Y","N")</f>
        <v>N</v>
      </c>
      <c r="W8" s="37">
        <f>IF(T8=0,0,(O8-T8)/T8)</f>
        <v>8.5271317829457516E-2</v>
      </c>
      <c r="X8" s="2" t="str">
        <f>IF(W8&lt;-0.05,"Y","N")</f>
        <v>N</v>
      </c>
      <c r="Y8" s="2" t="str">
        <f>IF(AND(V8="Y",X8="Y"),"Y","N")</f>
        <v>N</v>
      </c>
      <c r="Z8" s="40">
        <f>ROUNDUP(T8*0.95,2)</f>
        <v>17.16</v>
      </c>
      <c r="AC8" s="25"/>
      <c r="AE8" s="25"/>
    </row>
    <row r="9" spans="1:31">
      <c r="A9" s="34" t="s">
        <v>32</v>
      </c>
      <c r="B9" s="41">
        <v>6000020</v>
      </c>
      <c r="C9" s="41">
        <v>146065</v>
      </c>
      <c r="D9" s="41">
        <v>0</v>
      </c>
      <c r="E9" s="2">
        <v>2.9325800000000002</v>
      </c>
      <c r="F9" s="2">
        <f>$F$5</f>
        <v>0.71220000000000006</v>
      </c>
      <c r="G9" s="2">
        <v>4.5926400000000003</v>
      </c>
      <c r="H9" s="2">
        <f>$H$5</f>
        <v>3.79</v>
      </c>
      <c r="I9" s="2">
        <f>$I$5</f>
        <v>3.8489599999999999</v>
      </c>
      <c r="J9" s="2">
        <f>ROUND(F9*G9*(H9/I9),5)</f>
        <v>3.2207699999999999</v>
      </c>
      <c r="K9" s="2">
        <v>3.3210000000000002</v>
      </c>
      <c r="L9" s="2">
        <f>IF($J9=0,$K9,IF($K9=0,$J9,IF($J9&lt;$K9,$J9,ROUND(($J9*$L$5)+($K9*$L$4),5))))</f>
        <v>3.2207699999999999</v>
      </c>
      <c r="M9" s="37">
        <f>IFERROR(E9/L9,0)</f>
        <v>0.91052139705722557</v>
      </c>
      <c r="N9" s="38">
        <f>ROUNDDOWN(M9,2)</f>
        <v>0.91</v>
      </c>
      <c r="O9" s="39">
        <v>25</v>
      </c>
      <c r="P9" s="40">
        <f>IF(Y9="Y",Z9,O9)</f>
        <v>34.769999999999996</v>
      </c>
      <c r="Q9" s="25"/>
      <c r="S9" s="39">
        <v>38.68</v>
      </c>
      <c r="T9" s="39">
        <v>36.590000000000003</v>
      </c>
      <c r="U9" s="37">
        <f>IFERROR((T9-S9)/S9,0)</f>
        <v>-5.4033092037228447E-2</v>
      </c>
      <c r="V9" s="2" t="str">
        <f>IF(U9&lt;-0.05,"Y","N")</f>
        <v>Y</v>
      </c>
      <c r="W9" s="37">
        <f>IF(T9=0,0,(O9-T9)/T9)</f>
        <v>-0.31675321125990713</v>
      </c>
      <c r="X9" s="2" t="str">
        <f>IF(W9&lt;-0.05,"Y","N")</f>
        <v>Y</v>
      </c>
      <c r="Y9" s="2" t="str">
        <f>IF(AND(V9="Y",X9="Y"),"Y","N")</f>
        <v>Y</v>
      </c>
      <c r="Z9" s="40">
        <f>ROUNDUP(T9*0.95,2)</f>
        <v>34.769999999999996</v>
      </c>
      <c r="AC9" s="25"/>
      <c r="AE9" s="25"/>
    </row>
    <row r="10" spans="1:31">
      <c r="A10" s="34" t="s">
        <v>33</v>
      </c>
      <c r="B10" s="41">
        <v>6012595</v>
      </c>
      <c r="C10" s="41">
        <v>145683</v>
      </c>
      <c r="D10" s="41">
        <v>0</v>
      </c>
      <c r="E10" s="2">
        <v>3.7033499999999999</v>
      </c>
      <c r="F10" s="2">
        <f>$F$5</f>
        <v>0.71220000000000006</v>
      </c>
      <c r="G10" s="2">
        <v>5.1579699999999997</v>
      </c>
      <c r="H10" s="2">
        <f>$H$5</f>
        <v>3.79</v>
      </c>
      <c r="I10" s="2">
        <f>$I$5</f>
        <v>3.8489599999999999</v>
      </c>
      <c r="J10" s="2">
        <f>ROUND(F10*G10*(H10/I10),5)</f>
        <v>3.6172300000000002</v>
      </c>
      <c r="K10" s="2">
        <v>3.3880499999999998</v>
      </c>
      <c r="L10" s="2">
        <f>IF($J10=0,$K10,IF($K10=0,$J10,IF($J10&lt;$K10,$J10,ROUND(($J10*$L$5)+($K10*$L$4),5))))</f>
        <v>3.6172300000000002</v>
      </c>
      <c r="M10" s="37">
        <f>IFERROR(E10/L10,0)</f>
        <v>1.0238082731814122</v>
      </c>
      <c r="N10" s="38">
        <f>ROUNDDOWN(M10,2)</f>
        <v>1.02</v>
      </c>
      <c r="O10" s="39">
        <v>32.07</v>
      </c>
      <c r="P10" s="40">
        <f>IF(Y10="Y",Z10,O10)</f>
        <v>32.07</v>
      </c>
      <c r="Q10" s="25"/>
      <c r="S10" s="39">
        <v>34.26</v>
      </c>
      <c r="T10" s="39">
        <v>32.619999999999997</v>
      </c>
      <c r="U10" s="37">
        <f>IFERROR((T10-S10)/S10,0)</f>
        <v>-4.7869235259778188E-2</v>
      </c>
      <c r="V10" s="2" t="str">
        <f>IF(U10&lt;-0.05,"Y","N")</f>
        <v>N</v>
      </c>
      <c r="W10" s="37">
        <f>IF(T10=0,0,(O10-T10)/T10)</f>
        <v>-1.6860821581851537E-2</v>
      </c>
      <c r="X10" s="2" t="str">
        <f>IF(W10&lt;-0.05,"Y","N")</f>
        <v>N</v>
      </c>
      <c r="Y10" s="2" t="str">
        <f>IF(AND(V10="Y",X10="Y"),"Y","N")</f>
        <v>N</v>
      </c>
      <c r="Z10" s="40">
        <f>ROUNDUP(T10*0.95,2)</f>
        <v>30.990000000000002</v>
      </c>
      <c r="AC10" s="25"/>
      <c r="AE10" s="25"/>
    </row>
    <row r="11" spans="1:31">
      <c r="A11" s="34" t="s">
        <v>34</v>
      </c>
      <c r="B11" s="41">
        <v>6011571</v>
      </c>
      <c r="C11" s="41">
        <v>145603</v>
      </c>
      <c r="D11" s="41">
        <v>0</v>
      </c>
      <c r="E11" s="2">
        <v>3.6316799999999998</v>
      </c>
      <c r="F11" s="2">
        <f>$F$5</f>
        <v>0.71220000000000006</v>
      </c>
      <c r="G11" s="2">
        <v>4.6110699999999998</v>
      </c>
      <c r="H11" s="2">
        <f>$H$5</f>
        <v>3.79</v>
      </c>
      <c r="I11" s="2">
        <f>$I$5</f>
        <v>3.8489599999999999</v>
      </c>
      <c r="J11" s="2">
        <f>ROUND(F11*G11*(H11/I11),5)</f>
        <v>3.2336999999999998</v>
      </c>
      <c r="K11" s="2">
        <v>3.5639099999999999</v>
      </c>
      <c r="L11" s="2">
        <f>IF($J11=0,$K11,IF($K11=0,$J11,IF($J11&lt;$K11,$J11,ROUND(($J11*$L$5)+($K11*$L$4),5))))</f>
        <v>3.2336999999999998</v>
      </c>
      <c r="M11" s="37">
        <f>IFERROR(E11/L11,0)</f>
        <v>1.123072641246869</v>
      </c>
      <c r="N11" s="38">
        <f>ROUNDDOWN(M11,2)</f>
        <v>1.1200000000000001</v>
      </c>
      <c r="O11" s="39">
        <v>36.74</v>
      </c>
      <c r="P11" s="40">
        <f>IF(Y11="Y",Z11,O11)</f>
        <v>36.74</v>
      </c>
      <c r="Q11" s="25"/>
      <c r="S11" s="39">
        <v>38.380000000000003</v>
      </c>
      <c r="T11" s="39">
        <v>37.78</v>
      </c>
      <c r="U11" s="37">
        <f>IFERROR((T11-S11)/S11,0)</f>
        <v>-1.5633142261594617E-2</v>
      </c>
      <c r="V11" s="2" t="str">
        <f>IF(U11&lt;-0.05,"Y","N")</f>
        <v>N</v>
      </c>
      <c r="W11" s="37">
        <f>IF(T11=0,0,(O11-T11)/T11)</f>
        <v>-2.7527792482795105E-2</v>
      </c>
      <c r="X11" s="2" t="str">
        <f>IF(W11&lt;-0.05,"Y","N")</f>
        <v>N</v>
      </c>
      <c r="Y11" s="2" t="str">
        <f>IF(AND(V11="Y",X11="Y"),"Y","N")</f>
        <v>N</v>
      </c>
      <c r="Z11" s="40">
        <f>ROUNDUP(T11*0.95,2)</f>
        <v>35.9</v>
      </c>
      <c r="AC11" s="25"/>
      <c r="AE11" s="25"/>
    </row>
    <row r="12" spans="1:31">
      <c r="A12" s="34" t="s">
        <v>35</v>
      </c>
      <c r="B12" s="41">
        <v>6004642</v>
      </c>
      <c r="C12" s="41">
        <v>146010</v>
      </c>
      <c r="D12" s="41">
        <v>0</v>
      </c>
      <c r="E12" s="2">
        <v>3.3204500000000001</v>
      </c>
      <c r="F12" s="2">
        <f>$F$5</f>
        <v>0.71220000000000006</v>
      </c>
      <c r="G12" s="2">
        <v>5.5233100000000004</v>
      </c>
      <c r="H12" s="2">
        <f>$H$5</f>
        <v>3.79</v>
      </c>
      <c r="I12" s="2">
        <f>$I$5</f>
        <v>3.8489599999999999</v>
      </c>
      <c r="J12" s="2">
        <f>ROUND(F12*G12*(H12/I12),5)</f>
        <v>3.87344</v>
      </c>
      <c r="K12" s="2">
        <v>3.2764099999999998</v>
      </c>
      <c r="L12" s="2">
        <f>IF($J12=0,$K12,IF($K12=0,$J12,IF($J12&lt;$K12,$J12,ROUND(($J12*$L$5)+($K12*$L$4),5))))</f>
        <v>3.87344</v>
      </c>
      <c r="M12" s="37">
        <f>IFERROR(E12/L12,0)</f>
        <v>0.85723542897269611</v>
      </c>
      <c r="N12" s="38">
        <f>ROUNDDOWN(M12,2)</f>
        <v>0.85</v>
      </c>
      <c r="O12" s="39">
        <v>20.37</v>
      </c>
      <c r="P12" s="40">
        <f>IF(Y12="Y",Z12,O12)</f>
        <v>20.37</v>
      </c>
      <c r="Q12" s="25"/>
      <c r="S12" s="39">
        <v>25.1</v>
      </c>
      <c r="T12" s="39">
        <v>27.07</v>
      </c>
      <c r="U12" s="37">
        <f>IFERROR((T12-S12)/S12,0)</f>
        <v>7.8486055776892383E-2</v>
      </c>
      <c r="V12" s="2" t="str">
        <f>IF(U12&lt;-0.05,"Y","N")</f>
        <v>N</v>
      </c>
      <c r="W12" s="37">
        <f>IF(T12=0,0,(O12-T12)/T12)</f>
        <v>-0.24750646472109344</v>
      </c>
      <c r="X12" s="2" t="str">
        <f>IF(W12&lt;-0.05,"Y","N")</f>
        <v>Y</v>
      </c>
      <c r="Y12" s="2" t="str">
        <f>IF(AND(V12="Y",X12="Y"),"Y","N")</f>
        <v>N</v>
      </c>
      <c r="Z12" s="40">
        <f>ROUNDUP(T12*0.95,2)</f>
        <v>25.720000000000002</v>
      </c>
      <c r="AC12" s="25"/>
      <c r="AE12" s="25"/>
    </row>
    <row r="13" spans="1:31">
      <c r="A13" s="42" t="s">
        <v>36</v>
      </c>
      <c r="B13" s="43">
        <v>6004675</v>
      </c>
      <c r="C13" s="43">
        <v>145449</v>
      </c>
      <c r="D13" s="43">
        <v>0</v>
      </c>
      <c r="E13" s="44">
        <v>3.7934199999999998</v>
      </c>
      <c r="F13" s="44">
        <f>$F$5</f>
        <v>0.71220000000000006</v>
      </c>
      <c r="G13" s="44">
        <v>4.7229999999999999</v>
      </c>
      <c r="H13" s="44">
        <f>$H$5</f>
        <v>3.79</v>
      </c>
      <c r="I13" s="44">
        <f>$I$5</f>
        <v>3.8489599999999999</v>
      </c>
      <c r="J13" s="44">
        <f>ROUND(F13*G13*(H13/I13),5)</f>
        <v>3.3121900000000002</v>
      </c>
      <c r="K13" s="44">
        <v>3.45831</v>
      </c>
      <c r="L13" s="44">
        <f>IF($J13=0,$K13,IF($K13=0,$J13,IF($J13&lt;$K13,$J13,ROUND(($J13*$L$5)+($K13*$L$4),5))))</f>
        <v>3.3121900000000002</v>
      </c>
      <c r="M13" s="45">
        <f>IFERROR(E13/L13,0)</f>
        <v>1.1452905781371236</v>
      </c>
      <c r="N13" s="46">
        <f>ROUNDDOWN(M13,2)</f>
        <v>1.1399999999999999</v>
      </c>
      <c r="O13" s="47">
        <v>37.04</v>
      </c>
      <c r="P13" s="48">
        <f>IF(Y13="Y",Z13,O13)</f>
        <v>37.04</v>
      </c>
      <c r="Q13" s="25"/>
      <c r="S13" s="47">
        <v>36.89</v>
      </c>
      <c r="T13" s="47">
        <v>36.590000000000003</v>
      </c>
      <c r="U13" s="45">
        <f>IFERROR((T13-S13)/S13,0)</f>
        <v>-8.1322851721332915E-3</v>
      </c>
      <c r="V13" s="44" t="str">
        <f>IF(U13&lt;-0.05,"Y","N")</f>
        <v>N</v>
      </c>
      <c r="W13" s="45">
        <f>IF(T13=0,0,(O13-T13)/T13)</f>
        <v>1.2298442197321555E-2</v>
      </c>
      <c r="X13" s="44" t="str">
        <f>IF(W13&lt;-0.05,"Y","N")</f>
        <v>N</v>
      </c>
      <c r="Y13" s="44" t="str">
        <f>IF(AND(V13="Y",X13="Y"),"Y","N")</f>
        <v>N</v>
      </c>
      <c r="Z13" s="48">
        <f>ROUNDUP(T13*0.95,2)</f>
        <v>34.769999999999996</v>
      </c>
      <c r="AC13" s="25"/>
      <c r="AE13" s="25"/>
    </row>
    <row r="14" spans="1:31">
      <c r="A14" s="34" t="s">
        <v>37</v>
      </c>
      <c r="B14" s="41">
        <v>6000046</v>
      </c>
      <c r="C14" s="41">
        <v>145724</v>
      </c>
      <c r="D14" s="41">
        <v>0</v>
      </c>
      <c r="E14" s="2">
        <v>4.9808700000000004</v>
      </c>
      <c r="F14" s="2">
        <f>$F$5</f>
        <v>0.71220000000000006</v>
      </c>
      <c r="G14" s="2">
        <v>3.9070100000000001</v>
      </c>
      <c r="H14" s="2">
        <f>$H$5</f>
        <v>3.79</v>
      </c>
      <c r="I14" s="2">
        <f>$I$5</f>
        <v>3.8489599999999999</v>
      </c>
      <c r="J14" s="2">
        <f>ROUND(F14*G14*(H14/I14),5)</f>
        <v>2.7399499999999999</v>
      </c>
      <c r="K14" s="2">
        <v>3.2759</v>
      </c>
      <c r="L14" s="2">
        <f>IF($J14=0,$K14,IF($K14=0,$J14,IF($J14&lt;$K14,$J14,ROUND(($J14*$L$5)+($K14*$L$4),5))))</f>
        <v>2.7399499999999999</v>
      </c>
      <c r="M14" s="49">
        <f>IFERROR(E14/L14,0)</f>
        <v>1.8178689392142195</v>
      </c>
      <c r="N14" s="38">
        <f>ROUNDDOWN(M14,2)</f>
        <v>1.81</v>
      </c>
      <c r="O14" s="50">
        <v>38.68</v>
      </c>
      <c r="P14" s="51">
        <f>IF(Y14="Y",Z14,O14)</f>
        <v>38.68</v>
      </c>
      <c r="Q14" s="25"/>
      <c r="S14" s="50">
        <v>38.68</v>
      </c>
      <c r="T14" s="50">
        <v>38.68</v>
      </c>
      <c r="U14" s="49">
        <f>IFERROR((T14-S14)/S14,0)</f>
        <v>0</v>
      </c>
      <c r="V14" s="2" t="str">
        <f>IF(U14&lt;-0.05,"Y","N")</f>
        <v>N</v>
      </c>
      <c r="W14" s="49">
        <f>IF(T14=0,0,(O14-T14)/T14)</f>
        <v>0</v>
      </c>
      <c r="X14" s="2" t="str">
        <f>IF(W14&lt;-0.05,"Y","N")</f>
        <v>N</v>
      </c>
      <c r="Y14" s="2" t="str">
        <f>IF(AND(V14="Y",X14="Y"),"Y","N")</f>
        <v>N</v>
      </c>
      <c r="Z14" s="51">
        <f>ROUNDUP(T14*0.95,2)</f>
        <v>36.75</v>
      </c>
      <c r="AC14" s="25"/>
      <c r="AE14" s="25"/>
    </row>
    <row r="15" spans="1:31">
      <c r="A15" s="34" t="s">
        <v>38</v>
      </c>
      <c r="B15" s="41">
        <v>6016869</v>
      </c>
      <c r="C15" s="41">
        <v>146183</v>
      </c>
      <c r="D15" s="41">
        <v>0</v>
      </c>
      <c r="E15" s="2">
        <v>4.2370599999999996</v>
      </c>
      <c r="F15" s="2">
        <f>$F$5</f>
        <v>0.71220000000000006</v>
      </c>
      <c r="G15" s="2">
        <v>4.2524699999999998</v>
      </c>
      <c r="H15" s="2">
        <f>$H$5</f>
        <v>3.79</v>
      </c>
      <c r="I15" s="2">
        <f>$I$5</f>
        <v>3.8489599999999999</v>
      </c>
      <c r="J15" s="2">
        <f>ROUND(F15*G15*(H15/I15),5)</f>
        <v>2.9822199999999999</v>
      </c>
      <c r="K15" s="2">
        <v>3.5566900000000001</v>
      </c>
      <c r="L15" s="2">
        <f>IF($J15=0,$K15,IF($K15=0,$J15,IF($J15&lt;$K15,$J15,ROUND(($J15*$L$5)+($K15*$L$4),5))))</f>
        <v>2.9822199999999999</v>
      </c>
      <c r="M15" s="49">
        <f>IFERROR(E15/L15,0)</f>
        <v>1.4207737859715246</v>
      </c>
      <c r="N15" s="38">
        <f>ROUNDDOWN(M15,2)</f>
        <v>1.42</v>
      </c>
      <c r="O15" s="50">
        <v>38.68</v>
      </c>
      <c r="P15" s="51">
        <f>IF(Y15="Y",Z15,O15)</f>
        <v>38.68</v>
      </c>
      <c r="Q15" s="25"/>
      <c r="S15" s="50">
        <v>38.68</v>
      </c>
      <c r="T15" s="50">
        <v>38.68</v>
      </c>
      <c r="U15" s="49">
        <f>IFERROR((T15-S15)/S15,0)</f>
        <v>0</v>
      </c>
      <c r="V15" s="2" t="str">
        <f>IF(U15&lt;-0.05,"Y","N")</f>
        <v>N</v>
      </c>
      <c r="W15" s="49">
        <f>IF(T15=0,0,(O15-T15)/T15)</f>
        <v>0</v>
      </c>
      <c r="X15" s="2" t="str">
        <f>IF(W15&lt;-0.05,"Y","N")</f>
        <v>N</v>
      </c>
      <c r="Y15" s="2" t="str">
        <f>IF(AND(V15="Y",X15="Y"),"Y","N")</f>
        <v>N</v>
      </c>
      <c r="Z15" s="51">
        <f>ROUNDUP(T15*0.95,2)</f>
        <v>36.75</v>
      </c>
      <c r="AC15" s="25"/>
      <c r="AE15" s="25"/>
    </row>
    <row r="16" spans="1:31">
      <c r="A16" s="34" t="s">
        <v>39</v>
      </c>
      <c r="B16" s="41">
        <v>6015507</v>
      </c>
      <c r="C16" s="41">
        <v>146182</v>
      </c>
      <c r="D16" s="41">
        <v>0</v>
      </c>
      <c r="E16" s="2">
        <v>3.5359699999999998</v>
      </c>
      <c r="F16" s="2">
        <f>$F$5</f>
        <v>0.71220000000000006</v>
      </c>
      <c r="G16" s="2">
        <v>4.3042100000000003</v>
      </c>
      <c r="H16" s="2">
        <f>$H$5</f>
        <v>3.79</v>
      </c>
      <c r="I16" s="2">
        <f>$I$5</f>
        <v>3.8489599999999999</v>
      </c>
      <c r="J16" s="2">
        <f>ROUND(F16*G16*(H16/I16),5)</f>
        <v>3.0185</v>
      </c>
      <c r="K16" s="2">
        <v>3.14425</v>
      </c>
      <c r="L16" s="2">
        <f>IF($J16=0,$K16,IF($K16=0,$J16,IF($J16&lt;$K16,$J16,ROUND(($J16*$L$5)+($K16*$L$4),5))))</f>
        <v>3.0185</v>
      </c>
      <c r="M16" s="49">
        <f>IFERROR(E16/L16,0)</f>
        <v>1.1714328308762629</v>
      </c>
      <c r="N16" s="38">
        <f>ROUNDDOWN(M16,2)</f>
        <v>1.17</v>
      </c>
      <c r="O16" s="50">
        <v>37.49</v>
      </c>
      <c r="P16" s="51">
        <f>IF(Y16="Y",Z16,O16)</f>
        <v>37.49</v>
      </c>
      <c r="Q16" s="25"/>
      <c r="S16" s="50">
        <v>36.89</v>
      </c>
      <c r="T16" s="50">
        <v>36.590000000000003</v>
      </c>
      <c r="U16" s="49">
        <f>IFERROR((T16-S16)/S16,0)</f>
        <v>-8.1322851721332915E-3</v>
      </c>
      <c r="V16" s="2" t="str">
        <f>IF(U16&lt;-0.05,"Y","N")</f>
        <v>N</v>
      </c>
      <c r="W16" s="49">
        <f>IF(T16=0,0,(O16-T16)/T16)</f>
        <v>2.4596884394643304E-2</v>
      </c>
      <c r="X16" s="2" t="str">
        <f>IF(W16&lt;-0.05,"Y","N")</f>
        <v>N</v>
      </c>
      <c r="Y16" s="2" t="str">
        <f>IF(AND(V16="Y",X16="Y"),"Y","N")</f>
        <v>N</v>
      </c>
      <c r="Z16" s="51">
        <f>ROUNDUP(T16*0.95,2)</f>
        <v>34.769999999999996</v>
      </c>
      <c r="AC16" s="25"/>
      <c r="AE16" s="25"/>
    </row>
    <row r="17" spans="1:31">
      <c r="A17" s="52" t="s">
        <v>40</v>
      </c>
      <c r="B17" s="53">
        <v>6000103</v>
      </c>
      <c r="C17" s="53">
        <v>145142</v>
      </c>
      <c r="D17" s="53">
        <v>0</v>
      </c>
      <c r="E17" s="54">
        <v>3.2395200000000002</v>
      </c>
      <c r="F17" s="54">
        <f>$F$5</f>
        <v>0.71220000000000006</v>
      </c>
      <c r="G17" s="54">
        <v>4.75291</v>
      </c>
      <c r="H17" s="54">
        <f>$H$5</f>
        <v>3.79</v>
      </c>
      <c r="I17" s="54">
        <f>$I$5</f>
        <v>3.8489599999999999</v>
      </c>
      <c r="J17" s="54">
        <f>ROUND(F17*G17*(H17/I17),5)</f>
        <v>3.33317</v>
      </c>
      <c r="K17" s="54">
        <v>3.35894</v>
      </c>
      <c r="L17" s="54">
        <f>IF($J17=0,$K17,IF($K17=0,$J17,IF($J17&lt;$K17,$J17,ROUND(($J17*$L$5)+($K17*$L$4),5))))</f>
        <v>3.33317</v>
      </c>
      <c r="M17" s="55">
        <f>IFERROR(E17/L17,0)</f>
        <v>0.97190362327754065</v>
      </c>
      <c r="N17" s="56">
        <f>ROUNDDOWN(M17,2)</f>
        <v>0.97</v>
      </c>
      <c r="O17" s="57">
        <v>29.03</v>
      </c>
      <c r="P17" s="58">
        <f>IF(Y17="Y",Z17,O17)</f>
        <v>29.03</v>
      </c>
      <c r="Q17" s="25"/>
      <c r="S17" s="57">
        <v>30.98</v>
      </c>
      <c r="T17" s="57">
        <v>30.98</v>
      </c>
      <c r="U17" s="55">
        <f>IFERROR((T17-S17)/S17,0)</f>
        <v>0</v>
      </c>
      <c r="V17" s="54" t="str">
        <f>IF(U17&lt;-0.05,"Y","N")</f>
        <v>N</v>
      </c>
      <c r="W17" s="55">
        <f>IF(T17=0,0,(O17-T17)/T17)</f>
        <v>-6.2943834732085188E-2</v>
      </c>
      <c r="X17" s="54" t="str">
        <f>IF(W17&lt;-0.05,"Y","N")</f>
        <v>Y</v>
      </c>
      <c r="Y17" s="54" t="str">
        <f>IF(AND(V17="Y",X17="Y"),"Y","N")</f>
        <v>N</v>
      </c>
      <c r="Z17" s="58">
        <f>ROUNDUP(T17*0.95,2)</f>
        <v>29.44</v>
      </c>
      <c r="AC17" s="25"/>
      <c r="AE17" s="25"/>
    </row>
    <row r="18" spans="1:31">
      <c r="A18" s="42" t="s">
        <v>41</v>
      </c>
      <c r="B18" s="43">
        <v>6014757</v>
      </c>
      <c r="C18" s="43">
        <v>145998</v>
      </c>
      <c r="D18" s="43">
        <v>0</v>
      </c>
      <c r="E18" s="44">
        <v>4.0848100000000001</v>
      </c>
      <c r="F18" s="44">
        <f>$F$5</f>
        <v>0.71220000000000006</v>
      </c>
      <c r="G18" s="44">
        <v>5.3044500000000001</v>
      </c>
      <c r="H18" s="44">
        <f>$H$5</f>
        <v>3.79</v>
      </c>
      <c r="I18" s="44">
        <f>$I$5</f>
        <v>3.8489599999999999</v>
      </c>
      <c r="J18" s="44">
        <f>ROUND(F18*G18*(H18/I18),5)</f>
        <v>3.7199599999999999</v>
      </c>
      <c r="K18" s="44">
        <v>3.7488299999999999</v>
      </c>
      <c r="L18" s="44">
        <f>IF($J18=0,$K18,IF($K18=0,$J18,IF($J18&lt;$K18,$J18,ROUND(($J18*$L$5)+($K18*$L$4),5))))</f>
        <v>3.7199599999999999</v>
      </c>
      <c r="M18" s="45">
        <f>IFERROR(E18/L18,0)</f>
        <v>1.0980790116022754</v>
      </c>
      <c r="N18" s="46">
        <f>ROUNDDOWN(M18,2)</f>
        <v>1.0900000000000001</v>
      </c>
      <c r="O18" s="47">
        <v>35.89</v>
      </c>
      <c r="P18" s="48">
        <f>IF(Y18="Y",Z18,O18)</f>
        <v>35.89</v>
      </c>
      <c r="Q18" s="25"/>
      <c r="S18" s="47">
        <v>36.44</v>
      </c>
      <c r="T18" s="47">
        <v>32.619999999999997</v>
      </c>
      <c r="U18" s="45">
        <f>IFERROR((T18-S18)/S18,0)</f>
        <v>-0.1048298572996707</v>
      </c>
      <c r="V18" s="44" t="str">
        <f>IF(U18&lt;-0.05,"Y","N")</f>
        <v>Y</v>
      </c>
      <c r="W18" s="45">
        <f>IF(T18=0,0,(O18-T18)/T18)</f>
        <v>0.10024524831391794</v>
      </c>
      <c r="X18" s="44" t="str">
        <f>IF(W18&lt;-0.05,"Y","N")</f>
        <v>N</v>
      </c>
      <c r="Y18" s="44" t="str">
        <f>IF(AND(V18="Y",X18="Y"),"Y","N")</f>
        <v>N</v>
      </c>
      <c r="Z18" s="48">
        <f>ROUNDUP(T18*0.95,2)</f>
        <v>30.990000000000002</v>
      </c>
      <c r="AC18" s="25"/>
      <c r="AE18" s="25"/>
    </row>
    <row r="19" spans="1:31">
      <c r="A19" s="34" t="s">
        <v>42</v>
      </c>
      <c r="B19" s="41">
        <v>6016950</v>
      </c>
      <c r="C19" s="41">
        <v>146186</v>
      </c>
      <c r="D19" s="41">
        <v>0</v>
      </c>
      <c r="E19" s="2">
        <v>3.7815500000000002</v>
      </c>
      <c r="F19" s="2">
        <f>$F$5</f>
        <v>0.71220000000000006</v>
      </c>
      <c r="G19" s="2">
        <v>4.8119100000000001</v>
      </c>
      <c r="H19" s="2">
        <f>$H$5</f>
        <v>3.79</v>
      </c>
      <c r="I19" s="2">
        <f>$I$5</f>
        <v>3.8489599999999999</v>
      </c>
      <c r="J19" s="2">
        <f>ROUND(F19*G19*(H19/I19),5)</f>
        <v>3.3745500000000002</v>
      </c>
      <c r="K19" s="2">
        <v>3.31297</v>
      </c>
      <c r="L19" s="2">
        <f>IF($J19=0,$K19,IF($K19=0,$J19,IF($J19&lt;$K19,$J19,ROUND(($J19*$L$5)+($K19*$L$4),5))))</f>
        <v>3.3745500000000002</v>
      </c>
      <c r="M19" s="49">
        <f>IFERROR(E19/L19,0)</f>
        <v>1.1206086737490926</v>
      </c>
      <c r="N19" s="38">
        <f>ROUNDDOWN(M19,2)</f>
        <v>1.1200000000000001</v>
      </c>
      <c r="O19" s="50">
        <v>36.74</v>
      </c>
      <c r="P19" s="51">
        <f>IF(Y19="Y",Z19,O19)</f>
        <v>36.74</v>
      </c>
      <c r="Q19" s="25"/>
      <c r="S19" s="50">
        <v>33.159999999999997</v>
      </c>
      <c r="T19" s="50">
        <v>34.799999999999997</v>
      </c>
      <c r="U19" s="49">
        <f>IFERROR((T19-S19)/S19,0)</f>
        <v>4.9457177322074809E-2</v>
      </c>
      <c r="V19" s="2" t="str">
        <f>IF(U19&lt;-0.05,"Y","N")</f>
        <v>N</v>
      </c>
      <c r="W19" s="49">
        <f>IF(T19=0,0,(O19-T19)/T19)</f>
        <v>5.5747126436781751E-2</v>
      </c>
      <c r="X19" s="2" t="str">
        <f>IF(W19&lt;-0.05,"Y","N")</f>
        <v>N</v>
      </c>
      <c r="Y19" s="2" t="str">
        <f>IF(AND(V19="Y",X19="Y"),"Y","N")</f>
        <v>N</v>
      </c>
      <c r="Z19" s="51">
        <f>ROUNDUP(T19*0.95,2)</f>
        <v>33.06</v>
      </c>
      <c r="AC19" s="25"/>
      <c r="AE19" s="25"/>
    </row>
    <row r="20" spans="1:31">
      <c r="A20" s="34" t="s">
        <v>43</v>
      </c>
      <c r="B20" s="41">
        <v>6003735</v>
      </c>
      <c r="C20" s="41">
        <v>145557</v>
      </c>
      <c r="D20" s="41">
        <v>0</v>
      </c>
      <c r="E20" s="2">
        <v>3.9777399999999998</v>
      </c>
      <c r="F20" s="2">
        <f>$F$5</f>
        <v>0.71220000000000006</v>
      </c>
      <c r="G20" s="2">
        <v>6.1155299999999997</v>
      </c>
      <c r="H20" s="2">
        <f>$H$5</f>
        <v>3.79</v>
      </c>
      <c r="I20" s="2">
        <f>$I$5</f>
        <v>3.8489599999999999</v>
      </c>
      <c r="J20" s="2">
        <f>ROUND(F20*G20*(H20/I20),5)</f>
        <v>4.2887599999999999</v>
      </c>
      <c r="K20" s="2">
        <v>4.0021300000000002</v>
      </c>
      <c r="L20" s="2">
        <f>IF($J20=0,$K20,IF($K20=0,$J20,IF($J20&lt;$K20,$J20,ROUND(($J20*$L$5)+($K20*$L$4),5))))</f>
        <v>4.2887599999999999</v>
      </c>
      <c r="M20" s="49">
        <f>IFERROR(E20/L20,0)</f>
        <v>0.92748020406830878</v>
      </c>
      <c r="N20" s="38">
        <f>ROUNDDOWN(M20,2)</f>
        <v>0.92</v>
      </c>
      <c r="O20" s="50">
        <v>25.77</v>
      </c>
      <c r="P20" s="51">
        <f>IF(Y20="Y",Z20,O20)</f>
        <v>25.77</v>
      </c>
      <c r="Q20" s="25"/>
      <c r="S20" s="50">
        <v>29.03</v>
      </c>
      <c r="T20" s="50">
        <v>27.72</v>
      </c>
      <c r="U20" s="49">
        <f>IFERROR((T20-S20)/S20,0)</f>
        <v>-4.5125732001377962E-2</v>
      </c>
      <c r="V20" s="2" t="str">
        <f>IF(U20&lt;-0.05,"Y","N")</f>
        <v>N</v>
      </c>
      <c r="W20" s="49">
        <f>IF(T20=0,0,(O20-T20)/T20)</f>
        <v>-7.0346320346320323E-2</v>
      </c>
      <c r="X20" s="2" t="str">
        <f>IF(W20&lt;-0.05,"Y","N")</f>
        <v>Y</v>
      </c>
      <c r="Y20" s="2" t="str">
        <f>IF(AND(V20="Y",X20="Y"),"Y","N")</f>
        <v>N</v>
      </c>
      <c r="Z20" s="51">
        <f>ROUNDUP(T20*0.95,2)</f>
        <v>26.34</v>
      </c>
      <c r="AC20" s="25"/>
      <c r="AE20" s="25"/>
    </row>
    <row r="21" spans="1:31">
      <c r="A21" s="34" t="s">
        <v>44</v>
      </c>
      <c r="B21" s="41">
        <v>6013429</v>
      </c>
      <c r="C21" s="41">
        <v>145907</v>
      </c>
      <c r="D21" s="41">
        <v>0</v>
      </c>
      <c r="E21" s="2">
        <v>3.7580300000000002</v>
      </c>
      <c r="F21" s="2">
        <f>$F$5</f>
        <v>0.71220000000000006</v>
      </c>
      <c r="G21" s="2">
        <v>4.8464999999999998</v>
      </c>
      <c r="H21" s="2">
        <f>$H$5</f>
        <v>3.79</v>
      </c>
      <c r="I21" s="2">
        <f>$I$5</f>
        <v>3.8489599999999999</v>
      </c>
      <c r="J21" s="2">
        <f>ROUND(F21*G21*(H21/I21),5)</f>
        <v>3.3988</v>
      </c>
      <c r="K21" s="2">
        <v>3.43885</v>
      </c>
      <c r="L21" s="2">
        <f>IF($J21=0,$K21,IF($K21=0,$J21,IF($J21&lt;$K21,$J21,ROUND(($J21*$L$5)+($K21*$L$4),5))))</f>
        <v>3.3988</v>
      </c>
      <c r="M21" s="49">
        <f>IFERROR(E21/L21,0)</f>
        <v>1.1056931858302932</v>
      </c>
      <c r="N21" s="38">
        <f>ROUNDDOWN(M21,2)</f>
        <v>1.1000000000000001</v>
      </c>
      <c r="O21" s="50">
        <v>36.44</v>
      </c>
      <c r="P21" s="51">
        <f>IF(Y21="Y",Z21,O21)</f>
        <v>36.44</v>
      </c>
      <c r="Q21" s="25"/>
      <c r="S21" s="50">
        <v>37.19</v>
      </c>
      <c r="T21" s="50">
        <v>36.590000000000003</v>
      </c>
      <c r="U21" s="49">
        <f>IFERROR((T21-S21)/S21,0)</f>
        <v>-1.6133369185264704E-2</v>
      </c>
      <c r="V21" s="2" t="str">
        <f>IF(U21&lt;-0.05,"Y","N")</f>
        <v>N</v>
      </c>
      <c r="W21" s="49">
        <f>IF(T21=0,0,(O21-T21)/T21)</f>
        <v>-4.0994807324407122E-3</v>
      </c>
      <c r="X21" s="2" t="str">
        <f>IF(W21&lt;-0.05,"Y","N")</f>
        <v>N</v>
      </c>
      <c r="Y21" s="2" t="str">
        <f>IF(AND(V21="Y",X21="Y"),"Y","N")</f>
        <v>N</v>
      </c>
      <c r="Z21" s="51">
        <f>ROUNDUP(T21*0.95,2)</f>
        <v>34.769999999999996</v>
      </c>
      <c r="AC21" s="25"/>
      <c r="AE21" s="25"/>
    </row>
    <row r="22" spans="1:31">
      <c r="A22" s="52" t="s">
        <v>45</v>
      </c>
      <c r="B22" s="53">
        <v>6007033</v>
      </c>
      <c r="C22" s="53">
        <v>145582</v>
      </c>
      <c r="D22" s="53">
        <v>0</v>
      </c>
      <c r="E22" s="54">
        <v>3.22682</v>
      </c>
      <c r="F22" s="54">
        <f>$F$5</f>
        <v>0.71220000000000006</v>
      </c>
      <c r="G22" s="54">
        <v>4.5467700000000004</v>
      </c>
      <c r="H22" s="54">
        <f>$H$5</f>
        <v>3.79</v>
      </c>
      <c r="I22" s="54">
        <f>$I$5</f>
        <v>3.8489599999999999</v>
      </c>
      <c r="J22" s="54">
        <f>ROUND(F22*G22*(H22/I22),5)</f>
        <v>3.1886100000000002</v>
      </c>
      <c r="K22" s="54">
        <v>3.0939800000000002</v>
      </c>
      <c r="L22" s="54">
        <f>IF($J22=0,$K22,IF($K22=0,$J22,IF($J22&lt;$K22,$J22,ROUND(($J22*$L$5)+($K22*$L$4),5))))</f>
        <v>3.1886100000000002</v>
      </c>
      <c r="M22" s="55">
        <f>IFERROR(E22/L22,0)</f>
        <v>1.0119832779800602</v>
      </c>
      <c r="N22" s="56">
        <f>ROUNDDOWN(M22,2)</f>
        <v>1.01</v>
      </c>
      <c r="O22" s="57">
        <v>31.53</v>
      </c>
      <c r="P22" s="58">
        <f>IF(Y22="Y",Z22,O22)</f>
        <v>31.53</v>
      </c>
      <c r="Q22" s="25"/>
      <c r="S22" s="57">
        <v>37.340000000000003</v>
      </c>
      <c r="T22" s="57">
        <v>35.89</v>
      </c>
      <c r="U22" s="55">
        <f>IFERROR((T22-S22)/S22,0)</f>
        <v>-3.8832351365827605E-2</v>
      </c>
      <c r="V22" s="54" t="str">
        <f>IF(U22&lt;-0.05,"Y","N")</f>
        <v>N</v>
      </c>
      <c r="W22" s="55">
        <f>IF(T22=0,0,(O22-T22)/T22)</f>
        <v>-0.12148230704931734</v>
      </c>
      <c r="X22" s="54" t="str">
        <f>IF(W22&lt;-0.05,"Y","N")</f>
        <v>Y</v>
      </c>
      <c r="Y22" s="54" t="str">
        <f>IF(AND(V22="Y",X22="Y"),"Y","N")</f>
        <v>N</v>
      </c>
      <c r="Z22" s="58">
        <f>ROUNDUP(T22*0.95,2)</f>
        <v>34.1</v>
      </c>
      <c r="AC22" s="25"/>
      <c r="AE22" s="25"/>
    </row>
    <row r="23" spans="1:31">
      <c r="A23" s="42" t="s">
        <v>46</v>
      </c>
      <c r="B23" s="43">
        <v>6014500</v>
      </c>
      <c r="C23" s="43">
        <v>145888</v>
      </c>
      <c r="D23" s="43">
        <v>0</v>
      </c>
      <c r="E23" s="44">
        <v>3.1850499999999999</v>
      </c>
      <c r="F23" s="44">
        <f>$F$5</f>
        <v>0.71220000000000006</v>
      </c>
      <c r="G23" s="44">
        <v>4.6547299999999998</v>
      </c>
      <c r="H23" s="44">
        <f>$H$5</f>
        <v>3.79</v>
      </c>
      <c r="I23" s="44">
        <f>$I$5</f>
        <v>3.8489599999999999</v>
      </c>
      <c r="J23" s="44">
        <f>ROUND(F23*G23*(H23/I23),5)</f>
        <v>3.2643200000000001</v>
      </c>
      <c r="K23" s="44">
        <v>3.2404099999999998</v>
      </c>
      <c r="L23" s="44">
        <f>IF($J23=0,$K23,IF($K23=0,$J23,IF($J23&lt;$K23,$J23,ROUND(($J23*$L$5)+($K23*$L$4),5))))</f>
        <v>3.2643200000000001</v>
      </c>
      <c r="M23" s="45">
        <f>IFERROR(E23/L23,0)</f>
        <v>0.97571622880109787</v>
      </c>
      <c r="N23" s="46">
        <f>ROUNDDOWN(M23,2)</f>
        <v>0.97</v>
      </c>
      <c r="O23" s="47">
        <v>29.03</v>
      </c>
      <c r="P23" s="48">
        <f>IF(Y23="Y",Z23,O23)</f>
        <v>29.03</v>
      </c>
      <c r="Q23" s="25"/>
      <c r="S23" s="47">
        <v>28.38</v>
      </c>
      <c r="T23" s="47">
        <v>30.33</v>
      </c>
      <c r="U23" s="45">
        <f>IFERROR((T23-S23)/S23,0)</f>
        <v>6.87103594080338E-2</v>
      </c>
      <c r="V23" s="44" t="str">
        <f>IF(U23&lt;-0.05,"Y","N")</f>
        <v>N</v>
      </c>
      <c r="W23" s="45">
        <f>IF(T23=0,0,(O23-T23)/T23)</f>
        <v>-4.2861852950873629E-2</v>
      </c>
      <c r="X23" s="44" t="str">
        <f>IF(W23&lt;-0.05,"Y","N")</f>
        <v>N</v>
      </c>
      <c r="Y23" s="44" t="str">
        <f>IF(AND(V23="Y",X23="Y"),"Y","N")</f>
        <v>N</v>
      </c>
      <c r="Z23" s="48">
        <f>ROUNDUP(T23*0.95,2)</f>
        <v>28.82</v>
      </c>
      <c r="AC23" s="25"/>
      <c r="AE23" s="25"/>
    </row>
    <row r="24" spans="1:31">
      <c r="A24" s="34" t="s">
        <v>47</v>
      </c>
      <c r="B24" s="41">
        <v>6014922</v>
      </c>
      <c r="C24" s="41">
        <v>145963</v>
      </c>
      <c r="D24" s="41">
        <v>0</v>
      </c>
      <c r="E24" s="2">
        <v>3.8482400000000001</v>
      </c>
      <c r="F24" s="2">
        <f>$F$5</f>
        <v>0.71220000000000006</v>
      </c>
      <c r="G24" s="2">
        <v>4.9311499999999997</v>
      </c>
      <c r="H24" s="2">
        <f>$H$5</f>
        <v>3.79</v>
      </c>
      <c r="I24" s="2">
        <f>$I$5</f>
        <v>3.8489599999999999</v>
      </c>
      <c r="J24" s="2">
        <f>ROUND(F24*G24*(H24/I24),5)</f>
        <v>3.45817</v>
      </c>
      <c r="K24" s="2">
        <v>3.38794</v>
      </c>
      <c r="L24" s="2">
        <f>IF($J24=0,$K24,IF($K24=0,$J24,IF($J24&lt;$K24,$J24,ROUND(($J24*$L$5)+($K24*$L$4),5))))</f>
        <v>3.45817</v>
      </c>
      <c r="M24" s="49">
        <f>IFERROR(E24/L24,0)</f>
        <v>1.1127966525647959</v>
      </c>
      <c r="N24" s="38">
        <f>ROUNDDOWN(M24,2)</f>
        <v>1.1100000000000001</v>
      </c>
      <c r="O24" s="50">
        <v>36.590000000000003</v>
      </c>
      <c r="P24" s="51">
        <f>IF(Y24="Y",Z24,O24)</f>
        <v>36.590000000000003</v>
      </c>
      <c r="Q24" s="25"/>
      <c r="S24" s="50">
        <v>36.44</v>
      </c>
      <c r="T24" s="50">
        <v>38.68</v>
      </c>
      <c r="U24" s="49">
        <f>IFERROR((T24-S24)/S24,0)</f>
        <v>6.1470911086717948E-2</v>
      </c>
      <c r="V24" s="2" t="str">
        <f>IF(U24&lt;-0.05,"Y","N")</f>
        <v>N</v>
      </c>
      <c r="W24" s="49">
        <f>IF(T24=0,0,(O24-T24)/T24)</f>
        <v>-5.4033092037228447E-2</v>
      </c>
      <c r="X24" s="2" t="str">
        <f>IF(W24&lt;-0.05,"Y","N")</f>
        <v>Y</v>
      </c>
      <c r="Y24" s="2" t="str">
        <f>IF(AND(V24="Y",X24="Y"),"Y","N")</f>
        <v>N</v>
      </c>
      <c r="Z24" s="51">
        <f>ROUNDUP(T24*0.95,2)</f>
        <v>36.75</v>
      </c>
      <c r="AC24" s="25"/>
      <c r="AE24" s="25"/>
    </row>
    <row r="25" spans="1:31">
      <c r="A25" s="34" t="s">
        <v>48</v>
      </c>
      <c r="B25" s="41">
        <v>6016695</v>
      </c>
      <c r="C25" s="41">
        <v>146153</v>
      </c>
      <c r="D25" s="41">
        <v>0</v>
      </c>
      <c r="E25" s="2">
        <v>4.9668200000000002</v>
      </c>
      <c r="F25" s="2">
        <f>$F$5</f>
        <v>0.71220000000000006</v>
      </c>
      <c r="G25" s="2">
        <v>4.9550299999999998</v>
      </c>
      <c r="H25" s="2">
        <f>$H$5</f>
        <v>3.79</v>
      </c>
      <c r="I25" s="2">
        <f>$I$5</f>
        <v>3.8489599999999999</v>
      </c>
      <c r="J25" s="2">
        <f>ROUND(F25*G25*(H25/I25),5)</f>
        <v>3.4749099999999999</v>
      </c>
      <c r="K25" s="2">
        <v>3.4685700000000002</v>
      </c>
      <c r="L25" s="2">
        <f>IF($J25=0,$K25,IF($K25=0,$J25,IF($J25&lt;$K25,$J25,ROUND(($J25*$L$5)+($K25*$L$4),5))))</f>
        <v>3.4749099999999999</v>
      </c>
      <c r="M25" s="49">
        <f>IFERROR(E25/L25,0)</f>
        <v>1.4293377382435806</v>
      </c>
      <c r="N25" s="38">
        <f>ROUNDDOWN(M25,2)</f>
        <v>1.42</v>
      </c>
      <c r="O25" s="50">
        <v>38.68</v>
      </c>
      <c r="P25" s="51">
        <f>IF(Y25="Y",Z25,O25)</f>
        <v>38.68</v>
      </c>
      <c r="Q25" s="25"/>
      <c r="S25" s="50">
        <v>38.68</v>
      </c>
      <c r="T25" s="50">
        <v>38.68</v>
      </c>
      <c r="U25" s="49">
        <f>IFERROR((T25-S25)/S25,0)</f>
        <v>0</v>
      </c>
      <c r="V25" s="2" t="str">
        <f>IF(U25&lt;-0.05,"Y","N")</f>
        <v>N</v>
      </c>
      <c r="W25" s="49">
        <f>IF(T25=0,0,(O25-T25)/T25)</f>
        <v>0</v>
      </c>
      <c r="X25" s="2" t="str">
        <f>IF(W25&lt;-0.05,"Y","N")</f>
        <v>N</v>
      </c>
      <c r="Y25" s="2" t="str">
        <f>IF(AND(V25="Y",X25="Y"),"Y","N")</f>
        <v>N</v>
      </c>
      <c r="Z25" s="51">
        <f>ROUNDUP(T25*0.95,2)</f>
        <v>36.75</v>
      </c>
      <c r="AC25" s="25"/>
      <c r="AE25" s="25"/>
    </row>
    <row r="26" spans="1:31">
      <c r="A26" s="34" t="s">
        <v>49</v>
      </c>
      <c r="B26" s="41">
        <v>6006886</v>
      </c>
      <c r="C26" s="41">
        <v>145869</v>
      </c>
      <c r="D26" s="41">
        <v>0</v>
      </c>
      <c r="E26" s="2">
        <v>4.5685799999999999</v>
      </c>
      <c r="F26" s="2">
        <f>$F$5</f>
        <v>0.71220000000000006</v>
      </c>
      <c r="G26" s="2">
        <v>4.5761500000000002</v>
      </c>
      <c r="H26" s="2">
        <f>$H$5</f>
        <v>3.79</v>
      </c>
      <c r="I26" s="2">
        <f>$I$5</f>
        <v>3.8489599999999999</v>
      </c>
      <c r="J26" s="2">
        <f>ROUND(F26*G26*(H26/I26),5)</f>
        <v>3.2092100000000001</v>
      </c>
      <c r="K26" s="2">
        <v>3.2865899999999999</v>
      </c>
      <c r="L26" s="2">
        <f>IF($J26=0,$K26,IF($K26=0,$J26,IF($J26&lt;$K26,$J26,ROUND(($J26*$L$5)+($K26*$L$4),5))))</f>
        <v>3.2092100000000001</v>
      </c>
      <c r="M26" s="49">
        <f>IFERROR(E26/L26,0)</f>
        <v>1.4235839973077486</v>
      </c>
      <c r="N26" s="38">
        <f>ROUNDDOWN(M26,2)</f>
        <v>1.42</v>
      </c>
      <c r="O26" s="50">
        <v>38.68</v>
      </c>
      <c r="P26" s="51">
        <f>IF(Y26="Y",Z26,O26)</f>
        <v>38.68</v>
      </c>
      <c r="Q26" s="25"/>
      <c r="S26" s="50">
        <v>38.68</v>
      </c>
      <c r="T26" s="50">
        <v>38.68</v>
      </c>
      <c r="U26" s="49">
        <f>IFERROR((T26-S26)/S26,0)</f>
        <v>0</v>
      </c>
      <c r="V26" s="2" t="str">
        <f>IF(U26&lt;-0.05,"Y","N")</f>
        <v>N</v>
      </c>
      <c r="W26" s="49">
        <f>IF(T26=0,0,(O26-T26)/T26)</f>
        <v>0</v>
      </c>
      <c r="X26" s="2" t="str">
        <f>IF(W26&lt;-0.05,"Y","N")</f>
        <v>N</v>
      </c>
      <c r="Y26" s="2" t="str">
        <f>IF(AND(V26="Y",X26="Y"),"Y","N")</f>
        <v>N</v>
      </c>
      <c r="Z26" s="51">
        <f>ROUNDUP(T26*0.95,2)</f>
        <v>36.75</v>
      </c>
      <c r="AC26" s="25"/>
      <c r="AE26" s="25"/>
    </row>
    <row r="27" spans="1:31">
      <c r="A27" s="52" t="s">
        <v>50</v>
      </c>
      <c r="B27" s="53">
        <v>6005193</v>
      </c>
      <c r="C27" s="53">
        <v>145450</v>
      </c>
      <c r="D27" s="53">
        <v>0</v>
      </c>
      <c r="E27" s="54">
        <v>3.6553399999999998</v>
      </c>
      <c r="F27" s="54">
        <f>$F$5</f>
        <v>0.71220000000000006</v>
      </c>
      <c r="G27" s="54">
        <v>5.2483300000000002</v>
      </c>
      <c r="H27" s="54">
        <f>$H$5</f>
        <v>3.79</v>
      </c>
      <c r="I27" s="54">
        <f>$I$5</f>
        <v>3.8489599999999999</v>
      </c>
      <c r="J27" s="54">
        <f>ROUND(F27*G27*(H27/I27),5)</f>
        <v>3.6806000000000001</v>
      </c>
      <c r="K27" s="54">
        <v>3.3726500000000001</v>
      </c>
      <c r="L27" s="54">
        <f>IF($J27=0,$K27,IF($K27=0,$J27,IF($J27&lt;$K27,$J27,ROUND(($J27*$L$5)+($K27*$L$4),5))))</f>
        <v>3.6806000000000001</v>
      </c>
      <c r="M27" s="55">
        <f>IFERROR(E27/L27,0)</f>
        <v>0.99313698853447796</v>
      </c>
      <c r="N27" s="56">
        <f>ROUNDDOWN(M27,2)</f>
        <v>0.99</v>
      </c>
      <c r="O27" s="57">
        <v>30.33</v>
      </c>
      <c r="P27" s="58">
        <f>IF(Y27="Y",Z27,O27)</f>
        <v>30.33</v>
      </c>
      <c r="Q27" s="25"/>
      <c r="S27" s="57">
        <v>29.68</v>
      </c>
      <c r="T27" s="57">
        <v>27.07</v>
      </c>
      <c r="U27" s="55">
        <f>IFERROR((T27-S27)/S27,0)</f>
        <v>-8.7938005390835558E-2</v>
      </c>
      <c r="V27" s="54" t="str">
        <f>IF(U27&lt;-0.05,"Y","N")</f>
        <v>Y</v>
      </c>
      <c r="W27" s="55">
        <f>IF(T27=0,0,(O27-T27)/T27)</f>
        <v>0.12042851865533793</v>
      </c>
      <c r="X27" s="54" t="str">
        <f>IF(W27&lt;-0.05,"Y","N")</f>
        <v>N</v>
      </c>
      <c r="Y27" s="54" t="str">
        <f>IF(AND(V27="Y",X27="Y"),"Y","N")</f>
        <v>N</v>
      </c>
      <c r="Z27" s="58">
        <f>ROUNDUP(T27*0.95,2)</f>
        <v>25.720000000000002</v>
      </c>
      <c r="AC27" s="25"/>
      <c r="AE27" s="25"/>
    </row>
    <row r="28" spans="1:31">
      <c r="A28" s="42" t="s">
        <v>51</v>
      </c>
      <c r="B28" s="43">
        <v>6009849</v>
      </c>
      <c r="C28" s="43">
        <v>145126</v>
      </c>
      <c r="D28" s="43">
        <v>0</v>
      </c>
      <c r="E28" s="44">
        <v>3.0069400000000002</v>
      </c>
      <c r="F28" s="44">
        <f>$F$5</f>
        <v>0.71220000000000006</v>
      </c>
      <c r="G28" s="44">
        <v>3.7384400000000002</v>
      </c>
      <c r="H28" s="44">
        <f>$H$5</f>
        <v>3.79</v>
      </c>
      <c r="I28" s="44">
        <f>$I$5</f>
        <v>3.8489599999999999</v>
      </c>
      <c r="J28" s="44">
        <f>ROUND(F28*G28*(H28/I28),5)</f>
        <v>2.6217299999999999</v>
      </c>
      <c r="K28" s="44">
        <v>2.8979200000000001</v>
      </c>
      <c r="L28" s="44">
        <f>IF($J28=0,$K28,IF($K28=0,$J28,IF($J28&lt;$K28,$J28,ROUND(($J28*$L$5)+($K28*$L$4),5))))</f>
        <v>2.6217299999999999</v>
      </c>
      <c r="M28" s="45">
        <f>IFERROR(E28/L28,0)</f>
        <v>1.1469296990918212</v>
      </c>
      <c r="N28" s="46">
        <f>ROUNDDOWN(M28,2)</f>
        <v>1.1399999999999999</v>
      </c>
      <c r="O28" s="47">
        <v>37.04</v>
      </c>
      <c r="P28" s="48">
        <f>IF(Y28="Y",Z28,O28)</f>
        <v>37.04</v>
      </c>
      <c r="Q28" s="25"/>
      <c r="S28" s="47">
        <v>35.35</v>
      </c>
      <c r="T28" s="47">
        <v>35.89</v>
      </c>
      <c r="U28" s="45">
        <f>IFERROR((T28-S28)/S28,0)</f>
        <v>1.527581329561525E-2</v>
      </c>
      <c r="V28" s="44" t="str">
        <f>IF(U28&lt;-0.05,"Y","N")</f>
        <v>N</v>
      </c>
      <c r="W28" s="45">
        <f>IF(T28=0,0,(O28-T28)/T28)</f>
        <v>3.2042351629980453E-2</v>
      </c>
      <c r="X28" s="44" t="str">
        <f>IF(W28&lt;-0.05,"Y","N")</f>
        <v>N</v>
      </c>
      <c r="Y28" s="44" t="str">
        <f>IF(AND(V28="Y",X28="Y"),"Y","N")</f>
        <v>N</v>
      </c>
      <c r="Z28" s="48">
        <f>ROUNDUP(T28*0.95,2)</f>
        <v>34.1</v>
      </c>
      <c r="AC28" s="25"/>
      <c r="AE28" s="25"/>
    </row>
    <row r="29" spans="1:31">
      <c r="A29" s="34" t="s">
        <v>52</v>
      </c>
      <c r="B29" s="41">
        <v>6005714</v>
      </c>
      <c r="C29" s="41">
        <v>145872</v>
      </c>
      <c r="D29" s="41">
        <v>0</v>
      </c>
      <c r="E29" s="2">
        <v>2.7610800000000002</v>
      </c>
      <c r="F29" s="2">
        <f>$F$5</f>
        <v>0.71220000000000006</v>
      </c>
      <c r="G29" s="2">
        <v>4.7825699999999998</v>
      </c>
      <c r="H29" s="2">
        <f>$H$5</f>
        <v>3.79</v>
      </c>
      <c r="I29" s="2">
        <f>$I$5</f>
        <v>3.8489599999999999</v>
      </c>
      <c r="J29" s="2">
        <f>ROUND(F29*G29*(H29/I29),5)</f>
        <v>3.3539699999999999</v>
      </c>
      <c r="K29" s="2">
        <v>3.25217</v>
      </c>
      <c r="L29" s="2">
        <f>IF($J29=0,$K29,IF($K29=0,$J29,IF($J29&lt;$K29,$J29,ROUND(($J29*$L$5)+($K29*$L$4),5))))</f>
        <v>3.3539699999999999</v>
      </c>
      <c r="M29" s="49">
        <f>IFERROR(E29/L29,0)</f>
        <v>0.82322739917172794</v>
      </c>
      <c r="N29" s="38">
        <f>ROUNDDOWN(M29,2)</f>
        <v>0.82</v>
      </c>
      <c r="O29" s="50">
        <v>18.059999999999999</v>
      </c>
      <c r="P29" s="51">
        <f>IF(Y29="Y",Z29,O29)</f>
        <v>18.059999999999999</v>
      </c>
      <c r="Q29" s="25"/>
      <c r="S29" s="50">
        <v>16.52</v>
      </c>
      <c r="T29" s="50">
        <v>18.829999999999998</v>
      </c>
      <c r="U29" s="49">
        <f>IFERROR((T29-S29)/S29,0)</f>
        <v>0.1398305084745762</v>
      </c>
      <c r="V29" s="2" t="str">
        <f>IF(U29&lt;-0.05,"Y","N")</f>
        <v>N</v>
      </c>
      <c r="W29" s="49">
        <f>IF(T29=0,0,(O29-T29)/T29)</f>
        <v>-4.0892193308550165E-2</v>
      </c>
      <c r="X29" s="2" t="str">
        <f>IF(W29&lt;-0.05,"Y","N")</f>
        <v>N</v>
      </c>
      <c r="Y29" s="2" t="str">
        <f>IF(AND(V29="Y",X29="Y"),"Y","N")</f>
        <v>N</v>
      </c>
      <c r="Z29" s="51">
        <f>ROUNDUP(T29*0.95,2)</f>
        <v>17.89</v>
      </c>
      <c r="AC29" s="25"/>
      <c r="AE29" s="25"/>
    </row>
    <row r="30" spans="1:31">
      <c r="A30" s="34" t="s">
        <v>53</v>
      </c>
      <c r="B30" s="41">
        <v>6014765</v>
      </c>
      <c r="C30" s="41">
        <v>145984</v>
      </c>
      <c r="D30" s="41">
        <v>0</v>
      </c>
      <c r="E30" s="2">
        <v>3.89812</v>
      </c>
      <c r="F30" s="2">
        <f>$F$5</f>
        <v>0.71220000000000006</v>
      </c>
      <c r="G30" s="2">
        <v>4.2472500000000002</v>
      </c>
      <c r="H30" s="2">
        <f>$H$5</f>
        <v>3.79</v>
      </c>
      <c r="I30" s="2">
        <f>$I$5</f>
        <v>3.8489599999999999</v>
      </c>
      <c r="J30" s="2">
        <f>ROUND(F30*G30*(H30/I30),5)</f>
        <v>2.9785499999999998</v>
      </c>
      <c r="K30" s="2">
        <v>3.1724299999999999</v>
      </c>
      <c r="L30" s="2">
        <f>IF($J30=0,$K30,IF($K30=0,$J30,IF($J30&lt;$K30,$J30,ROUND(($J30*$L$5)+($K30*$L$4),5))))</f>
        <v>2.9785499999999998</v>
      </c>
      <c r="M30" s="49">
        <f>IFERROR(E30/L30,0)</f>
        <v>1.3087307582548557</v>
      </c>
      <c r="N30" s="38">
        <f>ROUNDDOWN(M30,2)</f>
        <v>1.3</v>
      </c>
      <c r="O30" s="50">
        <v>38.68</v>
      </c>
      <c r="P30" s="51">
        <f>IF(Y30="Y",Z30,O30)</f>
        <v>38.68</v>
      </c>
      <c r="Q30" s="25"/>
      <c r="S30" s="50">
        <v>37.49</v>
      </c>
      <c r="T30" s="50">
        <v>38.68</v>
      </c>
      <c r="U30" s="49">
        <f>IFERROR((T30-S30)/S30,0)</f>
        <v>3.1741797812750001E-2</v>
      </c>
      <c r="V30" s="2" t="str">
        <f>IF(U30&lt;-0.05,"Y","N")</f>
        <v>N</v>
      </c>
      <c r="W30" s="49">
        <f>IF(T30=0,0,(O30-T30)/T30)</f>
        <v>0</v>
      </c>
      <c r="X30" s="2" t="str">
        <f>IF(W30&lt;-0.05,"Y","N")</f>
        <v>N</v>
      </c>
      <c r="Y30" s="2" t="str">
        <f>IF(AND(V30="Y",X30="Y"),"Y","N")</f>
        <v>N</v>
      </c>
      <c r="Z30" s="51">
        <f>ROUNDUP(T30*0.95,2)</f>
        <v>36.75</v>
      </c>
      <c r="AC30" s="25"/>
      <c r="AE30" s="25"/>
    </row>
    <row r="31" spans="1:31">
      <c r="A31" s="34" t="s">
        <v>54</v>
      </c>
      <c r="B31" s="41">
        <v>6014773</v>
      </c>
      <c r="C31" s="41">
        <v>146008</v>
      </c>
      <c r="D31" s="41">
        <v>0</v>
      </c>
      <c r="E31" s="2">
        <v>3.4774600000000002</v>
      </c>
      <c r="F31" s="2">
        <f>$F$5</f>
        <v>0.71220000000000006</v>
      </c>
      <c r="G31" s="2">
        <v>4.7958299999999996</v>
      </c>
      <c r="H31" s="2">
        <f>$H$5</f>
        <v>3.79</v>
      </c>
      <c r="I31" s="2">
        <f>$I$5</f>
        <v>3.8489599999999999</v>
      </c>
      <c r="J31" s="2">
        <f>ROUND(F31*G31*(H31/I31),5)</f>
        <v>3.36327</v>
      </c>
      <c r="K31" s="2">
        <v>3.1162299999999998</v>
      </c>
      <c r="L31" s="2">
        <f>IF($J31=0,$K31,IF($K31=0,$J31,IF($J31&lt;$K31,$J31,ROUND(($J31*$L$5)+($K31*$L$4),5))))</f>
        <v>3.36327</v>
      </c>
      <c r="M31" s="49">
        <f>IFERROR(E31/L31,0)</f>
        <v>1.0339520764018353</v>
      </c>
      <c r="N31" s="38">
        <f>ROUNDDOWN(M31,2)</f>
        <v>1.03</v>
      </c>
      <c r="O31" s="50">
        <v>32.619999999999997</v>
      </c>
      <c r="P31" s="51">
        <f>IF(Y31="Y",Z31,O31)</f>
        <v>32.619999999999997</v>
      </c>
      <c r="Q31" s="25"/>
      <c r="S31" s="50">
        <v>36.44</v>
      </c>
      <c r="T31" s="50">
        <v>32.619999999999997</v>
      </c>
      <c r="U31" s="49">
        <f>IFERROR((T31-S31)/S31,0)</f>
        <v>-0.1048298572996707</v>
      </c>
      <c r="V31" s="2" t="str">
        <f>IF(U31&lt;-0.05,"Y","N")</f>
        <v>Y</v>
      </c>
      <c r="W31" s="49">
        <f>IF(T31=0,0,(O31-T31)/T31)</f>
        <v>0</v>
      </c>
      <c r="X31" s="2" t="str">
        <f>IF(W31&lt;-0.05,"Y","N")</f>
        <v>N</v>
      </c>
      <c r="Y31" s="2" t="str">
        <f>IF(AND(V31="Y",X31="Y"),"Y","N")</f>
        <v>N</v>
      </c>
      <c r="Z31" s="51">
        <f>ROUNDUP(T31*0.95,2)</f>
        <v>30.990000000000002</v>
      </c>
      <c r="AC31" s="25"/>
      <c r="AE31" s="25"/>
    </row>
    <row r="32" spans="1:31">
      <c r="A32" s="52" t="s">
        <v>55</v>
      </c>
      <c r="B32" s="53">
        <v>6007165</v>
      </c>
      <c r="C32" s="53">
        <v>145259</v>
      </c>
      <c r="D32" s="53">
        <v>0</v>
      </c>
      <c r="E32" s="54">
        <v>3.2081200000000001</v>
      </c>
      <c r="F32" s="54">
        <f>$F$5</f>
        <v>0.71220000000000006</v>
      </c>
      <c r="G32" s="54">
        <v>4.9368600000000002</v>
      </c>
      <c r="H32" s="54">
        <f>$H$5</f>
        <v>3.79</v>
      </c>
      <c r="I32" s="54">
        <f>$I$5</f>
        <v>3.8489599999999999</v>
      </c>
      <c r="J32" s="54">
        <f>ROUND(F32*G32*(H32/I32),5)</f>
        <v>3.46217</v>
      </c>
      <c r="K32" s="54">
        <v>3.4249800000000001</v>
      </c>
      <c r="L32" s="54">
        <f>IF($J32=0,$K32,IF($K32=0,$J32,IF($J32&lt;$K32,$J32,ROUND(($J32*$L$5)+($K32*$L$4),5))))</f>
        <v>3.46217</v>
      </c>
      <c r="M32" s="55">
        <f>IFERROR(E32/L32,0)</f>
        <v>0.92662116533850158</v>
      </c>
      <c r="N32" s="56">
        <f>ROUNDDOWN(M32,2)</f>
        <v>0.92</v>
      </c>
      <c r="O32" s="57">
        <v>25.77</v>
      </c>
      <c r="P32" s="58">
        <f>IF(Y32="Y",Z32,O32)</f>
        <v>25.77</v>
      </c>
      <c r="Q32" s="25"/>
      <c r="S32" s="57">
        <v>19.600000000000001</v>
      </c>
      <c r="T32" s="57">
        <v>24.23</v>
      </c>
      <c r="U32" s="55">
        <f>IFERROR((T32-S32)/S32,0)</f>
        <v>0.23622448979591831</v>
      </c>
      <c r="V32" s="54" t="str">
        <f>IF(U32&lt;-0.05,"Y","N")</f>
        <v>N</v>
      </c>
      <c r="W32" s="55">
        <f>IF(T32=0,0,(O32-T32)/T32)</f>
        <v>6.3557573256293812E-2</v>
      </c>
      <c r="X32" s="54" t="str">
        <f>IF(W32&lt;-0.05,"Y","N")</f>
        <v>N</v>
      </c>
      <c r="Y32" s="54" t="str">
        <f>IF(AND(V32="Y",X32="Y"),"Y","N")</f>
        <v>N</v>
      </c>
      <c r="Z32" s="58">
        <f>ROUNDUP(T32*0.95,2)</f>
        <v>23.020000000000003</v>
      </c>
      <c r="AC32" s="25"/>
      <c r="AE32" s="25"/>
    </row>
    <row r="33" spans="1:31">
      <c r="A33" s="42" t="s">
        <v>56</v>
      </c>
      <c r="B33" s="43">
        <v>6001366</v>
      </c>
      <c r="C33" s="43">
        <v>145403</v>
      </c>
      <c r="D33" s="43">
        <v>0</v>
      </c>
      <c r="E33" s="44">
        <v>2.9655100000000001</v>
      </c>
      <c r="F33" s="44">
        <f>$F$5</f>
        <v>0.71220000000000006</v>
      </c>
      <c r="G33" s="44">
        <v>4.7549900000000003</v>
      </c>
      <c r="H33" s="44">
        <f>$H$5</f>
        <v>3.79</v>
      </c>
      <c r="I33" s="44">
        <f>$I$5</f>
        <v>3.8489599999999999</v>
      </c>
      <c r="J33" s="44">
        <f>ROUND(F33*G33*(H33/I33),5)</f>
        <v>3.3346300000000002</v>
      </c>
      <c r="K33" s="44">
        <v>3.2395700000000001</v>
      </c>
      <c r="L33" s="44">
        <f>IF($J33=0,$K33,IF($K33=0,$J33,IF($J33&lt;$K33,$J33,ROUND(($J33*$L$5)+($K33*$L$4),5))))</f>
        <v>3.3346300000000002</v>
      </c>
      <c r="M33" s="45">
        <f>IFERROR(E33/L33,0)</f>
        <v>0.88930705955383349</v>
      </c>
      <c r="N33" s="46">
        <f>ROUNDDOWN(M33,2)</f>
        <v>0.88</v>
      </c>
      <c r="O33" s="47">
        <v>22.69</v>
      </c>
      <c r="P33" s="48">
        <f>IF(Y33="Y",Z33,O33)</f>
        <v>26.970000000000002</v>
      </c>
      <c r="Q33" s="25"/>
      <c r="S33" s="47">
        <v>32.07</v>
      </c>
      <c r="T33" s="47">
        <v>28.38</v>
      </c>
      <c r="U33" s="45">
        <f>IFERROR((T33-S33)/S33,0)</f>
        <v>-0.11506080449017778</v>
      </c>
      <c r="V33" s="44" t="str">
        <f>IF(U33&lt;-0.05,"Y","N")</f>
        <v>Y</v>
      </c>
      <c r="W33" s="45">
        <f>IF(T33=0,0,(O33-T33)/T33)</f>
        <v>-0.20049330514446786</v>
      </c>
      <c r="X33" s="44" t="str">
        <f>IF(W33&lt;-0.05,"Y","N")</f>
        <v>Y</v>
      </c>
      <c r="Y33" s="44" t="str">
        <f>IF(AND(V33="Y",X33="Y"),"Y","N")</f>
        <v>Y</v>
      </c>
      <c r="Z33" s="48">
        <f>ROUNDUP(T33*0.95,2)</f>
        <v>26.970000000000002</v>
      </c>
      <c r="AC33" s="25"/>
      <c r="AE33" s="25"/>
    </row>
    <row r="34" spans="1:31">
      <c r="A34" s="34" t="s">
        <v>57</v>
      </c>
      <c r="B34" s="41">
        <v>6008304</v>
      </c>
      <c r="C34" s="41">
        <v>145453</v>
      </c>
      <c r="D34" s="41">
        <v>0</v>
      </c>
      <c r="E34" s="2">
        <v>2.9613999999999998</v>
      </c>
      <c r="F34" s="2">
        <f>$F$5</f>
        <v>0.71220000000000006</v>
      </c>
      <c r="G34" s="2">
        <v>4.4397200000000003</v>
      </c>
      <c r="H34" s="2">
        <f>$H$5</f>
        <v>3.79</v>
      </c>
      <c r="I34" s="2">
        <f>$I$5</f>
        <v>3.8489599999999999</v>
      </c>
      <c r="J34" s="2">
        <f>ROUND(F34*G34*(H34/I34),5)</f>
        <v>3.1135299999999999</v>
      </c>
      <c r="K34" s="2">
        <v>3.4073899999999999</v>
      </c>
      <c r="L34" s="2">
        <f>IF($J34=0,$K34,IF($K34=0,$J34,IF($J34&lt;$K34,$J34,ROUND(($J34*$L$5)+($K34*$L$4),5))))</f>
        <v>3.1135299999999999</v>
      </c>
      <c r="M34" s="49">
        <f>IFERROR(E34/L34,0)</f>
        <v>0.95113906080879251</v>
      </c>
      <c r="N34" s="38">
        <f>ROUNDDOWN(M34,2)</f>
        <v>0.95</v>
      </c>
      <c r="O34" s="50">
        <v>27.72</v>
      </c>
      <c r="P34" s="51">
        <f>IF(Y34="Y",Z34,O34)</f>
        <v>27.72</v>
      </c>
      <c r="Q34" s="25"/>
      <c r="S34" s="50">
        <v>21.92</v>
      </c>
      <c r="T34" s="50">
        <v>23.46</v>
      </c>
      <c r="U34" s="49">
        <f>IFERROR((T34-S34)/S34,0)</f>
        <v>7.02554744525547E-2</v>
      </c>
      <c r="V34" s="2" t="str">
        <f>IF(U34&lt;-0.05,"Y","N")</f>
        <v>N</v>
      </c>
      <c r="W34" s="49">
        <f>IF(T34=0,0,(O34-T34)/T34)</f>
        <v>0.18158567774936052</v>
      </c>
      <c r="X34" s="2" t="str">
        <f>IF(W34&lt;-0.05,"Y","N")</f>
        <v>N</v>
      </c>
      <c r="Y34" s="2" t="str">
        <f>IF(AND(V34="Y",X34="Y"),"Y","N")</f>
        <v>N</v>
      </c>
      <c r="Z34" s="51">
        <f>ROUNDUP(T34*0.95,2)</f>
        <v>22.290000000000003</v>
      </c>
      <c r="AC34" s="25"/>
      <c r="AE34" s="25"/>
    </row>
    <row r="35" spans="1:31">
      <c r="A35" s="34" t="s">
        <v>58</v>
      </c>
      <c r="B35" s="41">
        <v>6013353</v>
      </c>
      <c r="C35" s="41">
        <v>145736</v>
      </c>
      <c r="D35" s="41">
        <v>0</v>
      </c>
      <c r="E35" s="2">
        <v>3.20912</v>
      </c>
      <c r="F35" s="2">
        <f>$F$5</f>
        <v>0.71220000000000006</v>
      </c>
      <c r="G35" s="2">
        <v>4.7693500000000002</v>
      </c>
      <c r="H35" s="2">
        <f>$H$5</f>
        <v>3.79</v>
      </c>
      <c r="I35" s="2">
        <f>$I$5</f>
        <v>3.8489599999999999</v>
      </c>
      <c r="J35" s="2">
        <f>ROUND(F35*G35*(H35/I35),5)</f>
        <v>3.3447</v>
      </c>
      <c r="K35" s="2">
        <v>3.29142</v>
      </c>
      <c r="L35" s="2">
        <f>IF($J35=0,$K35,IF($K35=0,$J35,IF($J35&lt;$K35,$J35,ROUND(($J35*$L$5)+($K35*$L$4),5))))</f>
        <v>3.3447</v>
      </c>
      <c r="M35" s="49">
        <f>IFERROR(E35/L35,0)</f>
        <v>0.95946422698597778</v>
      </c>
      <c r="N35" s="38">
        <f>ROUNDDOWN(M35,2)</f>
        <v>0.95</v>
      </c>
      <c r="O35" s="50">
        <v>27.72</v>
      </c>
      <c r="P35" s="51">
        <f>IF(Y35="Y",Z35,O35)</f>
        <v>27.72</v>
      </c>
      <c r="Q35" s="25"/>
      <c r="S35" s="50">
        <v>29.03</v>
      </c>
      <c r="T35" s="50">
        <v>32.07</v>
      </c>
      <c r="U35" s="49">
        <f>IFERROR((T35-S35)/S35,0)</f>
        <v>0.1047192559421288</v>
      </c>
      <c r="V35" s="2" t="str">
        <f>IF(U35&lt;-0.05,"Y","N")</f>
        <v>N</v>
      </c>
      <c r="W35" s="49">
        <f>IF(T35=0,0,(O35-T35)/T35)</f>
        <v>-0.13564078578110389</v>
      </c>
      <c r="X35" s="2" t="str">
        <f>IF(W35&lt;-0.05,"Y","N")</f>
        <v>Y</v>
      </c>
      <c r="Y35" s="2" t="str">
        <f>IF(AND(V35="Y",X35="Y"),"Y","N")</f>
        <v>N</v>
      </c>
      <c r="Z35" s="51">
        <f>ROUNDUP(T35*0.95,2)</f>
        <v>30.470000000000002</v>
      </c>
      <c r="AC35" s="25"/>
      <c r="AE35" s="25"/>
    </row>
    <row r="36" spans="1:31">
      <c r="A36" s="34" t="s">
        <v>59</v>
      </c>
      <c r="B36" s="41">
        <v>6000459</v>
      </c>
      <c r="C36" s="41">
        <v>145379</v>
      </c>
      <c r="D36" s="41">
        <v>0</v>
      </c>
      <c r="E36" s="2">
        <v>2.8350900000000001</v>
      </c>
      <c r="F36" s="2">
        <f>$F$5</f>
        <v>0.71220000000000006</v>
      </c>
      <c r="G36" s="2">
        <v>4.7854999999999999</v>
      </c>
      <c r="H36" s="2">
        <f>$H$5</f>
        <v>3.79</v>
      </c>
      <c r="I36" s="2">
        <f>$I$5</f>
        <v>3.8489599999999999</v>
      </c>
      <c r="J36" s="2">
        <f>ROUND(F36*G36*(H36/I36),5)</f>
        <v>3.35602</v>
      </c>
      <c r="K36" s="2">
        <v>3.0279199999999999</v>
      </c>
      <c r="L36" s="2">
        <f>IF($J36=0,$K36,IF($K36=0,$J36,IF($J36&lt;$K36,$J36,ROUND(($J36*$L$5)+($K36*$L$4),5))))</f>
        <v>3.35602</v>
      </c>
      <c r="M36" s="49">
        <f>IFERROR(E36/L36,0)</f>
        <v>0.84477744471129501</v>
      </c>
      <c r="N36" s="38">
        <f>ROUNDDOWN(M36,2)</f>
        <v>0.84</v>
      </c>
      <c r="O36" s="50">
        <v>19.600000000000001</v>
      </c>
      <c r="P36" s="51">
        <f>IF(Y36="Y",Z36,O36)</f>
        <v>19.600000000000001</v>
      </c>
      <c r="Q36" s="25"/>
      <c r="S36" s="50">
        <v>21.15</v>
      </c>
      <c r="T36" s="50">
        <v>20.37</v>
      </c>
      <c r="U36" s="49">
        <f>IFERROR((T36-S36)/S36,0)</f>
        <v>-3.6879432624113362E-2</v>
      </c>
      <c r="V36" s="2" t="str">
        <f>IF(U36&lt;-0.05,"Y","N")</f>
        <v>N</v>
      </c>
      <c r="W36" s="49">
        <f>IF(T36=0,0,(O36-T36)/T36)</f>
        <v>-3.7800687285223344E-2</v>
      </c>
      <c r="X36" s="2" t="str">
        <f>IF(W36&lt;-0.05,"Y","N")</f>
        <v>N</v>
      </c>
      <c r="Y36" s="2" t="str">
        <f>IF(AND(V36="Y",X36="Y"),"Y","N")</f>
        <v>N</v>
      </c>
      <c r="Z36" s="51">
        <f>ROUNDUP(T36*0.95,2)</f>
        <v>19.360000000000003</v>
      </c>
      <c r="AC36" s="25"/>
      <c r="AE36" s="25"/>
    </row>
    <row r="37" spans="1:31">
      <c r="A37" s="52" t="s">
        <v>60</v>
      </c>
      <c r="B37" s="53">
        <v>6003529</v>
      </c>
      <c r="C37" s="53">
        <v>145886</v>
      </c>
      <c r="D37" s="53">
        <v>0</v>
      </c>
      <c r="E37" s="54">
        <v>2.9880900000000001</v>
      </c>
      <c r="F37" s="54">
        <f>$F$5</f>
        <v>0.71220000000000006</v>
      </c>
      <c r="G37" s="54">
        <v>4.9927400000000004</v>
      </c>
      <c r="H37" s="54">
        <f>$H$5</f>
        <v>3.79</v>
      </c>
      <c r="I37" s="54">
        <f>$I$5</f>
        <v>3.8489599999999999</v>
      </c>
      <c r="J37" s="54">
        <f>ROUND(F37*G37*(H37/I37),5)</f>
        <v>3.50136</v>
      </c>
      <c r="K37" s="54">
        <v>2.8772199999999999</v>
      </c>
      <c r="L37" s="54">
        <f>IF($J37=0,$K37,IF($K37=0,$J37,IF($J37&lt;$K37,$J37,ROUND(($J37*$L$5)+($K37*$L$4),5))))</f>
        <v>3.50136</v>
      </c>
      <c r="M37" s="55">
        <f>IFERROR(E37/L37,0)</f>
        <v>0.85340838988278844</v>
      </c>
      <c r="N37" s="56">
        <f>ROUNDDOWN(M37,2)</f>
        <v>0.85</v>
      </c>
      <c r="O37" s="57">
        <v>20.37</v>
      </c>
      <c r="P37" s="58">
        <f>IF(Y37="Y",Z37,O37)</f>
        <v>34.619999999999997</v>
      </c>
      <c r="Q37" s="25"/>
      <c r="S37" s="57">
        <v>38.68</v>
      </c>
      <c r="T37" s="57">
        <v>36.44</v>
      </c>
      <c r="U37" s="55">
        <f>IFERROR((T37-S37)/S37,0)</f>
        <v>-5.7911065149948343E-2</v>
      </c>
      <c r="V37" s="54" t="str">
        <f>IF(U37&lt;-0.05,"Y","N")</f>
        <v>Y</v>
      </c>
      <c r="W37" s="55">
        <f>IF(T37=0,0,(O37-T37)/T37)</f>
        <v>-0.44099890230515909</v>
      </c>
      <c r="X37" s="54" t="str">
        <f>IF(W37&lt;-0.05,"Y","N")</f>
        <v>Y</v>
      </c>
      <c r="Y37" s="54" t="str">
        <f>IF(AND(V37="Y",X37="Y"),"Y","N")</f>
        <v>Y</v>
      </c>
      <c r="Z37" s="58">
        <f>ROUNDUP(T37*0.95,2)</f>
        <v>34.619999999999997</v>
      </c>
      <c r="AC37" s="25"/>
      <c r="AE37" s="25"/>
    </row>
    <row r="38" spans="1:31">
      <c r="A38" s="42" t="s">
        <v>61</v>
      </c>
      <c r="B38" s="43">
        <v>6004014</v>
      </c>
      <c r="C38" s="43">
        <v>146052</v>
      </c>
      <c r="D38" s="43">
        <v>0</v>
      </c>
      <c r="E38" s="44">
        <v>3.4391500000000002</v>
      </c>
      <c r="F38" s="44">
        <f>$F$5</f>
        <v>0.71220000000000006</v>
      </c>
      <c r="G38" s="44">
        <v>3.5226799999999998</v>
      </c>
      <c r="H38" s="44">
        <f>$H$5</f>
        <v>3.79</v>
      </c>
      <c r="I38" s="44">
        <f>$I$5</f>
        <v>3.8489599999999999</v>
      </c>
      <c r="J38" s="44">
        <f>ROUND(F38*G38*(H38/I38),5)</f>
        <v>2.4704199999999998</v>
      </c>
      <c r="K38" s="44">
        <v>3.04358</v>
      </c>
      <c r="L38" s="44">
        <f>IF($J38=0,$K38,IF($K38=0,$J38,IF($J38&lt;$K38,$J38,ROUND(($J38*$L$5)+($K38*$L$4),5))))</f>
        <v>2.4704199999999998</v>
      </c>
      <c r="M38" s="45">
        <f>IFERROR(E38/L38,0)</f>
        <v>1.3921317023016331</v>
      </c>
      <c r="N38" s="46">
        <f>ROUNDDOWN(M38,2)</f>
        <v>1.39</v>
      </c>
      <c r="O38" s="47">
        <v>38.68</v>
      </c>
      <c r="P38" s="48">
        <f>IF(Y38="Y",Z38,O38)</f>
        <v>38.68</v>
      </c>
      <c r="Q38" s="25"/>
      <c r="S38" s="47">
        <v>38.68</v>
      </c>
      <c r="T38" s="47">
        <v>38.68</v>
      </c>
      <c r="U38" s="45">
        <f>IFERROR((T38-S38)/S38,0)</f>
        <v>0</v>
      </c>
      <c r="V38" s="44" t="str">
        <f>IF(U38&lt;-0.05,"Y","N")</f>
        <v>N</v>
      </c>
      <c r="W38" s="45">
        <f>IF(T38=0,0,(O38-T38)/T38)</f>
        <v>0</v>
      </c>
      <c r="X38" s="44" t="str">
        <f>IF(W38&lt;-0.05,"Y","N")</f>
        <v>N</v>
      </c>
      <c r="Y38" s="44" t="str">
        <f>IF(AND(V38="Y",X38="Y"),"Y","N")</f>
        <v>N</v>
      </c>
      <c r="Z38" s="48">
        <f>ROUNDUP(T38*0.95,2)</f>
        <v>36.75</v>
      </c>
      <c r="AC38" s="25"/>
      <c r="AE38" s="25"/>
    </row>
    <row r="39" spans="1:31">
      <c r="A39" s="34" t="s">
        <v>62</v>
      </c>
      <c r="B39" s="41">
        <v>6000087</v>
      </c>
      <c r="C39" s="41">
        <v>146198</v>
      </c>
      <c r="D39" s="41">
        <v>0</v>
      </c>
      <c r="E39" s="2">
        <v>2.2232699999999999</v>
      </c>
      <c r="F39" s="2">
        <f>$F$5</f>
        <v>0.71220000000000006</v>
      </c>
      <c r="G39" s="2">
        <v>5.5414099999999999</v>
      </c>
      <c r="H39" s="2">
        <f>$H$5</f>
        <v>3.79</v>
      </c>
      <c r="I39" s="2">
        <f>$I$5</f>
        <v>3.8489599999999999</v>
      </c>
      <c r="J39" s="2">
        <f>ROUND(F39*G39*(H39/I39),5)</f>
        <v>3.8861400000000001</v>
      </c>
      <c r="K39" s="2">
        <v>2.6939099999999998</v>
      </c>
      <c r="L39" s="2">
        <f>IF($J39=0,$K39,IF($K39=0,$J39,IF($J39&lt;$K39,$J39,ROUND(($J39*$L$5)+($K39*$L$4),5))))</f>
        <v>3.8861400000000001</v>
      </c>
      <c r="M39" s="49">
        <f>IFERROR(E39/L39,0)</f>
        <v>0.57210239466411394</v>
      </c>
      <c r="N39" s="38">
        <f>ROUNDDOWN(M39,2)</f>
        <v>0.56999999999999995</v>
      </c>
      <c r="O39" s="50">
        <v>0</v>
      </c>
      <c r="P39" s="51">
        <f>IF(Y39="Y",Z39,O39)</f>
        <v>0</v>
      </c>
      <c r="Q39" s="25"/>
      <c r="S39" s="50">
        <v>0</v>
      </c>
      <c r="T39" s="50">
        <v>0</v>
      </c>
      <c r="U39" s="49">
        <f>IFERROR((T39-S39)/S39,0)</f>
        <v>0</v>
      </c>
      <c r="V39" s="2" t="str">
        <f>IF(U39&lt;-0.05,"Y","N")</f>
        <v>N</v>
      </c>
      <c r="W39" s="49">
        <f>IF(T39=0,0,(O39-T39)/T39)</f>
        <v>0</v>
      </c>
      <c r="X39" s="2" t="str">
        <f>IF(W39&lt;-0.05,"Y","N")</f>
        <v>N</v>
      </c>
      <c r="Y39" s="2" t="str">
        <f>IF(AND(V39="Y",X39="Y"),"Y","N")</f>
        <v>N</v>
      </c>
      <c r="Z39" s="51">
        <f>ROUNDUP(T39*0.95,2)</f>
        <v>0</v>
      </c>
      <c r="AC39" s="25"/>
      <c r="AE39" s="25"/>
    </row>
    <row r="40" spans="1:31">
      <c r="A40" s="34" t="s">
        <v>63</v>
      </c>
      <c r="B40" s="41">
        <v>6003495</v>
      </c>
      <c r="C40" s="41">
        <v>145789</v>
      </c>
      <c r="D40" s="41">
        <v>0</v>
      </c>
      <c r="E40" s="2">
        <v>3.2993399999999999</v>
      </c>
      <c r="F40" s="2">
        <f>$F$5</f>
        <v>0.71220000000000006</v>
      </c>
      <c r="G40" s="2">
        <v>5.0220799999999999</v>
      </c>
      <c r="H40" s="2">
        <f>$H$5</f>
        <v>3.79</v>
      </c>
      <c r="I40" s="2">
        <f>$I$5</f>
        <v>3.8489599999999999</v>
      </c>
      <c r="J40" s="2">
        <f>ROUND(F40*G40*(H40/I40),5)</f>
        <v>3.5219399999999998</v>
      </c>
      <c r="K40" s="2">
        <v>3.1398199999999998</v>
      </c>
      <c r="L40" s="2">
        <f>IF($J40=0,$K40,IF($K40=0,$J40,IF($J40&lt;$K40,$J40,ROUND(($J40*$L$5)+($K40*$L$4),5))))</f>
        <v>3.5219399999999998</v>
      </c>
      <c r="M40" s="49">
        <f>IFERROR(E40/L40,0)</f>
        <v>0.93679619755021382</v>
      </c>
      <c r="N40" s="38">
        <f>ROUNDDOWN(M40,2)</f>
        <v>0.93</v>
      </c>
      <c r="O40" s="50">
        <v>26.42</v>
      </c>
      <c r="P40" s="51">
        <f>IF(Y40="Y",Z40,O40)</f>
        <v>26.42</v>
      </c>
      <c r="Q40" s="25"/>
      <c r="S40" s="50">
        <v>27.07</v>
      </c>
      <c r="T40" s="50">
        <v>27.07</v>
      </c>
      <c r="U40" s="49">
        <f>IFERROR((T40-S40)/S40,0)</f>
        <v>0</v>
      </c>
      <c r="V40" s="2" t="str">
        <f>IF(U40&lt;-0.05,"Y","N")</f>
        <v>N</v>
      </c>
      <c r="W40" s="49">
        <f>IF(T40=0,0,(O40-T40)/T40)</f>
        <v>-2.4011821204285133E-2</v>
      </c>
      <c r="X40" s="2" t="str">
        <f>IF(W40&lt;-0.05,"Y","N")</f>
        <v>N</v>
      </c>
      <c r="Y40" s="2" t="str">
        <f>IF(AND(V40="Y",X40="Y"),"Y","N")</f>
        <v>N</v>
      </c>
      <c r="Z40" s="51">
        <f>ROUNDUP(T40*0.95,2)</f>
        <v>25.720000000000002</v>
      </c>
      <c r="AC40" s="25"/>
      <c r="AE40" s="25"/>
    </row>
    <row r="41" spans="1:31">
      <c r="A41" s="34" t="s">
        <v>64</v>
      </c>
      <c r="B41" s="41">
        <v>6001515</v>
      </c>
      <c r="C41" s="41">
        <v>145770</v>
      </c>
      <c r="D41" s="41">
        <v>0</v>
      </c>
      <c r="E41" s="2">
        <v>3.4824199999999998</v>
      </c>
      <c r="F41" s="2">
        <f>$F$5</f>
        <v>0.71220000000000006</v>
      </c>
      <c r="G41" s="2">
        <v>4.4530200000000004</v>
      </c>
      <c r="H41" s="2">
        <f>$H$5</f>
        <v>3.79</v>
      </c>
      <c r="I41" s="2">
        <f>$I$5</f>
        <v>3.8489599999999999</v>
      </c>
      <c r="J41" s="2">
        <f>ROUND(F41*G41*(H41/I41),5)</f>
        <v>3.1228600000000002</v>
      </c>
      <c r="K41" s="2">
        <v>3.14696</v>
      </c>
      <c r="L41" s="2">
        <f>IF($J41=0,$K41,IF($K41=0,$J41,IF($J41&lt;$K41,$J41,ROUND(($J41*$L$5)+($K41*$L$4),5))))</f>
        <v>3.1228600000000002</v>
      </c>
      <c r="M41" s="49">
        <f>IFERROR(E41/L41,0)</f>
        <v>1.1151380465342666</v>
      </c>
      <c r="N41" s="38">
        <f>ROUNDDOWN(M41,2)</f>
        <v>1.1100000000000001</v>
      </c>
      <c r="O41" s="50">
        <v>36.590000000000003</v>
      </c>
      <c r="P41" s="51">
        <f>IF(Y41="Y",Z41,O41)</f>
        <v>36.590000000000003</v>
      </c>
      <c r="Q41" s="25"/>
      <c r="S41" s="50">
        <v>36.74</v>
      </c>
      <c r="T41" s="50">
        <v>37.04</v>
      </c>
      <c r="U41" s="49">
        <f>IFERROR((T41-S41)/S41,0)</f>
        <v>8.1654872074032967E-3</v>
      </c>
      <c r="V41" s="2" t="str">
        <f>IF(U41&lt;-0.05,"Y","N")</f>
        <v>N</v>
      </c>
      <c r="W41" s="49">
        <f>IF(T41=0,0,(O41-T41)/T41)</f>
        <v>-1.2149028077753666E-2</v>
      </c>
      <c r="X41" s="2" t="str">
        <f>IF(W41&lt;-0.05,"Y","N")</f>
        <v>N</v>
      </c>
      <c r="Y41" s="2" t="str">
        <f>IF(AND(V41="Y",X41="Y"),"Y","N")</f>
        <v>N</v>
      </c>
      <c r="Z41" s="51">
        <f>ROUNDUP(T41*0.95,2)</f>
        <v>35.19</v>
      </c>
      <c r="AC41" s="25"/>
      <c r="AE41" s="25"/>
    </row>
    <row r="42" spans="1:31">
      <c r="A42" s="52" t="s">
        <v>65</v>
      </c>
      <c r="B42" s="53">
        <v>6007637</v>
      </c>
      <c r="C42" s="53">
        <v>145920</v>
      </c>
      <c r="D42" s="53">
        <v>0</v>
      </c>
      <c r="E42" s="54">
        <v>3.6833100000000001</v>
      </c>
      <c r="F42" s="54">
        <f>$F$5</f>
        <v>0.71220000000000006</v>
      </c>
      <c r="G42" s="54">
        <v>6.5223199999999997</v>
      </c>
      <c r="H42" s="54">
        <f>$H$5</f>
        <v>3.79</v>
      </c>
      <c r="I42" s="54">
        <f>$I$5</f>
        <v>3.8489599999999999</v>
      </c>
      <c r="J42" s="54">
        <f>ROUND(F42*G42*(H42/I42),5)</f>
        <v>4.5740400000000001</v>
      </c>
      <c r="K42" s="54">
        <v>3.27576</v>
      </c>
      <c r="L42" s="54">
        <f>IF($J42=0,$K42,IF($K42=0,$J42,IF($J42&lt;$K42,$J42,ROUND(($J42*$L$5)+($K42*$L$4),5))))</f>
        <v>4.5740400000000001</v>
      </c>
      <c r="M42" s="55">
        <f>IFERROR(E42/L42,0)</f>
        <v>0.805264055408348</v>
      </c>
      <c r="N42" s="56">
        <f>ROUNDDOWN(M42,2)</f>
        <v>0.8</v>
      </c>
      <c r="O42" s="57">
        <v>16.52</v>
      </c>
      <c r="P42" s="58">
        <f>IF(Y42="Y",Z42,O42)</f>
        <v>31.51</v>
      </c>
      <c r="Q42" s="25"/>
      <c r="S42" s="57">
        <v>37.04</v>
      </c>
      <c r="T42" s="57">
        <v>33.159999999999997</v>
      </c>
      <c r="U42" s="55">
        <f>IFERROR((T42-S42)/S42,0)</f>
        <v>-0.10475161987041044</v>
      </c>
      <c r="V42" s="54" t="str">
        <f>IF(U42&lt;-0.05,"Y","N")</f>
        <v>Y</v>
      </c>
      <c r="W42" s="55">
        <f>IF(T42=0,0,(O42-T42)/T42)</f>
        <v>-0.50180940892641734</v>
      </c>
      <c r="X42" s="54" t="str">
        <f>IF(W42&lt;-0.05,"Y","N")</f>
        <v>Y</v>
      </c>
      <c r="Y42" s="54" t="str">
        <f>IF(AND(V42="Y",X42="Y"),"Y","N")</f>
        <v>Y</v>
      </c>
      <c r="Z42" s="58">
        <f>ROUNDUP(T42*0.95,2)</f>
        <v>31.51</v>
      </c>
      <c r="AC42" s="25"/>
      <c r="AE42" s="25"/>
    </row>
    <row r="43" spans="1:31">
      <c r="A43" s="42" t="s">
        <v>66</v>
      </c>
      <c r="B43" s="43">
        <v>6000129</v>
      </c>
      <c r="C43" s="43">
        <v>146066</v>
      </c>
      <c r="D43" s="43">
        <v>0</v>
      </c>
      <c r="E43" s="44">
        <v>5.0010599999999998</v>
      </c>
      <c r="F43" s="44">
        <f>$F$5</f>
        <v>0.71220000000000006</v>
      </c>
      <c r="G43" s="44">
        <v>3.4622000000000002</v>
      </c>
      <c r="H43" s="44">
        <f>$H$5</f>
        <v>3.79</v>
      </c>
      <c r="I43" s="44">
        <f>$I$5</f>
        <v>3.8489599999999999</v>
      </c>
      <c r="J43" s="44">
        <f>ROUND(F43*G43*(H43/I43),5)</f>
        <v>2.42801</v>
      </c>
      <c r="K43" s="44">
        <v>3.08473</v>
      </c>
      <c r="L43" s="44">
        <f>IF($J43=0,$K43,IF($K43=0,$J43,IF($J43&lt;$K43,$J43,ROUND(($J43*$L$5)+($K43*$L$4),5))))</f>
        <v>2.42801</v>
      </c>
      <c r="M43" s="45">
        <f>IFERROR(E43/L43,0)</f>
        <v>2.0597361625363981</v>
      </c>
      <c r="N43" s="46">
        <f>ROUNDDOWN(M43,2)</f>
        <v>2.0499999999999998</v>
      </c>
      <c r="O43" s="47">
        <v>38.68</v>
      </c>
      <c r="P43" s="48">
        <f>IF(Y43="Y",Z43,O43)</f>
        <v>38.68</v>
      </c>
      <c r="Q43" s="25"/>
      <c r="S43" s="47">
        <v>38.68</v>
      </c>
      <c r="T43" s="47">
        <v>38.68</v>
      </c>
      <c r="U43" s="45">
        <f>IFERROR((T43-S43)/S43,0)</f>
        <v>0</v>
      </c>
      <c r="V43" s="44" t="str">
        <f>IF(U43&lt;-0.05,"Y","N")</f>
        <v>N</v>
      </c>
      <c r="W43" s="45">
        <f>IF(T43=0,0,(O43-T43)/T43)</f>
        <v>0</v>
      </c>
      <c r="X43" s="44" t="str">
        <f>IF(W43&lt;-0.05,"Y","N")</f>
        <v>N</v>
      </c>
      <c r="Y43" s="44" t="str">
        <f>IF(AND(V43="Y",X43="Y"),"Y","N")</f>
        <v>N</v>
      </c>
      <c r="Z43" s="48">
        <f>ROUNDUP(T43*0.95,2)</f>
        <v>36.75</v>
      </c>
      <c r="AC43" s="25"/>
      <c r="AE43" s="25"/>
    </row>
    <row r="44" spans="1:31">
      <c r="A44" s="34" t="s">
        <v>67</v>
      </c>
      <c r="B44" s="41">
        <v>6002877</v>
      </c>
      <c r="C44" s="41">
        <v>145121</v>
      </c>
      <c r="D44" s="41">
        <v>0</v>
      </c>
      <c r="E44" s="2">
        <v>4.41716</v>
      </c>
      <c r="F44" s="2">
        <f>$F$5</f>
        <v>0.71220000000000006</v>
      </c>
      <c r="G44" s="2">
        <v>4.1561300000000001</v>
      </c>
      <c r="H44" s="2">
        <f>$H$5</f>
        <v>3.79</v>
      </c>
      <c r="I44" s="2">
        <f>$I$5</f>
        <v>3.8489599999999999</v>
      </c>
      <c r="J44" s="2">
        <f>ROUND(F44*G44*(H44/I44),5)</f>
        <v>2.91465</v>
      </c>
      <c r="K44" s="2">
        <v>3.3830200000000001</v>
      </c>
      <c r="L44" s="2">
        <f>IF($J44=0,$K44,IF($K44=0,$J44,IF($J44&lt;$K44,$J44,ROUND(($J44*$L$5)+($K44*$L$4),5))))</f>
        <v>2.91465</v>
      </c>
      <c r="M44" s="49">
        <f>IFERROR(E44/L44,0)</f>
        <v>1.5155027190228672</v>
      </c>
      <c r="N44" s="38">
        <f>ROUNDDOWN(M44,2)</f>
        <v>1.51</v>
      </c>
      <c r="O44" s="50">
        <v>38.68</v>
      </c>
      <c r="P44" s="51">
        <f>IF(Y44="Y",Z44,O44)</f>
        <v>38.68</v>
      </c>
      <c r="Q44" s="25"/>
      <c r="S44" s="50">
        <v>38.68</v>
      </c>
      <c r="T44" s="50">
        <v>38.68</v>
      </c>
      <c r="U44" s="49">
        <f>IFERROR((T44-S44)/S44,0)</f>
        <v>0</v>
      </c>
      <c r="V44" s="2" t="str">
        <f>IF(U44&lt;-0.05,"Y","N")</f>
        <v>N</v>
      </c>
      <c r="W44" s="49">
        <f>IF(T44=0,0,(O44-T44)/T44)</f>
        <v>0</v>
      </c>
      <c r="X44" s="2" t="str">
        <f>IF(W44&lt;-0.05,"Y","N")</f>
        <v>N</v>
      </c>
      <c r="Y44" s="2" t="str">
        <f>IF(AND(V44="Y",X44="Y"),"Y","N")</f>
        <v>N</v>
      </c>
      <c r="Z44" s="51">
        <f>ROUNDUP(T44*0.95,2)</f>
        <v>36.75</v>
      </c>
      <c r="AC44" s="25"/>
      <c r="AE44" s="25"/>
    </row>
    <row r="45" spans="1:31">
      <c r="A45" s="34" t="s">
        <v>68</v>
      </c>
      <c r="B45" s="41">
        <v>6000186</v>
      </c>
      <c r="C45" s="41">
        <v>145343</v>
      </c>
      <c r="D45" s="41">
        <v>0</v>
      </c>
      <c r="E45" s="2">
        <v>2.9265099999999999</v>
      </c>
      <c r="F45" s="2">
        <f>$F$5</f>
        <v>0.71220000000000006</v>
      </c>
      <c r="G45" s="2">
        <v>4.99268</v>
      </c>
      <c r="H45" s="2">
        <f>$H$5</f>
        <v>3.79</v>
      </c>
      <c r="I45" s="2">
        <f>$I$5</f>
        <v>3.8489599999999999</v>
      </c>
      <c r="J45" s="2">
        <f>ROUND(F45*G45*(H45/I45),5)</f>
        <v>3.5013200000000002</v>
      </c>
      <c r="K45" s="2">
        <v>3.5184899999999999</v>
      </c>
      <c r="L45" s="2">
        <f>IF($J45=0,$K45,IF($K45=0,$J45,IF($J45&lt;$K45,$J45,ROUND(($J45*$L$5)+($K45*$L$4),5))))</f>
        <v>3.5013200000000002</v>
      </c>
      <c r="M45" s="49">
        <f>IFERROR(E45/L45,0)</f>
        <v>0.83583048678784</v>
      </c>
      <c r="N45" s="38">
        <f>ROUNDDOWN(M45,2)</f>
        <v>0.83</v>
      </c>
      <c r="O45" s="50">
        <v>18.829999999999998</v>
      </c>
      <c r="P45" s="51">
        <f>IF(Y45="Y",Z45,O45)</f>
        <v>20.100000000000001</v>
      </c>
      <c r="Q45" s="25"/>
      <c r="S45" s="50">
        <v>25.77</v>
      </c>
      <c r="T45" s="50">
        <v>21.15</v>
      </c>
      <c r="U45" s="49">
        <f>IFERROR((T45-S45)/S45,0)</f>
        <v>-0.17927823050058211</v>
      </c>
      <c r="V45" s="2" t="str">
        <f>IF(U45&lt;-0.05,"Y","N")</f>
        <v>Y</v>
      </c>
      <c r="W45" s="49">
        <f>IF(T45=0,0,(O45-T45)/T45)</f>
        <v>-0.10969267139479907</v>
      </c>
      <c r="X45" s="2" t="str">
        <f>IF(W45&lt;-0.05,"Y","N")</f>
        <v>Y</v>
      </c>
      <c r="Y45" s="2" t="str">
        <f>IF(AND(V45="Y",X45="Y"),"Y","N")</f>
        <v>Y</v>
      </c>
      <c r="Z45" s="51">
        <f>ROUNDUP(T45*0.95,2)</f>
        <v>20.100000000000001</v>
      </c>
      <c r="AC45" s="25"/>
      <c r="AE45" s="25"/>
    </row>
    <row r="46" spans="1:31">
      <c r="A46" s="34" t="s">
        <v>69</v>
      </c>
      <c r="B46" s="41">
        <v>6001267</v>
      </c>
      <c r="C46" s="41">
        <v>145908</v>
      </c>
      <c r="D46" s="41">
        <v>0</v>
      </c>
      <c r="E46" s="2">
        <v>3.1603300000000001</v>
      </c>
      <c r="F46" s="2">
        <f>$F$5</f>
        <v>0.71220000000000006</v>
      </c>
      <c r="G46" s="2">
        <v>4.7527400000000002</v>
      </c>
      <c r="H46" s="2">
        <f>$H$5</f>
        <v>3.79</v>
      </c>
      <c r="I46" s="2">
        <f>$I$5</f>
        <v>3.8489599999999999</v>
      </c>
      <c r="J46" s="2">
        <f>ROUND(F46*G46*(H46/I46),5)</f>
        <v>3.3330500000000001</v>
      </c>
      <c r="K46" s="2">
        <v>3.2394799999999999</v>
      </c>
      <c r="L46" s="2">
        <f>IF($J46=0,$K46,IF($K46=0,$J46,IF($J46&lt;$K46,$J46,ROUND(($J46*$L$5)+($K46*$L$4),5))))</f>
        <v>3.3330500000000001</v>
      </c>
      <c r="M46" s="49">
        <f>IFERROR(E46/L46,0)</f>
        <v>0.94817959526559759</v>
      </c>
      <c r="N46" s="38">
        <f>ROUNDDOWN(M46,2)</f>
        <v>0.94</v>
      </c>
      <c r="O46" s="50">
        <v>27.07</v>
      </c>
      <c r="P46" s="51">
        <f>IF(Y46="Y",Z46,O46)</f>
        <v>31.51</v>
      </c>
      <c r="Q46" s="25"/>
      <c r="S46" s="50">
        <v>36.74</v>
      </c>
      <c r="T46" s="50">
        <v>33.159999999999997</v>
      </c>
      <c r="U46" s="49">
        <f>IFERROR((T46-S46)/S46,0)</f>
        <v>-9.744148067501375E-2</v>
      </c>
      <c r="V46" s="2" t="str">
        <f>IF(U46&lt;-0.05,"Y","N")</f>
        <v>Y</v>
      </c>
      <c r="W46" s="49">
        <f>IF(T46=0,0,(O46-T46)/T46)</f>
        <v>-0.18365500603136301</v>
      </c>
      <c r="X46" s="2" t="str">
        <f>IF(W46&lt;-0.05,"Y","N")</f>
        <v>Y</v>
      </c>
      <c r="Y46" s="2" t="str">
        <f>IF(AND(V46="Y",X46="Y"),"Y","N")</f>
        <v>Y</v>
      </c>
      <c r="Z46" s="51">
        <f>ROUNDUP(T46*0.95,2)</f>
        <v>31.51</v>
      </c>
      <c r="AC46" s="25"/>
      <c r="AE46" s="25"/>
    </row>
    <row r="47" spans="1:31">
      <c r="A47" s="52" t="s">
        <v>70</v>
      </c>
      <c r="B47" s="53">
        <v>6001085</v>
      </c>
      <c r="C47" s="53">
        <v>146112</v>
      </c>
      <c r="D47" s="53">
        <v>0</v>
      </c>
      <c r="E47" s="54">
        <v>2.7269000000000001</v>
      </c>
      <c r="F47" s="54">
        <f>$F$5</f>
        <v>0.71220000000000006</v>
      </c>
      <c r="G47" s="54">
        <v>5.5651700000000002</v>
      </c>
      <c r="H47" s="54">
        <f>$H$5</f>
        <v>3.79</v>
      </c>
      <c r="I47" s="54">
        <f>$I$5</f>
        <v>3.8489599999999999</v>
      </c>
      <c r="J47" s="54">
        <f>ROUND(F47*G47*(H47/I47),5)</f>
        <v>3.9028</v>
      </c>
      <c r="K47" s="54">
        <v>3.13232</v>
      </c>
      <c r="L47" s="54">
        <f>IF($J47=0,$K47,IF($K47=0,$J47,IF($J47&lt;$K47,$J47,ROUND(($J47*$L$5)+($K47*$L$4),5))))</f>
        <v>3.9028</v>
      </c>
      <c r="M47" s="55">
        <f>IFERROR(E47/L47,0)</f>
        <v>0.69870349492671935</v>
      </c>
      <c r="N47" s="56">
        <f>ROUNDDOWN(M47,2)</f>
        <v>0.69</v>
      </c>
      <c r="O47" s="57">
        <v>0</v>
      </c>
      <c r="P47" s="58">
        <f>IF(Y47="Y",Z47,O47)</f>
        <v>9.98</v>
      </c>
      <c r="Q47" s="25"/>
      <c r="S47" s="57">
        <v>21.92</v>
      </c>
      <c r="T47" s="57">
        <v>10.5</v>
      </c>
      <c r="U47" s="55">
        <f>IFERROR((T47-S47)/S47,0)</f>
        <v>-0.52098540145985406</v>
      </c>
      <c r="V47" s="54" t="str">
        <f>IF(U47&lt;-0.05,"Y","N")</f>
        <v>Y</v>
      </c>
      <c r="W47" s="55">
        <f>IF(T47=0,0,(O47-T47)/T47)</f>
        <v>-1</v>
      </c>
      <c r="X47" s="54" t="str">
        <f>IF(W47&lt;-0.05,"Y","N")</f>
        <v>Y</v>
      </c>
      <c r="Y47" s="54" t="str">
        <f>IF(AND(V47="Y",X47="Y"),"Y","N")</f>
        <v>Y</v>
      </c>
      <c r="Z47" s="58">
        <f>ROUNDUP(T47*0.95,2)</f>
        <v>9.98</v>
      </c>
      <c r="AC47" s="25"/>
      <c r="AE47" s="25"/>
    </row>
    <row r="48" spans="1:31">
      <c r="A48" s="42" t="s">
        <v>71</v>
      </c>
      <c r="B48" s="43">
        <v>6001150</v>
      </c>
      <c r="C48" s="43">
        <v>145918</v>
      </c>
      <c r="D48" s="43">
        <v>0</v>
      </c>
      <c r="E48" s="44">
        <v>2.4729700000000001</v>
      </c>
      <c r="F48" s="44">
        <f>$F$5</f>
        <v>0.71220000000000006</v>
      </c>
      <c r="G48" s="44">
        <v>4.3875299999999999</v>
      </c>
      <c r="H48" s="44">
        <f>$H$5</f>
        <v>3.79</v>
      </c>
      <c r="I48" s="44">
        <f>$I$5</f>
        <v>3.8489599999999999</v>
      </c>
      <c r="J48" s="44">
        <f>ROUND(F48*G48*(H48/I48),5)</f>
        <v>3.0769299999999999</v>
      </c>
      <c r="K48" s="44">
        <v>3.2334700000000001</v>
      </c>
      <c r="L48" s="44">
        <f>IF($J48=0,$K48,IF($K48=0,$J48,IF($J48&lt;$K48,$J48,ROUND(($J48*$L$5)+($K48*$L$4),5))))</f>
        <v>3.0769299999999999</v>
      </c>
      <c r="M48" s="45">
        <f>IFERROR(E48/L48,0)</f>
        <v>0.80371344164475633</v>
      </c>
      <c r="N48" s="46">
        <f>ROUNDDOWN(M48,2)</f>
        <v>0.8</v>
      </c>
      <c r="O48" s="47">
        <v>16.52</v>
      </c>
      <c r="P48" s="48">
        <f>IF(Y48="Y",Z48,O48)</f>
        <v>16.52</v>
      </c>
      <c r="Q48" s="25"/>
      <c r="S48" s="47">
        <v>12.76</v>
      </c>
      <c r="T48" s="47">
        <v>12.129999999999999</v>
      </c>
      <c r="U48" s="45">
        <f>IFERROR((T48-S48)/S48,0)</f>
        <v>-4.9373040752351161E-2</v>
      </c>
      <c r="V48" s="44" t="str">
        <f>IF(U48&lt;-0.05,"Y","N")</f>
        <v>N</v>
      </c>
      <c r="W48" s="45">
        <f>IF(T48=0,0,(O48-T48)/T48)</f>
        <v>0.36191261335531749</v>
      </c>
      <c r="X48" s="44" t="str">
        <f>IF(W48&lt;-0.05,"Y","N")</f>
        <v>N</v>
      </c>
      <c r="Y48" s="44" t="str">
        <f>IF(AND(V48="Y",X48="Y"),"Y","N")</f>
        <v>N</v>
      </c>
      <c r="Z48" s="48">
        <f>ROUNDUP(T48*0.95,2)</f>
        <v>11.53</v>
      </c>
      <c r="AC48" s="25"/>
      <c r="AE48" s="25"/>
    </row>
    <row r="49" spans="1:31">
      <c r="A49" s="34" t="s">
        <v>72</v>
      </c>
      <c r="B49" s="41">
        <v>6007207</v>
      </c>
      <c r="C49" s="41">
        <v>145913</v>
      </c>
      <c r="D49" s="41">
        <v>0</v>
      </c>
      <c r="E49" s="2">
        <v>3.1528100000000001</v>
      </c>
      <c r="F49" s="2">
        <f>$F$5</f>
        <v>0.71220000000000006</v>
      </c>
      <c r="G49" s="2">
        <v>5.3884699999999999</v>
      </c>
      <c r="H49" s="2">
        <f>$H$5</f>
        <v>3.79</v>
      </c>
      <c r="I49" s="2">
        <f>$I$5</f>
        <v>3.8489599999999999</v>
      </c>
      <c r="J49" s="2">
        <f>ROUND(F49*G49*(H49/I49),5)</f>
        <v>3.77888</v>
      </c>
      <c r="K49" s="2">
        <v>3.6146400000000001</v>
      </c>
      <c r="L49" s="2">
        <f>IF($J49=0,$K49,IF($K49=0,$J49,IF($J49&lt;$K49,$J49,ROUND(($J49*$L$5)+($K49*$L$4),5))))</f>
        <v>3.77888</v>
      </c>
      <c r="M49" s="49">
        <f>IFERROR(E49/L49,0)</f>
        <v>0.83432392666610211</v>
      </c>
      <c r="N49" s="38">
        <f>ROUNDDOWN(M49,2)</f>
        <v>0.83</v>
      </c>
      <c r="O49" s="50">
        <v>18.829999999999998</v>
      </c>
      <c r="P49" s="51">
        <f>IF(Y49="Y",Z49,O49)</f>
        <v>18.829999999999998</v>
      </c>
      <c r="Q49" s="25"/>
      <c r="S49" s="50">
        <v>10.5</v>
      </c>
      <c r="T49" s="50">
        <v>13.51</v>
      </c>
      <c r="U49" s="49">
        <f>IFERROR((T49-S49)/S49,0)</f>
        <v>0.28666666666666663</v>
      </c>
      <c r="V49" s="2" t="str">
        <f>IF(U49&lt;-0.05,"Y","N")</f>
        <v>N</v>
      </c>
      <c r="W49" s="49">
        <f>IF(T49=0,0,(O49-T49)/T49)</f>
        <v>0.39378238341968902</v>
      </c>
      <c r="X49" s="2" t="str">
        <f>IF(W49&lt;-0.05,"Y","N")</f>
        <v>N</v>
      </c>
      <c r="Y49" s="2" t="str">
        <f>IF(AND(V49="Y",X49="Y"),"Y","N")</f>
        <v>N</v>
      </c>
      <c r="Z49" s="51">
        <f>ROUNDUP(T49*0.95,2)</f>
        <v>12.84</v>
      </c>
      <c r="AC49" s="25"/>
      <c r="AE49" s="25"/>
    </row>
    <row r="50" spans="1:31">
      <c r="A50" s="34" t="s">
        <v>73</v>
      </c>
      <c r="B50" s="41">
        <v>6002489</v>
      </c>
      <c r="C50" s="41">
        <v>145160</v>
      </c>
      <c r="D50" s="41">
        <v>0</v>
      </c>
      <c r="E50" s="2">
        <v>2.4996200000000002</v>
      </c>
      <c r="F50" s="2">
        <f>$F$5</f>
        <v>0.71220000000000006</v>
      </c>
      <c r="G50" s="2">
        <v>5.2179200000000003</v>
      </c>
      <c r="H50" s="2">
        <f>$H$5</f>
        <v>3.79</v>
      </c>
      <c r="I50" s="2">
        <f>$I$5</f>
        <v>3.8489599999999999</v>
      </c>
      <c r="J50" s="2">
        <f>ROUND(F50*G50*(H50/I50),5)</f>
        <v>3.6592799999999999</v>
      </c>
      <c r="K50" s="2">
        <v>3.46034</v>
      </c>
      <c r="L50" s="2">
        <f>IF($J50=0,$K50,IF($K50=0,$J50,IF($J50&lt;$K50,$J50,ROUND(($J50*$L$5)+($K50*$L$4),5))))</f>
        <v>3.6592799999999999</v>
      </c>
      <c r="M50" s="49">
        <f>IFERROR(E50/L50,0)</f>
        <v>0.68309066264401752</v>
      </c>
      <c r="N50" s="38">
        <f>ROUNDDOWN(M50,2)</f>
        <v>0.68</v>
      </c>
      <c r="O50" s="50">
        <v>0</v>
      </c>
      <c r="P50" s="51">
        <f>IF(Y50="Y",Z50,O50)</f>
        <v>0</v>
      </c>
      <c r="Q50" s="25"/>
      <c r="S50" s="50">
        <v>0</v>
      </c>
      <c r="T50" s="50">
        <v>9.75</v>
      </c>
      <c r="U50" s="49">
        <f>IFERROR((T50-S50)/S50,0)</f>
        <v>0</v>
      </c>
      <c r="V50" s="2" t="str">
        <f>IF(U50&lt;-0.05,"Y","N")</f>
        <v>N</v>
      </c>
      <c r="W50" s="49">
        <f>IF(T50=0,0,(O50-T50)/T50)</f>
        <v>-1</v>
      </c>
      <c r="X50" s="2" t="str">
        <f>IF(W50&lt;-0.05,"Y","N")</f>
        <v>Y</v>
      </c>
      <c r="Y50" s="2" t="str">
        <f>IF(AND(V50="Y",X50="Y"),"Y","N")</f>
        <v>N</v>
      </c>
      <c r="Z50" s="51">
        <f>ROUNDUP(T50*0.95,2)</f>
        <v>9.27</v>
      </c>
      <c r="AC50" s="25"/>
      <c r="AE50" s="25"/>
    </row>
    <row r="51" spans="1:31">
      <c r="A51" s="34" t="s">
        <v>74</v>
      </c>
      <c r="B51" s="41">
        <v>6008064</v>
      </c>
      <c r="C51" s="41">
        <v>145180</v>
      </c>
      <c r="D51" s="41">
        <v>0</v>
      </c>
      <c r="E51" s="2">
        <v>1.9531799999999999</v>
      </c>
      <c r="F51" s="2">
        <f>$F$5</f>
        <v>0.71220000000000006</v>
      </c>
      <c r="G51" s="2">
        <v>5.0679499999999997</v>
      </c>
      <c r="H51" s="2">
        <f>$H$5</f>
        <v>3.79</v>
      </c>
      <c r="I51" s="2">
        <f>$I$5</f>
        <v>3.8489599999999999</v>
      </c>
      <c r="J51" s="2">
        <f>ROUND(F51*G51*(H51/I51),5)</f>
        <v>3.5541</v>
      </c>
      <c r="K51" s="2">
        <v>3.1798099999999998</v>
      </c>
      <c r="L51" s="2">
        <f>IF($J51=0,$K51,IF($K51=0,$J51,IF($J51&lt;$K51,$J51,ROUND(($J51*$L$5)+($K51*$L$4),5))))</f>
        <v>3.5541</v>
      </c>
      <c r="M51" s="49">
        <f>IFERROR(E51/L51,0)</f>
        <v>0.54955684983540132</v>
      </c>
      <c r="N51" s="38">
        <f>ROUNDDOWN(M51,2)</f>
        <v>0.54</v>
      </c>
      <c r="O51" s="50">
        <v>0</v>
      </c>
      <c r="P51" s="51">
        <f>IF(Y51="Y",Z51,O51)</f>
        <v>0</v>
      </c>
      <c r="Q51" s="25"/>
      <c r="S51" s="50">
        <v>0</v>
      </c>
      <c r="T51" s="50">
        <v>0</v>
      </c>
      <c r="U51" s="49">
        <f>IFERROR((T51-S51)/S51,0)</f>
        <v>0</v>
      </c>
      <c r="V51" s="2" t="str">
        <f>IF(U51&lt;-0.05,"Y","N")</f>
        <v>N</v>
      </c>
      <c r="W51" s="49">
        <f>IF(T51=0,0,(O51-T51)/T51)</f>
        <v>0</v>
      </c>
      <c r="X51" s="2" t="str">
        <f>IF(W51&lt;-0.05,"Y","N")</f>
        <v>N</v>
      </c>
      <c r="Y51" s="2" t="str">
        <f>IF(AND(V51="Y",X51="Y"),"Y","N")</f>
        <v>N</v>
      </c>
      <c r="Z51" s="51">
        <f>ROUNDUP(T51*0.95,2)</f>
        <v>0</v>
      </c>
      <c r="AC51" s="25"/>
      <c r="AE51" s="25"/>
    </row>
    <row r="52" spans="1:31">
      <c r="A52" s="52" t="s">
        <v>75</v>
      </c>
      <c r="B52" s="53">
        <v>6002547</v>
      </c>
      <c r="C52" s="53">
        <v>145877</v>
      </c>
      <c r="D52" s="53">
        <v>0</v>
      </c>
      <c r="E52" s="54">
        <v>2.99824</v>
      </c>
      <c r="F52" s="54">
        <f>$F$5</f>
        <v>0.71220000000000006</v>
      </c>
      <c r="G52" s="54">
        <v>5.5385499999999999</v>
      </c>
      <c r="H52" s="54">
        <f>$H$5</f>
        <v>3.79</v>
      </c>
      <c r="I52" s="54">
        <f>$I$5</f>
        <v>3.8489599999999999</v>
      </c>
      <c r="J52" s="54">
        <f>ROUND(F52*G52*(H52/I52),5)</f>
        <v>3.8841299999999999</v>
      </c>
      <c r="K52" s="54">
        <v>3.64425</v>
      </c>
      <c r="L52" s="54">
        <f>IF($J52=0,$K52,IF($K52=0,$J52,IF($J52&lt;$K52,$J52,ROUND(($J52*$L$5)+($K52*$L$4),5))))</f>
        <v>3.8841299999999999</v>
      </c>
      <c r="M52" s="55">
        <f>IFERROR(E52/L52,0)</f>
        <v>0.77192061027823478</v>
      </c>
      <c r="N52" s="56">
        <f>ROUNDDOWN(M52,2)</f>
        <v>0.77</v>
      </c>
      <c r="O52" s="57">
        <v>14.26</v>
      </c>
      <c r="P52" s="58">
        <f>IF(Y52="Y",Z52,O52)</f>
        <v>14.26</v>
      </c>
      <c r="Q52" s="25"/>
      <c r="S52" s="57">
        <v>15.02</v>
      </c>
      <c r="T52" s="57">
        <v>14.27</v>
      </c>
      <c r="U52" s="55">
        <f>IFERROR((T52-S52)/S52,0)</f>
        <v>-4.9933422103861522E-2</v>
      </c>
      <c r="V52" s="54" t="str">
        <f>IF(U52&lt;-0.05,"Y","N")</f>
        <v>N</v>
      </c>
      <c r="W52" s="55">
        <f>IF(T52=0,0,(O52-T52)/T52)</f>
        <v>-7.0077084793271111E-4</v>
      </c>
      <c r="X52" s="54" t="str">
        <f>IF(W52&lt;-0.05,"Y","N")</f>
        <v>N</v>
      </c>
      <c r="Y52" s="54" t="str">
        <f>IF(AND(V52="Y",X52="Y"),"Y","N")</f>
        <v>N</v>
      </c>
      <c r="Z52" s="58">
        <f>ROUNDUP(T52*0.95,2)</f>
        <v>13.56</v>
      </c>
      <c r="AC52" s="25"/>
      <c r="AE52" s="25"/>
    </row>
    <row r="53" spans="1:31">
      <c r="A53" s="42" t="s">
        <v>76</v>
      </c>
      <c r="B53" s="43">
        <v>6005847</v>
      </c>
      <c r="C53" s="43">
        <v>145740</v>
      </c>
      <c r="D53" s="43">
        <v>0</v>
      </c>
      <c r="E53" s="44">
        <v>2.6949900000000002</v>
      </c>
      <c r="F53" s="44">
        <f>$F$5</f>
        <v>0.71220000000000006</v>
      </c>
      <c r="G53" s="44">
        <v>4.9837800000000003</v>
      </c>
      <c r="H53" s="44">
        <f>$H$5</f>
        <v>3.79</v>
      </c>
      <c r="I53" s="44">
        <f>$I$5</f>
        <v>3.8489599999999999</v>
      </c>
      <c r="J53" s="44">
        <f>ROUND(F53*G53*(H53/I53),5)</f>
        <v>3.4950800000000002</v>
      </c>
      <c r="K53" s="44">
        <v>3.4495399999999998</v>
      </c>
      <c r="L53" s="44">
        <f>IF($J53=0,$K53,IF($K53=0,$J53,IF($J53&lt;$K53,$J53,ROUND(($J53*$L$5)+($K53*$L$4),5))))</f>
        <v>3.4950800000000002</v>
      </c>
      <c r="M53" s="45">
        <f>IFERROR(E53/L53,0)</f>
        <v>0.77108106252217401</v>
      </c>
      <c r="N53" s="46">
        <f>ROUNDDOWN(M53,2)</f>
        <v>0.77</v>
      </c>
      <c r="O53" s="47">
        <v>14.26</v>
      </c>
      <c r="P53" s="48">
        <f>IF(Y53="Y",Z53,O53)</f>
        <v>14.26</v>
      </c>
      <c r="Q53" s="25"/>
      <c r="S53" s="47">
        <v>0</v>
      </c>
      <c r="T53" s="47">
        <v>0</v>
      </c>
      <c r="U53" s="45">
        <f>IFERROR((T53-S53)/S53,0)</f>
        <v>0</v>
      </c>
      <c r="V53" s="44" t="str">
        <f>IF(U53&lt;-0.05,"Y","N")</f>
        <v>N</v>
      </c>
      <c r="W53" s="45">
        <f>IF(T53=0,0,(O53-T53)/T53)</f>
        <v>0</v>
      </c>
      <c r="X53" s="44" t="str">
        <f>IF(W53&lt;-0.05,"Y","N")</f>
        <v>N</v>
      </c>
      <c r="Y53" s="44" t="str">
        <f>IF(AND(V53="Y",X53="Y"),"Y","N")</f>
        <v>N</v>
      </c>
      <c r="Z53" s="48">
        <f>ROUNDUP(T53*0.95,2)</f>
        <v>0</v>
      </c>
      <c r="AC53" s="25"/>
      <c r="AE53" s="25"/>
    </row>
    <row r="54" spans="1:31">
      <c r="A54" s="34" t="s">
        <v>77</v>
      </c>
      <c r="B54" s="41">
        <v>6006845</v>
      </c>
      <c r="C54" s="41">
        <v>146058</v>
      </c>
      <c r="D54" s="41">
        <v>0</v>
      </c>
      <c r="E54" s="2">
        <v>2.81141</v>
      </c>
      <c r="F54" s="2">
        <f>$F$5</f>
        <v>0.71220000000000006</v>
      </c>
      <c r="G54" s="2">
        <v>5.4886900000000001</v>
      </c>
      <c r="H54" s="2">
        <f>$H$5</f>
        <v>3.79</v>
      </c>
      <c r="I54" s="2">
        <f>$I$5</f>
        <v>3.8489599999999999</v>
      </c>
      <c r="J54" s="2">
        <f>ROUND(F54*G54*(H54/I54),5)</f>
        <v>3.8491599999999999</v>
      </c>
      <c r="K54" s="2">
        <v>3.8599000000000001</v>
      </c>
      <c r="L54" s="2">
        <f>IF($J54=0,$K54,IF($K54=0,$J54,IF($J54&lt;$K54,$J54,ROUND(($J54*$L$5)+($K54*$L$4),5))))</f>
        <v>3.8491599999999999</v>
      </c>
      <c r="M54" s="49">
        <f>IFERROR(E54/L54,0)</f>
        <v>0.73039572270313524</v>
      </c>
      <c r="N54" s="38">
        <f>ROUNDDOWN(M54,2)</f>
        <v>0.73</v>
      </c>
      <c r="O54" s="50">
        <v>11.26</v>
      </c>
      <c r="P54" s="51">
        <f>IF(Y54="Y",Z54,O54)</f>
        <v>11.26</v>
      </c>
      <c r="Q54" s="25"/>
      <c r="S54" s="50">
        <v>9.75</v>
      </c>
      <c r="T54" s="50">
        <v>12.76</v>
      </c>
      <c r="U54" s="49">
        <f>IFERROR((T54-S54)/S54,0)</f>
        <v>0.30871794871794872</v>
      </c>
      <c r="V54" s="2" t="str">
        <f>IF(U54&lt;-0.05,"Y","N")</f>
        <v>N</v>
      </c>
      <c r="W54" s="49">
        <f>IF(T54=0,0,(O54-T54)/T54)</f>
        <v>-0.11755485893416928</v>
      </c>
      <c r="X54" s="2" t="str">
        <f>IF(W54&lt;-0.05,"Y","N")</f>
        <v>Y</v>
      </c>
      <c r="Y54" s="2" t="str">
        <f>IF(AND(V54="Y",X54="Y"),"Y","N")</f>
        <v>N</v>
      </c>
      <c r="Z54" s="51">
        <f>ROUNDUP(T54*0.95,2)</f>
        <v>12.129999999999999</v>
      </c>
      <c r="AC54" s="25"/>
      <c r="AE54" s="25"/>
    </row>
    <row r="55" spans="1:31">
      <c r="A55" s="34" t="s">
        <v>78</v>
      </c>
      <c r="B55" s="41">
        <v>6009815</v>
      </c>
      <c r="C55" s="41">
        <v>146000</v>
      </c>
      <c r="D55" s="41">
        <v>6</v>
      </c>
      <c r="E55" s="2">
        <v>0</v>
      </c>
      <c r="F55" s="2">
        <f>$F$5</f>
        <v>0.71220000000000006</v>
      </c>
      <c r="G55" s="2">
        <v>0</v>
      </c>
      <c r="H55" s="2">
        <f>$H$5</f>
        <v>3.79</v>
      </c>
      <c r="I55" s="2">
        <f>$I$5</f>
        <v>3.8489599999999999</v>
      </c>
      <c r="J55" s="2">
        <f>ROUND(F55*G55*(H55/I55),5)</f>
        <v>0</v>
      </c>
      <c r="K55" s="2">
        <v>3.1440600000000001</v>
      </c>
      <c r="L55" s="2">
        <f>IF($J55=0,$K55,IF($K55=0,$J55,IF($J55&lt;$K55,$J55,ROUND(($J55*$L$5)+($K55*$L$4),5))))</f>
        <v>3.1440600000000001</v>
      </c>
      <c r="M55" s="49">
        <f>IFERROR(E55/L55,0)</f>
        <v>0</v>
      </c>
      <c r="N55" s="38">
        <f>ROUNDDOWN(M55,2)</f>
        <v>0</v>
      </c>
      <c r="O55" s="50">
        <v>0</v>
      </c>
      <c r="P55" s="51">
        <f>IF(Y55="Y",Z55,O55)</f>
        <v>28.200000000000003</v>
      </c>
      <c r="Q55" s="25"/>
      <c r="S55" s="50">
        <v>37.04</v>
      </c>
      <c r="T55" s="50">
        <v>29.68</v>
      </c>
      <c r="U55" s="49">
        <f>IFERROR((T55-S55)/S55,0)</f>
        <v>-0.19870410367170624</v>
      </c>
      <c r="V55" s="2" t="str">
        <f>IF(U55&lt;-0.05,"Y","N")</f>
        <v>Y</v>
      </c>
      <c r="W55" s="49">
        <f>IF(T55=0,0,(O55-T55)/T55)</f>
        <v>-1</v>
      </c>
      <c r="X55" s="2" t="str">
        <f>IF(W55&lt;-0.05,"Y","N")</f>
        <v>Y</v>
      </c>
      <c r="Y55" s="2" t="str">
        <f>IF(AND(V55="Y",X55="Y"),"Y","N")</f>
        <v>Y</v>
      </c>
      <c r="Z55" s="51">
        <f>ROUNDUP(T55*0.95,2)</f>
        <v>28.200000000000003</v>
      </c>
      <c r="AC55" s="25"/>
      <c r="AE55" s="25"/>
    </row>
    <row r="56" spans="1:31">
      <c r="A56" s="34" t="s">
        <v>79</v>
      </c>
      <c r="B56" s="41">
        <v>6015333</v>
      </c>
      <c r="C56" s="41">
        <v>145969</v>
      </c>
      <c r="D56" s="41">
        <v>0</v>
      </c>
      <c r="E56" s="2">
        <v>2.8869400000000001</v>
      </c>
      <c r="F56" s="2">
        <f>$F$5</f>
        <v>0.71220000000000006</v>
      </c>
      <c r="G56" s="2">
        <v>5.2679400000000003</v>
      </c>
      <c r="H56" s="2">
        <f>$H$5</f>
        <v>3.79</v>
      </c>
      <c r="I56" s="2">
        <f>$I$5</f>
        <v>3.8489599999999999</v>
      </c>
      <c r="J56" s="2">
        <f>ROUND(F56*G56*(H56/I56),5)</f>
        <v>3.69435</v>
      </c>
      <c r="K56" s="2">
        <v>3.6879300000000002</v>
      </c>
      <c r="L56" s="2">
        <f>IF($J56=0,$K56,IF($K56=0,$J56,IF($J56&lt;$K56,$J56,ROUND(($J56*$L$5)+($K56*$L$4),5))))</f>
        <v>3.69435</v>
      </c>
      <c r="M56" s="49">
        <f>IFERROR(E56/L56,0)</f>
        <v>0.78144734527048065</v>
      </c>
      <c r="N56" s="38">
        <f>ROUNDDOWN(M56,2)</f>
        <v>0.78</v>
      </c>
      <c r="O56" s="50">
        <v>15.02</v>
      </c>
      <c r="P56" s="51">
        <f>IF(Y56="Y",Z56,O56)</f>
        <v>15.02</v>
      </c>
      <c r="Q56" s="25"/>
      <c r="S56" s="50">
        <v>14.26</v>
      </c>
      <c r="T56" s="50">
        <v>13.549999999999999</v>
      </c>
      <c r="U56" s="49">
        <f>IFERROR((T56-S56)/S56,0)</f>
        <v>-4.9789621318373133E-2</v>
      </c>
      <c r="V56" s="2" t="str">
        <f>IF(U56&lt;-0.05,"Y","N")</f>
        <v>N</v>
      </c>
      <c r="W56" s="49">
        <f>IF(T56=0,0,(O56-T56)/T56)</f>
        <v>0.10848708487084877</v>
      </c>
      <c r="X56" s="2" t="str">
        <f>IF(W56&lt;-0.05,"Y","N")</f>
        <v>N</v>
      </c>
      <c r="Y56" s="2" t="str">
        <f>IF(AND(V56="Y",X56="Y"),"Y","N")</f>
        <v>N</v>
      </c>
      <c r="Z56" s="51">
        <f>ROUNDUP(T56*0.95,2)</f>
        <v>12.879999999999999</v>
      </c>
      <c r="AC56" s="25"/>
      <c r="AE56" s="25"/>
    </row>
    <row r="57" spans="1:31">
      <c r="A57" s="52" t="s">
        <v>80</v>
      </c>
      <c r="B57" s="53">
        <v>6003628</v>
      </c>
      <c r="C57" s="53">
        <v>145758</v>
      </c>
      <c r="D57" s="53">
        <v>0</v>
      </c>
      <c r="E57" s="54">
        <v>2.8327300000000002</v>
      </c>
      <c r="F57" s="54">
        <f>$F$5</f>
        <v>0.71220000000000006</v>
      </c>
      <c r="G57" s="54">
        <v>5.6255199999999999</v>
      </c>
      <c r="H57" s="54">
        <f>$H$5</f>
        <v>3.79</v>
      </c>
      <c r="I57" s="54">
        <f>$I$5</f>
        <v>3.8489599999999999</v>
      </c>
      <c r="J57" s="54">
        <f>ROUND(F57*G57*(H57/I57),5)</f>
        <v>3.9451200000000002</v>
      </c>
      <c r="K57" s="54">
        <v>3.60453</v>
      </c>
      <c r="L57" s="54">
        <f>IF($J57=0,$K57,IF($K57=0,$J57,IF($J57&lt;$K57,$J57,ROUND(($J57*$L$5)+($K57*$L$4),5))))</f>
        <v>3.9451200000000002</v>
      </c>
      <c r="M57" s="55">
        <f>IFERROR(E57/L57,0)</f>
        <v>0.71803392545727385</v>
      </c>
      <c r="N57" s="56">
        <f>ROUNDDOWN(M57,2)</f>
        <v>0.71</v>
      </c>
      <c r="O57" s="57">
        <v>9.75</v>
      </c>
      <c r="P57" s="58">
        <f>IF(Y57="Y",Z57,O57)</f>
        <v>9.75</v>
      </c>
      <c r="Q57" s="25"/>
      <c r="S57" s="57">
        <v>11.26</v>
      </c>
      <c r="T57" s="57">
        <v>11.26</v>
      </c>
      <c r="U57" s="55">
        <f>IFERROR((T57-S57)/S57,0)</f>
        <v>0</v>
      </c>
      <c r="V57" s="54" t="str">
        <f>IF(U57&lt;-0.05,"Y","N")</f>
        <v>N</v>
      </c>
      <c r="W57" s="55">
        <f>IF(T57=0,0,(O57-T57)/T57)</f>
        <v>-0.13410301953818826</v>
      </c>
      <c r="X57" s="54" t="str">
        <f>IF(W57&lt;-0.05,"Y","N")</f>
        <v>Y</v>
      </c>
      <c r="Y57" s="54" t="str">
        <f>IF(AND(V57="Y",X57="Y"),"Y","N")</f>
        <v>N</v>
      </c>
      <c r="Z57" s="58">
        <f>ROUNDUP(T57*0.95,2)</f>
        <v>10.7</v>
      </c>
      <c r="AC57" s="25"/>
      <c r="AE57" s="25"/>
    </row>
    <row r="58" spans="1:31">
      <c r="A58" s="42" t="s">
        <v>81</v>
      </c>
      <c r="B58" s="43">
        <v>6007280</v>
      </c>
      <c r="C58" s="43">
        <v>145936</v>
      </c>
      <c r="D58" s="43">
        <v>0</v>
      </c>
      <c r="E58" s="44">
        <v>2.7406600000000001</v>
      </c>
      <c r="F58" s="44">
        <f>$F$5</f>
        <v>0.71220000000000006</v>
      </c>
      <c r="G58" s="44">
        <v>5.9879899999999999</v>
      </c>
      <c r="H58" s="44">
        <f>$H$5</f>
        <v>3.79</v>
      </c>
      <c r="I58" s="44">
        <f>$I$5</f>
        <v>3.8489599999999999</v>
      </c>
      <c r="J58" s="44">
        <f>ROUND(F58*G58*(H58/I58),5)</f>
        <v>4.1993200000000002</v>
      </c>
      <c r="K58" s="44">
        <v>3.87405</v>
      </c>
      <c r="L58" s="44">
        <f>IF($J58=0,$K58,IF($K58=0,$J58,IF($J58&lt;$K58,$J58,ROUND(($J58*$L$5)+($K58*$L$4),5))))</f>
        <v>4.1993200000000002</v>
      </c>
      <c r="M58" s="45">
        <f>IFERROR(E58/L58,0)</f>
        <v>0.65264376137088864</v>
      </c>
      <c r="N58" s="46">
        <f>ROUNDDOWN(M58,2)</f>
        <v>0.65</v>
      </c>
      <c r="O58" s="47">
        <v>0</v>
      </c>
      <c r="P58" s="48">
        <f>IF(Y58="Y",Z58,O58)</f>
        <v>0</v>
      </c>
      <c r="Q58" s="25"/>
      <c r="S58" s="47">
        <v>12.84</v>
      </c>
      <c r="T58" s="47">
        <v>14.26</v>
      </c>
      <c r="U58" s="45">
        <f>IFERROR((T58-S58)/S58,0)</f>
        <v>0.11059190031152648</v>
      </c>
      <c r="V58" s="44" t="str">
        <f>IF(U58&lt;-0.05,"Y","N")</f>
        <v>N</v>
      </c>
      <c r="W58" s="45">
        <f>IF(T58=0,0,(O58-T58)/T58)</f>
        <v>-1</v>
      </c>
      <c r="X58" s="44" t="str">
        <f>IF(W58&lt;-0.05,"Y","N")</f>
        <v>Y</v>
      </c>
      <c r="Y58" s="44" t="str">
        <f>IF(AND(V58="Y",X58="Y"),"Y","N")</f>
        <v>N</v>
      </c>
      <c r="Z58" s="48">
        <f>ROUNDUP(T58*0.95,2)</f>
        <v>13.549999999999999</v>
      </c>
      <c r="AC58" s="25"/>
      <c r="AE58" s="25"/>
    </row>
    <row r="59" spans="1:31">
      <c r="A59" s="34" t="s">
        <v>82</v>
      </c>
      <c r="B59" s="41">
        <v>6014617</v>
      </c>
      <c r="C59" s="41">
        <v>146001</v>
      </c>
      <c r="D59" s="41">
        <v>0</v>
      </c>
      <c r="E59" s="2">
        <v>2.7626499999999998</v>
      </c>
      <c r="F59" s="2">
        <f>$F$5</f>
        <v>0.71220000000000006</v>
      </c>
      <c r="G59" s="2">
        <v>5.4875400000000001</v>
      </c>
      <c r="H59" s="2">
        <f>$H$5</f>
        <v>3.79</v>
      </c>
      <c r="I59" s="2">
        <f>$I$5</f>
        <v>3.8489599999999999</v>
      </c>
      <c r="J59" s="2">
        <f>ROUND(F59*G59*(H59/I59),5)</f>
        <v>3.84836</v>
      </c>
      <c r="K59" s="2">
        <v>3.5316999999999998</v>
      </c>
      <c r="L59" s="2">
        <f>IF($J59=0,$K59,IF($K59=0,$J59,IF($J59&lt;$K59,$J59,ROUND(($J59*$L$5)+($K59*$L$4),5))))</f>
        <v>3.84836</v>
      </c>
      <c r="M59" s="49">
        <f>IFERROR(E59/L59,0)</f>
        <v>0.71787722562338241</v>
      </c>
      <c r="N59" s="38">
        <f>ROUNDDOWN(M59,2)</f>
        <v>0.71</v>
      </c>
      <c r="O59" s="50">
        <v>9.75</v>
      </c>
      <c r="P59" s="51">
        <f>IF(Y59="Y",Z59,O59)</f>
        <v>9.75</v>
      </c>
      <c r="Q59" s="25"/>
      <c r="S59" s="50">
        <v>14.26</v>
      </c>
      <c r="T59" s="50">
        <v>9</v>
      </c>
      <c r="U59" s="49">
        <f>IFERROR((T59-S59)/S59,0)</f>
        <v>-0.3688639551192146</v>
      </c>
      <c r="V59" s="2" t="str">
        <f>IF(U59&lt;-0.05,"Y","N")</f>
        <v>Y</v>
      </c>
      <c r="W59" s="49">
        <f>IF(T59=0,0,(O59-T59)/T59)</f>
        <v>8.3333333333333329E-2</v>
      </c>
      <c r="X59" s="2" t="str">
        <f>IF(W59&lt;-0.05,"Y","N")</f>
        <v>N</v>
      </c>
      <c r="Y59" s="2" t="str">
        <f>IF(AND(V59="Y",X59="Y"),"Y","N")</f>
        <v>N</v>
      </c>
      <c r="Z59" s="51">
        <f>ROUNDUP(T59*0.95,2)</f>
        <v>8.5500000000000007</v>
      </c>
      <c r="AC59" s="25"/>
      <c r="AE59" s="25"/>
    </row>
    <row r="60" spans="1:31">
      <c r="A60" s="34" t="s">
        <v>83</v>
      </c>
      <c r="B60" s="41">
        <v>6008650</v>
      </c>
      <c r="C60" s="41">
        <v>145928</v>
      </c>
      <c r="D60" s="41">
        <v>0</v>
      </c>
      <c r="E60" s="2">
        <v>2.5847500000000001</v>
      </c>
      <c r="F60" s="2">
        <f>$F$5</f>
        <v>0.71220000000000006</v>
      </c>
      <c r="G60" s="2">
        <v>5.5431400000000002</v>
      </c>
      <c r="H60" s="2">
        <f>$H$5</f>
        <v>3.79</v>
      </c>
      <c r="I60" s="2">
        <f>$I$5</f>
        <v>3.8489599999999999</v>
      </c>
      <c r="J60" s="2">
        <f>ROUND(F60*G60*(H60/I60),5)</f>
        <v>3.8873500000000001</v>
      </c>
      <c r="K60" s="2">
        <v>3.3801999999999999</v>
      </c>
      <c r="L60" s="2">
        <f>IF($J60=0,$K60,IF($K60=0,$J60,IF($J60&lt;$K60,$J60,ROUND(($J60*$L$5)+($K60*$L$4),5))))</f>
        <v>3.8873500000000001</v>
      </c>
      <c r="M60" s="49">
        <f>IFERROR(E60/L60,0)</f>
        <v>0.66491311561860911</v>
      </c>
      <c r="N60" s="38">
        <f>ROUNDDOWN(M60,2)</f>
        <v>0.66</v>
      </c>
      <c r="O60" s="50">
        <v>0</v>
      </c>
      <c r="P60" s="51">
        <f>IF(Y60="Y",Z60,O60)</f>
        <v>0</v>
      </c>
      <c r="Q60" s="25"/>
      <c r="S60" s="50">
        <v>11.41</v>
      </c>
      <c r="T60" s="50">
        <v>10.84</v>
      </c>
      <c r="U60" s="49">
        <f>IFERROR((T60-S60)/S60,0)</f>
        <v>-4.9956178790534642E-2</v>
      </c>
      <c r="V60" s="2" t="str">
        <f>IF(U60&lt;-0.05,"Y","N")</f>
        <v>N</v>
      </c>
      <c r="W60" s="49">
        <f>IF(T60=0,0,(O60-T60)/T60)</f>
        <v>-1</v>
      </c>
      <c r="X60" s="2" t="str">
        <f>IF(W60&lt;-0.05,"Y","N")</f>
        <v>Y</v>
      </c>
      <c r="Y60" s="2" t="str">
        <f>IF(AND(V60="Y",X60="Y"),"Y","N")</f>
        <v>N</v>
      </c>
      <c r="Z60" s="51">
        <f>ROUNDUP(T60*0.95,2)</f>
        <v>10.299999999999999</v>
      </c>
      <c r="AC60" s="25"/>
      <c r="AE60" s="25"/>
    </row>
    <row r="61" spans="1:31">
      <c r="A61" s="34" t="s">
        <v>84</v>
      </c>
      <c r="B61" s="41">
        <v>6000095</v>
      </c>
      <c r="C61" s="41" t="s">
        <v>85</v>
      </c>
      <c r="D61" s="41">
        <v>0</v>
      </c>
      <c r="E61" s="2">
        <v>1.7404500000000001</v>
      </c>
      <c r="F61" s="2">
        <f>$F$5</f>
        <v>0.71220000000000006</v>
      </c>
      <c r="G61" s="2">
        <v>4.7861200000000004</v>
      </c>
      <c r="H61" s="2">
        <f>$H$5</f>
        <v>3.79</v>
      </c>
      <c r="I61" s="2">
        <f>$I$5</f>
        <v>3.8489599999999999</v>
      </c>
      <c r="J61" s="2">
        <f>ROUND(F61*G61*(H61/I61),5)</f>
        <v>3.3564600000000002</v>
      </c>
      <c r="K61" s="2">
        <v>2.77224</v>
      </c>
      <c r="L61" s="2">
        <f>IF($J61=0,$K61,IF($K61=0,$J61,IF($J61&lt;$K61,$J61,ROUND(($J61*$L$5)+($K61*$L$4),5))))</f>
        <v>3.3564600000000002</v>
      </c>
      <c r="M61" s="49">
        <f>IFERROR(E61/L61,0)</f>
        <v>0.51853738760479784</v>
      </c>
      <c r="N61" s="38">
        <f>ROUNDDOWN(M61,2)</f>
        <v>0.51</v>
      </c>
      <c r="O61" s="50">
        <v>0</v>
      </c>
      <c r="P61" s="51">
        <f>IF(Y61="Y",Z61,O61)</f>
        <v>0</v>
      </c>
      <c r="Q61" s="25"/>
      <c r="S61" s="50">
        <v>0</v>
      </c>
      <c r="T61" s="50">
        <v>0</v>
      </c>
      <c r="U61" s="49">
        <f>IFERROR((T61-S61)/S61,0)</f>
        <v>0</v>
      </c>
      <c r="V61" s="2" t="str">
        <f>IF(U61&lt;-0.05,"Y","N")</f>
        <v>N</v>
      </c>
      <c r="W61" s="49">
        <f>IF(T61=0,0,(O61-T61)/T61)</f>
        <v>0</v>
      </c>
      <c r="X61" s="2" t="str">
        <f>IF(W61&lt;-0.05,"Y","N")</f>
        <v>N</v>
      </c>
      <c r="Y61" s="2" t="str">
        <f>IF(AND(V61="Y",X61="Y"),"Y","N")</f>
        <v>N</v>
      </c>
      <c r="Z61" s="51">
        <f>ROUNDUP(T61*0.95,2)</f>
        <v>0</v>
      </c>
      <c r="AC61" s="25"/>
      <c r="AE61" s="25"/>
    </row>
    <row r="62" spans="1:31">
      <c r="A62" s="52" t="s">
        <v>86</v>
      </c>
      <c r="B62" s="53">
        <v>6008015</v>
      </c>
      <c r="C62" s="53">
        <v>145295</v>
      </c>
      <c r="D62" s="53">
        <v>0</v>
      </c>
      <c r="E62" s="54">
        <v>3.2181700000000002</v>
      </c>
      <c r="F62" s="54">
        <f>$F$5</f>
        <v>0.71220000000000006</v>
      </c>
      <c r="G62" s="54">
        <v>5.8041</v>
      </c>
      <c r="H62" s="54">
        <f>$H$5</f>
        <v>3.79</v>
      </c>
      <c r="I62" s="54">
        <f>$I$5</f>
        <v>3.8489599999999999</v>
      </c>
      <c r="J62" s="54">
        <f>ROUND(F62*G62*(H62/I62),5)</f>
        <v>4.07036</v>
      </c>
      <c r="K62" s="54">
        <v>3.22966</v>
      </c>
      <c r="L62" s="54">
        <f>IF($J62=0,$K62,IF($K62=0,$J62,IF($J62&lt;$K62,$J62,ROUND(($J62*$L$5)+($K62*$L$4),5))))</f>
        <v>4.07036</v>
      </c>
      <c r="M62" s="55">
        <f>IFERROR(E62/L62,0)</f>
        <v>0.79063522636818373</v>
      </c>
      <c r="N62" s="56">
        <f>ROUNDDOWN(M62,2)</f>
        <v>0.79</v>
      </c>
      <c r="O62" s="57">
        <v>15.77</v>
      </c>
      <c r="P62" s="58">
        <f>IF(Y62="Y",Z62,O62)</f>
        <v>16.430000000000003</v>
      </c>
      <c r="Q62" s="25"/>
      <c r="S62" s="57">
        <v>21.92</v>
      </c>
      <c r="T62" s="57">
        <v>17.29</v>
      </c>
      <c r="U62" s="55">
        <f>IFERROR((T62-S62)/S62,0)</f>
        <v>-0.21122262773722639</v>
      </c>
      <c r="V62" s="54" t="str">
        <f>IF(U62&lt;-0.05,"Y","N")</f>
        <v>Y</v>
      </c>
      <c r="W62" s="55">
        <f>IF(T62=0,0,(O62-T62)/T62)</f>
        <v>-8.7912087912087891E-2</v>
      </c>
      <c r="X62" s="54" t="str">
        <f>IF(W62&lt;-0.05,"Y","N")</f>
        <v>Y</v>
      </c>
      <c r="Y62" s="54" t="str">
        <f>IF(AND(V62="Y",X62="Y"),"Y","N")</f>
        <v>Y</v>
      </c>
      <c r="Z62" s="58">
        <f>ROUNDUP(T62*0.95,2)</f>
        <v>16.430000000000003</v>
      </c>
      <c r="AC62" s="25"/>
      <c r="AE62" s="25"/>
    </row>
    <row r="63" spans="1:31">
      <c r="A63" s="42" t="s">
        <v>87</v>
      </c>
      <c r="B63" s="43">
        <v>6003768</v>
      </c>
      <c r="C63" s="43">
        <v>145785</v>
      </c>
      <c r="D63" s="43">
        <v>0</v>
      </c>
      <c r="E63" s="44">
        <v>3.3717299999999999</v>
      </c>
      <c r="F63" s="44">
        <f>$F$5</f>
        <v>0.71220000000000006</v>
      </c>
      <c r="G63" s="44">
        <v>5.0786499999999997</v>
      </c>
      <c r="H63" s="44">
        <f>$H$5</f>
        <v>3.79</v>
      </c>
      <c r="I63" s="44">
        <f>$I$5</f>
        <v>3.8489599999999999</v>
      </c>
      <c r="J63" s="44">
        <f>ROUND(F63*G63*(H63/I63),5)</f>
        <v>3.5616099999999999</v>
      </c>
      <c r="K63" s="44">
        <v>3.6298300000000001</v>
      </c>
      <c r="L63" s="44">
        <f>IF($J63=0,$K63,IF($K63=0,$J63,IF($J63&lt;$K63,$J63,ROUND(($J63*$L$5)+($K63*$L$4),5))))</f>
        <v>3.5616099999999999</v>
      </c>
      <c r="M63" s="45">
        <f>IFERROR(E63/L63,0)</f>
        <v>0.94668703198834236</v>
      </c>
      <c r="N63" s="46">
        <f>ROUNDDOWN(M63,2)</f>
        <v>0.94</v>
      </c>
      <c r="O63" s="47">
        <v>27.07</v>
      </c>
      <c r="P63" s="48">
        <f>IF(Y63="Y",Z63,O63)</f>
        <v>27.07</v>
      </c>
      <c r="Q63" s="25"/>
      <c r="S63" s="47">
        <v>27.72</v>
      </c>
      <c r="T63" s="47">
        <v>35.89</v>
      </c>
      <c r="U63" s="45">
        <f>IFERROR((T63-S63)/S63,0)</f>
        <v>0.29473304473304479</v>
      </c>
      <c r="V63" s="44" t="str">
        <f>IF(U63&lt;-0.05,"Y","N")</f>
        <v>N</v>
      </c>
      <c r="W63" s="45">
        <f>IF(T63=0,0,(O63-T63)/T63)</f>
        <v>-0.24575090554471998</v>
      </c>
      <c r="X63" s="44" t="str">
        <f>IF(W63&lt;-0.05,"Y","N")</f>
        <v>Y</v>
      </c>
      <c r="Y63" s="44" t="str">
        <f>IF(AND(V63="Y",X63="Y"),"Y","N")</f>
        <v>N</v>
      </c>
      <c r="Z63" s="48">
        <f>ROUNDUP(T63*0.95,2)</f>
        <v>34.1</v>
      </c>
      <c r="AC63" s="25"/>
      <c r="AE63" s="25"/>
    </row>
    <row r="64" spans="1:31">
      <c r="A64" s="34" t="s">
        <v>88</v>
      </c>
      <c r="B64" s="41">
        <v>6001077</v>
      </c>
      <c r="C64" s="41">
        <v>145947</v>
      </c>
      <c r="D64" s="41">
        <v>0</v>
      </c>
      <c r="E64" s="2">
        <v>2.4277700000000002</v>
      </c>
      <c r="F64" s="2">
        <f>$F$5</f>
        <v>0.71220000000000006</v>
      </c>
      <c r="G64" s="2">
        <v>5.0379199999999997</v>
      </c>
      <c r="H64" s="2">
        <f>$H$5</f>
        <v>3.79</v>
      </c>
      <c r="I64" s="2">
        <f>$I$5</f>
        <v>3.8489599999999999</v>
      </c>
      <c r="J64" s="2">
        <f>ROUND(F64*G64*(H64/I64),5)</f>
        <v>3.5330400000000002</v>
      </c>
      <c r="K64" s="2">
        <v>3.2372700000000001</v>
      </c>
      <c r="L64" s="2">
        <f>IF($J64=0,$K64,IF($K64=0,$J64,IF($J64&lt;$K64,$J64,ROUND(($J64*$L$5)+($K64*$L$4),5))))</f>
        <v>3.5330400000000002</v>
      </c>
      <c r="M64" s="49">
        <f>IFERROR(E64/L64,0)</f>
        <v>0.68716176437289134</v>
      </c>
      <c r="N64" s="38">
        <f>ROUNDDOWN(M64,2)</f>
        <v>0.68</v>
      </c>
      <c r="O64" s="50">
        <v>0</v>
      </c>
      <c r="P64" s="51">
        <f>IF(Y64="Y",Z64,O64)</f>
        <v>0</v>
      </c>
      <c r="Q64" s="25"/>
      <c r="S64" s="50">
        <v>10.5</v>
      </c>
      <c r="T64" s="50">
        <v>10.5</v>
      </c>
      <c r="U64" s="49">
        <f>IFERROR((T64-S64)/S64,0)</f>
        <v>0</v>
      </c>
      <c r="V64" s="2" t="str">
        <f>IF(U64&lt;-0.05,"Y","N")</f>
        <v>N</v>
      </c>
      <c r="W64" s="49">
        <f>IF(T64=0,0,(O64-T64)/T64)</f>
        <v>-1</v>
      </c>
      <c r="X64" s="2" t="str">
        <f>IF(W64&lt;-0.05,"Y","N")</f>
        <v>Y</v>
      </c>
      <c r="Y64" s="2" t="str">
        <f>IF(AND(V64="Y",X64="Y"),"Y","N")</f>
        <v>N</v>
      </c>
      <c r="Z64" s="51">
        <f>ROUNDUP(T64*0.95,2)</f>
        <v>9.98</v>
      </c>
      <c r="AC64" s="25"/>
      <c r="AE64" s="25"/>
    </row>
    <row r="65" spans="1:31">
      <c r="A65" s="34" t="s">
        <v>89</v>
      </c>
      <c r="B65" s="41">
        <v>6006399</v>
      </c>
      <c r="C65" s="41">
        <v>145248</v>
      </c>
      <c r="D65" s="41">
        <v>0</v>
      </c>
      <c r="E65" s="2">
        <v>2.4879699999999998</v>
      </c>
      <c r="F65" s="2">
        <f>$F$5</f>
        <v>0.71220000000000006</v>
      </c>
      <c r="G65" s="2">
        <v>5.1039300000000001</v>
      </c>
      <c r="H65" s="2">
        <f>$H$5</f>
        <v>3.79</v>
      </c>
      <c r="I65" s="2">
        <f>$I$5</f>
        <v>3.8489599999999999</v>
      </c>
      <c r="J65" s="2">
        <f>ROUND(F65*G65*(H65/I65),5)</f>
        <v>3.5793400000000002</v>
      </c>
      <c r="K65" s="2">
        <v>3.2204999999999999</v>
      </c>
      <c r="L65" s="2">
        <f>IF($J65=0,$K65,IF($K65=0,$J65,IF($J65&lt;$K65,$J65,ROUND(($J65*$L$5)+($K65*$L$4),5))))</f>
        <v>3.5793400000000002</v>
      </c>
      <c r="M65" s="49">
        <f>IFERROR(E65/L65,0)</f>
        <v>0.6950918325724853</v>
      </c>
      <c r="N65" s="38">
        <f>ROUNDDOWN(M65,2)</f>
        <v>0.69</v>
      </c>
      <c r="O65" s="50">
        <v>0</v>
      </c>
      <c r="P65" s="51">
        <f>IF(Y65="Y",Z65,O65)</f>
        <v>0</v>
      </c>
      <c r="Q65" s="25"/>
      <c r="S65" s="50">
        <v>16.52</v>
      </c>
      <c r="T65" s="50">
        <v>18.059999999999999</v>
      </c>
      <c r="U65" s="49">
        <f>IFERROR((T65-S65)/S65,0)</f>
        <v>9.3220338983050793E-2</v>
      </c>
      <c r="V65" s="2" t="str">
        <f>IF(U65&lt;-0.05,"Y","N")</f>
        <v>N</v>
      </c>
      <c r="W65" s="49">
        <f>IF(T65=0,0,(O65-T65)/T65)</f>
        <v>-1</v>
      </c>
      <c r="X65" s="2" t="str">
        <f>IF(W65&lt;-0.05,"Y","N")</f>
        <v>Y</v>
      </c>
      <c r="Y65" s="2" t="str">
        <f>IF(AND(V65="Y",X65="Y"),"Y","N")</f>
        <v>N</v>
      </c>
      <c r="Z65" s="51">
        <f>ROUNDUP(T65*0.95,2)</f>
        <v>17.16</v>
      </c>
      <c r="AC65" s="25"/>
      <c r="AE65" s="25"/>
    </row>
    <row r="66" spans="1:31">
      <c r="A66" s="34" t="s">
        <v>90</v>
      </c>
      <c r="B66" s="41">
        <v>6002059</v>
      </c>
      <c r="C66" s="41">
        <v>145197</v>
      </c>
      <c r="D66" s="41">
        <v>0</v>
      </c>
      <c r="E66" s="2">
        <v>2.8336600000000001</v>
      </c>
      <c r="F66" s="2">
        <f>$F$5</f>
        <v>0.71220000000000006</v>
      </c>
      <c r="G66" s="2">
        <v>5.2522599999999997</v>
      </c>
      <c r="H66" s="2">
        <f>$H$5</f>
        <v>3.79</v>
      </c>
      <c r="I66" s="2">
        <f>$I$5</f>
        <v>3.8489599999999999</v>
      </c>
      <c r="J66" s="2">
        <f>ROUND(F66*G66*(H66/I66),5)</f>
        <v>3.68336</v>
      </c>
      <c r="K66" s="2">
        <v>3.5083500000000001</v>
      </c>
      <c r="L66" s="2">
        <f>IF($J66=0,$K66,IF($K66=0,$J66,IF($J66&lt;$K66,$J66,ROUND(($J66*$L$5)+($K66*$L$4),5))))</f>
        <v>3.68336</v>
      </c>
      <c r="M66" s="49">
        <f>IFERROR(E66/L66,0)</f>
        <v>0.76931388732027284</v>
      </c>
      <c r="N66" s="38">
        <f>ROUNDDOWN(M66,2)</f>
        <v>0.76</v>
      </c>
      <c r="O66" s="50">
        <v>13.51</v>
      </c>
      <c r="P66" s="51">
        <f>IF(Y66="Y",Z66,O66)</f>
        <v>16.430000000000003</v>
      </c>
      <c r="Q66" s="25"/>
      <c r="S66" s="50">
        <v>20.37</v>
      </c>
      <c r="T66" s="50">
        <v>17.29</v>
      </c>
      <c r="U66" s="49">
        <f>IFERROR((T66-S66)/S66,0)</f>
        <v>-0.15120274914089354</v>
      </c>
      <c r="V66" s="2" t="str">
        <f>IF(U66&lt;-0.05,"Y","N")</f>
        <v>Y</v>
      </c>
      <c r="W66" s="49">
        <f>IF(T66=0,0,(O66-T66)/T66)</f>
        <v>-0.2186234817813765</v>
      </c>
      <c r="X66" s="2" t="str">
        <f>IF(W66&lt;-0.05,"Y","N")</f>
        <v>Y</v>
      </c>
      <c r="Y66" s="2" t="str">
        <f>IF(AND(V66="Y",X66="Y"),"Y","N")</f>
        <v>Y</v>
      </c>
      <c r="Z66" s="51">
        <f>ROUNDUP(T66*0.95,2)</f>
        <v>16.430000000000003</v>
      </c>
      <c r="AC66" s="25"/>
      <c r="AE66" s="25"/>
    </row>
    <row r="67" spans="1:31">
      <c r="A67" s="52" t="s">
        <v>91</v>
      </c>
      <c r="B67" s="53">
        <v>6004147</v>
      </c>
      <c r="C67" s="53">
        <v>145811</v>
      </c>
      <c r="D67" s="53">
        <v>0</v>
      </c>
      <c r="E67" s="54">
        <v>2.5113400000000001</v>
      </c>
      <c r="F67" s="54">
        <f>$F$5</f>
        <v>0.71220000000000006</v>
      </c>
      <c r="G67" s="54">
        <v>5.3406099999999999</v>
      </c>
      <c r="H67" s="54">
        <f>$H$5</f>
        <v>3.79</v>
      </c>
      <c r="I67" s="54">
        <f>$I$5</f>
        <v>3.8489599999999999</v>
      </c>
      <c r="J67" s="54">
        <f>ROUND(F67*G67*(H67/I67),5)</f>
        <v>3.74532</v>
      </c>
      <c r="K67" s="54">
        <v>2.9730099999999999</v>
      </c>
      <c r="L67" s="54">
        <f>IF($J67=0,$K67,IF($K67=0,$J67,IF($J67&lt;$K67,$J67,ROUND(($J67*$L$5)+($K67*$L$4),5))))</f>
        <v>3.74532</v>
      </c>
      <c r="M67" s="55">
        <f>IFERROR(E67/L67,0)</f>
        <v>0.67052748496790671</v>
      </c>
      <c r="N67" s="56">
        <f>ROUNDDOWN(M67,2)</f>
        <v>0.67</v>
      </c>
      <c r="O67" s="57">
        <v>0</v>
      </c>
      <c r="P67" s="58">
        <f>IF(Y67="Y",Z67,O67)</f>
        <v>15.7</v>
      </c>
      <c r="Q67" s="25"/>
      <c r="S67" s="57">
        <v>25.77</v>
      </c>
      <c r="T67" s="57">
        <v>16.52</v>
      </c>
      <c r="U67" s="55">
        <f>IFERROR((T67-S67)/S67,0)</f>
        <v>-0.35894450911913078</v>
      </c>
      <c r="V67" s="54" t="str">
        <f>IF(U67&lt;-0.05,"Y","N")</f>
        <v>Y</v>
      </c>
      <c r="W67" s="55">
        <f>IF(T67=0,0,(O67-T67)/T67)</f>
        <v>-1</v>
      </c>
      <c r="X67" s="54" t="str">
        <f>IF(W67&lt;-0.05,"Y","N")</f>
        <v>Y</v>
      </c>
      <c r="Y67" s="54" t="str">
        <f>IF(AND(V67="Y",X67="Y"),"Y","N")</f>
        <v>Y</v>
      </c>
      <c r="Z67" s="58">
        <f>ROUNDUP(T67*0.95,2)</f>
        <v>15.7</v>
      </c>
      <c r="AC67" s="25"/>
      <c r="AE67" s="25"/>
    </row>
    <row r="68" spans="1:31">
      <c r="A68" s="42" t="s">
        <v>92</v>
      </c>
      <c r="B68" s="43">
        <v>6007520</v>
      </c>
      <c r="C68" s="43">
        <v>145658</v>
      </c>
      <c r="D68" s="43">
        <v>0</v>
      </c>
      <c r="E68" s="44">
        <v>3.3376700000000001</v>
      </c>
      <c r="F68" s="44">
        <f>$F$5</f>
        <v>0.71220000000000006</v>
      </c>
      <c r="G68" s="44">
        <v>5.5448300000000001</v>
      </c>
      <c r="H68" s="44">
        <f>$H$5</f>
        <v>3.79</v>
      </c>
      <c r="I68" s="44">
        <f>$I$5</f>
        <v>3.8489599999999999</v>
      </c>
      <c r="J68" s="44">
        <f>ROUND(F68*G68*(H68/I68),5)</f>
        <v>3.8885399999999999</v>
      </c>
      <c r="K68" s="44">
        <v>3.9637899999999999</v>
      </c>
      <c r="L68" s="44">
        <f>IF($J68=0,$K68,IF($K68=0,$J68,IF($J68&lt;$K68,$J68,ROUND(($J68*$L$5)+($K68*$L$4),5))))</f>
        <v>3.8885399999999999</v>
      </c>
      <c r="M68" s="45">
        <f>IFERROR(E68/L68,0)</f>
        <v>0.85833500491186931</v>
      </c>
      <c r="N68" s="46">
        <f>ROUNDDOWN(M68,2)</f>
        <v>0.85</v>
      </c>
      <c r="O68" s="47">
        <v>20.37</v>
      </c>
      <c r="P68" s="48">
        <f>IF(Y68="Y",Z68,O68)</f>
        <v>20.37</v>
      </c>
      <c r="Q68" s="25"/>
      <c r="S68" s="47">
        <v>13.51</v>
      </c>
      <c r="T68" s="47">
        <v>14.26</v>
      </c>
      <c r="U68" s="45">
        <f>IFERROR((T68-S68)/S68,0)</f>
        <v>5.5514433752775726E-2</v>
      </c>
      <c r="V68" s="44" t="str">
        <f>IF(U68&lt;-0.05,"Y","N")</f>
        <v>N</v>
      </c>
      <c r="W68" s="45">
        <f>IF(T68=0,0,(O68-T68)/T68)</f>
        <v>0.42847124824684441</v>
      </c>
      <c r="X68" s="44" t="str">
        <f>IF(W68&lt;-0.05,"Y","N")</f>
        <v>N</v>
      </c>
      <c r="Y68" s="44" t="str">
        <f>IF(AND(V68="Y",X68="Y"),"Y","N")</f>
        <v>N</v>
      </c>
      <c r="Z68" s="48">
        <f>ROUNDUP(T68*0.95,2)</f>
        <v>13.549999999999999</v>
      </c>
      <c r="AC68" s="25"/>
      <c r="AE68" s="25"/>
    </row>
    <row r="69" spans="1:31">
      <c r="A69" s="34" t="s">
        <v>93</v>
      </c>
      <c r="B69" s="41">
        <v>6001945</v>
      </c>
      <c r="C69" s="41">
        <v>145437</v>
      </c>
      <c r="D69" s="41">
        <v>0</v>
      </c>
      <c r="E69" s="2">
        <v>3.23746</v>
      </c>
      <c r="F69" s="2">
        <f>$F$5</f>
        <v>0.71220000000000006</v>
      </c>
      <c r="G69" s="2">
        <v>4.5623199999999997</v>
      </c>
      <c r="H69" s="2">
        <f>$H$5</f>
        <v>3.79</v>
      </c>
      <c r="I69" s="2">
        <f>$I$5</f>
        <v>3.8489599999999999</v>
      </c>
      <c r="J69" s="2">
        <f>ROUND(F69*G69*(H69/I69),5)</f>
        <v>3.1995100000000001</v>
      </c>
      <c r="K69" s="2">
        <v>3.21733</v>
      </c>
      <c r="L69" s="2">
        <f>IF($J69=0,$K69,IF($K69=0,$J69,IF($J69&lt;$K69,$J69,ROUND(($J69*$L$5)+($K69*$L$4),5))))</f>
        <v>3.1995100000000001</v>
      </c>
      <c r="M69" s="49">
        <f>IFERROR(E69/L69,0)</f>
        <v>1.0118611912449094</v>
      </c>
      <c r="N69" s="38">
        <f>ROUNDDOWN(M69,2)</f>
        <v>1.01</v>
      </c>
      <c r="O69" s="50">
        <v>31.53</v>
      </c>
      <c r="P69" s="51">
        <f>IF(Y69="Y",Z69,O69)</f>
        <v>31.53</v>
      </c>
      <c r="Q69" s="25"/>
      <c r="S69" s="50">
        <v>21.92</v>
      </c>
      <c r="T69" s="50">
        <v>30.33</v>
      </c>
      <c r="U69" s="49">
        <f>IFERROR((T69-S69)/S69,0)</f>
        <v>0.38366788321167866</v>
      </c>
      <c r="V69" s="2" t="str">
        <f>IF(U69&lt;-0.05,"Y","N")</f>
        <v>N</v>
      </c>
      <c r="W69" s="49">
        <f>IF(T69=0,0,(O69-T69)/T69)</f>
        <v>3.9564787339268145E-2</v>
      </c>
      <c r="X69" s="2" t="str">
        <f>IF(W69&lt;-0.05,"Y","N")</f>
        <v>N</v>
      </c>
      <c r="Y69" s="2" t="str">
        <f>IF(AND(V69="Y",X69="Y"),"Y","N")</f>
        <v>N</v>
      </c>
      <c r="Z69" s="51">
        <f>ROUNDUP(T69*0.95,2)</f>
        <v>28.82</v>
      </c>
      <c r="AC69" s="25"/>
      <c r="AE69" s="25"/>
    </row>
    <row r="70" spans="1:31">
      <c r="A70" s="34" t="s">
        <v>94</v>
      </c>
      <c r="B70" s="41">
        <v>6008783</v>
      </c>
      <c r="C70" s="41">
        <v>145486</v>
      </c>
      <c r="D70" s="41">
        <v>0</v>
      </c>
      <c r="E70" s="2">
        <v>2.98516</v>
      </c>
      <c r="F70" s="2">
        <f>$F$5</f>
        <v>0.71220000000000006</v>
      </c>
      <c r="G70" s="2">
        <v>5.3786800000000001</v>
      </c>
      <c r="H70" s="2">
        <f>$H$5</f>
        <v>3.79</v>
      </c>
      <c r="I70" s="2">
        <f>$I$5</f>
        <v>3.8489599999999999</v>
      </c>
      <c r="J70" s="2">
        <f>ROUND(F70*G70*(H70/I70),5)</f>
        <v>3.7720199999999999</v>
      </c>
      <c r="K70" s="2">
        <v>3.3158799999999999</v>
      </c>
      <c r="L70" s="2">
        <f>IF($J70=0,$K70,IF($K70=0,$J70,IF($J70&lt;$K70,$J70,ROUND(($J70*$L$5)+($K70*$L$4),5))))</f>
        <v>3.7720199999999999</v>
      </c>
      <c r="M70" s="49">
        <f>IFERROR(E70/L70,0)</f>
        <v>0.79139559175189955</v>
      </c>
      <c r="N70" s="38">
        <f>ROUNDDOWN(M70,2)</f>
        <v>0.79</v>
      </c>
      <c r="O70" s="50">
        <v>15.77</v>
      </c>
      <c r="P70" s="51">
        <f>IF(Y70="Y",Z70,O70)</f>
        <v>15.77</v>
      </c>
      <c r="Q70" s="25"/>
      <c r="S70" s="50">
        <v>17.29</v>
      </c>
      <c r="T70" s="50">
        <v>19.600000000000001</v>
      </c>
      <c r="U70" s="49">
        <f>IFERROR((T70-S70)/S70,0)</f>
        <v>0.13360323886639691</v>
      </c>
      <c r="V70" s="2" t="str">
        <f>IF(U70&lt;-0.05,"Y","N")</f>
        <v>N</v>
      </c>
      <c r="W70" s="49">
        <f>IF(T70=0,0,(O70-T70)/T70)</f>
        <v>-0.19540816326530619</v>
      </c>
      <c r="X70" s="2" t="str">
        <f>IF(W70&lt;-0.05,"Y","N")</f>
        <v>Y</v>
      </c>
      <c r="Y70" s="2" t="str">
        <f>IF(AND(V70="Y",X70="Y"),"Y","N")</f>
        <v>N</v>
      </c>
      <c r="Z70" s="51">
        <f>ROUNDUP(T70*0.95,2)</f>
        <v>18.62</v>
      </c>
      <c r="AC70" s="25"/>
      <c r="AE70" s="25"/>
    </row>
    <row r="71" spans="1:31">
      <c r="A71" s="34" t="s">
        <v>95</v>
      </c>
      <c r="B71" s="41">
        <v>6002661</v>
      </c>
      <c r="C71" s="41" t="s">
        <v>96</v>
      </c>
      <c r="D71" s="41">
        <v>0</v>
      </c>
      <c r="E71" s="2">
        <v>1.6614500000000001</v>
      </c>
      <c r="F71" s="2">
        <f>$F$5</f>
        <v>0.71220000000000006</v>
      </c>
      <c r="G71" s="2">
        <v>5.0007400000000004</v>
      </c>
      <c r="H71" s="2">
        <f>$H$5</f>
        <v>3.79</v>
      </c>
      <c r="I71" s="2">
        <f>$I$5</f>
        <v>3.8489599999999999</v>
      </c>
      <c r="J71" s="2">
        <f>ROUND(F71*G71*(H71/I71),5)</f>
        <v>3.5069699999999999</v>
      </c>
      <c r="K71" s="2">
        <v>3.7432500000000002</v>
      </c>
      <c r="L71" s="2">
        <f>IF($J71=0,$K71,IF($K71=0,$J71,IF($J71&lt;$K71,$J71,ROUND(($J71*$L$5)+($K71*$L$4),5))))</f>
        <v>3.5069699999999999</v>
      </c>
      <c r="M71" s="49">
        <f>IFERROR(E71/L71,0)</f>
        <v>0.47375654767505854</v>
      </c>
      <c r="N71" s="38">
        <f>ROUNDDOWN(M71,2)</f>
        <v>0.47</v>
      </c>
      <c r="O71" s="50">
        <v>0</v>
      </c>
      <c r="P71" s="51">
        <f>IF(Y71="Y",Z71,O71)</f>
        <v>0</v>
      </c>
      <c r="Q71" s="25"/>
      <c r="S71" s="50">
        <v>0</v>
      </c>
      <c r="T71" s="50">
        <v>0</v>
      </c>
      <c r="U71" s="49">
        <f>IFERROR((T71-S71)/S71,0)</f>
        <v>0</v>
      </c>
      <c r="V71" s="2" t="str">
        <f>IF(U71&lt;-0.05,"Y","N")</f>
        <v>N</v>
      </c>
      <c r="W71" s="49">
        <f>IF(T71=0,0,(O71-T71)/T71)</f>
        <v>0</v>
      </c>
      <c r="X71" s="2" t="str">
        <f>IF(W71&lt;-0.05,"Y","N")</f>
        <v>N</v>
      </c>
      <c r="Y71" s="2" t="str">
        <f>IF(AND(V71="Y",X71="Y"),"Y","N")</f>
        <v>N</v>
      </c>
      <c r="Z71" s="51">
        <f>ROUNDUP(T71*0.95,2)</f>
        <v>0</v>
      </c>
      <c r="AC71" s="25"/>
      <c r="AE71" s="25"/>
    </row>
    <row r="72" spans="1:31">
      <c r="A72" s="52" t="s">
        <v>97</v>
      </c>
      <c r="B72" s="53">
        <v>6004204</v>
      </c>
      <c r="C72" s="53">
        <v>145857</v>
      </c>
      <c r="D72" s="53">
        <v>0</v>
      </c>
      <c r="E72" s="54">
        <v>2.9421599999999999</v>
      </c>
      <c r="F72" s="54">
        <f>$F$5</f>
        <v>0.71220000000000006</v>
      </c>
      <c r="G72" s="54">
        <v>5.2672400000000001</v>
      </c>
      <c r="H72" s="54">
        <f>$H$5</f>
        <v>3.79</v>
      </c>
      <c r="I72" s="54">
        <f>$I$5</f>
        <v>3.8489599999999999</v>
      </c>
      <c r="J72" s="54">
        <f>ROUND(F72*G72*(H72/I72),5)</f>
        <v>3.6938599999999999</v>
      </c>
      <c r="K72" s="54">
        <v>3.9411900000000002</v>
      </c>
      <c r="L72" s="54">
        <f>IF($J72=0,$K72,IF($K72=0,$J72,IF($J72&lt;$K72,$J72,ROUND(($J72*$L$5)+($K72*$L$4),5))))</f>
        <v>3.6938599999999999</v>
      </c>
      <c r="M72" s="55">
        <f>IFERROR(E72/L72,0)</f>
        <v>0.7965001380669543</v>
      </c>
      <c r="N72" s="56">
        <f>ROUNDDOWN(M72,2)</f>
        <v>0.79</v>
      </c>
      <c r="O72" s="57">
        <v>15.77</v>
      </c>
      <c r="P72" s="58">
        <f>IF(Y72="Y",Z72,O72)</f>
        <v>15.77</v>
      </c>
      <c r="Q72" s="25"/>
      <c r="S72" s="57">
        <v>21.15</v>
      </c>
      <c r="T72" s="57">
        <v>20.100000000000001</v>
      </c>
      <c r="U72" s="55">
        <f>IFERROR((T72-S72)/S72,0)</f>
        <v>-4.9645390070921856E-2</v>
      </c>
      <c r="V72" s="54" t="str">
        <f>IF(U72&lt;-0.05,"Y","N")</f>
        <v>N</v>
      </c>
      <c r="W72" s="55">
        <f>IF(T72=0,0,(O72-T72)/T72)</f>
        <v>-0.21542288557213937</v>
      </c>
      <c r="X72" s="54" t="str">
        <f>IF(W72&lt;-0.05,"Y","N")</f>
        <v>Y</v>
      </c>
      <c r="Y72" s="54" t="str">
        <f>IF(AND(V72="Y",X72="Y"),"Y","N")</f>
        <v>N</v>
      </c>
      <c r="Z72" s="58">
        <f>ROUNDUP(T72*0.95,2)</f>
        <v>19.100000000000001</v>
      </c>
      <c r="AC72" s="25"/>
      <c r="AE72" s="25"/>
    </row>
    <row r="73" spans="1:31">
      <c r="A73" s="42" t="s">
        <v>98</v>
      </c>
      <c r="B73" s="43">
        <v>6006308</v>
      </c>
      <c r="C73" s="43">
        <v>145413</v>
      </c>
      <c r="D73" s="43">
        <v>0</v>
      </c>
      <c r="E73" s="44">
        <v>3.12568</v>
      </c>
      <c r="F73" s="44">
        <f>$F$5</f>
        <v>0.71220000000000006</v>
      </c>
      <c r="G73" s="44">
        <v>5.4966600000000003</v>
      </c>
      <c r="H73" s="44">
        <f>$H$5</f>
        <v>3.79</v>
      </c>
      <c r="I73" s="44">
        <f>$I$5</f>
        <v>3.8489599999999999</v>
      </c>
      <c r="J73" s="44">
        <f>ROUND(F73*G73*(H73/I73),5)</f>
        <v>3.8547500000000001</v>
      </c>
      <c r="K73" s="44">
        <v>3.2952499999999998</v>
      </c>
      <c r="L73" s="44">
        <f>IF($J73=0,$K73,IF($K73=0,$J73,IF($J73&lt;$K73,$J73,ROUND(($J73*$L$5)+($K73*$L$4),5))))</f>
        <v>3.8547500000000001</v>
      </c>
      <c r="M73" s="45">
        <f>IFERROR(E73/L73,0)</f>
        <v>0.81086451780271096</v>
      </c>
      <c r="N73" s="46">
        <f>ROUNDDOWN(M73,2)</f>
        <v>0.81</v>
      </c>
      <c r="O73" s="47">
        <v>17.29</v>
      </c>
      <c r="P73" s="48">
        <f>IF(Y73="Y",Z73,O73)</f>
        <v>17.29</v>
      </c>
      <c r="Q73" s="25"/>
      <c r="S73" s="47">
        <v>23.46</v>
      </c>
      <c r="T73" s="47">
        <v>27.72</v>
      </c>
      <c r="U73" s="45">
        <f>IFERROR((T73-S73)/S73,0)</f>
        <v>0.18158567774936052</v>
      </c>
      <c r="V73" s="44" t="str">
        <f>IF(U73&lt;-0.05,"Y","N")</f>
        <v>N</v>
      </c>
      <c r="W73" s="45">
        <f>IF(T73=0,0,(O73-T73)/T73)</f>
        <v>-0.37626262626262624</v>
      </c>
      <c r="X73" s="44" t="str">
        <f>IF(W73&lt;-0.05,"Y","N")</f>
        <v>Y</v>
      </c>
      <c r="Y73" s="44" t="str">
        <f>IF(AND(V73="Y",X73="Y"),"Y","N")</f>
        <v>N</v>
      </c>
      <c r="Z73" s="48">
        <f>ROUNDUP(T73*0.95,2)</f>
        <v>26.34</v>
      </c>
      <c r="AC73" s="25"/>
      <c r="AE73" s="25"/>
    </row>
    <row r="74" spans="1:31">
      <c r="A74" s="34" t="s">
        <v>99</v>
      </c>
      <c r="B74" s="41">
        <v>6001713</v>
      </c>
      <c r="C74" s="41">
        <v>145830</v>
      </c>
      <c r="D74" s="41">
        <v>0</v>
      </c>
      <c r="E74" s="2">
        <v>1.63232</v>
      </c>
      <c r="F74" s="2">
        <f>$F$5</f>
        <v>0.71220000000000006</v>
      </c>
      <c r="G74" s="2">
        <v>4.6723999999999997</v>
      </c>
      <c r="H74" s="2">
        <f>$H$5</f>
        <v>3.79</v>
      </c>
      <c r="I74" s="2">
        <f>$I$5</f>
        <v>3.8489599999999999</v>
      </c>
      <c r="J74" s="2">
        <f>ROUND(F74*G74*(H74/I74),5)</f>
        <v>3.27671</v>
      </c>
      <c r="K74" s="2">
        <v>3.35019</v>
      </c>
      <c r="L74" s="2">
        <f>IF($J74=0,$K74,IF($K74=0,$J74,IF($J74&lt;$K74,$J74,ROUND(($J74*$L$5)+($K74*$L$4),5))))</f>
        <v>3.27671</v>
      </c>
      <c r="M74" s="49">
        <f>IFERROR(E74/L74,0)</f>
        <v>0.49815821357398121</v>
      </c>
      <c r="N74" s="38">
        <f>ROUNDDOWN(M74,2)</f>
        <v>0.49</v>
      </c>
      <c r="O74" s="50">
        <v>0</v>
      </c>
      <c r="P74" s="51">
        <f>IF(Y74="Y",Z74,O74)</f>
        <v>0</v>
      </c>
      <c r="Q74" s="25"/>
      <c r="S74" s="50">
        <v>0</v>
      </c>
      <c r="T74" s="50">
        <v>0</v>
      </c>
      <c r="U74" s="49">
        <f>IFERROR((T74-S74)/S74,0)</f>
        <v>0</v>
      </c>
      <c r="V74" s="2" t="str">
        <f>IF(U74&lt;-0.05,"Y","N")</f>
        <v>N</v>
      </c>
      <c r="W74" s="49">
        <f>IF(T74=0,0,(O74-T74)/T74)</f>
        <v>0</v>
      </c>
      <c r="X74" s="2" t="str">
        <f>IF(W74&lt;-0.05,"Y","N")</f>
        <v>N</v>
      </c>
      <c r="Y74" s="2" t="str">
        <f>IF(AND(V74="Y",X74="Y"),"Y","N")</f>
        <v>N</v>
      </c>
      <c r="Z74" s="51">
        <f>ROUNDUP(T74*0.95,2)</f>
        <v>0</v>
      </c>
      <c r="AC74" s="25"/>
      <c r="AE74" s="25"/>
    </row>
    <row r="75" spans="1:31">
      <c r="A75" s="34" t="s">
        <v>100</v>
      </c>
      <c r="B75" s="41">
        <v>6003453</v>
      </c>
      <c r="C75" s="41">
        <v>145832</v>
      </c>
      <c r="D75" s="41">
        <v>0</v>
      </c>
      <c r="E75" s="2">
        <v>2.1994400000000001</v>
      </c>
      <c r="F75" s="2">
        <f>$F$5</f>
        <v>0.71220000000000006</v>
      </c>
      <c r="G75" s="2">
        <v>5.1308299999999996</v>
      </c>
      <c r="H75" s="2">
        <f>$H$5</f>
        <v>3.79</v>
      </c>
      <c r="I75" s="2">
        <f>$I$5</f>
        <v>3.8489599999999999</v>
      </c>
      <c r="J75" s="2">
        <f>ROUND(F75*G75*(H75/I75),5)</f>
        <v>3.5981999999999998</v>
      </c>
      <c r="K75" s="2">
        <v>3.4676499999999999</v>
      </c>
      <c r="L75" s="2">
        <f>IF($J75=0,$K75,IF($K75=0,$J75,IF($J75&lt;$K75,$J75,ROUND(($J75*$L$5)+($K75*$L$4),5))))</f>
        <v>3.5981999999999998</v>
      </c>
      <c r="M75" s="49">
        <f>IFERROR(E75/L75,0)</f>
        <v>0.6112611861486299</v>
      </c>
      <c r="N75" s="38">
        <f>ROUNDDOWN(M75,2)</f>
        <v>0.61</v>
      </c>
      <c r="O75" s="50">
        <v>0</v>
      </c>
      <c r="P75" s="51">
        <f>IF(Y75="Y",Z75,O75)</f>
        <v>0</v>
      </c>
      <c r="Q75" s="25"/>
      <c r="S75" s="50">
        <v>0</v>
      </c>
      <c r="T75" s="50">
        <v>0</v>
      </c>
      <c r="U75" s="49">
        <f>IFERROR((T75-S75)/S75,0)</f>
        <v>0</v>
      </c>
      <c r="V75" s="2" t="str">
        <f>IF(U75&lt;-0.05,"Y","N")</f>
        <v>N</v>
      </c>
      <c r="W75" s="49">
        <f>IF(T75=0,0,(O75-T75)/T75)</f>
        <v>0</v>
      </c>
      <c r="X75" s="2" t="str">
        <f>IF(W75&lt;-0.05,"Y","N")</f>
        <v>N</v>
      </c>
      <c r="Y75" s="2" t="str">
        <f>IF(AND(V75="Y",X75="Y"),"Y","N")</f>
        <v>N</v>
      </c>
      <c r="Z75" s="51">
        <f>ROUNDUP(T75*0.95,2)</f>
        <v>0</v>
      </c>
      <c r="AC75" s="25"/>
      <c r="AE75" s="25"/>
    </row>
    <row r="76" spans="1:31">
      <c r="A76" s="34" t="s">
        <v>101</v>
      </c>
      <c r="B76" s="41">
        <v>6008312</v>
      </c>
      <c r="C76" s="41">
        <v>145316</v>
      </c>
      <c r="D76" s="41">
        <v>0</v>
      </c>
      <c r="E76" s="2">
        <v>2.05721</v>
      </c>
      <c r="F76" s="2">
        <f>$F$5</f>
        <v>0.71220000000000006</v>
      </c>
      <c r="G76" s="2">
        <v>4.6488500000000004</v>
      </c>
      <c r="H76" s="2">
        <f>$H$5</f>
        <v>3.79</v>
      </c>
      <c r="I76" s="2">
        <f>$I$5</f>
        <v>3.8489599999999999</v>
      </c>
      <c r="J76" s="2">
        <f>ROUND(F76*G76*(H76/I76),5)</f>
        <v>3.2601900000000001</v>
      </c>
      <c r="K76" s="2">
        <v>3.00156</v>
      </c>
      <c r="L76" s="2">
        <f>IF($J76=0,$K76,IF($K76=0,$J76,IF($J76&lt;$K76,$J76,ROUND(($J76*$L$5)+($K76*$L$4),5))))</f>
        <v>3.2601900000000001</v>
      </c>
      <c r="M76" s="49">
        <f>IFERROR(E76/L76,0)</f>
        <v>0.63100923565804445</v>
      </c>
      <c r="N76" s="38">
        <f>ROUNDDOWN(M76,2)</f>
        <v>0.63</v>
      </c>
      <c r="O76" s="50">
        <v>0</v>
      </c>
      <c r="P76" s="51">
        <f>IF(Y76="Y",Z76,O76)</f>
        <v>0</v>
      </c>
      <c r="Q76" s="25"/>
      <c r="S76" s="50">
        <v>0</v>
      </c>
      <c r="T76" s="50">
        <v>0</v>
      </c>
      <c r="U76" s="49">
        <f>IFERROR((T76-S76)/S76,0)</f>
        <v>0</v>
      </c>
      <c r="V76" s="2" t="str">
        <f>IF(U76&lt;-0.05,"Y","N")</f>
        <v>N</v>
      </c>
      <c r="W76" s="49">
        <f>IF(T76=0,0,(O76-T76)/T76)</f>
        <v>0</v>
      </c>
      <c r="X76" s="2" t="str">
        <f>IF(W76&lt;-0.05,"Y","N")</f>
        <v>N</v>
      </c>
      <c r="Y76" s="2" t="str">
        <f>IF(AND(V76="Y",X76="Y"),"Y","N")</f>
        <v>N</v>
      </c>
      <c r="Z76" s="51">
        <f>ROUNDUP(T76*0.95,2)</f>
        <v>0</v>
      </c>
      <c r="AC76" s="25"/>
      <c r="AE76" s="25"/>
    </row>
    <row r="77" spans="1:31">
      <c r="A77" s="52" t="s">
        <v>102</v>
      </c>
      <c r="B77" s="53">
        <v>6000384</v>
      </c>
      <c r="C77" s="53">
        <v>145704</v>
      </c>
      <c r="D77" s="53">
        <v>0</v>
      </c>
      <c r="E77" s="54">
        <v>3.90673</v>
      </c>
      <c r="F77" s="54">
        <f>$F$5</f>
        <v>0.71220000000000006</v>
      </c>
      <c r="G77" s="54">
        <v>3.6212499999999999</v>
      </c>
      <c r="H77" s="54">
        <f>$H$5</f>
        <v>3.79</v>
      </c>
      <c r="I77" s="54">
        <f>$I$5</f>
        <v>3.8489599999999999</v>
      </c>
      <c r="J77" s="54">
        <f>ROUND(F77*G77*(H77/I77),5)</f>
        <v>2.5395500000000002</v>
      </c>
      <c r="K77" s="54">
        <v>2.89574</v>
      </c>
      <c r="L77" s="54">
        <f>IF($J77=0,$K77,IF($K77=0,$J77,IF($J77&lt;$K77,$J77,ROUND(($J77*$L$5)+($K77*$L$4),5))))</f>
        <v>2.5395500000000002</v>
      </c>
      <c r="M77" s="55">
        <f>IFERROR(E77/L77,0)</f>
        <v>1.5383552204130653</v>
      </c>
      <c r="N77" s="56">
        <f>ROUNDDOWN(M77,2)</f>
        <v>1.53</v>
      </c>
      <c r="O77" s="57">
        <v>38.68</v>
      </c>
      <c r="P77" s="58">
        <f>IF(Y77="Y",Z77,O77)</f>
        <v>38.68</v>
      </c>
      <c r="Q77" s="25"/>
      <c r="S77" s="57">
        <v>38.68</v>
      </c>
      <c r="T77" s="57">
        <v>38.68</v>
      </c>
      <c r="U77" s="55">
        <f>IFERROR((T77-S77)/S77,0)</f>
        <v>0</v>
      </c>
      <c r="V77" s="54" t="str">
        <f>IF(U77&lt;-0.05,"Y","N")</f>
        <v>N</v>
      </c>
      <c r="W77" s="55">
        <f>IF(T77=0,0,(O77-T77)/T77)</f>
        <v>0</v>
      </c>
      <c r="X77" s="54" t="str">
        <f>IF(W77&lt;-0.05,"Y","N")</f>
        <v>N</v>
      </c>
      <c r="Y77" s="54" t="str">
        <f>IF(AND(V77="Y",X77="Y"),"Y","N")</f>
        <v>N</v>
      </c>
      <c r="Z77" s="58">
        <f>ROUNDUP(T77*0.95,2)</f>
        <v>36.75</v>
      </c>
      <c r="AC77" s="25"/>
      <c r="AE77" s="25"/>
    </row>
    <row r="78" spans="1:31">
      <c r="A78" s="42" t="s">
        <v>102</v>
      </c>
      <c r="B78" s="43">
        <v>6002885</v>
      </c>
      <c r="C78" s="43">
        <v>145673</v>
      </c>
      <c r="D78" s="43">
        <v>0</v>
      </c>
      <c r="E78" s="44">
        <v>4.6760099999999998</v>
      </c>
      <c r="F78" s="44">
        <f>$F$5</f>
        <v>0.71220000000000006</v>
      </c>
      <c r="G78" s="44">
        <v>3.2412399999999999</v>
      </c>
      <c r="H78" s="44">
        <f>$H$5</f>
        <v>3.79</v>
      </c>
      <c r="I78" s="44">
        <f>$I$5</f>
        <v>3.8489599999999999</v>
      </c>
      <c r="J78" s="44">
        <f>ROUND(F78*G78*(H78/I78),5)</f>
        <v>2.27305</v>
      </c>
      <c r="K78" s="44">
        <v>3.0268199999999998</v>
      </c>
      <c r="L78" s="44">
        <f>IF($J78=0,$K78,IF($K78=0,$J78,IF($J78&lt;$K78,$J78,ROUND(($J78*$L$5)+($K78*$L$4),5))))</f>
        <v>2.27305</v>
      </c>
      <c r="M78" s="45">
        <f>IFERROR(E78/L78,0)</f>
        <v>2.0571522843756185</v>
      </c>
      <c r="N78" s="46">
        <f>ROUNDDOWN(M78,2)</f>
        <v>2.0499999999999998</v>
      </c>
      <c r="O78" s="47">
        <v>38.68</v>
      </c>
      <c r="P78" s="48">
        <f>IF(Y78="Y",Z78,O78)</f>
        <v>38.68</v>
      </c>
      <c r="Q78" s="25"/>
      <c r="S78" s="47">
        <v>38.68</v>
      </c>
      <c r="T78" s="47">
        <v>38.68</v>
      </c>
      <c r="U78" s="45">
        <f>IFERROR((T78-S78)/S78,0)</f>
        <v>0</v>
      </c>
      <c r="V78" s="44" t="str">
        <f>IF(U78&lt;-0.05,"Y","N")</f>
        <v>N</v>
      </c>
      <c r="W78" s="45">
        <f>IF(T78=0,0,(O78-T78)/T78)</f>
        <v>0</v>
      </c>
      <c r="X78" s="44" t="str">
        <f>IF(W78&lt;-0.05,"Y","N")</f>
        <v>N</v>
      </c>
      <c r="Y78" s="44" t="str">
        <f>IF(AND(V78="Y",X78="Y"),"Y","N")</f>
        <v>N</v>
      </c>
      <c r="Z78" s="48">
        <f>ROUNDUP(T78*0.95,2)</f>
        <v>36.75</v>
      </c>
      <c r="AC78" s="25"/>
      <c r="AE78" s="25"/>
    </row>
    <row r="79" spans="1:31">
      <c r="A79" s="34" t="s">
        <v>103</v>
      </c>
      <c r="B79" s="41">
        <v>6000400</v>
      </c>
      <c r="C79" s="41">
        <v>145436</v>
      </c>
      <c r="D79" s="41">
        <v>0</v>
      </c>
      <c r="E79" s="2">
        <v>4.2413600000000002</v>
      </c>
      <c r="F79" s="2">
        <f>$F$5</f>
        <v>0.71220000000000006</v>
      </c>
      <c r="G79" s="2">
        <v>3.33162</v>
      </c>
      <c r="H79" s="2">
        <f>$H$5</f>
        <v>3.79</v>
      </c>
      <c r="I79" s="2">
        <f>$I$5</f>
        <v>3.8489599999999999</v>
      </c>
      <c r="J79" s="2">
        <f>ROUND(F79*G79*(H79/I79),5)</f>
        <v>2.33643</v>
      </c>
      <c r="K79" s="2">
        <v>2.9720399999999998</v>
      </c>
      <c r="L79" s="2">
        <f>IF($J79=0,$K79,IF($K79=0,$J79,IF($J79&lt;$K79,$J79,ROUND(($J79*$L$5)+($K79*$L$4),5))))</f>
        <v>2.33643</v>
      </c>
      <c r="M79" s="49">
        <f>IFERROR(E79/L79,0)</f>
        <v>1.8153165299195781</v>
      </c>
      <c r="N79" s="38">
        <f>ROUNDDOWN(M79,2)</f>
        <v>1.81</v>
      </c>
      <c r="O79" s="50">
        <v>38.68</v>
      </c>
      <c r="P79" s="51">
        <f>IF(Y79="Y",Z79,O79)</f>
        <v>38.68</v>
      </c>
      <c r="Q79" s="25"/>
      <c r="S79" s="50">
        <v>38.68</v>
      </c>
      <c r="T79" s="50">
        <v>38.68</v>
      </c>
      <c r="U79" s="49">
        <f>IFERROR((T79-S79)/S79,0)</f>
        <v>0</v>
      </c>
      <c r="V79" s="2" t="str">
        <f>IF(U79&lt;-0.05,"Y","N")</f>
        <v>N</v>
      </c>
      <c r="W79" s="49">
        <f>IF(T79=0,0,(O79-T79)/T79)</f>
        <v>0</v>
      </c>
      <c r="X79" s="2" t="str">
        <f>IF(W79&lt;-0.05,"Y","N")</f>
        <v>N</v>
      </c>
      <c r="Y79" s="2" t="str">
        <f>IF(AND(V79="Y",X79="Y"),"Y","N")</f>
        <v>N</v>
      </c>
      <c r="Z79" s="51">
        <f>ROUNDUP(T79*0.95,2)</f>
        <v>36.75</v>
      </c>
      <c r="AC79" s="25"/>
      <c r="AE79" s="25"/>
    </row>
    <row r="80" spans="1:31">
      <c r="A80" s="34" t="s">
        <v>104</v>
      </c>
      <c r="B80" s="41">
        <v>6000426</v>
      </c>
      <c r="C80" s="41">
        <v>145933</v>
      </c>
      <c r="D80" s="41">
        <v>0</v>
      </c>
      <c r="E80" s="2">
        <v>5.0650500000000003</v>
      </c>
      <c r="F80" s="2">
        <f>$F$5</f>
        <v>0.71220000000000006</v>
      </c>
      <c r="G80" s="2">
        <v>3.4734500000000001</v>
      </c>
      <c r="H80" s="2">
        <f>$H$5</f>
        <v>3.79</v>
      </c>
      <c r="I80" s="2">
        <f>$I$5</f>
        <v>3.8489599999999999</v>
      </c>
      <c r="J80" s="2">
        <f>ROUND(F80*G80*(H80/I80),5)</f>
        <v>2.4359000000000002</v>
      </c>
      <c r="K80" s="2">
        <v>2.9820500000000001</v>
      </c>
      <c r="L80" s="2">
        <f>IF($J80=0,$K80,IF($K80=0,$J80,IF($J80&lt;$K80,$J80,ROUND(($J80*$L$5)+($K80*$L$4),5))))</f>
        <v>2.4359000000000002</v>
      </c>
      <c r="M80" s="49">
        <f>IFERROR(E80/L80,0)</f>
        <v>2.0793341270167085</v>
      </c>
      <c r="N80" s="38">
        <f>ROUNDDOWN(M80,2)</f>
        <v>2.0699999999999998</v>
      </c>
      <c r="O80" s="50">
        <v>38.68</v>
      </c>
      <c r="P80" s="51">
        <f>IF(Y80="Y",Z80,O80)</f>
        <v>38.68</v>
      </c>
      <c r="Q80" s="25"/>
      <c r="S80" s="50">
        <v>38.68</v>
      </c>
      <c r="T80" s="50">
        <v>38.68</v>
      </c>
      <c r="U80" s="49">
        <f>IFERROR((T80-S80)/S80,0)</f>
        <v>0</v>
      </c>
      <c r="V80" s="2" t="str">
        <f>IF(U80&lt;-0.05,"Y","N")</f>
        <v>N</v>
      </c>
      <c r="W80" s="49">
        <f>IF(T80=0,0,(O80-T80)/T80)</f>
        <v>0</v>
      </c>
      <c r="X80" s="2" t="str">
        <f>IF(W80&lt;-0.05,"Y","N")</f>
        <v>N</v>
      </c>
      <c r="Y80" s="2" t="str">
        <f>IF(AND(V80="Y",X80="Y"),"Y","N")</f>
        <v>N</v>
      </c>
      <c r="Z80" s="51">
        <f>ROUNDUP(T80*0.95,2)</f>
        <v>36.75</v>
      </c>
      <c r="AC80" s="25"/>
      <c r="AE80" s="25"/>
    </row>
    <row r="81" spans="1:31">
      <c r="A81" s="34" t="s">
        <v>105</v>
      </c>
      <c r="B81" s="41">
        <v>6008155</v>
      </c>
      <c r="C81" s="41">
        <v>146169</v>
      </c>
      <c r="D81" s="41">
        <v>0</v>
      </c>
      <c r="E81" s="2">
        <v>2.8370500000000001</v>
      </c>
      <c r="F81" s="2">
        <f>$F$5</f>
        <v>0.71220000000000006</v>
      </c>
      <c r="G81" s="2">
        <v>4.59762</v>
      </c>
      <c r="H81" s="2">
        <f>$H$5</f>
        <v>3.79</v>
      </c>
      <c r="I81" s="2">
        <f>$I$5</f>
        <v>3.8489599999999999</v>
      </c>
      <c r="J81" s="2">
        <f>ROUND(F81*G81*(H81/I81),5)</f>
        <v>3.2242700000000002</v>
      </c>
      <c r="K81" s="2">
        <v>2.9609899999999998</v>
      </c>
      <c r="L81" s="2">
        <f>IF($J81=0,$K81,IF($K81=0,$J81,IF($J81&lt;$K81,$J81,ROUND(($J81*$L$5)+($K81*$L$4),5))))</f>
        <v>3.2242700000000002</v>
      </c>
      <c r="M81" s="49">
        <f>IFERROR(E81/L81,0)</f>
        <v>0.87990459856029424</v>
      </c>
      <c r="N81" s="38">
        <f>ROUNDDOWN(M81,2)</f>
        <v>0.87</v>
      </c>
      <c r="O81" s="50">
        <v>21.92</v>
      </c>
      <c r="P81" s="51">
        <f>IF(Y81="Y",Z81,O81)</f>
        <v>21.92</v>
      </c>
      <c r="Q81" s="25"/>
      <c r="S81" s="50">
        <v>22.290000000000003</v>
      </c>
      <c r="T81" s="50">
        <v>21.180000000000003</v>
      </c>
      <c r="U81" s="49">
        <f>IFERROR((T81-S81)/S81,0)</f>
        <v>-4.9798115746971704E-2</v>
      </c>
      <c r="V81" s="2" t="str">
        <f>IF(U81&lt;-0.05,"Y","N")</f>
        <v>N</v>
      </c>
      <c r="W81" s="49">
        <f>IF(T81=0,0,(O81-T81)/T81)</f>
        <v>3.493862134088755E-2</v>
      </c>
      <c r="X81" s="2" t="str">
        <f>IF(W81&lt;-0.05,"Y","N")</f>
        <v>N</v>
      </c>
      <c r="Y81" s="2" t="str">
        <f>IF(AND(V81="Y",X81="Y"),"Y","N")</f>
        <v>N</v>
      </c>
      <c r="Z81" s="51">
        <f>ROUNDUP(T81*0.95,2)</f>
        <v>20.130000000000003</v>
      </c>
      <c r="AC81" s="25"/>
      <c r="AE81" s="25"/>
    </row>
    <row r="82" spans="1:31">
      <c r="A82" s="52" t="s">
        <v>106</v>
      </c>
      <c r="B82" s="53">
        <v>6001010</v>
      </c>
      <c r="C82" s="53">
        <v>145371</v>
      </c>
      <c r="D82" s="53">
        <v>0</v>
      </c>
      <c r="E82" s="54">
        <v>2.6504699999999999</v>
      </c>
      <c r="F82" s="54">
        <f>$F$5</f>
        <v>0.71220000000000006</v>
      </c>
      <c r="G82" s="54">
        <v>5.0183799999999996</v>
      </c>
      <c r="H82" s="54">
        <f>$H$5</f>
        <v>3.79</v>
      </c>
      <c r="I82" s="54">
        <f>$I$5</f>
        <v>3.8489599999999999</v>
      </c>
      <c r="J82" s="54">
        <f>ROUND(F82*G82*(H82/I82),5)</f>
        <v>3.5193400000000001</v>
      </c>
      <c r="K82" s="54">
        <v>3.19129</v>
      </c>
      <c r="L82" s="54">
        <f>IF($J82=0,$K82,IF($K82=0,$J82,IF($J82&lt;$K82,$J82,ROUND(($J82*$L$5)+($K82*$L$4),5))))</f>
        <v>3.5193400000000001</v>
      </c>
      <c r="M82" s="55">
        <f>IFERROR(E82/L82,0)</f>
        <v>0.75311564100086947</v>
      </c>
      <c r="N82" s="56">
        <f>ROUNDDOWN(M82,2)</f>
        <v>0.75</v>
      </c>
      <c r="O82" s="57">
        <v>12.76</v>
      </c>
      <c r="P82" s="58">
        <f>IF(Y82="Y",Z82,O82)</f>
        <v>12.76</v>
      </c>
      <c r="Q82" s="25"/>
      <c r="S82" s="57">
        <v>10.5</v>
      </c>
      <c r="T82" s="57">
        <v>11.26</v>
      </c>
      <c r="U82" s="55">
        <f>IFERROR((T82-S82)/S82,0)</f>
        <v>7.2380952380952365E-2</v>
      </c>
      <c r="V82" s="54" t="str">
        <f>IF(U82&lt;-0.05,"Y","N")</f>
        <v>N</v>
      </c>
      <c r="W82" s="55">
        <f>IF(T82=0,0,(O82-T82)/T82)</f>
        <v>0.13321492007104796</v>
      </c>
      <c r="X82" s="54" t="str">
        <f>IF(W82&lt;-0.05,"Y","N")</f>
        <v>N</v>
      </c>
      <c r="Y82" s="54" t="str">
        <f>IF(AND(V82="Y",X82="Y"),"Y","N")</f>
        <v>N</v>
      </c>
      <c r="Z82" s="58">
        <f>ROUNDUP(T82*0.95,2)</f>
        <v>10.7</v>
      </c>
      <c r="AC82" s="25"/>
      <c r="AE82" s="25"/>
    </row>
    <row r="83" spans="1:31">
      <c r="A83" s="42" t="s">
        <v>107</v>
      </c>
      <c r="B83" s="43">
        <v>6002364</v>
      </c>
      <c r="C83" s="43">
        <v>145753</v>
      </c>
      <c r="D83" s="43">
        <v>0</v>
      </c>
      <c r="E83" s="44">
        <v>2.7109999999999999</v>
      </c>
      <c r="F83" s="44">
        <f>$F$5</f>
        <v>0.71220000000000006</v>
      </c>
      <c r="G83" s="44">
        <v>5.8434999999999997</v>
      </c>
      <c r="H83" s="44">
        <f>$H$5</f>
        <v>3.79</v>
      </c>
      <c r="I83" s="44">
        <f>$I$5</f>
        <v>3.8489599999999999</v>
      </c>
      <c r="J83" s="44">
        <f>ROUND(F83*G83*(H83/I83),5)</f>
        <v>4.0979900000000002</v>
      </c>
      <c r="K83" s="44">
        <v>3.1263299999999998</v>
      </c>
      <c r="L83" s="44">
        <f>IF($J83=0,$K83,IF($K83=0,$J83,IF($J83&lt;$K83,$J83,ROUND(($J83*$L$5)+($K83*$L$4),5))))</f>
        <v>4.0979900000000002</v>
      </c>
      <c r="M83" s="45">
        <f>IFERROR(E83/L83,0)</f>
        <v>0.66154383002398731</v>
      </c>
      <c r="N83" s="46">
        <f>ROUNDDOWN(M83,2)</f>
        <v>0.66</v>
      </c>
      <c r="O83" s="47">
        <v>0</v>
      </c>
      <c r="P83" s="48">
        <f>IF(Y83="Y",Z83,O83)</f>
        <v>0</v>
      </c>
      <c r="Q83" s="25"/>
      <c r="S83" s="47">
        <v>0</v>
      </c>
      <c r="T83" s="47">
        <v>10.5</v>
      </c>
      <c r="U83" s="45">
        <f>IFERROR((T83-S83)/S83,0)</f>
        <v>0</v>
      </c>
      <c r="V83" s="44" t="str">
        <f>IF(U83&lt;-0.05,"Y","N")</f>
        <v>N</v>
      </c>
      <c r="W83" s="45">
        <f>IF(T83=0,0,(O83-T83)/T83)</f>
        <v>-1</v>
      </c>
      <c r="X83" s="44" t="str">
        <f>IF(W83&lt;-0.05,"Y","N")</f>
        <v>Y</v>
      </c>
      <c r="Y83" s="44" t="str">
        <f>IF(AND(V83="Y",X83="Y"),"Y","N")</f>
        <v>N</v>
      </c>
      <c r="Z83" s="48">
        <f>ROUNDUP(T83*0.95,2)</f>
        <v>9.98</v>
      </c>
      <c r="AC83" s="25"/>
      <c r="AE83" s="25"/>
    </row>
    <row r="84" spans="1:31">
      <c r="A84" s="34" t="s">
        <v>108</v>
      </c>
      <c r="B84" s="41">
        <v>6009823</v>
      </c>
      <c r="C84" s="41">
        <v>146050</v>
      </c>
      <c r="D84" s="41">
        <v>0</v>
      </c>
      <c r="E84" s="2">
        <v>2.7154799999999999</v>
      </c>
      <c r="F84" s="2">
        <f>$F$5</f>
        <v>0.71220000000000006</v>
      </c>
      <c r="G84" s="2">
        <v>4.6201299999999996</v>
      </c>
      <c r="H84" s="2">
        <f>$H$5</f>
        <v>3.79</v>
      </c>
      <c r="I84" s="2">
        <f>$I$5</f>
        <v>3.8489599999999999</v>
      </c>
      <c r="J84" s="2">
        <f>ROUND(F84*G84*(H84/I84),5)</f>
        <v>3.2400500000000001</v>
      </c>
      <c r="K84" s="2">
        <v>2.54691</v>
      </c>
      <c r="L84" s="2">
        <f>IF($J84=0,$K84,IF($K84=0,$J84,IF($J84&lt;$K84,$J84,ROUND(($J84*$L$5)+($K84*$L$4),5))))</f>
        <v>3.2400500000000001</v>
      </c>
      <c r="M84" s="49">
        <f>IFERROR(E84/L84,0)</f>
        <v>0.83809817749726079</v>
      </c>
      <c r="N84" s="38">
        <f>ROUNDDOWN(M84,2)</f>
        <v>0.83</v>
      </c>
      <c r="O84" s="50">
        <v>18.829999999999998</v>
      </c>
      <c r="P84" s="51">
        <f>IF(Y84="Y",Z84,O84)</f>
        <v>18.829999999999998</v>
      </c>
      <c r="Q84" s="25"/>
      <c r="S84" s="50">
        <v>37.04</v>
      </c>
      <c r="T84" s="50">
        <v>35.35</v>
      </c>
      <c r="U84" s="49">
        <f>IFERROR((T84-S84)/S84,0)</f>
        <v>-4.5626349892008582E-2</v>
      </c>
      <c r="V84" s="2" t="str">
        <f>IF(U84&lt;-0.05,"Y","N")</f>
        <v>N</v>
      </c>
      <c r="W84" s="49">
        <f>IF(T84=0,0,(O84-T84)/T84)</f>
        <v>-0.46732673267326741</v>
      </c>
      <c r="X84" s="2" t="str">
        <f>IF(W84&lt;-0.05,"Y","N")</f>
        <v>Y</v>
      </c>
      <c r="Y84" s="2" t="str">
        <f>IF(AND(V84="Y",X84="Y"),"Y","N")</f>
        <v>N</v>
      </c>
      <c r="Z84" s="51">
        <f>ROUNDUP(T84*0.95,2)</f>
        <v>33.589999999999996</v>
      </c>
      <c r="AC84" s="25"/>
      <c r="AE84" s="25"/>
    </row>
    <row r="85" spans="1:31">
      <c r="A85" s="34" t="s">
        <v>109</v>
      </c>
      <c r="B85" s="41">
        <v>6006175</v>
      </c>
      <c r="C85" s="41">
        <v>145358</v>
      </c>
      <c r="D85" s="41">
        <v>0</v>
      </c>
      <c r="E85" s="2">
        <v>3.28498</v>
      </c>
      <c r="F85" s="2">
        <f>$F$5</f>
        <v>0.71220000000000006</v>
      </c>
      <c r="G85" s="2">
        <v>5.3372400000000004</v>
      </c>
      <c r="H85" s="2">
        <f>$H$5</f>
        <v>3.79</v>
      </c>
      <c r="I85" s="2">
        <f>$I$5</f>
        <v>3.8489599999999999</v>
      </c>
      <c r="J85" s="2">
        <f>ROUND(F85*G85*(H85/I85),5)</f>
        <v>3.74295</v>
      </c>
      <c r="K85" s="2">
        <v>3.4289100000000001</v>
      </c>
      <c r="L85" s="2">
        <f>IF($J85=0,$K85,IF($K85=0,$J85,IF($J85&lt;$K85,$J85,ROUND(($J85*$L$5)+($K85*$L$4),5))))</f>
        <v>3.74295</v>
      </c>
      <c r="M85" s="49">
        <f>IFERROR(E85/L85,0)</f>
        <v>0.87764463858721065</v>
      </c>
      <c r="N85" s="38">
        <f>ROUNDDOWN(M85,2)</f>
        <v>0.87</v>
      </c>
      <c r="O85" s="50">
        <v>21.92</v>
      </c>
      <c r="P85" s="51">
        <f>IF(Y85="Y",Z85,O85)</f>
        <v>21.92</v>
      </c>
      <c r="Q85" s="25"/>
      <c r="S85" s="50">
        <v>25</v>
      </c>
      <c r="T85" s="50">
        <v>27.07</v>
      </c>
      <c r="U85" s="49">
        <f>IFERROR((T85-S85)/S85,0)</f>
        <v>8.2800000000000012E-2</v>
      </c>
      <c r="V85" s="2" t="str">
        <f>IF(U85&lt;-0.05,"Y","N")</f>
        <v>N</v>
      </c>
      <c r="W85" s="49">
        <f>IF(T85=0,0,(O85-T85)/T85)</f>
        <v>-0.19024750646472105</v>
      </c>
      <c r="X85" s="2" t="str">
        <f>IF(W85&lt;-0.05,"Y","N")</f>
        <v>Y</v>
      </c>
      <c r="Y85" s="2" t="str">
        <f>IF(AND(V85="Y",X85="Y"),"Y","N")</f>
        <v>N</v>
      </c>
      <c r="Z85" s="51">
        <f>ROUNDUP(T85*0.95,2)</f>
        <v>25.720000000000002</v>
      </c>
      <c r="AC85" s="25"/>
      <c r="AE85" s="25"/>
    </row>
    <row r="86" spans="1:31">
      <c r="A86" s="34" t="s">
        <v>110</v>
      </c>
      <c r="B86" s="41">
        <v>6000517</v>
      </c>
      <c r="C86" s="41">
        <v>146023</v>
      </c>
      <c r="D86" s="41">
        <v>0</v>
      </c>
      <c r="E86" s="2">
        <v>4.9357800000000003</v>
      </c>
      <c r="F86" s="2">
        <f>$F$5</f>
        <v>0.71220000000000006</v>
      </c>
      <c r="G86" s="2">
        <v>3.7422</v>
      </c>
      <c r="H86" s="2">
        <f>$H$5</f>
        <v>3.79</v>
      </c>
      <c r="I86" s="2">
        <f>$I$5</f>
        <v>3.8489599999999999</v>
      </c>
      <c r="J86" s="2">
        <f>ROUND(F86*G86*(H86/I86),5)</f>
        <v>2.6243699999999999</v>
      </c>
      <c r="K86" s="2">
        <v>2.7953299999999999</v>
      </c>
      <c r="L86" s="2">
        <f>IF($J86=0,$K86,IF($K86=0,$J86,IF($J86&lt;$K86,$J86,ROUND(($J86*$L$5)+($K86*$L$4),5))))</f>
        <v>2.6243699999999999</v>
      </c>
      <c r="M86" s="49">
        <f>IFERROR(E86/L86,0)</f>
        <v>1.8807485225025438</v>
      </c>
      <c r="N86" s="38">
        <f>ROUNDDOWN(M86,2)</f>
        <v>1.88</v>
      </c>
      <c r="O86" s="50">
        <v>38.68</v>
      </c>
      <c r="P86" s="51">
        <f>IF(Y86="Y",Z86,O86)</f>
        <v>38.68</v>
      </c>
      <c r="Q86" s="25"/>
      <c r="S86" s="50">
        <v>38.68</v>
      </c>
      <c r="T86" s="50">
        <v>38.68</v>
      </c>
      <c r="U86" s="49">
        <f>IFERROR((T86-S86)/S86,0)</f>
        <v>0</v>
      </c>
      <c r="V86" s="2" t="str">
        <f>IF(U86&lt;-0.05,"Y","N")</f>
        <v>N</v>
      </c>
      <c r="W86" s="49">
        <f>IF(T86=0,0,(O86-T86)/T86)</f>
        <v>0</v>
      </c>
      <c r="X86" s="2" t="str">
        <f>IF(W86&lt;-0.05,"Y","N")</f>
        <v>N</v>
      </c>
      <c r="Y86" s="2" t="str">
        <f>IF(AND(V86="Y",X86="Y"),"Y","N")</f>
        <v>N</v>
      </c>
      <c r="Z86" s="51">
        <f>ROUNDUP(T86*0.95,2)</f>
        <v>36.75</v>
      </c>
      <c r="AC86" s="25"/>
      <c r="AE86" s="25"/>
    </row>
    <row r="87" spans="1:31">
      <c r="A87" s="52" t="s">
        <v>111</v>
      </c>
      <c r="B87" s="53">
        <v>6016489</v>
      </c>
      <c r="C87" s="53">
        <v>146187</v>
      </c>
      <c r="D87" s="53">
        <v>0</v>
      </c>
      <c r="E87" s="54">
        <v>4.9070099999999996</v>
      </c>
      <c r="F87" s="54">
        <f>$F$5</f>
        <v>0.71220000000000006</v>
      </c>
      <c r="G87" s="54">
        <v>4.1938300000000002</v>
      </c>
      <c r="H87" s="54">
        <f>$H$5</f>
        <v>3.79</v>
      </c>
      <c r="I87" s="54">
        <f>$I$5</f>
        <v>3.8489599999999999</v>
      </c>
      <c r="J87" s="54">
        <f>ROUND(F87*G87*(H87/I87),5)</f>
        <v>2.94109</v>
      </c>
      <c r="K87" s="54">
        <v>3.1468699999999998</v>
      </c>
      <c r="L87" s="54">
        <f>IF($J87=0,$K87,IF($K87=0,$J87,IF($J87&lt;$K87,$J87,ROUND(($J87*$L$5)+($K87*$L$4),5))))</f>
        <v>2.94109</v>
      </c>
      <c r="M87" s="55">
        <f>IFERROR(E87/L87,0)</f>
        <v>1.6684324519140861</v>
      </c>
      <c r="N87" s="56">
        <f>ROUNDDOWN(M87,2)</f>
        <v>1.66</v>
      </c>
      <c r="O87" s="57">
        <v>38.68</v>
      </c>
      <c r="P87" s="58">
        <f>IF(Y87="Y",Z87,O87)</f>
        <v>38.68</v>
      </c>
      <c r="Q87" s="25"/>
      <c r="S87" s="57">
        <v>38.68</v>
      </c>
      <c r="T87" s="57">
        <v>38.68</v>
      </c>
      <c r="U87" s="55">
        <f>IFERROR((T87-S87)/S87,0)</f>
        <v>0</v>
      </c>
      <c r="V87" s="54" t="str">
        <f>IF(U87&lt;-0.05,"Y","N")</f>
        <v>N</v>
      </c>
      <c r="W87" s="55">
        <f>IF(T87=0,0,(O87-T87)/T87)</f>
        <v>0</v>
      </c>
      <c r="X87" s="54" t="str">
        <f>IF(W87&lt;-0.05,"Y","N")</f>
        <v>N</v>
      </c>
      <c r="Y87" s="54" t="str">
        <f>IF(AND(V87="Y",X87="Y"),"Y","N")</f>
        <v>N</v>
      </c>
      <c r="Z87" s="58">
        <f>ROUNDUP(T87*0.95,2)</f>
        <v>36.75</v>
      </c>
      <c r="AC87" s="25"/>
      <c r="AE87" s="25"/>
    </row>
    <row r="88" spans="1:31">
      <c r="A88" s="42" t="s">
        <v>112</v>
      </c>
      <c r="B88" s="43">
        <v>6016729</v>
      </c>
      <c r="C88" s="43">
        <v>146170</v>
      </c>
      <c r="D88" s="43">
        <v>0</v>
      </c>
      <c r="E88" s="44">
        <v>4.5828199999999999</v>
      </c>
      <c r="F88" s="44">
        <f>$F$5</f>
        <v>0.71220000000000006</v>
      </c>
      <c r="G88" s="44">
        <v>4.7265100000000002</v>
      </c>
      <c r="H88" s="44">
        <f>$H$5</f>
        <v>3.79</v>
      </c>
      <c r="I88" s="44">
        <f>$I$5</f>
        <v>3.8489599999999999</v>
      </c>
      <c r="J88" s="44">
        <f>ROUND(F88*G88*(H88/I88),5)</f>
        <v>3.3146599999999999</v>
      </c>
      <c r="K88" s="44">
        <v>3.2073900000000002</v>
      </c>
      <c r="L88" s="44">
        <f>IF($J88=0,$K88,IF($K88=0,$J88,IF($J88&lt;$K88,$J88,ROUND(($J88*$L$5)+($K88*$L$4),5))))</f>
        <v>3.3146599999999999</v>
      </c>
      <c r="M88" s="45">
        <f>IFERROR(E88/L88,0)</f>
        <v>1.3825912763300006</v>
      </c>
      <c r="N88" s="46">
        <f>ROUNDDOWN(M88,2)</f>
        <v>1.38</v>
      </c>
      <c r="O88" s="47">
        <v>38.68</v>
      </c>
      <c r="P88" s="48">
        <f>IF(Y88="Y",Z88,O88)</f>
        <v>38.68</v>
      </c>
      <c r="Q88" s="25"/>
      <c r="S88" s="47">
        <v>38.68</v>
      </c>
      <c r="T88" s="47">
        <v>38.68</v>
      </c>
      <c r="U88" s="45">
        <f>IFERROR((T88-S88)/S88,0)</f>
        <v>0</v>
      </c>
      <c r="V88" s="44" t="str">
        <f>IF(U88&lt;-0.05,"Y","N")</f>
        <v>N</v>
      </c>
      <c r="W88" s="45">
        <f>IF(T88=0,0,(O88-T88)/T88)</f>
        <v>0</v>
      </c>
      <c r="X88" s="44" t="str">
        <f>IF(W88&lt;-0.05,"Y","N")</f>
        <v>N</v>
      </c>
      <c r="Y88" s="44" t="str">
        <f>IF(AND(V88="Y",X88="Y"),"Y","N")</f>
        <v>N</v>
      </c>
      <c r="Z88" s="48">
        <f>ROUNDUP(T88*0.95,2)</f>
        <v>36.75</v>
      </c>
      <c r="AC88" s="25"/>
      <c r="AE88" s="25"/>
    </row>
    <row r="89" spans="1:31">
      <c r="A89" s="34" t="s">
        <v>113</v>
      </c>
      <c r="B89" s="41">
        <v>6008205</v>
      </c>
      <c r="C89" s="41" t="s">
        <v>114</v>
      </c>
      <c r="D89" s="41">
        <v>0</v>
      </c>
      <c r="E89" s="2">
        <v>2.9819599999999999</v>
      </c>
      <c r="F89" s="2">
        <f>$F$5</f>
        <v>0.71220000000000006</v>
      </c>
      <c r="G89" s="2">
        <v>3.9096299999999999</v>
      </c>
      <c r="H89" s="2">
        <f>$H$5</f>
        <v>3.79</v>
      </c>
      <c r="I89" s="2">
        <f>$I$5</f>
        <v>3.8489599999999999</v>
      </c>
      <c r="J89" s="2">
        <f>ROUND(F89*G89*(H89/I89),5)</f>
        <v>2.7417899999999999</v>
      </c>
      <c r="K89" s="2">
        <v>2.8393199999999998</v>
      </c>
      <c r="L89" s="2">
        <f>IF($J89=0,$K89,IF($K89=0,$J89,IF($J89&lt;$K89,$J89,ROUND(($J89*$L$5)+($K89*$L$4),5))))</f>
        <v>2.7417899999999999</v>
      </c>
      <c r="M89" s="49">
        <f>IFERROR(E89/L89,0)</f>
        <v>1.0875960595085692</v>
      </c>
      <c r="N89" s="38">
        <f>ROUNDDOWN(M89,2)</f>
        <v>1.08</v>
      </c>
      <c r="O89" s="50">
        <v>35.35</v>
      </c>
      <c r="P89" s="51">
        <f>IF(Y89="Y",Z89,O89)</f>
        <v>35.35</v>
      </c>
      <c r="Q89" s="25"/>
      <c r="S89" s="50">
        <v>37.49</v>
      </c>
      <c r="T89" s="50">
        <v>38.08</v>
      </c>
      <c r="U89" s="49">
        <f>IFERROR((T89-S89)/S89,0)</f>
        <v>1.5737530008002036E-2</v>
      </c>
      <c r="V89" s="2" t="str">
        <f>IF(U89&lt;-0.05,"Y","N")</f>
        <v>N</v>
      </c>
      <c r="W89" s="49">
        <f>IF(T89=0,0,(O89-T89)/T89)</f>
        <v>-7.1691176470588161E-2</v>
      </c>
      <c r="X89" s="2" t="str">
        <f>IF(W89&lt;-0.05,"Y","N")</f>
        <v>Y</v>
      </c>
      <c r="Y89" s="2" t="str">
        <f>IF(AND(V89="Y",X89="Y"),"Y","N")</f>
        <v>N</v>
      </c>
      <c r="Z89" s="51">
        <f>ROUNDUP(T89*0.95,2)</f>
        <v>36.18</v>
      </c>
      <c r="AC89" s="25"/>
      <c r="AE89" s="25"/>
    </row>
    <row r="90" spans="1:31">
      <c r="A90" s="34" t="s">
        <v>115</v>
      </c>
      <c r="B90" s="41">
        <v>6016273</v>
      </c>
      <c r="C90" s="41">
        <v>146125</v>
      </c>
      <c r="D90" s="41">
        <v>0</v>
      </c>
      <c r="E90" s="2">
        <v>3.5433300000000001</v>
      </c>
      <c r="F90" s="2">
        <f>$F$5</f>
        <v>0.71220000000000006</v>
      </c>
      <c r="G90" s="2">
        <v>4.41615</v>
      </c>
      <c r="H90" s="2">
        <f>$H$5</f>
        <v>3.79</v>
      </c>
      <c r="I90" s="2">
        <f>$I$5</f>
        <v>3.8489599999999999</v>
      </c>
      <c r="J90" s="2">
        <f>ROUND(F90*G90*(H90/I90),5)</f>
        <v>3.097</v>
      </c>
      <c r="K90" s="2">
        <v>3.2622399999999998</v>
      </c>
      <c r="L90" s="2">
        <f>IF($J90=0,$K90,IF($K90=0,$J90,IF($J90&lt;$K90,$J90,ROUND(($J90*$L$5)+($K90*$L$4),5))))</f>
        <v>3.097</v>
      </c>
      <c r="M90" s="49">
        <f>IFERROR(E90/L90,0)</f>
        <v>1.1441168873103003</v>
      </c>
      <c r="N90" s="38">
        <f>ROUNDDOWN(M90,2)</f>
        <v>1.1399999999999999</v>
      </c>
      <c r="O90" s="50">
        <v>37.04</v>
      </c>
      <c r="P90" s="51">
        <f>IF(Y90="Y",Z90,O90)</f>
        <v>37.04</v>
      </c>
      <c r="Q90" s="25"/>
      <c r="S90" s="50">
        <v>38.68</v>
      </c>
      <c r="T90" s="50">
        <v>38.68</v>
      </c>
      <c r="U90" s="49">
        <f>IFERROR((T90-S90)/S90,0)</f>
        <v>0</v>
      </c>
      <c r="V90" s="2" t="str">
        <f>IF(U90&lt;-0.05,"Y","N")</f>
        <v>N</v>
      </c>
      <c r="W90" s="49">
        <f>IF(T90=0,0,(O90-T90)/T90)</f>
        <v>-4.2399172699069301E-2</v>
      </c>
      <c r="X90" s="2" t="str">
        <f>IF(W90&lt;-0.05,"Y","N")</f>
        <v>N</v>
      </c>
      <c r="Y90" s="2" t="str">
        <f>IF(AND(V90="Y",X90="Y"),"Y","N")</f>
        <v>N</v>
      </c>
      <c r="Z90" s="51">
        <f>ROUNDUP(T90*0.95,2)</f>
        <v>36.75</v>
      </c>
      <c r="AC90" s="25"/>
      <c r="AE90" s="25"/>
    </row>
    <row r="91" spans="1:31">
      <c r="A91" s="34" t="s">
        <v>116</v>
      </c>
      <c r="B91" s="41">
        <v>6006662</v>
      </c>
      <c r="C91" s="41">
        <v>145634</v>
      </c>
      <c r="D91" s="41">
        <v>0</v>
      </c>
      <c r="E91" s="2">
        <v>3.10283</v>
      </c>
      <c r="F91" s="2">
        <f>$F$5</f>
        <v>0.71220000000000006</v>
      </c>
      <c r="G91" s="2">
        <v>5.1018400000000002</v>
      </c>
      <c r="H91" s="2">
        <f>$H$5</f>
        <v>3.79</v>
      </c>
      <c r="I91" s="2">
        <f>$I$5</f>
        <v>3.8489599999999999</v>
      </c>
      <c r="J91" s="2">
        <f>ROUND(F91*G91*(H91/I91),5)</f>
        <v>3.5778699999999999</v>
      </c>
      <c r="K91" s="2">
        <v>3.6587900000000002</v>
      </c>
      <c r="L91" s="2">
        <f>IF($J91=0,$K91,IF($K91=0,$J91,IF($J91&lt;$K91,$J91,ROUND(($J91*$L$5)+($K91*$L$4),5))))</f>
        <v>3.5778699999999999</v>
      </c>
      <c r="M91" s="49">
        <f>IFERROR(E91/L91,0)</f>
        <v>0.86722826709746303</v>
      </c>
      <c r="N91" s="38">
        <f>ROUNDDOWN(M91,2)</f>
        <v>0.86</v>
      </c>
      <c r="O91" s="50">
        <v>21.15</v>
      </c>
      <c r="P91" s="51">
        <f>IF(Y91="Y",Z91,O91)</f>
        <v>21.560000000000002</v>
      </c>
      <c r="Q91" s="25"/>
      <c r="S91" s="50">
        <v>25</v>
      </c>
      <c r="T91" s="50">
        <v>22.69</v>
      </c>
      <c r="U91" s="49">
        <f>IFERROR((T91-S91)/S91,0)</f>
        <v>-9.2399999999999954E-2</v>
      </c>
      <c r="V91" s="2" t="str">
        <f>IF(U91&lt;-0.05,"Y","N")</f>
        <v>Y</v>
      </c>
      <c r="W91" s="49">
        <f>IF(T91=0,0,(O91-T91)/T91)</f>
        <v>-6.7871308946672662E-2</v>
      </c>
      <c r="X91" s="2" t="str">
        <f>IF(W91&lt;-0.05,"Y","N")</f>
        <v>Y</v>
      </c>
      <c r="Y91" s="2" t="str">
        <f>IF(AND(V91="Y",X91="Y"),"Y","N")</f>
        <v>Y</v>
      </c>
      <c r="Z91" s="51">
        <f>ROUNDUP(T91*0.95,2)</f>
        <v>21.560000000000002</v>
      </c>
      <c r="AC91" s="25"/>
      <c r="AE91" s="25"/>
    </row>
    <row r="92" spans="1:31">
      <c r="A92" s="52" t="s">
        <v>117</v>
      </c>
      <c r="B92" s="53">
        <v>6003834</v>
      </c>
      <c r="C92" s="53">
        <v>145479</v>
      </c>
      <c r="D92" s="53">
        <v>0</v>
      </c>
      <c r="E92" s="54">
        <v>2.4648400000000001</v>
      </c>
      <c r="F92" s="54">
        <f>$F$5</f>
        <v>0.71220000000000006</v>
      </c>
      <c r="G92" s="54">
        <v>4.8226800000000001</v>
      </c>
      <c r="H92" s="54">
        <f>$H$5</f>
        <v>3.79</v>
      </c>
      <c r="I92" s="54">
        <f>$I$5</f>
        <v>3.8489599999999999</v>
      </c>
      <c r="J92" s="54">
        <f>ROUND(F92*G92*(H92/I92),5)</f>
        <v>3.3820999999999999</v>
      </c>
      <c r="K92" s="54">
        <v>3.3288899999999999</v>
      </c>
      <c r="L92" s="54">
        <f>IF($J92=0,$K92,IF($K92=0,$J92,IF($J92&lt;$K92,$J92,ROUND(($J92*$L$5)+($K92*$L$4),5))))</f>
        <v>3.3820999999999999</v>
      </c>
      <c r="M92" s="55">
        <f>IFERROR(E92/L92,0)</f>
        <v>0.72878980515064606</v>
      </c>
      <c r="N92" s="56">
        <f>ROUNDDOWN(M92,2)</f>
        <v>0.72</v>
      </c>
      <c r="O92" s="57">
        <v>10.5</v>
      </c>
      <c r="P92" s="58">
        <f>IF(Y92="Y",Z92,O92)</f>
        <v>10.5</v>
      </c>
      <c r="Q92" s="25"/>
      <c r="S92" s="57">
        <v>12.01</v>
      </c>
      <c r="T92" s="57">
        <v>10.5</v>
      </c>
      <c r="U92" s="55">
        <f>IFERROR((T92-S92)/S92,0)</f>
        <v>-0.12572855953372189</v>
      </c>
      <c r="V92" s="54" t="str">
        <f>IF(U92&lt;-0.05,"Y","N")</f>
        <v>Y</v>
      </c>
      <c r="W92" s="55">
        <f>IF(T92=0,0,(O92-T92)/T92)</f>
        <v>0</v>
      </c>
      <c r="X92" s="54" t="str">
        <f>IF(W92&lt;-0.05,"Y","N")</f>
        <v>N</v>
      </c>
      <c r="Y92" s="54" t="str">
        <f>IF(AND(V92="Y",X92="Y"),"Y","N")</f>
        <v>N</v>
      </c>
      <c r="Z92" s="58">
        <f>ROUNDUP(T92*0.95,2)</f>
        <v>9.98</v>
      </c>
      <c r="AC92" s="25"/>
      <c r="AE92" s="25"/>
    </row>
    <row r="93" spans="1:31">
      <c r="A93" s="42" t="s">
        <v>118</v>
      </c>
      <c r="B93" s="43">
        <v>6007181</v>
      </c>
      <c r="C93" s="43">
        <v>145136</v>
      </c>
      <c r="D93" s="43">
        <v>0</v>
      </c>
      <c r="E93" s="44">
        <v>2.8613300000000002</v>
      </c>
      <c r="F93" s="44">
        <f>$F$5</f>
        <v>0.71220000000000006</v>
      </c>
      <c r="G93" s="44">
        <v>5.3081500000000004</v>
      </c>
      <c r="H93" s="44">
        <f>$H$5</f>
        <v>3.79</v>
      </c>
      <c r="I93" s="44">
        <f>$I$5</f>
        <v>3.8489599999999999</v>
      </c>
      <c r="J93" s="44">
        <f>ROUND(F93*G93*(H93/I93),5)</f>
        <v>3.72255</v>
      </c>
      <c r="K93" s="44">
        <v>3.4065699999999999</v>
      </c>
      <c r="L93" s="44">
        <f>IF($J93=0,$K93,IF($K93=0,$J93,IF($J93&lt;$K93,$J93,ROUND(($J93*$L$5)+($K93*$L$4),5))))</f>
        <v>3.72255</v>
      </c>
      <c r="M93" s="45">
        <f>IFERROR(E93/L93,0)</f>
        <v>0.76864783548911364</v>
      </c>
      <c r="N93" s="46">
        <f>ROUNDDOWN(M93,2)</f>
        <v>0.76</v>
      </c>
      <c r="O93" s="47">
        <v>13.51</v>
      </c>
      <c r="P93" s="48">
        <f>IF(Y93="Y",Z93,O93)</f>
        <v>13.51</v>
      </c>
      <c r="Q93" s="25"/>
      <c r="S93" s="47">
        <v>15.02</v>
      </c>
      <c r="T93" s="47">
        <v>13.51</v>
      </c>
      <c r="U93" s="45">
        <f>IFERROR((T93-S93)/S93,0)</f>
        <v>-0.10053262316910784</v>
      </c>
      <c r="V93" s="44" t="str">
        <f>IF(U93&lt;-0.05,"Y","N")</f>
        <v>Y</v>
      </c>
      <c r="W93" s="45">
        <f>IF(T93=0,0,(O93-T93)/T93)</f>
        <v>0</v>
      </c>
      <c r="X93" s="44" t="str">
        <f>IF(W93&lt;-0.05,"Y","N")</f>
        <v>N</v>
      </c>
      <c r="Y93" s="44" t="str">
        <f>IF(AND(V93="Y",X93="Y"),"Y","N")</f>
        <v>N</v>
      </c>
      <c r="Z93" s="48">
        <f>ROUNDUP(T93*0.95,2)</f>
        <v>12.84</v>
      </c>
      <c r="AC93" s="25"/>
      <c r="AE93" s="25"/>
    </row>
    <row r="94" spans="1:31">
      <c r="A94" s="34" t="s">
        <v>119</v>
      </c>
      <c r="B94" s="41">
        <v>6002067</v>
      </c>
      <c r="C94" s="41">
        <v>145834</v>
      </c>
      <c r="D94" s="41">
        <v>0</v>
      </c>
      <c r="E94" s="2">
        <v>2.18363</v>
      </c>
      <c r="F94" s="2">
        <f>$F$5</f>
        <v>0.71220000000000006</v>
      </c>
      <c r="G94" s="2">
        <v>3.7906</v>
      </c>
      <c r="H94" s="2">
        <f>$H$5</f>
        <v>3.79</v>
      </c>
      <c r="I94" s="2">
        <f>$I$5</f>
        <v>3.8489599999999999</v>
      </c>
      <c r="J94" s="2">
        <f>ROUND(F94*G94*(H94/I94),5)</f>
        <v>2.6583100000000002</v>
      </c>
      <c r="K94" s="2">
        <v>2.67774</v>
      </c>
      <c r="L94" s="2">
        <f>IF($J94=0,$K94,IF($K94=0,$J94,IF($J94&lt;$K94,$J94,ROUND(($J94*$L$5)+($K94*$L$4),5))))</f>
        <v>2.6583100000000002</v>
      </c>
      <c r="M94" s="49">
        <f>IFERROR(E94/L94,0)</f>
        <v>0.82143542325763352</v>
      </c>
      <c r="N94" s="38">
        <f>ROUNDDOWN(M94,2)</f>
        <v>0.82</v>
      </c>
      <c r="O94" s="50">
        <v>18.059999999999999</v>
      </c>
      <c r="P94" s="51">
        <f>IF(Y94="Y",Z94,O94)</f>
        <v>23.020000000000003</v>
      </c>
      <c r="Q94" s="25"/>
      <c r="S94" s="50">
        <v>26.42</v>
      </c>
      <c r="T94" s="50">
        <v>24.23</v>
      </c>
      <c r="U94" s="49">
        <f>IFERROR((T94-S94)/S94,0)</f>
        <v>-8.2891748675246069E-2</v>
      </c>
      <c r="V94" s="2" t="str">
        <f>IF(U94&lt;-0.05,"Y","N")</f>
        <v>Y</v>
      </c>
      <c r="W94" s="49">
        <f>IF(T94=0,0,(O94-T94)/T94)</f>
        <v>-0.25464300453982674</v>
      </c>
      <c r="X94" s="2" t="str">
        <f>IF(W94&lt;-0.05,"Y","N")</f>
        <v>Y</v>
      </c>
      <c r="Y94" s="2" t="str">
        <f>IF(AND(V94="Y",X94="Y"),"Y","N")</f>
        <v>Y</v>
      </c>
      <c r="Z94" s="51">
        <f>ROUNDUP(T94*0.95,2)</f>
        <v>23.020000000000003</v>
      </c>
      <c r="AC94" s="25"/>
      <c r="AE94" s="25"/>
    </row>
    <row r="95" spans="1:31">
      <c r="A95" s="34" t="s">
        <v>120</v>
      </c>
      <c r="B95" s="41">
        <v>6001317</v>
      </c>
      <c r="C95" s="41">
        <v>145581</v>
      </c>
      <c r="D95" s="41">
        <v>0</v>
      </c>
      <c r="E95" s="2">
        <v>3.0192399999999999</v>
      </c>
      <c r="F95" s="2">
        <f>$F$5</f>
        <v>0.71220000000000006</v>
      </c>
      <c r="G95" s="2">
        <v>4.1007999999999996</v>
      </c>
      <c r="H95" s="2">
        <f>$H$5</f>
        <v>3.79</v>
      </c>
      <c r="I95" s="2">
        <f>$I$5</f>
        <v>3.8489599999999999</v>
      </c>
      <c r="J95" s="2">
        <f>ROUND(F95*G95*(H95/I95),5)</f>
        <v>2.8758499999999998</v>
      </c>
      <c r="K95" s="2">
        <v>3.28417</v>
      </c>
      <c r="L95" s="2">
        <f>IF($J95=0,$K95,IF($K95=0,$J95,IF($J95&lt;$K95,$J95,ROUND(($J95*$L$5)+($K95*$L$4),5))))</f>
        <v>2.8758499999999998</v>
      </c>
      <c r="M95" s="49">
        <f>IFERROR(E95/L95,0)</f>
        <v>1.0498600413790706</v>
      </c>
      <c r="N95" s="38">
        <f>ROUNDDOWN(M95,2)</f>
        <v>1.04</v>
      </c>
      <c r="O95" s="50">
        <v>33.159999999999997</v>
      </c>
      <c r="P95" s="51">
        <f>IF(Y95="Y",Z95,O95)</f>
        <v>33.159999999999997</v>
      </c>
      <c r="Q95" s="25"/>
      <c r="S95" s="50">
        <v>33.159999999999997</v>
      </c>
      <c r="T95" s="50">
        <v>33.159999999999997</v>
      </c>
      <c r="U95" s="49">
        <f>IFERROR((T95-S95)/S95,0)</f>
        <v>0</v>
      </c>
      <c r="V95" s="2" t="str">
        <f>IF(U95&lt;-0.05,"Y","N")</f>
        <v>N</v>
      </c>
      <c r="W95" s="49">
        <f>IF(T95=0,0,(O95-T95)/T95)</f>
        <v>0</v>
      </c>
      <c r="X95" s="2" t="str">
        <f>IF(W95&lt;-0.05,"Y","N")</f>
        <v>N</v>
      </c>
      <c r="Y95" s="2" t="str">
        <f>IF(AND(V95="Y",X95="Y"),"Y","N")</f>
        <v>N</v>
      </c>
      <c r="Z95" s="51">
        <f>ROUNDUP(T95*0.95,2)</f>
        <v>31.51</v>
      </c>
      <c r="AC95" s="25"/>
      <c r="AE95" s="25"/>
    </row>
    <row r="96" spans="1:31">
      <c r="A96" s="34" t="s">
        <v>121</v>
      </c>
      <c r="B96" s="41">
        <v>6007322</v>
      </c>
      <c r="C96" s="41">
        <v>145734</v>
      </c>
      <c r="D96" s="41">
        <v>0</v>
      </c>
      <c r="E96" s="2">
        <v>3.7021899999999999</v>
      </c>
      <c r="F96" s="2">
        <f>$F$5</f>
        <v>0.71220000000000006</v>
      </c>
      <c r="G96" s="2">
        <v>5.2918200000000004</v>
      </c>
      <c r="H96" s="2">
        <f>$H$5</f>
        <v>3.79</v>
      </c>
      <c r="I96" s="2">
        <f>$I$5</f>
        <v>3.8489599999999999</v>
      </c>
      <c r="J96" s="2">
        <f>ROUND(F96*G96*(H96/I96),5)</f>
        <v>3.7111000000000001</v>
      </c>
      <c r="K96" s="2">
        <v>3.4280499999999998</v>
      </c>
      <c r="L96" s="2">
        <f>IF($J96=0,$K96,IF($K96=0,$J96,IF($J96&lt;$K96,$J96,ROUND(($J96*$L$5)+($K96*$L$4),5))))</f>
        <v>3.7111000000000001</v>
      </c>
      <c r="M96" s="49">
        <f>IFERROR(E96/L96,0)</f>
        <v>0.99759909460806762</v>
      </c>
      <c r="N96" s="38">
        <f>ROUNDDOWN(M96,2)</f>
        <v>0.99</v>
      </c>
      <c r="O96" s="50">
        <v>30.33</v>
      </c>
      <c r="P96" s="51">
        <f>IF(Y96="Y",Z96,O96)</f>
        <v>30.33</v>
      </c>
      <c r="Q96" s="25"/>
      <c r="S96" s="50">
        <v>36.44</v>
      </c>
      <c r="T96" s="50">
        <v>36.44</v>
      </c>
      <c r="U96" s="49">
        <f>IFERROR((T96-S96)/S96,0)</f>
        <v>0</v>
      </c>
      <c r="V96" s="2" t="str">
        <f>IF(U96&lt;-0.05,"Y","N")</f>
        <v>N</v>
      </c>
      <c r="W96" s="49">
        <f>IF(T96=0,0,(O96-T96)/T96)</f>
        <v>-0.16767288693743138</v>
      </c>
      <c r="X96" s="2" t="str">
        <f>IF(W96&lt;-0.05,"Y","N")</f>
        <v>Y</v>
      </c>
      <c r="Y96" s="2" t="str">
        <f>IF(AND(V96="Y",X96="Y"),"Y","N")</f>
        <v>N</v>
      </c>
      <c r="Z96" s="51">
        <f>ROUNDUP(T96*0.95,2)</f>
        <v>34.619999999999997</v>
      </c>
      <c r="AC96" s="25"/>
      <c r="AE96" s="25"/>
    </row>
    <row r="97" spans="1:31">
      <c r="A97" s="52" t="s">
        <v>122</v>
      </c>
      <c r="B97" s="53">
        <v>6014344</v>
      </c>
      <c r="C97" s="53">
        <v>145868</v>
      </c>
      <c r="D97" s="53">
        <v>0</v>
      </c>
      <c r="E97" s="54">
        <v>3.0863</v>
      </c>
      <c r="F97" s="54">
        <f>$F$5</f>
        <v>0.71220000000000006</v>
      </c>
      <c r="G97" s="54">
        <v>4.7904</v>
      </c>
      <c r="H97" s="54">
        <f>$H$5</f>
        <v>3.79</v>
      </c>
      <c r="I97" s="54">
        <f>$I$5</f>
        <v>3.8489599999999999</v>
      </c>
      <c r="J97" s="54">
        <f>ROUND(F97*G97*(H97/I97),5)</f>
        <v>3.3594599999999999</v>
      </c>
      <c r="K97" s="54">
        <v>3.4731900000000002</v>
      </c>
      <c r="L97" s="54">
        <f>IF($J97=0,$K97,IF($K97=0,$J97,IF($J97&lt;$K97,$J97,ROUND(($J97*$L$5)+($K97*$L$4),5))))</f>
        <v>3.3594599999999999</v>
      </c>
      <c r="M97" s="55">
        <f>IFERROR(E97/L97,0)</f>
        <v>0.91868931316342517</v>
      </c>
      <c r="N97" s="56">
        <f>ROUNDDOWN(M97,2)</f>
        <v>0.91</v>
      </c>
      <c r="O97" s="57">
        <v>25</v>
      </c>
      <c r="P97" s="58">
        <f>IF(Y97="Y",Z97,O97)</f>
        <v>25</v>
      </c>
      <c r="Q97" s="25"/>
      <c r="S97" s="57">
        <v>27.07</v>
      </c>
      <c r="T97" s="57">
        <v>26.42</v>
      </c>
      <c r="U97" s="55">
        <f>IFERROR((T97-S97)/S97,0)</f>
        <v>-2.4011821204285133E-2</v>
      </c>
      <c r="V97" s="54" t="str">
        <f>IF(U97&lt;-0.05,"Y","N")</f>
        <v>N</v>
      </c>
      <c r="W97" s="55">
        <f>IF(T97=0,0,(O97-T97)/T97)</f>
        <v>-5.3747161241483786E-2</v>
      </c>
      <c r="X97" s="54" t="str">
        <f>IF(W97&lt;-0.05,"Y","N")</f>
        <v>Y</v>
      </c>
      <c r="Y97" s="54" t="str">
        <f>IF(AND(V97="Y",X97="Y"),"Y","N")</f>
        <v>N</v>
      </c>
      <c r="Z97" s="58">
        <f>ROUNDUP(T97*0.95,2)</f>
        <v>25.1</v>
      </c>
      <c r="AC97" s="25"/>
      <c r="AE97" s="25"/>
    </row>
    <row r="98" spans="1:31">
      <c r="A98" s="42" t="s">
        <v>123</v>
      </c>
      <c r="B98" s="43">
        <v>6012827</v>
      </c>
      <c r="C98" s="43">
        <v>145699</v>
      </c>
      <c r="D98" s="43">
        <v>0</v>
      </c>
      <c r="E98" s="44">
        <v>3.3440699999999999</v>
      </c>
      <c r="F98" s="44">
        <f>$F$5</f>
        <v>0.71220000000000006</v>
      </c>
      <c r="G98" s="44">
        <v>5.0065900000000001</v>
      </c>
      <c r="H98" s="44">
        <f>$H$5</f>
        <v>3.79</v>
      </c>
      <c r="I98" s="44">
        <f>$I$5</f>
        <v>3.8489599999999999</v>
      </c>
      <c r="J98" s="44">
        <f>ROUND(F98*G98*(H98/I98),5)</f>
        <v>3.5110700000000001</v>
      </c>
      <c r="K98" s="44">
        <v>3.1803900000000001</v>
      </c>
      <c r="L98" s="44">
        <f>IF($J98=0,$K98,IF($K98=0,$J98,IF($J98&lt;$K98,$J98,ROUND(($J98*$L$5)+($K98*$L$4),5))))</f>
        <v>3.5110700000000001</v>
      </c>
      <c r="M98" s="45">
        <f>IFERROR(E98/L98,0)</f>
        <v>0.95243615194228537</v>
      </c>
      <c r="N98" s="46">
        <f>ROUNDDOWN(M98,2)</f>
        <v>0.95</v>
      </c>
      <c r="O98" s="47">
        <v>27.72</v>
      </c>
      <c r="P98" s="48">
        <f>IF(Y98="Y",Z98,O98)</f>
        <v>30.990000000000002</v>
      </c>
      <c r="Q98" s="25"/>
      <c r="S98" s="47">
        <v>37.340000000000003</v>
      </c>
      <c r="T98" s="47">
        <v>32.619999999999997</v>
      </c>
      <c r="U98" s="45">
        <f>IFERROR((T98-S98)/S98,0)</f>
        <v>-0.12640599892876286</v>
      </c>
      <c r="V98" s="44" t="str">
        <f>IF(U98&lt;-0.05,"Y","N")</f>
        <v>Y</v>
      </c>
      <c r="W98" s="45">
        <f>IF(T98=0,0,(O98-T98)/T98)</f>
        <v>-0.15021459227467807</v>
      </c>
      <c r="X98" s="44" t="str">
        <f>IF(W98&lt;-0.05,"Y","N")</f>
        <v>Y</v>
      </c>
      <c r="Y98" s="44" t="str">
        <f>IF(AND(V98="Y",X98="Y"),"Y","N")</f>
        <v>Y</v>
      </c>
      <c r="Z98" s="48">
        <f>ROUNDUP(T98*0.95,2)</f>
        <v>30.990000000000002</v>
      </c>
      <c r="AC98" s="25"/>
      <c r="AE98" s="25"/>
    </row>
    <row r="99" spans="1:31">
      <c r="A99" s="34" t="s">
        <v>124</v>
      </c>
      <c r="B99" s="41">
        <v>6009096</v>
      </c>
      <c r="C99" s="41">
        <v>145667</v>
      </c>
      <c r="D99" s="41">
        <v>0</v>
      </c>
      <c r="E99" s="2">
        <v>3.7378100000000001</v>
      </c>
      <c r="F99" s="2">
        <f>$F$5</f>
        <v>0.71220000000000006</v>
      </c>
      <c r="G99" s="2">
        <v>4.9946599999999997</v>
      </c>
      <c r="H99" s="2">
        <f>$H$5</f>
        <v>3.79</v>
      </c>
      <c r="I99" s="2">
        <f>$I$5</f>
        <v>3.8489599999999999</v>
      </c>
      <c r="J99" s="2">
        <f>ROUND(F99*G99*(H99/I99),5)</f>
        <v>3.50271</v>
      </c>
      <c r="K99" s="2">
        <v>3.4477899999999999</v>
      </c>
      <c r="L99" s="2">
        <f>IF($J99=0,$K99,IF($K99=0,$J99,IF($J99&lt;$K99,$J99,ROUND(($J99*$L$5)+($K99*$L$4),5))))</f>
        <v>3.50271</v>
      </c>
      <c r="M99" s="49">
        <f>IFERROR(E99/L99,0)</f>
        <v>1.067119458933226</v>
      </c>
      <c r="N99" s="38">
        <f>ROUNDDOWN(M99,2)</f>
        <v>1.06</v>
      </c>
      <c r="O99" s="50">
        <v>34.26</v>
      </c>
      <c r="P99" s="51">
        <f>IF(Y99="Y",Z99,O99)</f>
        <v>34.26</v>
      </c>
      <c r="Q99" s="25"/>
      <c r="S99" s="50">
        <v>37.19</v>
      </c>
      <c r="T99" s="50">
        <v>37.340000000000003</v>
      </c>
      <c r="U99" s="49">
        <f>IFERROR((T99-S99)/S99,0)</f>
        <v>4.0333422963163669E-3</v>
      </c>
      <c r="V99" s="2" t="str">
        <f>IF(U99&lt;-0.05,"Y","N")</f>
        <v>N</v>
      </c>
      <c r="W99" s="49">
        <f>IF(T99=0,0,(O99-T99)/T99)</f>
        <v>-8.2485270487413095E-2</v>
      </c>
      <c r="X99" s="2" t="str">
        <f>IF(W99&lt;-0.05,"Y","N")</f>
        <v>Y</v>
      </c>
      <c r="Y99" s="2" t="str">
        <f>IF(AND(V99="Y",X99="Y"),"Y","N")</f>
        <v>N</v>
      </c>
      <c r="Z99" s="51">
        <f>ROUNDUP(T99*0.95,2)</f>
        <v>35.479999999999997</v>
      </c>
      <c r="AC99" s="25"/>
      <c r="AE99" s="25"/>
    </row>
    <row r="100" spans="1:31">
      <c r="A100" s="34" t="s">
        <v>125</v>
      </c>
      <c r="B100" s="41">
        <v>6011340</v>
      </c>
      <c r="C100" s="41">
        <v>145601</v>
      </c>
      <c r="D100" s="41">
        <v>0</v>
      </c>
      <c r="E100" s="2">
        <v>2.41065</v>
      </c>
      <c r="F100" s="2">
        <f>$F$5</f>
        <v>0.71220000000000006</v>
      </c>
      <c r="G100" s="2">
        <v>3.88693</v>
      </c>
      <c r="H100" s="2">
        <f>$H$5</f>
        <v>3.79</v>
      </c>
      <c r="I100" s="2">
        <f>$I$5</f>
        <v>3.8489599999999999</v>
      </c>
      <c r="J100" s="2">
        <f>ROUND(F100*G100*(H100/I100),5)</f>
        <v>2.72587</v>
      </c>
      <c r="K100" s="2">
        <v>3.0975700000000002</v>
      </c>
      <c r="L100" s="2">
        <f>IF($J100=0,$K100,IF($K100=0,$J100,IF($J100&lt;$K100,$J100,ROUND(($J100*$L$5)+($K100*$L$4),5))))</f>
        <v>2.72587</v>
      </c>
      <c r="M100" s="49">
        <f>IFERROR(E100/L100,0)</f>
        <v>0.88435985575247533</v>
      </c>
      <c r="N100" s="38">
        <f>ROUNDDOWN(M100,2)</f>
        <v>0.88</v>
      </c>
      <c r="O100" s="50">
        <v>22.69</v>
      </c>
      <c r="P100" s="51">
        <f>IF(Y100="Y",Z100,O100)</f>
        <v>22.69</v>
      </c>
      <c r="Q100" s="25"/>
      <c r="S100" s="50">
        <v>27.72</v>
      </c>
      <c r="T100" s="50">
        <v>31.53</v>
      </c>
      <c r="U100" s="49">
        <f>IFERROR((T100-S100)/S100,0)</f>
        <v>0.13744588744588754</v>
      </c>
      <c r="V100" s="2" t="str">
        <f>IF(U100&lt;-0.05,"Y","N")</f>
        <v>N</v>
      </c>
      <c r="W100" s="49">
        <f>IF(T100=0,0,(O100-T100)/T100)</f>
        <v>-0.28036790358388836</v>
      </c>
      <c r="X100" s="2" t="str">
        <f>IF(W100&lt;-0.05,"Y","N")</f>
        <v>Y</v>
      </c>
      <c r="Y100" s="2" t="str">
        <f>IF(AND(V100="Y",X100="Y"),"Y","N")</f>
        <v>N</v>
      </c>
      <c r="Z100" s="51">
        <f>ROUNDUP(T100*0.95,2)</f>
        <v>29.96</v>
      </c>
      <c r="AC100" s="25"/>
      <c r="AE100" s="25"/>
    </row>
    <row r="101" spans="1:31">
      <c r="A101" s="34" t="s">
        <v>126</v>
      </c>
      <c r="B101" s="41">
        <v>6016810</v>
      </c>
      <c r="C101" s="41">
        <v>146181</v>
      </c>
      <c r="D101" s="41">
        <v>0</v>
      </c>
      <c r="E101" s="2">
        <v>4.39405</v>
      </c>
      <c r="F101" s="2">
        <f>$F$5</f>
        <v>0.71220000000000006</v>
      </c>
      <c r="G101" s="2">
        <v>4.7832699999999999</v>
      </c>
      <c r="H101" s="2">
        <f>$H$5</f>
        <v>3.79</v>
      </c>
      <c r="I101" s="2">
        <f>$I$5</f>
        <v>3.8489599999999999</v>
      </c>
      <c r="J101" s="2">
        <f>ROUND(F101*G101*(H101/I101),5)</f>
        <v>3.35446</v>
      </c>
      <c r="K101" s="2">
        <v>3.70973</v>
      </c>
      <c r="L101" s="2">
        <f>IF($J101=0,$K101,IF($K101=0,$J101,IF($J101&lt;$K101,$J101,ROUND(($J101*$L$5)+($K101*$L$4),5))))</f>
        <v>3.35446</v>
      </c>
      <c r="M101" s="49">
        <f>IFERROR(E101/L101,0)</f>
        <v>1.3099127728457038</v>
      </c>
      <c r="N101" s="38">
        <f>ROUNDDOWN(M101,2)</f>
        <v>1.3</v>
      </c>
      <c r="O101" s="50">
        <v>38.68</v>
      </c>
      <c r="P101" s="51">
        <f>IF(Y101="Y",Z101,O101)</f>
        <v>38.68</v>
      </c>
      <c r="Q101" s="25"/>
      <c r="S101" s="50">
        <v>38.68</v>
      </c>
      <c r="T101" s="50">
        <v>38.68</v>
      </c>
      <c r="U101" s="49">
        <f>IFERROR((T101-S101)/S101,0)</f>
        <v>0</v>
      </c>
      <c r="V101" s="2" t="str">
        <f>IF(U101&lt;-0.05,"Y","N")</f>
        <v>N</v>
      </c>
      <c r="W101" s="49">
        <f>IF(T101=0,0,(O101-T101)/T101)</f>
        <v>0</v>
      </c>
      <c r="X101" s="2" t="str">
        <f>IF(W101&lt;-0.05,"Y","N")</f>
        <v>N</v>
      </c>
      <c r="Y101" s="2" t="str">
        <f>IF(AND(V101="Y",X101="Y"),"Y","N")</f>
        <v>N</v>
      </c>
      <c r="Z101" s="51">
        <f>ROUNDUP(T101*0.95,2)</f>
        <v>36.75</v>
      </c>
      <c r="AC101" s="25"/>
      <c r="AE101" s="25"/>
    </row>
    <row r="102" spans="1:31">
      <c r="A102" s="52" t="s">
        <v>127</v>
      </c>
      <c r="B102" s="53">
        <v>6000657</v>
      </c>
      <c r="C102" s="53">
        <v>145796</v>
      </c>
      <c r="D102" s="53">
        <v>0</v>
      </c>
      <c r="E102" s="54">
        <v>2.23739</v>
      </c>
      <c r="F102" s="54">
        <f>$F$5</f>
        <v>0.71220000000000006</v>
      </c>
      <c r="G102" s="54">
        <v>4.7365000000000004</v>
      </c>
      <c r="H102" s="54">
        <f>$H$5</f>
        <v>3.79</v>
      </c>
      <c r="I102" s="54">
        <f>$I$5</f>
        <v>3.8489599999999999</v>
      </c>
      <c r="J102" s="54">
        <f>ROUND(F102*G102*(H102/I102),5)</f>
        <v>3.3216600000000001</v>
      </c>
      <c r="K102" s="54">
        <v>3.4765899999999998</v>
      </c>
      <c r="L102" s="54">
        <f>IF($J102=0,$K102,IF($K102=0,$J102,IF($J102&lt;$K102,$J102,ROUND(($J102*$L$5)+($K102*$L$4),5))))</f>
        <v>3.3216600000000001</v>
      </c>
      <c r="M102" s="55">
        <f>IFERROR(E102/L102,0)</f>
        <v>0.67357586267107405</v>
      </c>
      <c r="N102" s="56">
        <f>ROUNDDOWN(M102,2)</f>
        <v>0.67</v>
      </c>
      <c r="O102" s="57">
        <v>0</v>
      </c>
      <c r="P102" s="58">
        <f>IF(Y102="Y",Z102,O102)</f>
        <v>0</v>
      </c>
      <c r="Q102" s="25"/>
      <c r="S102" s="57">
        <v>0</v>
      </c>
      <c r="T102" s="57">
        <v>9.75</v>
      </c>
      <c r="U102" s="55">
        <f>IFERROR((T102-S102)/S102,0)</f>
        <v>0</v>
      </c>
      <c r="V102" s="54" t="str">
        <f>IF(U102&lt;-0.05,"Y","N")</f>
        <v>N</v>
      </c>
      <c r="W102" s="55">
        <f>IF(T102=0,0,(O102-T102)/T102)</f>
        <v>-1</v>
      </c>
      <c r="X102" s="54" t="str">
        <f>IF(W102&lt;-0.05,"Y","N")</f>
        <v>Y</v>
      </c>
      <c r="Y102" s="54" t="str">
        <f>IF(AND(V102="Y",X102="Y"),"Y","N")</f>
        <v>N</v>
      </c>
      <c r="Z102" s="58">
        <f>ROUNDUP(T102*0.95,2)</f>
        <v>9.27</v>
      </c>
      <c r="AC102" s="25"/>
      <c r="AE102" s="25"/>
    </row>
    <row r="103" spans="1:31">
      <c r="A103" s="42" t="s">
        <v>128</v>
      </c>
      <c r="B103" s="43">
        <v>6000731</v>
      </c>
      <c r="C103" s="43">
        <v>146051</v>
      </c>
      <c r="D103" s="43">
        <v>0</v>
      </c>
      <c r="E103" s="44">
        <v>2.9880900000000001</v>
      </c>
      <c r="F103" s="44">
        <f>$F$5</f>
        <v>0.71220000000000006</v>
      </c>
      <c r="G103" s="44">
        <v>3.9397500000000001</v>
      </c>
      <c r="H103" s="44">
        <f>$H$5</f>
        <v>3.79</v>
      </c>
      <c r="I103" s="44">
        <f>$I$5</f>
        <v>3.8489599999999999</v>
      </c>
      <c r="J103" s="44">
        <f>ROUND(F103*G103*(H103/I103),5)</f>
        <v>2.7629100000000002</v>
      </c>
      <c r="K103" s="44">
        <v>2.7422</v>
      </c>
      <c r="L103" s="44">
        <f>IF($J103=0,$K103,IF($K103=0,$J103,IF($J103&lt;$K103,$J103,ROUND(($J103*$L$5)+($K103*$L$4),5))))</f>
        <v>2.7629100000000002</v>
      </c>
      <c r="M103" s="45">
        <f>IFERROR(E103/L103,0)</f>
        <v>1.081501026092055</v>
      </c>
      <c r="N103" s="46">
        <f>ROUNDDOWN(M103,2)</f>
        <v>1.08</v>
      </c>
      <c r="O103" s="47">
        <v>35.35</v>
      </c>
      <c r="P103" s="48">
        <f>IF(Y103="Y",Z103,O103)</f>
        <v>35.35</v>
      </c>
      <c r="Q103" s="25"/>
      <c r="S103" s="47">
        <v>38.53</v>
      </c>
      <c r="T103" s="47">
        <v>36.89</v>
      </c>
      <c r="U103" s="45">
        <f>IFERROR((T103-S103)/S103,0)</f>
        <v>-4.256423566052428E-2</v>
      </c>
      <c r="V103" s="44" t="str">
        <f>IF(U103&lt;-0.05,"Y","N")</f>
        <v>N</v>
      </c>
      <c r="W103" s="45">
        <f>IF(T103=0,0,(O103-T103)/T103)</f>
        <v>-4.1745730550284604E-2</v>
      </c>
      <c r="X103" s="44" t="str">
        <f>IF(W103&lt;-0.05,"Y","N")</f>
        <v>N</v>
      </c>
      <c r="Y103" s="44" t="str">
        <f>IF(AND(V103="Y",X103="Y"),"Y","N")</f>
        <v>N</v>
      </c>
      <c r="Z103" s="48">
        <f>ROUNDUP(T103*0.95,2)</f>
        <v>35.049999999999997</v>
      </c>
      <c r="AC103" s="25"/>
      <c r="AE103" s="25"/>
    </row>
    <row r="104" spans="1:31">
      <c r="A104" s="34" t="s">
        <v>129</v>
      </c>
      <c r="B104" s="41">
        <v>6008171</v>
      </c>
      <c r="C104" s="41" t="s">
        <v>130</v>
      </c>
      <c r="D104" s="41">
        <v>0</v>
      </c>
      <c r="E104" s="2">
        <v>2.9653299999999998</v>
      </c>
      <c r="F104" s="2">
        <f>$F$5</f>
        <v>0.71220000000000006</v>
      </c>
      <c r="G104" s="2">
        <v>3.5282399999999998</v>
      </c>
      <c r="H104" s="2">
        <f>$H$5</f>
        <v>3.79</v>
      </c>
      <c r="I104" s="2">
        <f>$I$5</f>
        <v>3.8489599999999999</v>
      </c>
      <c r="J104" s="2">
        <f>ROUND(F104*G104*(H104/I104),5)</f>
        <v>2.4743200000000001</v>
      </c>
      <c r="K104" s="2">
        <v>2.7723100000000001</v>
      </c>
      <c r="L104" s="2">
        <f>IF($J104=0,$K104,IF($K104=0,$J104,IF($J104&lt;$K104,$J104,ROUND(($J104*$L$5)+($K104*$L$4),5))))</f>
        <v>2.4743200000000001</v>
      </c>
      <c r="M104" s="49">
        <f>IFERROR(E104/L104,0)</f>
        <v>1.1984424003362539</v>
      </c>
      <c r="N104" s="38">
        <f>ROUNDDOWN(M104,2)</f>
        <v>1.19</v>
      </c>
      <c r="O104" s="50">
        <v>37.78</v>
      </c>
      <c r="P104" s="51">
        <f>IF(Y104="Y",Z104,O104)</f>
        <v>37.78</v>
      </c>
      <c r="Q104" s="25"/>
      <c r="S104" s="50">
        <v>38.68</v>
      </c>
      <c r="T104" s="50">
        <v>38.68</v>
      </c>
      <c r="U104" s="49">
        <f>IFERROR((T104-S104)/S104,0)</f>
        <v>0</v>
      </c>
      <c r="V104" s="2" t="str">
        <f>IF(U104&lt;-0.05,"Y","N")</f>
        <v>N</v>
      </c>
      <c r="W104" s="49">
        <f>IF(T104=0,0,(O104-T104)/T104)</f>
        <v>-2.3267838676318476E-2</v>
      </c>
      <c r="X104" s="2" t="str">
        <f>IF(W104&lt;-0.05,"Y","N")</f>
        <v>N</v>
      </c>
      <c r="Y104" s="2" t="str">
        <f>IF(AND(V104="Y",X104="Y"),"Y","N")</f>
        <v>N</v>
      </c>
      <c r="Z104" s="51">
        <f>ROUNDUP(T104*0.95,2)</f>
        <v>36.75</v>
      </c>
      <c r="AC104" s="25"/>
      <c r="AE104" s="25"/>
    </row>
    <row r="105" spans="1:31">
      <c r="A105" s="34" t="s">
        <v>131</v>
      </c>
      <c r="B105" s="41">
        <v>6001176</v>
      </c>
      <c r="C105" s="41">
        <v>145776</v>
      </c>
      <c r="D105" s="41">
        <v>0</v>
      </c>
      <c r="E105" s="2">
        <v>3.4442900000000001</v>
      </c>
      <c r="F105" s="2">
        <f>$F$5</f>
        <v>0.71220000000000006</v>
      </c>
      <c r="G105" s="2">
        <v>5.01309</v>
      </c>
      <c r="H105" s="2">
        <f>$H$5</f>
        <v>3.79</v>
      </c>
      <c r="I105" s="2">
        <f>$I$5</f>
        <v>3.8489599999999999</v>
      </c>
      <c r="J105" s="2">
        <f>ROUND(F105*G105*(H105/I105),5)</f>
        <v>3.5156299999999998</v>
      </c>
      <c r="K105" s="2">
        <v>3.3976500000000001</v>
      </c>
      <c r="L105" s="2">
        <f>IF($J105=0,$K105,IF($K105=0,$J105,IF($J105&lt;$K105,$J105,ROUND(($J105*$L$5)+($K105*$L$4),5))))</f>
        <v>3.5156299999999998</v>
      </c>
      <c r="M105" s="49">
        <f>IFERROR(E105/L105,0)</f>
        <v>0.97970776219340494</v>
      </c>
      <c r="N105" s="38">
        <f>ROUNDDOWN(M105,2)</f>
        <v>0.97</v>
      </c>
      <c r="O105" s="50">
        <v>29.03</v>
      </c>
      <c r="P105" s="51">
        <f>IF(Y105="Y",Z105,O105)</f>
        <v>29.03</v>
      </c>
      <c r="Q105" s="25"/>
      <c r="S105" s="50">
        <v>30.33</v>
      </c>
      <c r="T105" s="50">
        <v>33.159999999999997</v>
      </c>
      <c r="U105" s="49">
        <f>IFERROR((T105-S105)/S105,0)</f>
        <v>9.3306956808440436E-2</v>
      </c>
      <c r="V105" s="2" t="str">
        <f>IF(U105&lt;-0.05,"Y","N")</f>
        <v>N</v>
      </c>
      <c r="W105" s="49">
        <f>IF(T105=0,0,(O105-T105)/T105)</f>
        <v>-0.12454764776839554</v>
      </c>
      <c r="X105" s="2" t="str">
        <f>IF(W105&lt;-0.05,"Y","N")</f>
        <v>Y</v>
      </c>
      <c r="Y105" s="2" t="str">
        <f>IF(AND(V105="Y",X105="Y"),"Y","N")</f>
        <v>N</v>
      </c>
      <c r="Z105" s="51">
        <f>ROUNDUP(T105*0.95,2)</f>
        <v>31.51</v>
      </c>
      <c r="AC105" s="25"/>
      <c r="AE105" s="25"/>
    </row>
    <row r="106" spans="1:31">
      <c r="A106" s="34" t="s">
        <v>132</v>
      </c>
      <c r="B106" s="41">
        <v>6000806</v>
      </c>
      <c r="C106" s="41">
        <v>145538</v>
      </c>
      <c r="D106" s="41">
        <v>0</v>
      </c>
      <c r="E106" s="2">
        <v>2.8019699999999998</v>
      </c>
      <c r="F106" s="2">
        <f>$F$5</f>
        <v>0.71220000000000006</v>
      </c>
      <c r="G106" s="2">
        <v>4.56874</v>
      </c>
      <c r="H106" s="2">
        <f>$H$5</f>
        <v>3.79</v>
      </c>
      <c r="I106" s="2">
        <f>$I$5</f>
        <v>3.8489599999999999</v>
      </c>
      <c r="J106" s="2">
        <f>ROUND(F106*G106*(H106/I106),5)</f>
        <v>3.2040099999999998</v>
      </c>
      <c r="K106" s="2">
        <v>3.1561599999999999</v>
      </c>
      <c r="L106" s="2">
        <f>IF($J106=0,$K106,IF($K106=0,$J106,IF($J106&lt;$K106,$J106,ROUND(($J106*$L$5)+($K106*$L$4),5))))</f>
        <v>3.2040099999999998</v>
      </c>
      <c r="M106" s="49">
        <f>IFERROR(E106/L106,0)</f>
        <v>0.87451974244774522</v>
      </c>
      <c r="N106" s="38">
        <f>ROUNDDOWN(M106,2)</f>
        <v>0.87</v>
      </c>
      <c r="O106" s="50">
        <v>21.92</v>
      </c>
      <c r="P106" s="51">
        <f>IF(Y106="Y",Z106,O106)</f>
        <v>21.92</v>
      </c>
      <c r="Q106" s="25"/>
      <c r="S106" s="50">
        <v>27.07</v>
      </c>
      <c r="T106" s="50">
        <v>25.77</v>
      </c>
      <c r="U106" s="49">
        <f>IFERROR((T106-S106)/S106,0)</f>
        <v>-4.8023642408570398E-2</v>
      </c>
      <c r="V106" s="2" t="str">
        <f>IF(U106&lt;-0.05,"Y","N")</f>
        <v>N</v>
      </c>
      <c r="W106" s="49">
        <f>IF(T106=0,0,(O106-T106)/T106)</f>
        <v>-0.14939852541715165</v>
      </c>
      <c r="X106" s="2" t="str">
        <f>IF(W106&lt;-0.05,"Y","N")</f>
        <v>Y</v>
      </c>
      <c r="Y106" s="2" t="str">
        <f>IF(AND(V106="Y",X106="Y"),"Y","N")</f>
        <v>N</v>
      </c>
      <c r="Z106" s="51">
        <f>ROUNDUP(T106*0.95,2)</f>
        <v>24.490000000000002</v>
      </c>
      <c r="AC106" s="25"/>
      <c r="AE106" s="25"/>
    </row>
    <row r="107" spans="1:31">
      <c r="A107" s="52" t="s">
        <v>133</v>
      </c>
      <c r="B107" s="53">
        <v>6000822</v>
      </c>
      <c r="C107" s="53">
        <v>145549</v>
      </c>
      <c r="D107" s="53">
        <v>0</v>
      </c>
      <c r="E107" s="54">
        <v>2.74593</v>
      </c>
      <c r="F107" s="54">
        <f>$F$5</f>
        <v>0.71220000000000006</v>
      </c>
      <c r="G107" s="54">
        <v>4.8317399999999999</v>
      </c>
      <c r="H107" s="54">
        <f>$H$5</f>
        <v>3.79</v>
      </c>
      <c r="I107" s="54">
        <f>$I$5</f>
        <v>3.8489599999999999</v>
      </c>
      <c r="J107" s="54">
        <f>ROUND(F107*G107*(H107/I107),5)</f>
        <v>3.3884500000000002</v>
      </c>
      <c r="K107" s="54">
        <v>3.6716099999999998</v>
      </c>
      <c r="L107" s="54">
        <f>IF($J107=0,$K107,IF($K107=0,$J107,IF($J107&lt;$K107,$J107,ROUND(($J107*$L$5)+($K107*$L$4),5))))</f>
        <v>3.3884500000000002</v>
      </c>
      <c r="M107" s="55">
        <f>IFERROR(E107/L107,0)</f>
        <v>0.81037937700128371</v>
      </c>
      <c r="N107" s="56">
        <f>ROUNDDOWN(M107,2)</f>
        <v>0.81</v>
      </c>
      <c r="O107" s="57">
        <v>17.29</v>
      </c>
      <c r="P107" s="58">
        <f>IF(Y107="Y",Z107,O107)</f>
        <v>17.29</v>
      </c>
      <c r="Q107" s="25"/>
      <c r="S107" s="57">
        <v>21.15</v>
      </c>
      <c r="T107" s="57">
        <v>20.37</v>
      </c>
      <c r="U107" s="55">
        <f>IFERROR((T107-S107)/S107,0)</f>
        <v>-3.6879432624113362E-2</v>
      </c>
      <c r="V107" s="54" t="str">
        <f>IF(U107&lt;-0.05,"Y","N")</f>
        <v>N</v>
      </c>
      <c r="W107" s="55">
        <f>IF(T107=0,0,(O107-T107)/T107)</f>
        <v>-0.15120274914089354</v>
      </c>
      <c r="X107" s="54" t="str">
        <f>IF(W107&lt;-0.05,"Y","N")</f>
        <v>Y</v>
      </c>
      <c r="Y107" s="54" t="str">
        <f>IF(AND(V107="Y",X107="Y"),"Y","N")</f>
        <v>N</v>
      </c>
      <c r="Z107" s="58">
        <f>ROUNDUP(T107*0.95,2)</f>
        <v>19.360000000000003</v>
      </c>
      <c r="AC107" s="25"/>
      <c r="AE107" s="25"/>
    </row>
    <row r="108" spans="1:31">
      <c r="A108" s="42" t="s">
        <v>134</v>
      </c>
      <c r="B108" s="43">
        <v>6000889</v>
      </c>
      <c r="C108" s="43">
        <v>145198</v>
      </c>
      <c r="D108" s="43">
        <v>0</v>
      </c>
      <c r="E108" s="44">
        <v>3.5384000000000002</v>
      </c>
      <c r="F108" s="44">
        <f>$F$5</f>
        <v>0.71220000000000006</v>
      </c>
      <c r="G108" s="44">
        <v>5.2958299999999996</v>
      </c>
      <c r="H108" s="44">
        <f>$H$5</f>
        <v>3.79</v>
      </c>
      <c r="I108" s="44">
        <f>$I$5</f>
        <v>3.8489599999999999</v>
      </c>
      <c r="J108" s="44">
        <f>ROUND(F108*G108*(H108/I108),5)</f>
        <v>3.7139099999999998</v>
      </c>
      <c r="K108" s="44">
        <v>3.5711900000000001</v>
      </c>
      <c r="L108" s="44">
        <f>IF($J108=0,$K108,IF($K108=0,$J108,IF($J108&lt;$K108,$J108,ROUND(($J108*$L$5)+($K108*$L$4),5))))</f>
        <v>3.7139099999999998</v>
      </c>
      <c r="M108" s="45">
        <f>IFERROR(E108/L108,0)</f>
        <v>0.95274252741719656</v>
      </c>
      <c r="N108" s="46">
        <f>ROUNDDOWN(M108,2)</f>
        <v>0.95</v>
      </c>
      <c r="O108" s="47">
        <v>27.72</v>
      </c>
      <c r="P108" s="48">
        <f>IF(Y108="Y",Z108,O108)</f>
        <v>28.200000000000003</v>
      </c>
      <c r="Q108" s="25"/>
      <c r="S108" s="47">
        <v>33.159999999999997</v>
      </c>
      <c r="T108" s="47">
        <v>29.68</v>
      </c>
      <c r="U108" s="45">
        <f>IFERROR((T108-S108)/S108,0)</f>
        <v>-0.1049457177322074</v>
      </c>
      <c r="V108" s="44" t="str">
        <f>IF(U108&lt;-0.05,"Y","N")</f>
        <v>Y</v>
      </c>
      <c r="W108" s="45">
        <f>IF(T108=0,0,(O108-T108)/T108)</f>
        <v>-6.6037735849056631E-2</v>
      </c>
      <c r="X108" s="44" t="str">
        <f>IF(W108&lt;-0.05,"Y","N")</f>
        <v>Y</v>
      </c>
      <c r="Y108" s="44" t="str">
        <f>IF(AND(V108="Y",X108="Y"),"Y","N")</f>
        <v>Y</v>
      </c>
      <c r="Z108" s="48">
        <f>ROUNDUP(T108*0.95,2)</f>
        <v>28.200000000000003</v>
      </c>
      <c r="AC108" s="25"/>
      <c r="AE108" s="25"/>
    </row>
    <row r="109" spans="1:31">
      <c r="A109" s="34" t="s">
        <v>135</v>
      </c>
      <c r="B109" s="41">
        <v>6012975</v>
      </c>
      <c r="C109" s="41">
        <v>145701</v>
      </c>
      <c r="D109" s="41">
        <v>0</v>
      </c>
      <c r="E109" s="2">
        <v>3.17733</v>
      </c>
      <c r="F109" s="2">
        <f>$F$5</f>
        <v>0.71220000000000006</v>
      </c>
      <c r="G109" s="2">
        <v>4.8073100000000002</v>
      </c>
      <c r="H109" s="2">
        <f>$H$5</f>
        <v>3.79</v>
      </c>
      <c r="I109" s="2">
        <f>$I$5</f>
        <v>3.8489599999999999</v>
      </c>
      <c r="J109" s="2">
        <f>ROUND(F109*G109*(H109/I109),5)</f>
        <v>3.3713199999999999</v>
      </c>
      <c r="K109" s="2">
        <v>3.3115700000000001</v>
      </c>
      <c r="L109" s="2">
        <f>IF($J109=0,$K109,IF($K109=0,$J109,IF($J109&lt;$K109,$J109,ROUND(($J109*$L$5)+($K109*$L$4),5))))</f>
        <v>3.3713199999999999</v>
      </c>
      <c r="M109" s="49">
        <f>IFERROR(E109/L109,0)</f>
        <v>0.94245874019671827</v>
      </c>
      <c r="N109" s="38">
        <f>ROUNDDOWN(M109,2)</f>
        <v>0.94</v>
      </c>
      <c r="O109" s="50">
        <v>27.07</v>
      </c>
      <c r="P109" s="51">
        <f>IF(Y109="Y",Z109,O109)</f>
        <v>27.07</v>
      </c>
      <c r="Q109" s="25"/>
      <c r="S109" s="50">
        <v>28.38</v>
      </c>
      <c r="T109" s="50">
        <v>30.98</v>
      </c>
      <c r="U109" s="49">
        <f>IFERROR((T109-S109)/S109,0)</f>
        <v>9.1613812544045159E-2</v>
      </c>
      <c r="V109" s="2" t="str">
        <f>IF(U109&lt;-0.05,"Y","N")</f>
        <v>N</v>
      </c>
      <c r="W109" s="49">
        <f>IF(T109=0,0,(O109-T109)/T109)</f>
        <v>-0.1262104583602324</v>
      </c>
      <c r="X109" s="2" t="str">
        <f>IF(W109&lt;-0.05,"Y","N")</f>
        <v>Y</v>
      </c>
      <c r="Y109" s="2" t="str">
        <f>IF(AND(V109="Y",X109="Y"),"Y","N")</f>
        <v>N</v>
      </c>
      <c r="Z109" s="51">
        <f>ROUNDUP(T109*0.95,2)</f>
        <v>29.44</v>
      </c>
      <c r="AC109" s="25"/>
      <c r="AE109" s="25"/>
    </row>
    <row r="110" spans="1:31">
      <c r="A110" s="34" t="s">
        <v>136</v>
      </c>
      <c r="B110" s="41">
        <v>6014369</v>
      </c>
      <c r="C110" s="41">
        <v>145835</v>
      </c>
      <c r="D110" s="41">
        <v>0</v>
      </c>
      <c r="E110" s="2">
        <v>3.1187200000000002</v>
      </c>
      <c r="F110" s="2">
        <f>$F$5</f>
        <v>0.71220000000000006</v>
      </c>
      <c r="G110" s="2">
        <v>4.5536399999999997</v>
      </c>
      <c r="H110" s="2">
        <f>$H$5</f>
        <v>3.79</v>
      </c>
      <c r="I110" s="2">
        <f>$I$5</f>
        <v>3.8489599999999999</v>
      </c>
      <c r="J110" s="2">
        <f>ROUND(F110*G110*(H110/I110),5)</f>
        <v>3.1934200000000001</v>
      </c>
      <c r="K110" s="2">
        <v>3.3499500000000002</v>
      </c>
      <c r="L110" s="2">
        <f>IF($J110=0,$K110,IF($K110=0,$J110,IF($J110&lt;$K110,$J110,ROUND(($J110*$L$5)+($K110*$L$4),5))))</f>
        <v>3.1934200000000001</v>
      </c>
      <c r="M110" s="49">
        <f>IFERROR(E110/L110,0)</f>
        <v>0.97660815050948513</v>
      </c>
      <c r="N110" s="38">
        <f>ROUNDDOWN(M110,2)</f>
        <v>0.97</v>
      </c>
      <c r="O110" s="50">
        <v>29.03</v>
      </c>
      <c r="P110" s="51">
        <f>IF(Y110="Y",Z110,O110)</f>
        <v>29.03</v>
      </c>
      <c r="Q110" s="25"/>
      <c r="S110" s="50">
        <v>28.38</v>
      </c>
      <c r="T110" s="50">
        <v>30.98</v>
      </c>
      <c r="U110" s="49">
        <f>IFERROR((T110-S110)/S110,0)</f>
        <v>9.1613812544045159E-2</v>
      </c>
      <c r="V110" s="2" t="str">
        <f>IF(U110&lt;-0.05,"Y","N")</f>
        <v>N</v>
      </c>
      <c r="W110" s="49">
        <f>IF(T110=0,0,(O110-T110)/T110)</f>
        <v>-6.2943834732085188E-2</v>
      </c>
      <c r="X110" s="2" t="str">
        <f>IF(W110&lt;-0.05,"Y","N")</f>
        <v>Y</v>
      </c>
      <c r="Y110" s="2" t="str">
        <f>IF(AND(V110="Y",X110="Y"),"Y","N")</f>
        <v>N</v>
      </c>
      <c r="Z110" s="51">
        <f>ROUNDUP(T110*0.95,2)</f>
        <v>29.44</v>
      </c>
      <c r="AC110" s="25"/>
      <c r="AE110" s="25"/>
    </row>
    <row r="111" spans="1:31">
      <c r="A111" s="34" t="s">
        <v>137</v>
      </c>
      <c r="B111" s="41">
        <v>6000855</v>
      </c>
      <c r="C111" s="41">
        <v>145948</v>
      </c>
      <c r="D111" s="41">
        <v>0</v>
      </c>
      <c r="E111" s="2">
        <v>3.0776400000000002</v>
      </c>
      <c r="F111" s="2">
        <f>$F$5</f>
        <v>0.71220000000000006</v>
      </c>
      <c r="G111" s="2">
        <v>5.5061900000000001</v>
      </c>
      <c r="H111" s="2">
        <f>$H$5</f>
        <v>3.79</v>
      </c>
      <c r="I111" s="2">
        <f>$I$5</f>
        <v>3.8489599999999999</v>
      </c>
      <c r="J111" s="2">
        <f>ROUND(F111*G111*(H111/I111),5)</f>
        <v>3.86144</v>
      </c>
      <c r="K111" s="2">
        <v>3.14514</v>
      </c>
      <c r="L111" s="2">
        <f>IF($J111=0,$K111,IF($K111=0,$J111,IF($J111&lt;$K111,$J111,ROUND(($J111*$L$5)+($K111*$L$4),5))))</f>
        <v>3.86144</v>
      </c>
      <c r="M111" s="49">
        <f>IFERROR(E111/L111,0)</f>
        <v>0.79701872876439883</v>
      </c>
      <c r="N111" s="38">
        <f>ROUNDDOWN(M111,2)</f>
        <v>0.79</v>
      </c>
      <c r="O111" s="50">
        <v>15.77</v>
      </c>
      <c r="P111" s="51">
        <f>IF(Y111="Y",Z111,O111)</f>
        <v>25.720000000000002</v>
      </c>
      <c r="Q111" s="25"/>
      <c r="S111" s="50">
        <v>33.159999999999997</v>
      </c>
      <c r="T111" s="50">
        <v>27.07</v>
      </c>
      <c r="U111" s="49">
        <f>IFERROR((T111-S111)/S111,0)</f>
        <v>-0.18365500603136301</v>
      </c>
      <c r="V111" s="2" t="str">
        <f>IF(U111&lt;-0.05,"Y","N")</f>
        <v>Y</v>
      </c>
      <c r="W111" s="49">
        <f>IF(T111=0,0,(O111-T111)/T111)</f>
        <v>-0.41743627632065017</v>
      </c>
      <c r="X111" s="2" t="str">
        <f>IF(W111&lt;-0.05,"Y","N")</f>
        <v>Y</v>
      </c>
      <c r="Y111" s="2" t="str">
        <f>IF(AND(V111="Y",X111="Y"),"Y","N")</f>
        <v>Y</v>
      </c>
      <c r="Z111" s="51">
        <f>ROUNDUP(T111*0.95,2)</f>
        <v>25.720000000000002</v>
      </c>
      <c r="AC111" s="25"/>
      <c r="AE111" s="25"/>
    </row>
    <row r="112" spans="1:31">
      <c r="A112" s="52" t="s">
        <v>138</v>
      </c>
      <c r="B112" s="53">
        <v>6005391</v>
      </c>
      <c r="C112" s="53">
        <v>146121</v>
      </c>
      <c r="D112" s="53">
        <v>0</v>
      </c>
      <c r="E112" s="54">
        <v>3.5819700000000001</v>
      </c>
      <c r="F112" s="54">
        <f>$F$5</f>
        <v>0.71220000000000006</v>
      </c>
      <c r="G112" s="54">
        <v>3.9148100000000001</v>
      </c>
      <c r="H112" s="54">
        <f>$H$5</f>
        <v>3.79</v>
      </c>
      <c r="I112" s="54">
        <f>$I$5</f>
        <v>3.8489599999999999</v>
      </c>
      <c r="J112" s="54">
        <f>ROUND(F112*G112*(H112/I112),5)</f>
        <v>2.7454200000000002</v>
      </c>
      <c r="K112" s="54">
        <v>2.9401799999999998</v>
      </c>
      <c r="L112" s="54">
        <f>IF($J112=0,$K112,IF($K112=0,$J112,IF($J112&lt;$K112,$J112,ROUND(($J112*$L$5)+($K112*$L$4),5))))</f>
        <v>2.7454200000000002</v>
      </c>
      <c r="M112" s="55">
        <f>IFERROR(E112/L112,0)</f>
        <v>1.3047074764516904</v>
      </c>
      <c r="N112" s="56">
        <f>ROUNDDOWN(M112,2)</f>
        <v>1.3</v>
      </c>
      <c r="O112" s="57">
        <v>38.68</v>
      </c>
      <c r="P112" s="58">
        <f>IF(Y112="Y",Z112,O112)</f>
        <v>38.68</v>
      </c>
      <c r="Q112" s="25"/>
      <c r="S112" s="57">
        <v>36.44</v>
      </c>
      <c r="T112" s="57">
        <v>38.68</v>
      </c>
      <c r="U112" s="55">
        <f>IFERROR((T112-S112)/S112,0)</f>
        <v>6.1470911086717948E-2</v>
      </c>
      <c r="V112" s="54" t="str">
        <f>IF(U112&lt;-0.05,"Y","N")</f>
        <v>N</v>
      </c>
      <c r="W112" s="55">
        <f>IF(T112=0,0,(O112-T112)/T112)</f>
        <v>0</v>
      </c>
      <c r="X112" s="54" t="str">
        <f>IF(W112&lt;-0.05,"Y","N")</f>
        <v>N</v>
      </c>
      <c r="Y112" s="54" t="str">
        <f>IF(AND(V112="Y",X112="Y"),"Y","N")</f>
        <v>N</v>
      </c>
      <c r="Z112" s="58">
        <f>ROUNDUP(T112*0.95,2)</f>
        <v>36.75</v>
      </c>
      <c r="AC112" s="25"/>
      <c r="AE112" s="25"/>
    </row>
    <row r="113" spans="1:31">
      <c r="A113" s="42" t="s">
        <v>139</v>
      </c>
      <c r="B113" s="43">
        <v>6010110</v>
      </c>
      <c r="C113" s="43">
        <v>146013</v>
      </c>
      <c r="D113" s="43">
        <v>0</v>
      </c>
      <c r="E113" s="44">
        <v>3.3622999999999998</v>
      </c>
      <c r="F113" s="44">
        <f>$F$5</f>
        <v>0.71220000000000006</v>
      </c>
      <c r="G113" s="44">
        <v>5.0888</v>
      </c>
      <c r="H113" s="44">
        <f>$H$5</f>
        <v>3.79</v>
      </c>
      <c r="I113" s="44">
        <f>$I$5</f>
        <v>3.8489599999999999</v>
      </c>
      <c r="J113" s="44">
        <f>ROUND(F113*G113*(H113/I113),5)</f>
        <v>3.56873</v>
      </c>
      <c r="K113" s="44">
        <v>3.7949199999999998</v>
      </c>
      <c r="L113" s="44">
        <f>IF($J113=0,$K113,IF($K113=0,$J113,IF($J113&lt;$K113,$J113,ROUND(($J113*$L$5)+($K113*$L$4),5))))</f>
        <v>3.56873</v>
      </c>
      <c r="M113" s="45">
        <f>IFERROR(E113/L113,0)</f>
        <v>0.94215589299274527</v>
      </c>
      <c r="N113" s="46">
        <f>ROUNDDOWN(M113,2)</f>
        <v>0.94</v>
      </c>
      <c r="O113" s="47">
        <v>27.07</v>
      </c>
      <c r="P113" s="48">
        <f>IF(Y113="Y",Z113,O113)</f>
        <v>27.07</v>
      </c>
      <c r="Q113" s="25"/>
      <c r="S113" s="47">
        <v>30.98</v>
      </c>
      <c r="T113" s="47">
        <v>27.72</v>
      </c>
      <c r="U113" s="45">
        <f>IFERROR((T113-S113)/S113,0)</f>
        <v>-0.10522918011620405</v>
      </c>
      <c r="V113" s="44" t="str">
        <f>IF(U113&lt;-0.05,"Y","N")</f>
        <v>Y</v>
      </c>
      <c r="W113" s="45">
        <f>IF(T113=0,0,(O113-T113)/T113)</f>
        <v>-2.34487734487734E-2</v>
      </c>
      <c r="X113" s="44" t="str">
        <f>IF(W113&lt;-0.05,"Y","N")</f>
        <v>N</v>
      </c>
      <c r="Y113" s="44" t="str">
        <f>IF(AND(V113="Y",X113="Y"),"Y","N")</f>
        <v>N</v>
      </c>
      <c r="Z113" s="48">
        <f>ROUNDUP(T113*0.95,2)</f>
        <v>26.34</v>
      </c>
      <c r="AC113" s="25"/>
      <c r="AE113" s="25"/>
    </row>
    <row r="114" spans="1:31">
      <c r="A114" s="34" t="s">
        <v>140</v>
      </c>
      <c r="B114" s="41">
        <v>6014872</v>
      </c>
      <c r="C114" s="41">
        <v>145958</v>
      </c>
      <c r="D114" s="41">
        <v>0</v>
      </c>
      <c r="E114" s="2">
        <v>3.5562200000000002</v>
      </c>
      <c r="F114" s="2">
        <f>$F$5</f>
        <v>0.71220000000000006</v>
      </c>
      <c r="G114" s="2">
        <v>4.4427899999999996</v>
      </c>
      <c r="H114" s="2">
        <f>$H$5</f>
        <v>3.79</v>
      </c>
      <c r="I114" s="2">
        <f>$I$5</f>
        <v>3.8489599999999999</v>
      </c>
      <c r="J114" s="2">
        <f>ROUND(F114*G114*(H114/I114),5)</f>
        <v>3.1156899999999998</v>
      </c>
      <c r="K114" s="2">
        <v>3.13889</v>
      </c>
      <c r="L114" s="2">
        <f>IF($J114=0,$K114,IF($K114=0,$J114,IF($J114&lt;$K114,$J114,ROUND(($J114*$L$5)+($K114*$L$4),5))))</f>
        <v>3.1156899999999998</v>
      </c>
      <c r="M114" s="49">
        <f>IFERROR(E114/L114,0)</f>
        <v>1.1413908315653998</v>
      </c>
      <c r="N114" s="38">
        <f>ROUNDDOWN(M114,2)</f>
        <v>1.1399999999999999</v>
      </c>
      <c r="O114" s="50">
        <v>37.04</v>
      </c>
      <c r="P114" s="51">
        <f>IF(Y114="Y",Z114,O114)</f>
        <v>37.04</v>
      </c>
      <c r="Q114" s="25"/>
      <c r="S114" s="50">
        <v>38.53</v>
      </c>
      <c r="T114" s="50">
        <v>36.44</v>
      </c>
      <c r="U114" s="49">
        <f>IFERROR((T114-S114)/S114,0)</f>
        <v>-5.4243446664936502E-2</v>
      </c>
      <c r="V114" s="2" t="str">
        <f>IF(U114&lt;-0.05,"Y","N")</f>
        <v>Y</v>
      </c>
      <c r="W114" s="49">
        <f>IF(T114=0,0,(O114-T114)/T114)</f>
        <v>1.6465422612513762E-2</v>
      </c>
      <c r="X114" s="2" t="str">
        <f>IF(W114&lt;-0.05,"Y","N")</f>
        <v>N</v>
      </c>
      <c r="Y114" s="2" t="str">
        <f>IF(AND(V114="Y",X114="Y"),"Y","N")</f>
        <v>N</v>
      </c>
      <c r="Z114" s="51">
        <f>ROUNDUP(T114*0.95,2)</f>
        <v>34.619999999999997</v>
      </c>
      <c r="AC114" s="25"/>
      <c r="AE114" s="25"/>
    </row>
    <row r="115" spans="1:31">
      <c r="A115" s="34" t="s">
        <v>141</v>
      </c>
      <c r="B115" s="41">
        <v>6006688</v>
      </c>
      <c r="C115" s="41">
        <v>145844</v>
      </c>
      <c r="D115" s="41">
        <v>0</v>
      </c>
      <c r="E115" s="2">
        <v>3.23055</v>
      </c>
      <c r="F115" s="2">
        <f>$F$5</f>
        <v>0.71220000000000006</v>
      </c>
      <c r="G115" s="2">
        <v>4.6955799999999996</v>
      </c>
      <c r="H115" s="2">
        <f>$H$5</f>
        <v>3.79</v>
      </c>
      <c r="I115" s="2">
        <f>$I$5</f>
        <v>3.8489599999999999</v>
      </c>
      <c r="J115" s="2">
        <f>ROUND(F115*G115*(H115/I115),5)</f>
        <v>3.2929599999999999</v>
      </c>
      <c r="K115" s="2">
        <v>2.9339200000000001</v>
      </c>
      <c r="L115" s="2">
        <f>IF($J115=0,$K115,IF($K115=0,$J115,IF($J115&lt;$K115,$J115,ROUND(($J115*$L$5)+($K115*$L$4),5))))</f>
        <v>3.2929599999999999</v>
      </c>
      <c r="M115" s="49">
        <f>IFERROR(E115/L115,0)</f>
        <v>0.98104744667411692</v>
      </c>
      <c r="N115" s="38">
        <f>ROUNDDOWN(M115,2)</f>
        <v>0.98</v>
      </c>
      <c r="O115" s="50">
        <v>29.68</v>
      </c>
      <c r="P115" s="51">
        <f>IF(Y115="Y",Z115,O115)</f>
        <v>29.68</v>
      </c>
      <c r="Q115" s="25"/>
      <c r="S115" s="50">
        <v>33.159999999999997</v>
      </c>
      <c r="T115" s="50">
        <v>30.98</v>
      </c>
      <c r="U115" s="49">
        <f>IFERROR((T115-S115)/S115,0)</f>
        <v>-6.574185765983101E-2</v>
      </c>
      <c r="V115" s="2" t="str">
        <f>IF(U115&lt;-0.05,"Y","N")</f>
        <v>Y</v>
      </c>
      <c r="W115" s="49">
        <f>IF(T115=0,0,(O115-T115)/T115)</f>
        <v>-4.1962556488056836E-2</v>
      </c>
      <c r="X115" s="2" t="str">
        <f>IF(W115&lt;-0.05,"Y","N")</f>
        <v>N</v>
      </c>
      <c r="Y115" s="2" t="str">
        <f>IF(AND(V115="Y",X115="Y"),"Y","N")</f>
        <v>N</v>
      </c>
      <c r="Z115" s="51">
        <f>ROUNDUP(T115*0.95,2)</f>
        <v>29.44</v>
      </c>
      <c r="AC115" s="25"/>
      <c r="AE115" s="25"/>
    </row>
    <row r="116" spans="1:31">
      <c r="A116" s="34" t="s">
        <v>142</v>
      </c>
      <c r="B116" s="41">
        <v>6000962</v>
      </c>
      <c r="C116" s="41" t="s">
        <v>143</v>
      </c>
      <c r="D116" s="41">
        <v>0</v>
      </c>
      <c r="E116" s="2">
        <v>3.4005399999999999</v>
      </c>
      <c r="F116" s="2">
        <f>$F$5</f>
        <v>0.71220000000000006</v>
      </c>
      <c r="G116" s="2">
        <v>3.8725299999999998</v>
      </c>
      <c r="H116" s="2">
        <f>$H$5</f>
        <v>3.79</v>
      </c>
      <c r="I116" s="2">
        <f>$I$5</f>
        <v>3.8489599999999999</v>
      </c>
      <c r="J116" s="2">
        <f>ROUND(F116*G116*(H116/I116),5)</f>
        <v>2.71577</v>
      </c>
      <c r="K116" s="2">
        <v>3.1353200000000001</v>
      </c>
      <c r="L116" s="2">
        <f>IF($J116=0,$K116,IF($K116=0,$J116,IF($J116&lt;$K116,$J116,ROUND(($J116*$L$5)+($K116*$L$4),5))))</f>
        <v>2.71577</v>
      </c>
      <c r="M116" s="49">
        <f>IFERROR(E116/L116,0)</f>
        <v>1.2521458002702732</v>
      </c>
      <c r="N116" s="38">
        <f>ROUNDDOWN(M116,2)</f>
        <v>1.25</v>
      </c>
      <c r="O116" s="50">
        <v>38.68</v>
      </c>
      <c r="P116" s="51">
        <f>IF(Y116="Y",Z116,O116)</f>
        <v>38.68</v>
      </c>
      <c r="Q116" s="25"/>
      <c r="S116" s="50">
        <v>38.68</v>
      </c>
      <c r="T116" s="50">
        <v>38.68</v>
      </c>
      <c r="U116" s="49">
        <f>IFERROR((T116-S116)/S116,0)</f>
        <v>0</v>
      </c>
      <c r="V116" s="2" t="str">
        <f>IF(U116&lt;-0.05,"Y","N")</f>
        <v>N</v>
      </c>
      <c r="W116" s="49">
        <f>IF(T116=0,0,(O116-T116)/T116)</f>
        <v>0</v>
      </c>
      <c r="X116" s="2" t="str">
        <f>IF(W116&lt;-0.05,"Y","N")</f>
        <v>N</v>
      </c>
      <c r="Y116" s="2" t="str">
        <f>IF(AND(V116="Y",X116="Y"),"Y","N")</f>
        <v>N</v>
      </c>
      <c r="Z116" s="51">
        <f>ROUNDUP(T116*0.95,2)</f>
        <v>36.75</v>
      </c>
      <c r="AC116" s="25"/>
      <c r="AE116" s="25"/>
    </row>
    <row r="117" spans="1:31">
      <c r="A117" s="52" t="s">
        <v>144</v>
      </c>
      <c r="B117" s="53">
        <v>6000988</v>
      </c>
      <c r="C117" s="53">
        <v>145532</v>
      </c>
      <c r="D117" s="53">
        <v>0</v>
      </c>
      <c r="E117" s="54">
        <v>2.85486</v>
      </c>
      <c r="F117" s="54">
        <f>$F$5</f>
        <v>0.71220000000000006</v>
      </c>
      <c r="G117" s="54">
        <v>4.71279</v>
      </c>
      <c r="H117" s="54">
        <f>$H$5</f>
        <v>3.79</v>
      </c>
      <c r="I117" s="54">
        <f>$I$5</f>
        <v>3.8489599999999999</v>
      </c>
      <c r="J117" s="54">
        <f>ROUND(F117*G117*(H117/I117),5)</f>
        <v>3.3050299999999999</v>
      </c>
      <c r="K117" s="54">
        <v>3.41099</v>
      </c>
      <c r="L117" s="54">
        <f>IF($J117=0,$K117,IF($K117=0,$J117,IF($J117&lt;$K117,$J117,ROUND(($J117*$L$5)+($K117*$L$4),5))))</f>
        <v>3.3050299999999999</v>
      </c>
      <c r="M117" s="55">
        <f>IFERROR(E117/L117,0)</f>
        <v>0.86379246179308511</v>
      </c>
      <c r="N117" s="56">
        <f>ROUNDDOWN(M117,2)</f>
        <v>0.86</v>
      </c>
      <c r="O117" s="57">
        <v>21.15</v>
      </c>
      <c r="P117" s="58">
        <f>IF(Y117="Y",Z117,O117)</f>
        <v>21.15</v>
      </c>
      <c r="Q117" s="25"/>
      <c r="S117" s="57">
        <v>24.23</v>
      </c>
      <c r="T117" s="57">
        <v>18.829999999999998</v>
      </c>
      <c r="U117" s="55">
        <f>IFERROR((T117-S117)/S117,0)</f>
        <v>-0.22286421791167982</v>
      </c>
      <c r="V117" s="54" t="str">
        <f>IF(U117&lt;-0.05,"Y","N")</f>
        <v>Y</v>
      </c>
      <c r="W117" s="55">
        <f>IF(T117=0,0,(O117-T117)/T117)</f>
        <v>0.12320764737121617</v>
      </c>
      <c r="X117" s="54" t="str">
        <f>IF(W117&lt;-0.05,"Y","N")</f>
        <v>N</v>
      </c>
      <c r="Y117" s="54" t="str">
        <f>IF(AND(V117="Y",X117="Y"),"Y","N")</f>
        <v>N</v>
      </c>
      <c r="Z117" s="58">
        <f>ROUNDUP(T117*0.95,2)</f>
        <v>17.89</v>
      </c>
      <c r="AC117" s="25"/>
      <c r="AE117" s="25"/>
    </row>
    <row r="118" spans="1:31">
      <c r="A118" s="42" t="s">
        <v>145</v>
      </c>
      <c r="B118" s="43">
        <v>6000996</v>
      </c>
      <c r="C118" s="43">
        <v>145610</v>
      </c>
      <c r="D118" s="43">
        <v>0</v>
      </c>
      <c r="E118" s="44">
        <v>2.8134399999999999</v>
      </c>
      <c r="F118" s="44">
        <f>$F$5</f>
        <v>0.71220000000000006</v>
      </c>
      <c r="G118" s="44">
        <v>4.00244</v>
      </c>
      <c r="H118" s="44">
        <f>$H$5</f>
        <v>3.79</v>
      </c>
      <c r="I118" s="44">
        <f>$I$5</f>
        <v>3.8489599999999999</v>
      </c>
      <c r="J118" s="44">
        <f>ROUND(F118*G118*(H118/I118),5)</f>
        <v>2.80687</v>
      </c>
      <c r="K118" s="44">
        <v>2.8049499999999998</v>
      </c>
      <c r="L118" s="44">
        <f>IF($J118=0,$K118,IF($K118=0,$J118,IF($J118&lt;$K118,$J118,ROUND(($J118*$L$5)+($K118*$L$4),5))))</f>
        <v>2.80687</v>
      </c>
      <c r="M118" s="45">
        <f>IFERROR(E118/L118,0)</f>
        <v>1.0023406855322832</v>
      </c>
      <c r="N118" s="46">
        <f>ROUNDDOWN(M118,2)</f>
        <v>1</v>
      </c>
      <c r="O118" s="47">
        <v>30.98</v>
      </c>
      <c r="P118" s="48">
        <f>IF(Y118="Y",Z118,O118)</f>
        <v>30.98</v>
      </c>
      <c r="Q118" s="25"/>
      <c r="S118" s="47">
        <v>38.68</v>
      </c>
      <c r="T118" s="47">
        <v>0</v>
      </c>
      <c r="U118" s="45">
        <f>IFERROR((T118-S118)/S118,0)</f>
        <v>-1</v>
      </c>
      <c r="V118" s="44" t="str">
        <f>IF(U118&lt;-0.05,"Y","N")</f>
        <v>Y</v>
      </c>
      <c r="W118" s="45">
        <f>IF(T118=0,0,(O118-T118)/T118)</f>
        <v>0</v>
      </c>
      <c r="X118" s="44" t="str">
        <f>IF(W118&lt;-0.05,"Y","N")</f>
        <v>N</v>
      </c>
      <c r="Y118" s="44" t="str">
        <f>IF(AND(V118="Y",X118="Y"),"Y","N")</f>
        <v>N</v>
      </c>
      <c r="Z118" s="48">
        <f>ROUNDUP(T118*0.95,2)</f>
        <v>0</v>
      </c>
      <c r="AC118" s="25"/>
      <c r="AE118" s="25"/>
    </row>
    <row r="119" spans="1:31">
      <c r="A119" s="34" t="s">
        <v>146</v>
      </c>
      <c r="B119" s="41">
        <v>6001093</v>
      </c>
      <c r="C119" s="41">
        <v>145527</v>
      </c>
      <c r="D119" s="41">
        <v>0</v>
      </c>
      <c r="E119" s="2">
        <v>4.0457400000000003</v>
      </c>
      <c r="F119" s="2">
        <f>$F$5</f>
        <v>0.71220000000000006</v>
      </c>
      <c r="G119" s="2">
        <v>3.6675900000000001</v>
      </c>
      <c r="H119" s="2">
        <f>$H$5</f>
        <v>3.79</v>
      </c>
      <c r="I119" s="2">
        <f>$I$5</f>
        <v>3.8489599999999999</v>
      </c>
      <c r="J119" s="2">
        <f>ROUND(F119*G119*(H119/I119),5)</f>
        <v>2.5720399999999999</v>
      </c>
      <c r="K119" s="2">
        <v>3.25793</v>
      </c>
      <c r="L119" s="2">
        <f>IF($J119=0,$K119,IF($K119=0,$J119,IF($J119&lt;$K119,$J119,ROUND(($J119*$L$5)+($K119*$L$4),5))))</f>
        <v>2.5720399999999999</v>
      </c>
      <c r="M119" s="49">
        <f>IFERROR(E119/L119,0)</f>
        <v>1.5729693161848184</v>
      </c>
      <c r="N119" s="38">
        <f>ROUNDDOWN(M119,2)</f>
        <v>1.57</v>
      </c>
      <c r="O119" s="50">
        <v>38.68</v>
      </c>
      <c r="P119" s="51">
        <f>IF(Y119="Y",Z119,O119)</f>
        <v>38.68</v>
      </c>
      <c r="Q119" s="25"/>
      <c r="S119" s="50">
        <v>38.68</v>
      </c>
      <c r="T119" s="50">
        <v>38.68</v>
      </c>
      <c r="U119" s="49">
        <f>IFERROR((T119-S119)/S119,0)</f>
        <v>0</v>
      </c>
      <c r="V119" s="2" t="str">
        <f>IF(U119&lt;-0.05,"Y","N")</f>
        <v>N</v>
      </c>
      <c r="W119" s="49">
        <f>IF(T119=0,0,(O119-T119)/T119)</f>
        <v>0</v>
      </c>
      <c r="X119" s="2" t="str">
        <f>IF(W119&lt;-0.05,"Y","N")</f>
        <v>N</v>
      </c>
      <c r="Y119" s="2" t="str">
        <f>IF(AND(V119="Y",X119="Y"),"Y","N")</f>
        <v>N</v>
      </c>
      <c r="Z119" s="51">
        <f>ROUNDUP(T119*0.95,2)</f>
        <v>36.75</v>
      </c>
      <c r="AC119" s="25"/>
      <c r="AE119" s="25"/>
    </row>
    <row r="120" spans="1:31">
      <c r="A120" s="34" t="s">
        <v>147</v>
      </c>
      <c r="B120" s="41">
        <v>6001101</v>
      </c>
      <c r="C120" s="41">
        <v>145410</v>
      </c>
      <c r="D120" s="41">
        <v>23</v>
      </c>
      <c r="E120" s="2">
        <v>0</v>
      </c>
      <c r="F120" s="2">
        <f>$F$5</f>
        <v>0.71220000000000006</v>
      </c>
      <c r="G120" s="2">
        <v>0</v>
      </c>
      <c r="H120" s="2">
        <f>$H$5</f>
        <v>3.79</v>
      </c>
      <c r="I120" s="2">
        <f>$I$5</f>
        <v>3.8489599999999999</v>
      </c>
      <c r="J120" s="2">
        <f>ROUND(F120*G120*(H120/I120),5)</f>
        <v>0</v>
      </c>
      <c r="K120" s="2">
        <v>3.2901600000000002</v>
      </c>
      <c r="L120" s="2">
        <f>IF($J120=0,$K120,IF($K120=0,$J120,IF($J120&lt;$K120,$J120,ROUND(($J120*$L$5)+($K120*$L$4),5))))</f>
        <v>3.2901600000000002</v>
      </c>
      <c r="M120" s="49">
        <f>IFERROR(E120/L120,0)</f>
        <v>0</v>
      </c>
      <c r="N120" s="38">
        <f>ROUNDDOWN(M120,2)</f>
        <v>0</v>
      </c>
      <c r="O120" s="50">
        <v>0</v>
      </c>
      <c r="P120" s="51">
        <f>IF(Y120="Y",Z120,O120)</f>
        <v>0</v>
      </c>
      <c r="Q120" s="25"/>
      <c r="S120" s="50">
        <v>24.490000000000002</v>
      </c>
      <c r="T120" s="50">
        <v>27.72</v>
      </c>
      <c r="U120" s="49">
        <f>IFERROR((T120-S120)/S120,0)</f>
        <v>0.13189056757860337</v>
      </c>
      <c r="V120" s="2" t="str">
        <f>IF(U120&lt;-0.05,"Y","N")</f>
        <v>N</v>
      </c>
      <c r="W120" s="49">
        <f>IF(T120=0,0,(O120-T120)/T120)</f>
        <v>-1</v>
      </c>
      <c r="X120" s="2" t="str">
        <f>IF(W120&lt;-0.05,"Y","N")</f>
        <v>Y</v>
      </c>
      <c r="Y120" s="2" t="str">
        <f>IF(AND(V120="Y",X120="Y"),"Y","N")</f>
        <v>N</v>
      </c>
      <c r="Z120" s="51">
        <f>ROUNDUP(T120*0.95,2)</f>
        <v>26.34</v>
      </c>
      <c r="AC120" s="25"/>
      <c r="AE120" s="25"/>
    </row>
    <row r="121" spans="1:31">
      <c r="A121" s="34" t="s">
        <v>148</v>
      </c>
      <c r="B121" s="41">
        <v>6005474</v>
      </c>
      <c r="C121" s="41">
        <v>145668</v>
      </c>
      <c r="D121" s="41">
        <v>0</v>
      </c>
      <c r="E121" s="2">
        <v>3.6052300000000002</v>
      </c>
      <c r="F121" s="2">
        <f>$F$5</f>
        <v>0.71220000000000006</v>
      </c>
      <c r="G121" s="2">
        <v>5.2179200000000003</v>
      </c>
      <c r="H121" s="2">
        <f>$H$5</f>
        <v>3.79</v>
      </c>
      <c r="I121" s="2">
        <f>$I$5</f>
        <v>3.8489599999999999</v>
      </c>
      <c r="J121" s="2">
        <f>ROUND(F121*G121*(H121/I121),5)</f>
        <v>3.6592799999999999</v>
      </c>
      <c r="K121" s="2">
        <v>3.4409200000000002</v>
      </c>
      <c r="L121" s="2">
        <f>IF($J121=0,$K121,IF($K121=0,$J121,IF($J121&lt;$K121,$J121,ROUND(($J121*$L$5)+($K121*$L$4),5))))</f>
        <v>3.6592799999999999</v>
      </c>
      <c r="M121" s="49">
        <f>IFERROR(E121/L121,0)</f>
        <v>0.98522933473251573</v>
      </c>
      <c r="N121" s="38">
        <f>ROUNDDOWN(M121,2)</f>
        <v>0.98</v>
      </c>
      <c r="O121" s="50">
        <v>29.68</v>
      </c>
      <c r="P121" s="51">
        <f>IF(Y121="Y",Z121,O121)</f>
        <v>29.68</v>
      </c>
      <c r="Q121" s="25"/>
      <c r="S121" s="50">
        <v>30.98</v>
      </c>
      <c r="T121" s="50">
        <v>29.03</v>
      </c>
      <c r="U121" s="49">
        <f>IFERROR((T121-S121)/S121,0)</f>
        <v>-6.2943834732085188E-2</v>
      </c>
      <c r="V121" s="2" t="str">
        <f>IF(U121&lt;-0.05,"Y","N")</f>
        <v>Y</v>
      </c>
      <c r="W121" s="49">
        <f>IF(T121=0,0,(O121-T121)/T121)</f>
        <v>2.2390630382363021E-2</v>
      </c>
      <c r="X121" s="2" t="str">
        <f>IF(W121&lt;-0.05,"Y","N")</f>
        <v>N</v>
      </c>
      <c r="Y121" s="2" t="str">
        <f>IF(AND(V121="Y",X121="Y"),"Y","N")</f>
        <v>N</v>
      </c>
      <c r="Z121" s="51">
        <f>ROUNDUP(T121*0.95,2)</f>
        <v>27.580000000000002</v>
      </c>
      <c r="AC121" s="25"/>
      <c r="AE121" s="25"/>
    </row>
    <row r="122" spans="1:31">
      <c r="A122" s="52" t="s">
        <v>149</v>
      </c>
      <c r="B122" s="53">
        <v>6007983</v>
      </c>
      <c r="C122" s="53">
        <v>145613</v>
      </c>
      <c r="D122" s="53">
        <v>0</v>
      </c>
      <c r="E122" s="54">
        <v>3.0573299999999999</v>
      </c>
      <c r="F122" s="54">
        <f>$F$5</f>
        <v>0.71220000000000006</v>
      </c>
      <c r="G122" s="54">
        <v>4.5303599999999999</v>
      </c>
      <c r="H122" s="54">
        <f>$H$5</f>
        <v>3.79</v>
      </c>
      <c r="I122" s="54">
        <f>$I$5</f>
        <v>3.8489599999999999</v>
      </c>
      <c r="J122" s="54">
        <f>ROUND(F122*G122*(H122/I122),5)</f>
        <v>3.1770999999999998</v>
      </c>
      <c r="K122" s="54">
        <v>2.9467599999999998</v>
      </c>
      <c r="L122" s="54">
        <f>IF($J122=0,$K122,IF($K122=0,$J122,IF($J122&lt;$K122,$J122,ROUND(($J122*$L$5)+($K122*$L$4),5))))</f>
        <v>3.1770999999999998</v>
      </c>
      <c r="M122" s="55">
        <f>IFERROR(E122/L122,0)</f>
        <v>0.96230209939882283</v>
      </c>
      <c r="N122" s="56">
        <f>ROUNDDOWN(M122,2)</f>
        <v>0.96</v>
      </c>
      <c r="O122" s="57">
        <v>28.38</v>
      </c>
      <c r="P122" s="58">
        <f>IF(Y122="Y",Z122,O122)</f>
        <v>28.38</v>
      </c>
      <c r="Q122" s="25"/>
      <c r="S122" s="57">
        <v>29.68</v>
      </c>
      <c r="T122" s="57">
        <v>26.42</v>
      </c>
      <c r="U122" s="55">
        <f>IFERROR((T122-S122)/S122,0)</f>
        <v>-0.10983827493261449</v>
      </c>
      <c r="V122" s="54" t="str">
        <f>IF(U122&lt;-0.05,"Y","N")</f>
        <v>Y</v>
      </c>
      <c r="W122" s="55">
        <f>IF(T122=0,0,(O122-T122)/T122)</f>
        <v>7.4186222558667567E-2</v>
      </c>
      <c r="X122" s="54" t="str">
        <f>IF(W122&lt;-0.05,"Y","N")</f>
        <v>N</v>
      </c>
      <c r="Y122" s="54" t="str">
        <f>IF(AND(V122="Y",X122="Y"),"Y","N")</f>
        <v>N</v>
      </c>
      <c r="Z122" s="58">
        <f>ROUNDUP(T122*0.95,2)</f>
        <v>25.1</v>
      </c>
      <c r="AC122" s="25"/>
      <c r="AE122" s="25"/>
    </row>
    <row r="123" spans="1:31">
      <c r="A123" s="42" t="s">
        <v>150</v>
      </c>
      <c r="B123" s="43">
        <v>6007991</v>
      </c>
      <c r="C123" s="43">
        <v>145898</v>
      </c>
      <c r="D123" s="43">
        <v>0</v>
      </c>
      <c r="E123" s="44">
        <v>2.8340700000000001</v>
      </c>
      <c r="F123" s="44">
        <f>$F$5</f>
        <v>0.71220000000000006</v>
      </c>
      <c r="G123" s="44">
        <v>4.7026700000000003</v>
      </c>
      <c r="H123" s="44">
        <f>$H$5</f>
        <v>3.79</v>
      </c>
      <c r="I123" s="44">
        <f>$I$5</f>
        <v>3.8489599999999999</v>
      </c>
      <c r="J123" s="44">
        <f>ROUND(F123*G123*(H123/I123),5)</f>
        <v>3.2979400000000001</v>
      </c>
      <c r="K123" s="44">
        <v>3.2831600000000001</v>
      </c>
      <c r="L123" s="44">
        <f>IF($J123=0,$K123,IF($K123=0,$J123,IF($J123&lt;$K123,$J123,ROUND(($J123*$L$5)+($K123*$L$4),5))))</f>
        <v>3.2979400000000001</v>
      </c>
      <c r="M123" s="45">
        <f>IFERROR(E123/L123,0)</f>
        <v>0.85934553084652843</v>
      </c>
      <c r="N123" s="46">
        <f>ROUNDDOWN(M123,2)</f>
        <v>0.85</v>
      </c>
      <c r="O123" s="47">
        <v>20.37</v>
      </c>
      <c r="P123" s="48">
        <f>IF(Y123="Y",Z123,O123)</f>
        <v>20.37</v>
      </c>
      <c r="Q123" s="25"/>
      <c r="S123" s="47">
        <v>18.059999999999999</v>
      </c>
      <c r="T123" s="47">
        <v>18.059999999999999</v>
      </c>
      <c r="U123" s="45">
        <f>IFERROR((T123-S123)/S123,0)</f>
        <v>0</v>
      </c>
      <c r="V123" s="44" t="str">
        <f>IF(U123&lt;-0.05,"Y","N")</f>
        <v>N</v>
      </c>
      <c r="W123" s="45">
        <f>IF(T123=0,0,(O123-T123)/T123)</f>
        <v>0.12790697674418619</v>
      </c>
      <c r="X123" s="44" t="str">
        <f>IF(W123&lt;-0.05,"Y","N")</f>
        <v>N</v>
      </c>
      <c r="Y123" s="44" t="str">
        <f>IF(AND(V123="Y",X123="Y"),"Y","N")</f>
        <v>N</v>
      </c>
      <c r="Z123" s="48">
        <f>ROUNDUP(T123*0.95,2)</f>
        <v>17.16</v>
      </c>
      <c r="AC123" s="25"/>
      <c r="AE123" s="25"/>
    </row>
    <row r="124" spans="1:31">
      <c r="A124" s="34" t="s">
        <v>151</v>
      </c>
      <c r="B124" s="41">
        <v>6000954</v>
      </c>
      <c r="C124" s="41">
        <v>145864</v>
      </c>
      <c r="D124" s="41">
        <v>0</v>
      </c>
      <c r="E124" s="2">
        <v>2.9710700000000001</v>
      </c>
      <c r="F124" s="2">
        <f>$F$5</f>
        <v>0.71220000000000006</v>
      </c>
      <c r="G124" s="2">
        <v>4.8016699999999997</v>
      </c>
      <c r="H124" s="2">
        <f>$H$5</f>
        <v>3.79</v>
      </c>
      <c r="I124" s="2">
        <f>$I$5</f>
        <v>3.8489599999999999</v>
      </c>
      <c r="J124" s="2">
        <f>ROUND(F124*G124*(H124/I124),5)</f>
        <v>3.3673600000000001</v>
      </c>
      <c r="K124" s="2">
        <v>2.9213900000000002</v>
      </c>
      <c r="L124" s="2">
        <f>IF($J124=0,$K124,IF($K124=0,$J124,IF($J124&lt;$K124,$J124,ROUND(($J124*$L$5)+($K124*$L$4),5))))</f>
        <v>3.3673600000000001</v>
      </c>
      <c r="M124" s="49">
        <f>IFERROR(E124/L124,0)</f>
        <v>0.88231433526560865</v>
      </c>
      <c r="N124" s="38">
        <f>ROUNDDOWN(M124,2)</f>
        <v>0.88</v>
      </c>
      <c r="O124" s="50">
        <v>22.69</v>
      </c>
      <c r="P124" s="51">
        <f>IF(Y124="Y",Z124,O124)</f>
        <v>22.69</v>
      </c>
      <c r="Q124" s="25"/>
      <c r="S124" s="50">
        <v>12.76</v>
      </c>
      <c r="T124" s="50">
        <v>27.07</v>
      </c>
      <c r="U124" s="49">
        <f>IFERROR((T124-S124)/S124,0)</f>
        <v>1.121473354231975</v>
      </c>
      <c r="V124" s="2" t="str">
        <f>IF(U124&lt;-0.05,"Y","N")</f>
        <v>N</v>
      </c>
      <c r="W124" s="49">
        <f>IF(T124=0,0,(O124-T124)/T124)</f>
        <v>-0.1618027336534909</v>
      </c>
      <c r="X124" s="2" t="str">
        <f>IF(W124&lt;-0.05,"Y","N")</f>
        <v>Y</v>
      </c>
      <c r="Y124" s="2" t="str">
        <f>IF(AND(V124="Y",X124="Y"),"Y","N")</f>
        <v>N</v>
      </c>
      <c r="Z124" s="51">
        <f>ROUNDUP(T124*0.95,2)</f>
        <v>25.720000000000002</v>
      </c>
      <c r="AC124" s="25"/>
      <c r="AE124" s="25"/>
    </row>
    <row r="125" spans="1:31">
      <c r="A125" s="34" t="s">
        <v>152</v>
      </c>
      <c r="B125" s="41">
        <v>6003503</v>
      </c>
      <c r="C125" s="41">
        <v>146067</v>
      </c>
      <c r="D125" s="41">
        <v>0</v>
      </c>
      <c r="E125" s="2">
        <v>3.7372899999999998</v>
      </c>
      <c r="F125" s="2">
        <f>$F$5</f>
        <v>0.71220000000000006</v>
      </c>
      <c r="G125" s="2">
        <v>4.3342099999999997</v>
      </c>
      <c r="H125" s="2">
        <f>$H$5</f>
        <v>3.79</v>
      </c>
      <c r="I125" s="2">
        <f>$I$5</f>
        <v>3.8489599999999999</v>
      </c>
      <c r="J125" s="2">
        <f>ROUND(F125*G125*(H125/I125),5)</f>
        <v>3.0395400000000001</v>
      </c>
      <c r="K125" s="2">
        <v>3.3161900000000002</v>
      </c>
      <c r="L125" s="2">
        <f>IF($J125=0,$K125,IF($K125=0,$J125,IF($J125&lt;$K125,$J125,ROUND(($J125*$L$5)+($K125*$L$4),5))))</f>
        <v>3.0395400000000001</v>
      </c>
      <c r="M125" s="49">
        <f>IFERROR(E125/L125,0)</f>
        <v>1.2295577620297806</v>
      </c>
      <c r="N125" s="38">
        <f>ROUNDDOWN(M125,2)</f>
        <v>1.22</v>
      </c>
      <c r="O125" s="50">
        <v>38.229999999999997</v>
      </c>
      <c r="P125" s="51">
        <f>IF(Y125="Y",Z125,O125)</f>
        <v>38.229999999999997</v>
      </c>
      <c r="Q125" s="25"/>
      <c r="S125" s="50">
        <v>37.340000000000003</v>
      </c>
      <c r="T125" s="50">
        <v>35.35</v>
      </c>
      <c r="U125" s="49">
        <f>IFERROR((T125-S125)/S125,0)</f>
        <v>-5.329405463310128E-2</v>
      </c>
      <c r="V125" s="2" t="str">
        <f>IF(U125&lt;-0.05,"Y","N")</f>
        <v>Y</v>
      </c>
      <c r="W125" s="49">
        <f>IF(T125=0,0,(O125-T125)/T125)</f>
        <v>8.1471004243281339E-2</v>
      </c>
      <c r="X125" s="2" t="str">
        <f>IF(W125&lt;-0.05,"Y","N")</f>
        <v>N</v>
      </c>
      <c r="Y125" s="2" t="str">
        <f>IF(AND(V125="Y",X125="Y"),"Y","N")</f>
        <v>N</v>
      </c>
      <c r="Z125" s="51">
        <f>ROUNDUP(T125*0.95,2)</f>
        <v>33.589999999999996</v>
      </c>
      <c r="AC125" s="25"/>
      <c r="AE125" s="25"/>
    </row>
    <row r="126" spans="1:31">
      <c r="A126" s="34" t="s">
        <v>153</v>
      </c>
      <c r="B126" s="41">
        <v>6010086</v>
      </c>
      <c r="C126" s="41">
        <v>145650</v>
      </c>
      <c r="D126" s="41">
        <v>0</v>
      </c>
      <c r="E126" s="2">
        <v>4.4714299999999998</v>
      </c>
      <c r="F126" s="2">
        <f>$F$5</f>
        <v>0.71220000000000006</v>
      </c>
      <c r="G126" s="2">
        <v>5.2776199999999998</v>
      </c>
      <c r="H126" s="2">
        <f>$H$5</f>
        <v>3.79</v>
      </c>
      <c r="I126" s="2">
        <f>$I$5</f>
        <v>3.8489599999999999</v>
      </c>
      <c r="J126" s="2">
        <f>ROUND(F126*G126*(H126/I126),5)</f>
        <v>3.7011400000000001</v>
      </c>
      <c r="K126" s="2">
        <v>3.52861</v>
      </c>
      <c r="L126" s="2">
        <f>IF($J126=0,$K126,IF($K126=0,$J126,IF($J126&lt;$K126,$J126,ROUND(($J126*$L$5)+($K126*$L$4),5))))</f>
        <v>3.7011400000000001</v>
      </c>
      <c r="M126" s="49">
        <f>IFERROR(E126/L126,0)</f>
        <v>1.2081223622991835</v>
      </c>
      <c r="N126" s="38">
        <f>ROUNDDOWN(M126,2)</f>
        <v>1.2</v>
      </c>
      <c r="O126" s="50">
        <v>37.93</v>
      </c>
      <c r="P126" s="51">
        <f>IF(Y126="Y",Z126,O126)</f>
        <v>37.93</v>
      </c>
      <c r="Q126" s="25"/>
      <c r="S126" s="50">
        <v>38.380000000000003</v>
      </c>
      <c r="T126" s="50">
        <v>38.68</v>
      </c>
      <c r="U126" s="49">
        <f>IFERROR((T126-S126)/S126,0)</f>
        <v>7.8165711307972164E-3</v>
      </c>
      <c r="V126" s="2" t="str">
        <f>IF(U126&lt;-0.05,"Y","N")</f>
        <v>N</v>
      </c>
      <c r="W126" s="49">
        <f>IF(T126=0,0,(O126-T126)/T126)</f>
        <v>-1.9389865563598761E-2</v>
      </c>
      <c r="X126" s="2" t="str">
        <f>IF(W126&lt;-0.05,"Y","N")</f>
        <v>N</v>
      </c>
      <c r="Y126" s="2" t="str">
        <f>IF(AND(V126="Y",X126="Y"),"Y","N")</f>
        <v>N</v>
      </c>
      <c r="Z126" s="51">
        <f>ROUNDUP(T126*0.95,2)</f>
        <v>36.75</v>
      </c>
      <c r="AC126" s="25"/>
      <c r="AE126" s="25"/>
    </row>
    <row r="127" spans="1:31">
      <c r="A127" s="52" t="s">
        <v>154</v>
      </c>
      <c r="B127" s="53">
        <v>6001283</v>
      </c>
      <c r="C127" s="53">
        <v>145735</v>
      </c>
      <c r="D127" s="53">
        <v>0</v>
      </c>
      <c r="E127" s="54">
        <v>2.9985900000000001</v>
      </c>
      <c r="F127" s="54">
        <f>$F$5</f>
        <v>0.71220000000000006</v>
      </c>
      <c r="G127" s="54">
        <v>5.1259100000000002</v>
      </c>
      <c r="H127" s="54">
        <f>$H$5</f>
        <v>3.79</v>
      </c>
      <c r="I127" s="54">
        <f>$I$5</f>
        <v>3.8489599999999999</v>
      </c>
      <c r="J127" s="54">
        <f>ROUND(F127*G127*(H127/I127),5)</f>
        <v>3.5947499999999999</v>
      </c>
      <c r="K127" s="54">
        <v>3.1995399999999998</v>
      </c>
      <c r="L127" s="54">
        <f>IF($J127=0,$K127,IF($K127=0,$J127,IF($J127&lt;$K127,$J127,ROUND(($J127*$L$5)+($K127*$L$4),5))))</f>
        <v>3.5947499999999999</v>
      </c>
      <c r="M127" s="55">
        <f>IFERROR(E127/L127,0)</f>
        <v>0.83415814729814319</v>
      </c>
      <c r="N127" s="56">
        <f>ROUNDDOWN(M127,2)</f>
        <v>0.83</v>
      </c>
      <c r="O127" s="57">
        <v>18.829999999999998</v>
      </c>
      <c r="P127" s="58">
        <f>IF(Y127="Y",Z127,O127)</f>
        <v>18.829999999999998</v>
      </c>
      <c r="Q127" s="25"/>
      <c r="S127" s="57">
        <v>13.51</v>
      </c>
      <c r="T127" s="57">
        <v>14.26</v>
      </c>
      <c r="U127" s="55">
        <f>IFERROR((T127-S127)/S127,0)</f>
        <v>5.5514433752775726E-2</v>
      </c>
      <c r="V127" s="54" t="str">
        <f>IF(U127&lt;-0.05,"Y","N")</f>
        <v>N</v>
      </c>
      <c r="W127" s="55">
        <f>IF(T127=0,0,(O127-T127)/T127)</f>
        <v>0.32047685834502093</v>
      </c>
      <c r="X127" s="54" t="str">
        <f>IF(W127&lt;-0.05,"Y","N")</f>
        <v>N</v>
      </c>
      <c r="Y127" s="54" t="str">
        <f>IF(AND(V127="Y",X127="Y"),"Y","N")</f>
        <v>N</v>
      </c>
      <c r="Z127" s="58">
        <f>ROUNDUP(T127*0.95,2)</f>
        <v>13.549999999999999</v>
      </c>
      <c r="AC127" s="25"/>
      <c r="AE127" s="25"/>
    </row>
    <row r="128" spans="1:31">
      <c r="A128" s="42" t="s">
        <v>155</v>
      </c>
      <c r="B128" s="43">
        <v>6009930</v>
      </c>
      <c r="C128" s="43">
        <v>145405</v>
      </c>
      <c r="D128" s="43">
        <v>0</v>
      </c>
      <c r="E128" s="44">
        <v>3.3960400000000002</v>
      </c>
      <c r="F128" s="44">
        <f>$F$5</f>
        <v>0.71220000000000006</v>
      </c>
      <c r="G128" s="44">
        <v>5.0367899999999999</v>
      </c>
      <c r="H128" s="44">
        <f>$H$5</f>
        <v>3.79</v>
      </c>
      <c r="I128" s="44">
        <f>$I$5</f>
        <v>3.8489599999999999</v>
      </c>
      <c r="J128" s="44">
        <f>ROUND(F128*G128*(H128/I128),5)</f>
        <v>3.5322499999999999</v>
      </c>
      <c r="K128" s="44">
        <v>3.2860900000000002</v>
      </c>
      <c r="L128" s="44">
        <f>IF($J128=0,$K128,IF($K128=0,$J128,IF($J128&lt;$K128,$J128,ROUND(($J128*$L$5)+($K128*$L$4),5))))</f>
        <v>3.5322499999999999</v>
      </c>
      <c r="M128" s="45">
        <f>IFERROR(E128/L128,0)</f>
        <v>0.96143817679949051</v>
      </c>
      <c r="N128" s="46">
        <f>ROUNDDOWN(M128,2)</f>
        <v>0.96</v>
      </c>
      <c r="O128" s="47">
        <v>28.38</v>
      </c>
      <c r="P128" s="48">
        <f>IF(Y128="Y",Z128,O128)</f>
        <v>28.38</v>
      </c>
      <c r="Q128" s="25"/>
      <c r="S128" s="47">
        <v>33.71</v>
      </c>
      <c r="T128" s="47">
        <v>28.38</v>
      </c>
      <c r="U128" s="45">
        <f>IFERROR((T128-S128)/S128,0)</f>
        <v>-0.1581133194897657</v>
      </c>
      <c r="V128" s="44" t="str">
        <f>IF(U128&lt;-0.05,"Y","N")</f>
        <v>Y</v>
      </c>
      <c r="W128" s="45">
        <f>IF(T128=0,0,(O128-T128)/T128)</f>
        <v>0</v>
      </c>
      <c r="X128" s="44" t="str">
        <f>IF(W128&lt;-0.05,"Y","N")</f>
        <v>N</v>
      </c>
      <c r="Y128" s="44" t="str">
        <f>IF(AND(V128="Y",X128="Y"),"Y","N")</f>
        <v>N</v>
      </c>
      <c r="Z128" s="48">
        <f>ROUNDUP(T128*0.95,2)</f>
        <v>26.970000000000002</v>
      </c>
      <c r="AC128" s="25"/>
      <c r="AE128" s="25"/>
    </row>
    <row r="129" spans="1:31">
      <c r="A129" s="34" t="s">
        <v>156</v>
      </c>
      <c r="B129" s="41">
        <v>6001143</v>
      </c>
      <c r="C129" s="41">
        <v>145784</v>
      </c>
      <c r="D129" s="41">
        <v>0</v>
      </c>
      <c r="E129" s="2">
        <v>1.91161</v>
      </c>
      <c r="F129" s="2">
        <f>$F$5</f>
        <v>0.71220000000000006</v>
      </c>
      <c r="G129" s="2">
        <v>4.8534499999999996</v>
      </c>
      <c r="H129" s="2">
        <f>$H$5</f>
        <v>3.79</v>
      </c>
      <c r="I129" s="2">
        <f>$I$5</f>
        <v>3.8489599999999999</v>
      </c>
      <c r="J129" s="2">
        <f>ROUND(F129*G129*(H129/I129),5)</f>
        <v>3.40368</v>
      </c>
      <c r="K129" s="2">
        <v>2.46828</v>
      </c>
      <c r="L129" s="2">
        <f>IF($J129=0,$K129,IF($K129=0,$J129,IF($J129&lt;$K129,$J129,ROUND(($J129*$L$5)+($K129*$L$4),5))))</f>
        <v>3.40368</v>
      </c>
      <c r="M129" s="49">
        <f>IFERROR(E129/L129,0)</f>
        <v>0.56163035302966202</v>
      </c>
      <c r="N129" s="38">
        <f>ROUNDDOWN(M129,2)</f>
        <v>0.56000000000000005</v>
      </c>
      <c r="O129" s="50">
        <v>0</v>
      </c>
      <c r="P129" s="51">
        <f>IF(Y129="Y",Z129,O129)</f>
        <v>0</v>
      </c>
      <c r="Q129" s="25"/>
      <c r="S129" s="50">
        <v>0</v>
      </c>
      <c r="T129" s="50">
        <v>0</v>
      </c>
      <c r="U129" s="49">
        <f>IFERROR((T129-S129)/S129,0)</f>
        <v>0</v>
      </c>
      <c r="V129" s="2" t="str">
        <f>IF(U129&lt;-0.05,"Y","N")</f>
        <v>N</v>
      </c>
      <c r="W129" s="49">
        <f>IF(T129=0,0,(O129-T129)/T129)</f>
        <v>0</v>
      </c>
      <c r="X129" s="2" t="str">
        <f>IF(W129&lt;-0.05,"Y","N")</f>
        <v>N</v>
      </c>
      <c r="Y129" s="2" t="str">
        <f>IF(AND(V129="Y",X129="Y"),"Y","N")</f>
        <v>N</v>
      </c>
      <c r="Z129" s="51">
        <f>ROUNDUP(T129*0.95,2)</f>
        <v>0</v>
      </c>
      <c r="AC129" s="25"/>
      <c r="AE129" s="25"/>
    </row>
    <row r="130" spans="1:31">
      <c r="A130" s="34" t="s">
        <v>157</v>
      </c>
      <c r="B130" s="41">
        <v>6016794</v>
      </c>
      <c r="C130" s="41">
        <v>146160</v>
      </c>
      <c r="D130" s="41">
        <v>0</v>
      </c>
      <c r="E130" s="2">
        <v>4.5387700000000004</v>
      </c>
      <c r="F130" s="2">
        <f>$F$5</f>
        <v>0.71220000000000006</v>
      </c>
      <c r="G130" s="2">
        <v>4.2689700000000004</v>
      </c>
      <c r="H130" s="2">
        <f>$H$5</f>
        <v>3.79</v>
      </c>
      <c r="I130" s="2">
        <f>$I$5</f>
        <v>3.8489599999999999</v>
      </c>
      <c r="J130" s="2">
        <f>ROUND(F130*G130*(H130/I130),5)</f>
        <v>2.9937900000000002</v>
      </c>
      <c r="K130" s="2">
        <v>2.8999199999999998</v>
      </c>
      <c r="L130" s="2">
        <f>IF($J130=0,$K130,IF($K130=0,$J130,IF($J130&lt;$K130,$J130,ROUND(($J130*$L$5)+($K130*$L$4),5))))</f>
        <v>2.9937900000000002</v>
      </c>
      <c r="M130" s="49">
        <f>IFERROR(E130/L130,0)</f>
        <v>1.5160615808056011</v>
      </c>
      <c r="N130" s="38">
        <f>ROUNDDOWN(M130,2)</f>
        <v>1.51</v>
      </c>
      <c r="O130" s="50">
        <v>38.68</v>
      </c>
      <c r="P130" s="51">
        <f>IF(Y130="Y",Z130,O130)</f>
        <v>38.68</v>
      </c>
      <c r="Q130" s="25"/>
      <c r="S130" s="50">
        <v>38.68</v>
      </c>
      <c r="T130" s="50">
        <v>38.68</v>
      </c>
      <c r="U130" s="49">
        <f>IFERROR((T130-S130)/S130,0)</f>
        <v>0</v>
      </c>
      <c r="V130" s="2" t="str">
        <f>IF(U130&lt;-0.05,"Y","N")</f>
        <v>N</v>
      </c>
      <c r="W130" s="49">
        <f>IF(T130=0,0,(O130-T130)/T130)</f>
        <v>0</v>
      </c>
      <c r="X130" s="2" t="str">
        <f>IF(W130&lt;-0.05,"Y","N")</f>
        <v>N</v>
      </c>
      <c r="Y130" s="2" t="str">
        <f>IF(AND(V130="Y",X130="Y"),"Y","N")</f>
        <v>N</v>
      </c>
      <c r="Z130" s="51">
        <f>ROUNDUP(T130*0.95,2)</f>
        <v>36.75</v>
      </c>
      <c r="AC130" s="25"/>
      <c r="AE130" s="25"/>
    </row>
    <row r="131" spans="1:31">
      <c r="A131" s="34" t="s">
        <v>158</v>
      </c>
      <c r="B131" s="41">
        <v>6001168</v>
      </c>
      <c r="C131" s="41">
        <v>145208</v>
      </c>
      <c r="D131" s="41">
        <v>0</v>
      </c>
      <c r="E131" s="2">
        <v>2.9946899999999999</v>
      </c>
      <c r="F131" s="2">
        <f>$F$5</f>
        <v>0.71220000000000006</v>
      </c>
      <c r="G131" s="2">
        <v>5.0860099999999999</v>
      </c>
      <c r="H131" s="2">
        <f>$H$5</f>
        <v>3.79</v>
      </c>
      <c r="I131" s="2">
        <f>$I$5</f>
        <v>3.8489599999999999</v>
      </c>
      <c r="J131" s="2">
        <f>ROUND(F131*G131*(H131/I131),5)</f>
        <v>3.56677</v>
      </c>
      <c r="K131" s="2">
        <v>3.7164100000000002</v>
      </c>
      <c r="L131" s="2">
        <f>IF($J131=0,$K131,IF($K131=0,$J131,IF($J131&lt;$K131,$J131,ROUND(($J131*$L$5)+($K131*$L$4),5))))</f>
        <v>3.56677</v>
      </c>
      <c r="M131" s="49">
        <f>IFERROR(E131/L131,0)</f>
        <v>0.8396083851776257</v>
      </c>
      <c r="N131" s="38">
        <f>ROUNDDOWN(M131,2)</f>
        <v>0.83</v>
      </c>
      <c r="O131" s="50">
        <v>18.829999999999998</v>
      </c>
      <c r="P131" s="51">
        <f>IF(Y131="Y",Z131,O131)</f>
        <v>19.360000000000003</v>
      </c>
      <c r="Q131" s="25"/>
      <c r="S131" s="50">
        <v>23.46</v>
      </c>
      <c r="T131" s="50">
        <v>20.37</v>
      </c>
      <c r="U131" s="49">
        <f>IFERROR((T131-S131)/S131,0)</f>
        <v>-0.13171355498721227</v>
      </c>
      <c r="V131" s="2" t="str">
        <f>IF(U131&lt;-0.05,"Y","N")</f>
        <v>Y</v>
      </c>
      <c r="W131" s="49">
        <f>IF(T131=0,0,(O131-T131)/T131)</f>
        <v>-7.5601374570446869E-2</v>
      </c>
      <c r="X131" s="2" t="str">
        <f>IF(W131&lt;-0.05,"Y","N")</f>
        <v>Y</v>
      </c>
      <c r="Y131" s="2" t="str">
        <f>IF(AND(V131="Y",X131="Y"),"Y","N")</f>
        <v>Y</v>
      </c>
      <c r="Z131" s="51">
        <f>ROUNDUP(T131*0.95,2)</f>
        <v>19.360000000000003</v>
      </c>
      <c r="AC131" s="25"/>
      <c r="AE131" s="25"/>
    </row>
    <row r="132" spans="1:31">
      <c r="A132" s="52" t="s">
        <v>159</v>
      </c>
      <c r="B132" s="53">
        <v>6000353</v>
      </c>
      <c r="C132" s="53">
        <v>145420</v>
      </c>
      <c r="D132" s="53">
        <v>0</v>
      </c>
      <c r="E132" s="54">
        <v>3.0137800000000001</v>
      </c>
      <c r="F132" s="54">
        <f>$F$5</f>
        <v>0.71220000000000006</v>
      </c>
      <c r="G132" s="54">
        <v>5.1616400000000002</v>
      </c>
      <c r="H132" s="54">
        <f>$H$5</f>
        <v>3.79</v>
      </c>
      <c r="I132" s="54">
        <f>$I$5</f>
        <v>3.8489599999999999</v>
      </c>
      <c r="J132" s="54">
        <f>ROUND(F132*G132*(H132/I132),5)</f>
        <v>3.6198100000000002</v>
      </c>
      <c r="K132" s="54">
        <v>3.28911</v>
      </c>
      <c r="L132" s="54">
        <f>IF($J132=0,$K132,IF($K132=0,$J132,IF($J132&lt;$K132,$J132,ROUND(($J132*$L$5)+($K132*$L$4),5))))</f>
        <v>3.6198100000000002</v>
      </c>
      <c r="M132" s="55">
        <f>IFERROR(E132/L132,0)</f>
        <v>0.83257961053204455</v>
      </c>
      <c r="N132" s="56">
        <f>ROUNDDOWN(M132,2)</f>
        <v>0.83</v>
      </c>
      <c r="O132" s="57">
        <v>18.829999999999998</v>
      </c>
      <c r="P132" s="58">
        <f>IF(Y132="Y",Z132,O132)</f>
        <v>22.290000000000003</v>
      </c>
      <c r="Q132" s="25"/>
      <c r="S132" s="57">
        <v>27.07</v>
      </c>
      <c r="T132" s="57">
        <v>23.46</v>
      </c>
      <c r="U132" s="55">
        <f>IFERROR((T132-S132)/S132,0)</f>
        <v>-0.13335796084226079</v>
      </c>
      <c r="V132" s="54" t="str">
        <f>IF(U132&lt;-0.05,"Y","N")</f>
        <v>Y</v>
      </c>
      <c r="W132" s="55">
        <f>IF(T132=0,0,(O132-T132)/T132)</f>
        <v>-0.19735720375106575</v>
      </c>
      <c r="X132" s="54" t="str">
        <f>IF(W132&lt;-0.05,"Y","N")</f>
        <v>Y</v>
      </c>
      <c r="Y132" s="54" t="str">
        <f>IF(AND(V132="Y",X132="Y"),"Y","N")</f>
        <v>Y</v>
      </c>
      <c r="Z132" s="58">
        <f>ROUNDUP(T132*0.95,2)</f>
        <v>22.290000000000003</v>
      </c>
      <c r="AC132" s="25"/>
      <c r="AE132" s="25"/>
    </row>
    <row r="133" spans="1:31">
      <c r="A133" t="s">
        <v>160</v>
      </c>
      <c r="B133" s="41">
        <v>6014955</v>
      </c>
      <c r="C133" s="41">
        <v>146061</v>
      </c>
      <c r="D133" s="41">
        <v>0</v>
      </c>
      <c r="E133" s="2">
        <v>4.2936899999999998</v>
      </c>
      <c r="F133" s="2">
        <f>$F$5</f>
        <v>0.71220000000000006</v>
      </c>
      <c r="G133" s="2">
        <v>3.8498000000000001</v>
      </c>
      <c r="H133" s="2">
        <f>$H$5</f>
        <v>3.79</v>
      </c>
      <c r="I133" s="2">
        <f>$I$5</f>
        <v>3.8489599999999999</v>
      </c>
      <c r="J133" s="2">
        <f>ROUND(F133*G133*(H133/I133),5)</f>
        <v>2.69983</v>
      </c>
      <c r="K133" s="2">
        <v>3.06359</v>
      </c>
      <c r="L133" s="2">
        <f>IF($J133=0,$K133,IF($K133=0,$J133,IF($J133&lt;$K133,$J133,ROUND(($J133*$L$5)+($K133*$L$4),5))))</f>
        <v>2.69983</v>
      </c>
      <c r="M133" s="49">
        <f>IFERROR(E133/L133,0)</f>
        <v>1.5903556890619039</v>
      </c>
      <c r="N133" s="38">
        <f>ROUNDDOWN(M133,2)</f>
        <v>1.59</v>
      </c>
      <c r="O133" s="50">
        <v>38.68</v>
      </c>
      <c r="P133" s="51">
        <f>IF(Y133="Y",Z133,O133)</f>
        <v>38.68</v>
      </c>
      <c r="Q133" s="25"/>
      <c r="S133" s="50">
        <v>38.68</v>
      </c>
      <c r="T133" s="50">
        <v>38.68</v>
      </c>
      <c r="U133" s="49">
        <f>IFERROR((T133-S133)/S133,0)</f>
        <v>0</v>
      </c>
      <c r="V133" s="2" t="str">
        <f>IF(U133&lt;-0.05,"Y","N")</f>
        <v>N</v>
      </c>
      <c r="W133" s="49">
        <f>IF(T133=0,0,(O133-T133)/T133)</f>
        <v>0</v>
      </c>
      <c r="X133" s="2" t="str">
        <f>IF(W133&lt;-0.05,"Y","N")</f>
        <v>N</v>
      </c>
      <c r="Y133" s="2" t="str">
        <f>IF(AND(V133="Y",X133="Y"),"Y","N")</f>
        <v>N</v>
      </c>
      <c r="Z133" s="51">
        <f>ROUNDUP(T133*0.95,2)</f>
        <v>36.75</v>
      </c>
      <c r="AC133" s="25"/>
      <c r="AE133" s="25"/>
    </row>
    <row r="134" spans="1:31">
      <c r="A134" s="34" t="s">
        <v>161</v>
      </c>
      <c r="B134" s="41">
        <v>6001242</v>
      </c>
      <c r="C134" s="41">
        <v>145285</v>
      </c>
      <c r="D134" s="41">
        <v>0</v>
      </c>
      <c r="E134" s="2">
        <v>2.8068499999999998</v>
      </c>
      <c r="F134" s="2">
        <f>$F$5</f>
        <v>0.71220000000000006</v>
      </c>
      <c r="G134" s="2">
        <v>3.9136500000000001</v>
      </c>
      <c r="H134" s="2">
        <f>$H$5</f>
        <v>3.79</v>
      </c>
      <c r="I134" s="2">
        <f>$I$5</f>
        <v>3.8489599999999999</v>
      </c>
      <c r="J134" s="2">
        <f>ROUND(F134*G134*(H134/I134),5)</f>
        <v>2.7446000000000002</v>
      </c>
      <c r="K134" s="2">
        <v>3.0331899999999998</v>
      </c>
      <c r="L134" s="2">
        <f>IF($J134=0,$K134,IF($K134=0,$J134,IF($J134&lt;$K134,$J134,ROUND(($J134*$L$5)+($K134*$L$4),5))))</f>
        <v>2.7446000000000002</v>
      </c>
      <c r="M134" s="49">
        <f>IFERROR(E134/L134,0)</f>
        <v>1.0226809006776942</v>
      </c>
      <c r="N134" s="38">
        <f>ROUNDDOWN(M134,2)</f>
        <v>1.02</v>
      </c>
      <c r="O134" s="50">
        <v>32.07</v>
      </c>
      <c r="P134" s="51">
        <f>IF(Y134="Y",Z134,O134)</f>
        <v>32.07</v>
      </c>
      <c r="Q134" s="25"/>
      <c r="S134" s="50">
        <v>34.799999999999997</v>
      </c>
      <c r="T134" s="50">
        <v>29.68</v>
      </c>
      <c r="U134" s="49">
        <f>IFERROR((T134-S134)/S134,0)</f>
        <v>-0.14712643678160914</v>
      </c>
      <c r="V134" s="2" t="str">
        <f>IF(U134&lt;-0.05,"Y","N")</f>
        <v>Y</v>
      </c>
      <c r="W134" s="49">
        <f>IF(T134=0,0,(O134-T134)/T134)</f>
        <v>8.0525606469002711E-2</v>
      </c>
      <c r="X134" s="2" t="str">
        <f>IF(W134&lt;-0.05,"Y","N")</f>
        <v>N</v>
      </c>
      <c r="Y134" s="2" t="str">
        <f>IF(AND(V134="Y",X134="Y"),"Y","N")</f>
        <v>N</v>
      </c>
      <c r="Z134" s="51">
        <f>ROUNDUP(T134*0.95,2)</f>
        <v>28.200000000000003</v>
      </c>
      <c r="AC134" s="25"/>
      <c r="AE134" s="25"/>
    </row>
    <row r="135" spans="1:31">
      <c r="A135" s="34" t="s">
        <v>162</v>
      </c>
      <c r="B135" s="41">
        <v>6001127</v>
      </c>
      <c r="C135" s="41">
        <v>145211</v>
      </c>
      <c r="D135" s="41">
        <v>0</v>
      </c>
      <c r="E135" s="2">
        <v>2.4962599999999999</v>
      </c>
      <c r="F135" s="2">
        <f>$F$5</f>
        <v>0.71220000000000006</v>
      </c>
      <c r="G135" s="2">
        <v>5.44285</v>
      </c>
      <c r="H135" s="2">
        <f>$H$5</f>
        <v>3.79</v>
      </c>
      <c r="I135" s="2">
        <f>$I$5</f>
        <v>3.8489599999999999</v>
      </c>
      <c r="J135" s="2">
        <f>ROUND(F135*G135*(H135/I135),5)</f>
        <v>3.8170199999999999</v>
      </c>
      <c r="K135" s="2">
        <v>3.2260300000000002</v>
      </c>
      <c r="L135" s="2">
        <f>IF($J135=0,$K135,IF($K135=0,$J135,IF($J135&lt;$K135,$J135,ROUND(($J135*$L$5)+($K135*$L$4),5))))</f>
        <v>3.8170199999999999</v>
      </c>
      <c r="M135" s="49">
        <f>IFERROR(E135/L135,0)</f>
        <v>0.65398137814315882</v>
      </c>
      <c r="N135" s="38">
        <f>ROUNDDOWN(M135,2)</f>
        <v>0.65</v>
      </c>
      <c r="O135" s="50">
        <v>0</v>
      </c>
      <c r="P135" s="51">
        <f>IF(Y135="Y",Z135,O135)</f>
        <v>0</v>
      </c>
      <c r="Q135" s="25"/>
      <c r="S135" s="50">
        <v>35.35</v>
      </c>
      <c r="T135" s="50">
        <v>36.89</v>
      </c>
      <c r="U135" s="49">
        <f>IFERROR((T135-S135)/S135,0)</f>
        <v>4.3564356435643541E-2</v>
      </c>
      <c r="V135" s="2" t="str">
        <f>IF(U135&lt;-0.05,"Y","N")</f>
        <v>N</v>
      </c>
      <c r="W135" s="49">
        <f>IF(T135=0,0,(O135-T135)/T135)</f>
        <v>-1</v>
      </c>
      <c r="X135" s="2" t="str">
        <f>IF(W135&lt;-0.05,"Y","N")</f>
        <v>Y</v>
      </c>
      <c r="Y135" s="2" t="str">
        <f>IF(AND(V135="Y",X135="Y"),"Y","N")</f>
        <v>N</v>
      </c>
      <c r="Z135" s="51">
        <f>ROUNDUP(T135*0.95,2)</f>
        <v>35.049999999999997</v>
      </c>
      <c r="AC135" s="25"/>
      <c r="AE135" s="25"/>
    </row>
    <row r="136" spans="1:31">
      <c r="A136" s="34" t="s">
        <v>163</v>
      </c>
      <c r="B136" s="41">
        <v>6001259</v>
      </c>
      <c r="C136" s="41">
        <v>145219</v>
      </c>
      <c r="D136" s="41">
        <v>0</v>
      </c>
      <c r="E136" s="2">
        <v>4.55532</v>
      </c>
      <c r="F136" s="2">
        <f>$F$5</f>
        <v>0.71220000000000006</v>
      </c>
      <c r="G136" s="2">
        <v>4.2377399999999996</v>
      </c>
      <c r="H136" s="2">
        <f>$H$5</f>
        <v>3.79</v>
      </c>
      <c r="I136" s="2">
        <f>$I$5</f>
        <v>3.8489599999999999</v>
      </c>
      <c r="J136" s="2">
        <f>ROUND(F136*G136*(H136/I136),5)</f>
        <v>2.9718900000000001</v>
      </c>
      <c r="K136" s="2">
        <v>3.3788299999999998</v>
      </c>
      <c r="L136" s="2">
        <f>IF($J136=0,$K136,IF($K136=0,$J136,IF($J136&lt;$K136,$J136,ROUND(($J136*$L$5)+($K136*$L$4),5))))</f>
        <v>2.9718900000000001</v>
      </c>
      <c r="M136" s="49">
        <f>IFERROR(E136/L136,0)</f>
        <v>1.5328023580953534</v>
      </c>
      <c r="N136" s="38">
        <f>ROUNDDOWN(M136,2)</f>
        <v>1.53</v>
      </c>
      <c r="O136" s="50">
        <v>38.68</v>
      </c>
      <c r="P136" s="51">
        <f>IF(Y136="Y",Z136,O136)</f>
        <v>38.68</v>
      </c>
      <c r="Q136" s="25"/>
      <c r="S136" s="50">
        <v>38.68</v>
      </c>
      <c r="T136" s="50">
        <v>38.68</v>
      </c>
      <c r="U136" s="49">
        <f>IFERROR((T136-S136)/S136,0)</f>
        <v>0</v>
      </c>
      <c r="V136" s="2" t="str">
        <f>IF(U136&lt;-0.05,"Y","N")</f>
        <v>N</v>
      </c>
      <c r="W136" s="49">
        <f>IF(T136=0,0,(O136-T136)/T136)</f>
        <v>0</v>
      </c>
      <c r="X136" s="2" t="str">
        <f>IF(W136&lt;-0.05,"Y","N")</f>
        <v>N</v>
      </c>
      <c r="Y136" s="2" t="str">
        <f>IF(AND(V136="Y",X136="Y"),"Y","N")</f>
        <v>N</v>
      </c>
      <c r="Z136" s="51">
        <f>ROUNDUP(T136*0.95,2)</f>
        <v>36.75</v>
      </c>
      <c r="AC136" s="25"/>
      <c r="AE136" s="25"/>
    </row>
    <row r="137" spans="1:31">
      <c r="A137" s="34" t="s">
        <v>164</v>
      </c>
      <c r="B137" s="41">
        <v>6014674</v>
      </c>
      <c r="C137" s="41">
        <v>145910</v>
      </c>
      <c r="D137" s="41">
        <v>0</v>
      </c>
      <c r="E137" s="2">
        <v>2.7406299999999999</v>
      </c>
      <c r="F137" s="2">
        <f>$F$5</f>
        <v>0.71220000000000006</v>
      </c>
      <c r="G137" s="2">
        <v>3.4126799999999999</v>
      </c>
      <c r="H137" s="2">
        <f>$H$5</f>
        <v>3.79</v>
      </c>
      <c r="I137" s="2">
        <f>$I$5</f>
        <v>3.8489599999999999</v>
      </c>
      <c r="J137" s="2">
        <f>ROUND(F137*G137*(H137/I137),5)</f>
        <v>2.3932799999999999</v>
      </c>
      <c r="K137" s="2">
        <v>3.2936000000000001</v>
      </c>
      <c r="L137" s="2">
        <f>IF($J137=0,$K137,IF($K137=0,$J137,IF($J137&lt;$K137,$J137,ROUND(($J137*$L$5)+($K137*$L$4),5))))</f>
        <v>2.3932799999999999</v>
      </c>
      <c r="M137" s="49">
        <f>IFERROR(E137/L137,0)</f>
        <v>1.1451355461960155</v>
      </c>
      <c r="N137" s="38">
        <f>ROUNDDOWN(M137,2)</f>
        <v>1.1399999999999999</v>
      </c>
      <c r="O137" s="50">
        <v>37.04</v>
      </c>
      <c r="P137" s="51">
        <f>IF(Y137="Y",Z137,O137)</f>
        <v>37.04</v>
      </c>
      <c r="Q137" s="25"/>
      <c r="S137" s="50">
        <v>38.53</v>
      </c>
      <c r="T137" s="50">
        <v>38.380000000000003</v>
      </c>
      <c r="U137" s="49">
        <f>IFERROR((T137-S137)/S137,0)</f>
        <v>-3.893070334804012E-3</v>
      </c>
      <c r="V137" s="2" t="str">
        <f>IF(U137&lt;-0.05,"Y","N")</f>
        <v>N</v>
      </c>
      <c r="W137" s="49">
        <f>IF(T137=0,0,(O137-T137)/T137)</f>
        <v>-3.4914017717561315E-2</v>
      </c>
      <c r="X137" s="2" t="str">
        <f>IF(W137&lt;-0.05,"Y","N")</f>
        <v>N</v>
      </c>
      <c r="Y137" s="2" t="str">
        <f>IF(AND(V137="Y",X137="Y"),"Y","N")</f>
        <v>N</v>
      </c>
      <c r="Z137" s="51">
        <f>ROUNDUP(T137*0.95,2)</f>
        <v>36.47</v>
      </c>
      <c r="AC137" s="25"/>
      <c r="AE137" s="25"/>
    </row>
    <row r="138" spans="1:31">
      <c r="A138" s="52" t="s">
        <v>165</v>
      </c>
      <c r="B138" s="53">
        <v>6001333</v>
      </c>
      <c r="C138" s="53">
        <v>145625</v>
      </c>
      <c r="D138" s="53">
        <v>0</v>
      </c>
      <c r="E138" s="54">
        <v>2.2331099999999999</v>
      </c>
      <c r="F138" s="54">
        <f>$F$5</f>
        <v>0.71220000000000006</v>
      </c>
      <c r="G138" s="54">
        <v>4.8828300000000002</v>
      </c>
      <c r="H138" s="54">
        <f>$H$5</f>
        <v>3.79</v>
      </c>
      <c r="I138" s="54">
        <f>$I$5</f>
        <v>3.8489599999999999</v>
      </c>
      <c r="J138" s="54">
        <f>ROUND(F138*G138*(H138/I138),5)</f>
        <v>3.42428</v>
      </c>
      <c r="K138" s="54">
        <v>3.1197499999999998</v>
      </c>
      <c r="L138" s="54">
        <f>IF($J138=0,$K138,IF($K138=0,$J138,IF($J138&lt;$K138,$J138,ROUND(($J138*$L$5)+($K138*$L$4),5))))</f>
        <v>3.42428</v>
      </c>
      <c r="M138" s="55">
        <f>IFERROR(E138/L138,0)</f>
        <v>0.65214001191491344</v>
      </c>
      <c r="N138" s="56">
        <f>ROUNDDOWN(M138,2)</f>
        <v>0.65</v>
      </c>
      <c r="O138" s="57">
        <v>0</v>
      </c>
      <c r="P138" s="58">
        <f>IF(Y138="Y",Z138,O138)</f>
        <v>0</v>
      </c>
      <c r="Q138" s="25"/>
      <c r="S138" s="57">
        <v>0</v>
      </c>
      <c r="T138" s="57">
        <v>0</v>
      </c>
      <c r="U138" s="55">
        <f>IFERROR((T138-S138)/S138,0)</f>
        <v>0</v>
      </c>
      <c r="V138" s="54" t="str">
        <f>IF(U138&lt;-0.05,"Y","N")</f>
        <v>N</v>
      </c>
      <c r="W138" s="55">
        <f>IF(T138=0,0,(O138-T138)/T138)</f>
        <v>0</v>
      </c>
      <c r="X138" s="54" t="str">
        <f>IF(W138&lt;-0.05,"Y","N")</f>
        <v>N</v>
      </c>
      <c r="Y138" s="54" t="str">
        <f>IF(AND(V138="Y",X138="Y"),"Y","N")</f>
        <v>N</v>
      </c>
      <c r="Z138" s="58">
        <f>ROUNDUP(T138*0.95,2)</f>
        <v>0</v>
      </c>
      <c r="AC138" s="25"/>
      <c r="AE138" s="25"/>
    </row>
    <row r="139" spans="1:31">
      <c r="A139" s="42" t="s">
        <v>166</v>
      </c>
      <c r="B139" s="43">
        <v>6014401</v>
      </c>
      <c r="C139" s="43">
        <v>145846</v>
      </c>
      <c r="D139" s="43">
        <v>0</v>
      </c>
      <c r="E139" s="44">
        <v>2.81046</v>
      </c>
      <c r="F139" s="44">
        <f>$F$5</f>
        <v>0.71220000000000006</v>
      </c>
      <c r="G139" s="44">
        <v>5.1761600000000003</v>
      </c>
      <c r="H139" s="44">
        <f>$H$5</f>
        <v>3.79</v>
      </c>
      <c r="I139" s="44">
        <f>$I$5</f>
        <v>3.8489599999999999</v>
      </c>
      <c r="J139" s="44">
        <f>ROUND(F139*G139*(H139/I139),5)</f>
        <v>3.6299899999999998</v>
      </c>
      <c r="K139" s="44">
        <v>3.4254500000000001</v>
      </c>
      <c r="L139" s="44">
        <f>IF($J139=0,$K139,IF($K139=0,$J139,IF($J139&lt;$K139,$J139,ROUND(($J139*$L$5)+($K139*$L$4),5))))</f>
        <v>3.6299899999999998</v>
      </c>
      <c r="M139" s="45">
        <f>IFERROR(E139/L139,0)</f>
        <v>0.77423353783343762</v>
      </c>
      <c r="N139" s="46">
        <f>ROUNDDOWN(M139,2)</f>
        <v>0.77</v>
      </c>
      <c r="O139" s="47">
        <v>14.26</v>
      </c>
      <c r="P139" s="48">
        <f>IF(Y139="Y",Z139,O139)</f>
        <v>14.26</v>
      </c>
      <c r="Q139" s="25"/>
      <c r="S139" s="47">
        <v>19.600000000000001</v>
      </c>
      <c r="T139" s="47">
        <v>14.26</v>
      </c>
      <c r="U139" s="45">
        <f>IFERROR((T139-S139)/S139,0)</f>
        <v>-0.27244897959183678</v>
      </c>
      <c r="V139" s="44" t="str">
        <f>IF(U139&lt;-0.05,"Y","N")</f>
        <v>Y</v>
      </c>
      <c r="W139" s="45">
        <f>IF(T139=0,0,(O139-T139)/T139)</f>
        <v>0</v>
      </c>
      <c r="X139" s="44" t="str">
        <f>IF(W139&lt;-0.05,"Y","N")</f>
        <v>N</v>
      </c>
      <c r="Y139" s="44" t="str">
        <f>IF(AND(V139="Y",X139="Y"),"Y","N")</f>
        <v>N</v>
      </c>
      <c r="Z139" s="48">
        <f>ROUNDUP(T139*0.95,2)</f>
        <v>13.549999999999999</v>
      </c>
      <c r="AC139" s="25"/>
      <c r="AE139" s="25"/>
    </row>
    <row r="140" spans="1:31">
      <c r="A140" s="34" t="s">
        <v>167</v>
      </c>
      <c r="B140" s="41">
        <v>6009336</v>
      </c>
      <c r="C140" s="41">
        <v>145454</v>
      </c>
      <c r="D140" s="41">
        <v>0</v>
      </c>
      <c r="E140" s="2">
        <v>3.0789499999999999</v>
      </c>
      <c r="F140" s="2">
        <f>$F$5</f>
        <v>0.71220000000000006</v>
      </c>
      <c r="G140" s="2">
        <v>4.5223599999999999</v>
      </c>
      <c r="H140" s="2">
        <f>$H$5</f>
        <v>3.79</v>
      </c>
      <c r="I140" s="2">
        <f>$I$5</f>
        <v>3.8489599999999999</v>
      </c>
      <c r="J140" s="2">
        <f>ROUND(F140*G140*(H140/I140),5)</f>
        <v>3.1714899999999999</v>
      </c>
      <c r="K140" s="2">
        <v>3.0474100000000002</v>
      </c>
      <c r="L140" s="2">
        <f>IF($J140=0,$K140,IF($K140=0,$J140,IF($J140&lt;$K140,$J140,ROUND(($J140*$L$5)+($K140*$L$4),5))))</f>
        <v>3.1714899999999999</v>
      </c>
      <c r="M140" s="49">
        <f>IFERROR(E140/L140,0)</f>
        <v>0.97082128589401195</v>
      </c>
      <c r="N140" s="38">
        <f>ROUNDDOWN(M140,2)</f>
        <v>0.97</v>
      </c>
      <c r="O140" s="50">
        <v>29.03</v>
      </c>
      <c r="P140" s="51">
        <f>IF(Y140="Y",Z140,O140)</f>
        <v>29.03</v>
      </c>
      <c r="Q140" s="25"/>
      <c r="S140" s="50">
        <v>36.74</v>
      </c>
      <c r="T140" s="50">
        <v>35.35</v>
      </c>
      <c r="U140" s="49">
        <f>IFERROR((T140-S140)/S140,0)</f>
        <v>-3.7833424060968984E-2</v>
      </c>
      <c r="V140" s="2" t="str">
        <f>IF(U140&lt;-0.05,"Y","N")</f>
        <v>N</v>
      </c>
      <c r="W140" s="49">
        <f>IF(T140=0,0,(O140-T140)/T140)</f>
        <v>-0.17878359264497878</v>
      </c>
      <c r="X140" s="2" t="str">
        <f>IF(W140&lt;-0.05,"Y","N")</f>
        <v>Y</v>
      </c>
      <c r="Y140" s="2" t="str">
        <f>IF(AND(V140="Y",X140="Y"),"Y","N")</f>
        <v>N</v>
      </c>
      <c r="Z140" s="51">
        <f>ROUNDUP(T140*0.95,2)</f>
        <v>33.589999999999996</v>
      </c>
      <c r="AC140" s="25"/>
      <c r="AE140" s="25"/>
    </row>
    <row r="141" spans="1:31">
      <c r="A141" s="34" t="s">
        <v>168</v>
      </c>
      <c r="B141" s="41">
        <v>6001465</v>
      </c>
      <c r="C141" s="41">
        <v>145679</v>
      </c>
      <c r="D141" s="41">
        <v>0</v>
      </c>
      <c r="E141" s="2">
        <v>3.3122099999999999</v>
      </c>
      <c r="F141" s="2">
        <f>$F$5</f>
        <v>0.71220000000000006</v>
      </c>
      <c r="G141" s="2">
        <v>5.2308599999999998</v>
      </c>
      <c r="H141" s="2">
        <f>$H$5</f>
        <v>3.79</v>
      </c>
      <c r="I141" s="2">
        <f>$I$5</f>
        <v>3.8489599999999999</v>
      </c>
      <c r="J141" s="2">
        <f>ROUND(F141*G141*(H141/I141),5)</f>
        <v>3.6683500000000002</v>
      </c>
      <c r="K141" s="2">
        <v>3.5513499999999998</v>
      </c>
      <c r="L141" s="2">
        <f>IF($J141=0,$K141,IF($K141=0,$J141,IF($J141&lt;$K141,$J141,ROUND(($J141*$L$5)+($K141*$L$4),5))))</f>
        <v>3.6683500000000002</v>
      </c>
      <c r="M141" s="49">
        <f>IFERROR(E141/L141,0)</f>
        <v>0.90291547971158681</v>
      </c>
      <c r="N141" s="38">
        <f>ROUNDDOWN(M141,2)</f>
        <v>0.9</v>
      </c>
      <c r="O141" s="50">
        <v>24.23</v>
      </c>
      <c r="P141" s="51">
        <f>IF(Y141="Y",Z141,O141)</f>
        <v>24.23</v>
      </c>
      <c r="Q141" s="25"/>
      <c r="S141" s="50">
        <v>25</v>
      </c>
      <c r="T141" s="50">
        <v>25.77</v>
      </c>
      <c r="U141" s="49">
        <f>IFERROR((T141-S141)/S141,0)</f>
        <v>3.0799999999999984E-2</v>
      </c>
      <c r="V141" s="2" t="str">
        <f>IF(U141&lt;-0.05,"Y","N")</f>
        <v>N</v>
      </c>
      <c r="W141" s="49">
        <f>IF(T141=0,0,(O141-T141)/T141)</f>
        <v>-5.9759410166860656E-2</v>
      </c>
      <c r="X141" s="2" t="str">
        <f>IF(W141&lt;-0.05,"Y","N")</f>
        <v>Y</v>
      </c>
      <c r="Y141" s="2" t="str">
        <f>IF(AND(V141="Y",X141="Y"),"Y","N")</f>
        <v>N</v>
      </c>
      <c r="Z141" s="51">
        <f>ROUNDUP(T141*0.95,2)</f>
        <v>24.490000000000002</v>
      </c>
      <c r="AC141" s="25"/>
      <c r="AE141" s="25"/>
    </row>
    <row r="142" spans="1:31">
      <c r="A142" s="34" t="s">
        <v>169</v>
      </c>
      <c r="B142" s="41">
        <v>6001473</v>
      </c>
      <c r="C142" s="41">
        <v>145729</v>
      </c>
      <c r="D142" s="41">
        <v>0</v>
      </c>
      <c r="E142" s="2">
        <v>2.9350200000000002</v>
      </c>
      <c r="F142" s="2">
        <f>$F$5</f>
        <v>0.71220000000000006</v>
      </c>
      <c r="G142" s="2">
        <v>4.3540099999999997</v>
      </c>
      <c r="H142" s="2">
        <f>$H$5</f>
        <v>3.79</v>
      </c>
      <c r="I142" s="2">
        <f>$I$5</f>
        <v>3.8489599999999999</v>
      </c>
      <c r="J142" s="2">
        <f>ROUND(F142*G142*(H142/I142),5)</f>
        <v>3.05342</v>
      </c>
      <c r="K142" s="2">
        <v>0</v>
      </c>
      <c r="L142" s="2">
        <f>IF($J142=0,$K142,IF($K142=0,$J142,IF($J142&lt;$K142,$J142,ROUND(($J142*$L$5)+($K142*$L$4),5))))</f>
        <v>3.05342</v>
      </c>
      <c r="M142" s="49">
        <f>IFERROR(E142/L142,0)</f>
        <v>0.9612238080578499</v>
      </c>
      <c r="N142" s="38">
        <f>ROUNDDOWN(M142,2)</f>
        <v>0.96</v>
      </c>
      <c r="O142" s="50">
        <v>28.38</v>
      </c>
      <c r="P142" s="51">
        <f>IF(Y142="Y",Z142,O142)</f>
        <v>30.470000000000002</v>
      </c>
      <c r="Q142" s="25"/>
      <c r="S142" s="50">
        <v>36.44</v>
      </c>
      <c r="T142" s="50">
        <v>32.07</v>
      </c>
      <c r="U142" s="49">
        <f>IFERROR((T142-S142)/S142,0)</f>
        <v>-0.11992316136114153</v>
      </c>
      <c r="V142" s="2" t="str">
        <f>IF(U142&lt;-0.05,"Y","N")</f>
        <v>Y</v>
      </c>
      <c r="W142" s="49">
        <f>IF(T142=0,0,(O142-T142)/T142)</f>
        <v>-0.11506080449017778</v>
      </c>
      <c r="X142" s="2" t="str">
        <f>IF(W142&lt;-0.05,"Y","N")</f>
        <v>Y</v>
      </c>
      <c r="Y142" s="2" t="str">
        <f>IF(AND(V142="Y",X142="Y"),"Y","N")</f>
        <v>Y</v>
      </c>
      <c r="Z142" s="51">
        <f>ROUNDUP(T142*0.95,2)</f>
        <v>30.470000000000002</v>
      </c>
      <c r="AC142" s="25"/>
      <c r="AE142" s="25"/>
    </row>
    <row r="143" spans="1:31">
      <c r="A143" s="52" t="s">
        <v>170</v>
      </c>
      <c r="B143" s="53">
        <v>6016539</v>
      </c>
      <c r="C143" s="53">
        <v>146124</v>
      </c>
      <c r="D143" s="53">
        <v>0</v>
      </c>
      <c r="E143" s="54">
        <v>3.3142100000000001</v>
      </c>
      <c r="F143" s="54">
        <f>$F$5</f>
        <v>0.71220000000000006</v>
      </c>
      <c r="G143" s="54">
        <v>5.8017200000000004</v>
      </c>
      <c r="H143" s="54">
        <f>$H$5</f>
        <v>3.79</v>
      </c>
      <c r="I143" s="54">
        <f>$I$5</f>
        <v>3.8489599999999999</v>
      </c>
      <c r="J143" s="54">
        <f>ROUND(F143*G143*(H143/I143),5)</f>
        <v>4.0686900000000001</v>
      </c>
      <c r="K143" s="54">
        <v>3.5798199999999998</v>
      </c>
      <c r="L143" s="54">
        <f>IF($J143=0,$K143,IF($K143=0,$J143,IF($J143&lt;$K143,$J143,ROUND(($J143*$L$5)+($K143*$L$4),5))))</f>
        <v>4.0686900000000001</v>
      </c>
      <c r="M143" s="55">
        <f>IFERROR(E143/L143,0)</f>
        <v>0.81456439296186245</v>
      </c>
      <c r="N143" s="56">
        <f>ROUNDDOWN(M143,2)</f>
        <v>0.81</v>
      </c>
      <c r="O143" s="57">
        <v>17.29</v>
      </c>
      <c r="P143" s="58">
        <f>IF(Y143="Y",Z143,O143)</f>
        <v>24.490000000000002</v>
      </c>
      <c r="Q143" s="25"/>
      <c r="S143" s="57">
        <v>32.07</v>
      </c>
      <c r="T143" s="57">
        <v>25.77</v>
      </c>
      <c r="U143" s="55">
        <f>IFERROR((T143-S143)/S143,0)</f>
        <v>-0.19644527595884007</v>
      </c>
      <c r="V143" s="54" t="str">
        <f>IF(U143&lt;-0.05,"Y","N")</f>
        <v>Y</v>
      </c>
      <c r="W143" s="55">
        <f>IF(T143=0,0,(O143-T143)/T143)</f>
        <v>-0.32906480403570043</v>
      </c>
      <c r="X143" s="54" t="str">
        <f>IF(W143&lt;-0.05,"Y","N")</f>
        <v>Y</v>
      </c>
      <c r="Y143" s="54" t="str">
        <f>IF(AND(V143="Y",X143="Y"),"Y","N")</f>
        <v>Y</v>
      </c>
      <c r="Z143" s="58">
        <f>ROUNDUP(T143*0.95,2)</f>
        <v>24.490000000000002</v>
      </c>
      <c r="AC143" s="25"/>
      <c r="AE143" s="25"/>
    </row>
    <row r="144" spans="1:31">
      <c r="A144" s="34" t="s">
        <v>171</v>
      </c>
      <c r="B144" s="41">
        <v>6001507</v>
      </c>
      <c r="C144" s="41">
        <v>145323</v>
      </c>
      <c r="D144" s="41">
        <v>0</v>
      </c>
      <c r="E144" s="2">
        <v>3.0971700000000002</v>
      </c>
      <c r="F144" s="2">
        <f>$F$5</f>
        <v>0.71220000000000006</v>
      </c>
      <c r="G144" s="2">
        <v>3.3715000000000002</v>
      </c>
      <c r="H144" s="2">
        <f>$H$5</f>
        <v>3.79</v>
      </c>
      <c r="I144" s="2">
        <f>$I$5</f>
        <v>3.8489599999999999</v>
      </c>
      <c r="J144" s="2">
        <f>ROUND(F144*G144*(H144/I144),5)</f>
        <v>2.3643999999999998</v>
      </c>
      <c r="K144" s="2">
        <v>3.0552100000000002</v>
      </c>
      <c r="L144" s="2">
        <f>IF($J144=0,$K144,IF($K144=0,$J144,IF($J144&lt;$K144,$J144,ROUND(($J144*$L$5)+($K144*$L$4),5))))</f>
        <v>2.3643999999999998</v>
      </c>
      <c r="M144" s="49">
        <f>IFERROR(E144/L144,0)</f>
        <v>1.3099179495855187</v>
      </c>
      <c r="N144" s="38">
        <f>ROUNDDOWN(M144,2)</f>
        <v>1.3</v>
      </c>
      <c r="O144" s="50">
        <v>38.68</v>
      </c>
      <c r="P144" s="51">
        <f>IF(Y144="Y",Z144,O144)</f>
        <v>38.68</v>
      </c>
      <c r="Q144" s="25"/>
      <c r="S144" s="50">
        <v>37.340000000000003</v>
      </c>
      <c r="T144" s="50">
        <v>38.68</v>
      </c>
      <c r="U144" s="49">
        <f>IFERROR((T144-S144)/S144,0)</f>
        <v>3.5886448848419822E-2</v>
      </c>
      <c r="V144" s="2" t="str">
        <f>IF(U144&lt;-0.05,"Y","N")</f>
        <v>N</v>
      </c>
      <c r="W144" s="49">
        <f>IF(T144=0,0,(O144-T144)/T144)</f>
        <v>0</v>
      </c>
      <c r="X144" s="2" t="str">
        <f>IF(W144&lt;-0.05,"Y","N")</f>
        <v>N</v>
      </c>
      <c r="Y144" s="2" t="str">
        <f>IF(AND(V144="Y",X144="Y"),"Y","N")</f>
        <v>N</v>
      </c>
      <c r="Z144" s="51">
        <f>ROUNDUP(T144*0.95,2)</f>
        <v>36.75</v>
      </c>
      <c r="AC144" s="25"/>
      <c r="AE144" s="25"/>
    </row>
    <row r="145" spans="1:31">
      <c r="A145" s="34" t="s">
        <v>172</v>
      </c>
      <c r="B145" s="41">
        <v>6000970</v>
      </c>
      <c r="C145" s="41">
        <v>146117</v>
      </c>
      <c r="D145" s="41">
        <v>0</v>
      </c>
      <c r="E145" s="2">
        <v>3.7775099999999999</v>
      </c>
      <c r="F145" s="2">
        <f>$F$5</f>
        <v>0.71220000000000006</v>
      </c>
      <c r="G145" s="2">
        <v>3.89052</v>
      </c>
      <c r="H145" s="2">
        <f>$H$5</f>
        <v>3.79</v>
      </c>
      <c r="I145" s="2">
        <f>$I$5</f>
        <v>3.8489599999999999</v>
      </c>
      <c r="J145" s="2">
        <f>ROUND(F145*G145*(H145/I145),5)</f>
        <v>2.72838</v>
      </c>
      <c r="K145" s="2">
        <v>2.8960599999999999</v>
      </c>
      <c r="L145" s="2">
        <f>IF($J145=0,$K145,IF($K145=0,$J145,IF($J145&lt;$K145,$J145,ROUND(($J145*$L$5)+($K145*$L$4),5))))</f>
        <v>2.72838</v>
      </c>
      <c r="M145" s="49">
        <f>IFERROR(E145/L145,0)</f>
        <v>1.3845248828975436</v>
      </c>
      <c r="N145" s="38">
        <f>ROUNDDOWN(M145,2)</f>
        <v>1.38</v>
      </c>
      <c r="O145" s="50">
        <v>38.68</v>
      </c>
      <c r="P145" s="51">
        <f>IF(Y145="Y",Z145,O145)</f>
        <v>38.68</v>
      </c>
      <c r="Q145" s="25"/>
      <c r="S145" s="50">
        <v>38.68</v>
      </c>
      <c r="T145" s="50">
        <v>38.68</v>
      </c>
      <c r="U145" s="49">
        <f>IFERROR((T145-S145)/S145,0)</f>
        <v>0</v>
      </c>
      <c r="V145" s="2" t="str">
        <f>IF(U145&lt;-0.05,"Y","N")</f>
        <v>N</v>
      </c>
      <c r="W145" s="49">
        <f>IF(T145=0,0,(O145-T145)/T145)</f>
        <v>0</v>
      </c>
      <c r="X145" s="2" t="str">
        <f>IF(W145&lt;-0.05,"Y","N")</f>
        <v>N</v>
      </c>
      <c r="Y145" s="2" t="str">
        <f>IF(AND(V145="Y",X145="Y"),"Y","N")</f>
        <v>N</v>
      </c>
      <c r="Z145" s="51">
        <f>ROUNDUP(T145*0.95,2)</f>
        <v>36.75</v>
      </c>
      <c r="AC145" s="25"/>
      <c r="AE145" s="25"/>
    </row>
    <row r="146" spans="1:31">
      <c r="A146" s="34" t="s">
        <v>173</v>
      </c>
      <c r="B146" s="41">
        <v>6010227</v>
      </c>
      <c r="C146" s="41">
        <v>145585</v>
      </c>
      <c r="D146" s="41">
        <v>0</v>
      </c>
      <c r="E146" s="2">
        <v>2.8832</v>
      </c>
      <c r="F146" s="2">
        <f>$F$5</f>
        <v>0.71220000000000006</v>
      </c>
      <c r="G146" s="2">
        <v>3.8930500000000001</v>
      </c>
      <c r="H146" s="2">
        <f>$H$5</f>
        <v>3.79</v>
      </c>
      <c r="I146" s="2">
        <f>$I$5</f>
        <v>3.8489599999999999</v>
      </c>
      <c r="J146" s="2">
        <f>ROUND(F146*G146*(H146/I146),5)</f>
        <v>2.7301600000000001</v>
      </c>
      <c r="K146" s="2">
        <v>2.8223799999999999</v>
      </c>
      <c r="L146" s="2">
        <f>IF($J146=0,$K146,IF($K146=0,$J146,IF($J146&lt;$K146,$J146,ROUND(($J146*$L$5)+($K146*$L$4),5))))</f>
        <v>2.7301600000000001</v>
      </c>
      <c r="M146" s="49">
        <f>IFERROR(E146/L146,0)</f>
        <v>1.0560553227649661</v>
      </c>
      <c r="N146" s="38">
        <f>ROUNDDOWN(M146,2)</f>
        <v>1.05</v>
      </c>
      <c r="O146" s="50">
        <v>33.71</v>
      </c>
      <c r="P146" s="51">
        <f>IF(Y146="Y",Z146,O146)</f>
        <v>33.71</v>
      </c>
      <c r="Q146" s="25"/>
      <c r="S146" s="50">
        <v>38.380000000000003</v>
      </c>
      <c r="T146" s="50">
        <v>37.340000000000003</v>
      </c>
      <c r="U146" s="49">
        <f>IFERROR((T146-S146)/S146,0)</f>
        <v>-2.7097446586763916E-2</v>
      </c>
      <c r="V146" s="2" t="str">
        <f>IF(U146&lt;-0.05,"Y","N")</f>
        <v>N</v>
      </c>
      <c r="W146" s="49">
        <f>IF(T146=0,0,(O146-T146)/T146)</f>
        <v>-9.7214783074451055E-2</v>
      </c>
      <c r="X146" s="2" t="str">
        <f>IF(W146&lt;-0.05,"Y","N")</f>
        <v>Y</v>
      </c>
      <c r="Y146" s="2" t="str">
        <f>IF(AND(V146="Y",X146="Y"),"Y","N")</f>
        <v>N</v>
      </c>
      <c r="Z146" s="51">
        <f>ROUNDUP(T146*0.95,2)</f>
        <v>35.479999999999997</v>
      </c>
      <c r="AC146" s="25"/>
      <c r="AE146" s="25"/>
    </row>
    <row r="147" spans="1:31">
      <c r="A147" s="52" t="s">
        <v>174</v>
      </c>
      <c r="B147" s="53">
        <v>6002869</v>
      </c>
      <c r="C147" s="53">
        <v>145571</v>
      </c>
      <c r="D147" s="53">
        <v>0</v>
      </c>
      <c r="E147" s="54">
        <v>2.98108</v>
      </c>
      <c r="F147" s="54">
        <f>$F$5</f>
        <v>0.71220000000000006</v>
      </c>
      <c r="G147" s="54">
        <v>5.01342</v>
      </c>
      <c r="H147" s="54">
        <f>$H$5</f>
        <v>3.79</v>
      </c>
      <c r="I147" s="54">
        <f>$I$5</f>
        <v>3.8489599999999999</v>
      </c>
      <c r="J147" s="54">
        <f>ROUND(F147*G147*(H147/I147),5)</f>
        <v>3.51586</v>
      </c>
      <c r="K147" s="54">
        <v>3.3294100000000002</v>
      </c>
      <c r="L147" s="54">
        <f>IF($J147=0,$K147,IF($K147=0,$J147,IF($J147&lt;$K147,$J147,ROUND(($J147*$L$5)+($K147*$L$4),5))))</f>
        <v>3.51586</v>
      </c>
      <c r="M147" s="55">
        <f>IFERROR(E147/L147,0)</f>
        <v>0.84789496737640291</v>
      </c>
      <c r="N147" s="56">
        <f>ROUNDDOWN(M147,2)</f>
        <v>0.84</v>
      </c>
      <c r="O147" s="57">
        <v>19.600000000000001</v>
      </c>
      <c r="P147" s="58">
        <f>IF(Y147="Y",Z147,O147)</f>
        <v>22.290000000000003</v>
      </c>
      <c r="Q147" s="25"/>
      <c r="S147" s="57">
        <v>26.42</v>
      </c>
      <c r="T147" s="57">
        <v>23.46</v>
      </c>
      <c r="U147" s="55">
        <f>IFERROR((T147-S147)/S147,0)</f>
        <v>-0.11203633610900836</v>
      </c>
      <c r="V147" s="54" t="str">
        <f>IF(U147&lt;-0.05,"Y","N")</f>
        <v>Y</v>
      </c>
      <c r="W147" s="55">
        <f>IF(T147=0,0,(O147-T147)/T147)</f>
        <v>-0.16453537936913892</v>
      </c>
      <c r="X147" s="54" t="str">
        <f>IF(W147&lt;-0.05,"Y","N")</f>
        <v>Y</v>
      </c>
      <c r="Y147" s="54" t="str">
        <f>IF(AND(V147="Y",X147="Y"),"Y","N")</f>
        <v>Y</v>
      </c>
      <c r="Z147" s="58">
        <f>ROUNDUP(T147*0.95,2)</f>
        <v>22.290000000000003</v>
      </c>
      <c r="AC147" s="25"/>
      <c r="AE147" s="25"/>
    </row>
    <row r="148" spans="1:31">
      <c r="A148" s="42" t="s">
        <v>175</v>
      </c>
      <c r="B148" s="43">
        <v>6012587</v>
      </c>
      <c r="C148" s="43">
        <v>145680</v>
      </c>
      <c r="D148" s="43">
        <v>0</v>
      </c>
      <c r="E148" s="44">
        <v>3.07409</v>
      </c>
      <c r="F148" s="44">
        <f>$F$5</f>
        <v>0.71220000000000006</v>
      </c>
      <c r="G148" s="44">
        <v>4.3116399999999997</v>
      </c>
      <c r="H148" s="44">
        <f>$H$5</f>
        <v>3.79</v>
      </c>
      <c r="I148" s="44">
        <f>$I$5</f>
        <v>3.8489599999999999</v>
      </c>
      <c r="J148" s="44">
        <f>ROUND(F148*G148*(H148/I148),5)</f>
        <v>3.0237099999999999</v>
      </c>
      <c r="K148" s="44">
        <v>3.2987199999999999</v>
      </c>
      <c r="L148" s="44">
        <f>IF($J148=0,$K148,IF($K148=0,$J148,IF($J148&lt;$K148,$J148,ROUND(($J148*$L$5)+($K148*$L$4),5))))</f>
        <v>3.0237099999999999</v>
      </c>
      <c r="M148" s="45">
        <f>IFERROR(E148/L148,0)</f>
        <v>1.0166616507535444</v>
      </c>
      <c r="N148" s="46">
        <f>ROUNDDOWN(M148,2)</f>
        <v>1.01</v>
      </c>
      <c r="O148" s="47">
        <v>31.53</v>
      </c>
      <c r="P148" s="48">
        <f>IF(Y148="Y",Z148,O148)</f>
        <v>32.549999999999997</v>
      </c>
      <c r="Q148" s="25"/>
      <c r="S148" s="47">
        <v>36.74</v>
      </c>
      <c r="T148" s="47">
        <v>34.26</v>
      </c>
      <c r="U148" s="45">
        <f>IFERROR((T148-S148)/S148,0)</f>
        <v>-6.7501360914534667E-2</v>
      </c>
      <c r="V148" s="44" t="str">
        <f>IF(U148&lt;-0.05,"Y","N")</f>
        <v>Y</v>
      </c>
      <c r="W148" s="45">
        <f>IF(T148=0,0,(O148-T148)/T148)</f>
        <v>-7.9684763572679423E-2</v>
      </c>
      <c r="X148" s="44" t="str">
        <f>IF(W148&lt;-0.05,"Y","N")</f>
        <v>Y</v>
      </c>
      <c r="Y148" s="44" t="str">
        <f>IF(AND(V148="Y",X148="Y"),"Y","N")</f>
        <v>Y</v>
      </c>
      <c r="Z148" s="48">
        <f>ROUNDUP(T148*0.95,2)</f>
        <v>32.549999999999997</v>
      </c>
      <c r="AC148" s="25"/>
      <c r="AE148" s="25"/>
    </row>
    <row r="149" spans="1:31">
      <c r="A149" s="34" t="s">
        <v>176</v>
      </c>
      <c r="B149" s="41">
        <v>6001523</v>
      </c>
      <c r="C149" s="41">
        <v>146062</v>
      </c>
      <c r="D149" s="41">
        <v>0</v>
      </c>
      <c r="E149" s="2">
        <v>2.9871699999999999</v>
      </c>
      <c r="F149" s="2">
        <f>$F$5</f>
        <v>0.71220000000000006</v>
      </c>
      <c r="G149" s="2">
        <v>3.5968900000000001</v>
      </c>
      <c r="H149" s="2">
        <f>$H$5</f>
        <v>3.79</v>
      </c>
      <c r="I149" s="2">
        <f>$I$5</f>
        <v>3.8489599999999999</v>
      </c>
      <c r="J149" s="2">
        <f>ROUND(F149*G149*(H149/I149),5)</f>
        <v>2.5224600000000001</v>
      </c>
      <c r="K149" s="2">
        <v>3.0018199999999999</v>
      </c>
      <c r="L149" s="2">
        <f>IF($J149=0,$K149,IF($K149=0,$J149,IF($J149&lt;$K149,$J149,ROUND(($J149*$L$5)+($K149*$L$4),5))))</f>
        <v>2.5224600000000001</v>
      </c>
      <c r="M149" s="49">
        <f>IFERROR(E149/L149,0)</f>
        <v>1.1842288876731444</v>
      </c>
      <c r="N149" s="38">
        <f>ROUNDDOWN(M149,2)</f>
        <v>1.18</v>
      </c>
      <c r="O149" s="50">
        <v>37.630000000000003</v>
      </c>
      <c r="P149" s="51">
        <f>IF(Y149="Y",Z149,O149)</f>
        <v>37.630000000000003</v>
      </c>
      <c r="Q149" s="25"/>
      <c r="S149" s="50">
        <v>29.03</v>
      </c>
      <c r="T149" s="50">
        <v>37.340000000000003</v>
      </c>
      <c r="U149" s="49">
        <f>IFERROR((T149-S149)/S149,0)</f>
        <v>0.28625559765759567</v>
      </c>
      <c r="V149" s="2" t="str">
        <f>IF(U149&lt;-0.05,"Y","N")</f>
        <v>N</v>
      </c>
      <c r="W149" s="49">
        <f>IF(T149=0,0,(O149-T149)/T149)</f>
        <v>7.7664702731654826E-3</v>
      </c>
      <c r="X149" s="2" t="str">
        <f>IF(W149&lt;-0.05,"Y","N")</f>
        <v>N</v>
      </c>
      <c r="Y149" s="2" t="str">
        <f>IF(AND(V149="Y",X149="Y"),"Y","N")</f>
        <v>N</v>
      </c>
      <c r="Z149" s="51">
        <f>ROUNDUP(T149*0.95,2)</f>
        <v>35.479999999999997</v>
      </c>
      <c r="AC149" s="25"/>
      <c r="AE149" s="25"/>
    </row>
    <row r="150" spans="1:31">
      <c r="A150" s="34" t="s">
        <v>177</v>
      </c>
      <c r="B150" s="41">
        <v>6001564</v>
      </c>
      <c r="C150" s="41">
        <v>145853</v>
      </c>
      <c r="D150" s="41">
        <v>0</v>
      </c>
      <c r="E150" s="2">
        <v>4.0456200000000004</v>
      </c>
      <c r="F150" s="2">
        <f>$F$5</f>
        <v>0.71220000000000006</v>
      </c>
      <c r="G150" s="2">
        <v>3.48373</v>
      </c>
      <c r="H150" s="2">
        <f>$H$5</f>
        <v>3.79</v>
      </c>
      <c r="I150" s="2">
        <f>$I$5</f>
        <v>3.8489599999999999</v>
      </c>
      <c r="J150" s="2">
        <f>ROUND(F150*G150*(H150/I150),5)</f>
        <v>2.4431099999999999</v>
      </c>
      <c r="K150" s="2">
        <v>3.0018600000000002</v>
      </c>
      <c r="L150" s="2">
        <f>IF($J150=0,$K150,IF($K150=0,$J150,IF($J150&lt;$K150,$J150,ROUND(($J150*$L$5)+($K150*$L$4),5))))</f>
        <v>2.4431099999999999</v>
      </c>
      <c r="M150" s="49">
        <f>IFERROR(E150/L150,0)</f>
        <v>1.6559303510689247</v>
      </c>
      <c r="N150" s="38">
        <f>ROUNDDOWN(M150,2)</f>
        <v>1.65</v>
      </c>
      <c r="O150" s="50">
        <v>38.68</v>
      </c>
      <c r="P150" s="51">
        <f>IF(Y150="Y",Z150,O150)</f>
        <v>38.68</v>
      </c>
      <c r="Q150" s="25"/>
      <c r="S150" s="50">
        <v>38.68</v>
      </c>
      <c r="T150" s="50">
        <v>38.68</v>
      </c>
      <c r="U150" s="49">
        <f>IFERROR((T150-S150)/S150,0)</f>
        <v>0</v>
      </c>
      <c r="V150" s="2" t="str">
        <f>IF(U150&lt;-0.05,"Y","N")</f>
        <v>N</v>
      </c>
      <c r="W150" s="49">
        <f>IF(T150=0,0,(O150-T150)/T150)</f>
        <v>0</v>
      </c>
      <c r="X150" s="2" t="str">
        <f>IF(W150&lt;-0.05,"Y","N")</f>
        <v>N</v>
      </c>
      <c r="Y150" s="2" t="str">
        <f>IF(AND(V150="Y",X150="Y"),"Y","N")</f>
        <v>N</v>
      </c>
      <c r="Z150" s="51">
        <f>ROUNDUP(T150*0.95,2)</f>
        <v>36.75</v>
      </c>
      <c r="AC150" s="25"/>
      <c r="AE150" s="25"/>
    </row>
    <row r="151" spans="1:31">
      <c r="A151" s="34" t="s">
        <v>178</v>
      </c>
      <c r="B151" s="41">
        <v>6001580</v>
      </c>
      <c r="C151" s="41">
        <v>145648</v>
      </c>
      <c r="D151" s="41">
        <v>0</v>
      </c>
      <c r="E151" s="2">
        <v>2.3237299999999999</v>
      </c>
      <c r="F151" s="2">
        <f>$F$5</f>
        <v>0.71220000000000006</v>
      </c>
      <c r="G151" s="2">
        <v>4.9024400000000004</v>
      </c>
      <c r="H151" s="2">
        <f>$H$5</f>
        <v>3.79</v>
      </c>
      <c r="I151" s="2">
        <f>$I$5</f>
        <v>3.8489599999999999</v>
      </c>
      <c r="J151" s="2">
        <f>ROUND(F151*G151*(H151/I151),5)</f>
        <v>3.4380299999999999</v>
      </c>
      <c r="K151" s="2">
        <v>2.7308300000000001</v>
      </c>
      <c r="L151" s="2">
        <f>IF($J151=0,$K151,IF($K151=0,$J151,IF($J151&lt;$K151,$J151,ROUND(($J151*$L$5)+($K151*$L$4),5))))</f>
        <v>3.4380299999999999</v>
      </c>
      <c r="M151" s="49">
        <f>IFERROR(E151/L151,0)</f>
        <v>0.67588997187342748</v>
      </c>
      <c r="N151" s="38">
        <f>ROUNDDOWN(M151,2)</f>
        <v>0.67</v>
      </c>
      <c r="O151" s="50">
        <v>0</v>
      </c>
      <c r="P151" s="51">
        <f>IF(Y151="Y",Z151,O151)</f>
        <v>0</v>
      </c>
      <c r="Q151" s="25"/>
      <c r="S151" s="50">
        <v>9</v>
      </c>
      <c r="T151" s="50">
        <v>0</v>
      </c>
      <c r="U151" s="49">
        <f>IFERROR((T151-S151)/S151,0)</f>
        <v>-1</v>
      </c>
      <c r="V151" s="2" t="str">
        <f>IF(U151&lt;-0.05,"Y","N")</f>
        <v>Y</v>
      </c>
      <c r="W151" s="49">
        <f>IF(T151=0,0,(O151-T151)/T151)</f>
        <v>0</v>
      </c>
      <c r="X151" s="2" t="str">
        <f>IF(W151&lt;-0.05,"Y","N")</f>
        <v>N</v>
      </c>
      <c r="Y151" s="2" t="str">
        <f>IF(AND(V151="Y",X151="Y"),"Y","N")</f>
        <v>N</v>
      </c>
      <c r="Z151" s="51">
        <f>ROUNDUP(T151*0.95,2)</f>
        <v>0</v>
      </c>
      <c r="AC151" s="25"/>
      <c r="AE151" s="25"/>
    </row>
    <row r="152" spans="1:31">
      <c r="A152" s="52" t="s">
        <v>179</v>
      </c>
      <c r="B152" s="53">
        <v>6012355</v>
      </c>
      <c r="C152" s="53">
        <v>145666</v>
      </c>
      <c r="D152" s="53">
        <v>0</v>
      </c>
      <c r="E152" s="54">
        <v>4.3445900000000002</v>
      </c>
      <c r="F152" s="54">
        <f>$F$5</f>
        <v>0.71220000000000006</v>
      </c>
      <c r="G152" s="54">
        <v>3.9001000000000001</v>
      </c>
      <c r="H152" s="54">
        <f>$H$5</f>
        <v>3.79</v>
      </c>
      <c r="I152" s="54">
        <f>$I$5</f>
        <v>3.8489599999999999</v>
      </c>
      <c r="J152" s="54">
        <f>ROUND(F152*G152*(H152/I152),5)</f>
        <v>2.7351000000000001</v>
      </c>
      <c r="K152" s="54">
        <v>3.3304299999999998</v>
      </c>
      <c r="L152" s="54">
        <f>IF($J152=0,$K152,IF($K152=0,$J152,IF($J152&lt;$K152,$J152,ROUND(($J152*$L$5)+($K152*$L$4),5))))</f>
        <v>2.7351000000000001</v>
      </c>
      <c r="M152" s="55">
        <f>IFERROR(E152/L152,0)</f>
        <v>1.5884574604219224</v>
      </c>
      <c r="N152" s="56">
        <f>ROUNDDOWN(M152,2)</f>
        <v>1.58</v>
      </c>
      <c r="O152" s="57">
        <v>38.68</v>
      </c>
      <c r="P152" s="58">
        <f>IF(Y152="Y",Z152,O152)</f>
        <v>38.68</v>
      </c>
      <c r="Q152" s="25"/>
      <c r="S152" s="57">
        <v>38.68</v>
      </c>
      <c r="T152" s="57">
        <v>38.68</v>
      </c>
      <c r="U152" s="55">
        <f>IFERROR((T152-S152)/S152,0)</f>
        <v>0</v>
      </c>
      <c r="V152" s="54" t="str">
        <f>IF(U152&lt;-0.05,"Y","N")</f>
        <v>N</v>
      </c>
      <c r="W152" s="55">
        <f>IF(T152=0,0,(O152-T152)/T152)</f>
        <v>0</v>
      </c>
      <c r="X152" s="54" t="str">
        <f>IF(W152&lt;-0.05,"Y","N")</f>
        <v>N</v>
      </c>
      <c r="Y152" s="54" t="str">
        <f>IF(AND(V152="Y",X152="Y"),"Y","N")</f>
        <v>N</v>
      </c>
      <c r="Z152" s="58">
        <f>ROUNDUP(T152*0.95,2)</f>
        <v>36.75</v>
      </c>
      <c r="AC152" s="25"/>
      <c r="AE152" s="25"/>
    </row>
    <row r="153" spans="1:31">
      <c r="A153" s="42" t="s">
        <v>180</v>
      </c>
      <c r="B153" s="43">
        <v>6008601</v>
      </c>
      <c r="C153" s="43">
        <v>145670</v>
      </c>
      <c r="D153" s="43">
        <v>0</v>
      </c>
      <c r="E153" s="44">
        <v>2.3689300000000002</v>
      </c>
      <c r="F153" s="44">
        <f>$F$5</f>
        <v>0.71220000000000006</v>
      </c>
      <c r="G153" s="44">
        <v>5.0073699999999999</v>
      </c>
      <c r="H153" s="44">
        <f>$H$5</f>
        <v>3.79</v>
      </c>
      <c r="I153" s="44">
        <f>$I$5</f>
        <v>3.8489599999999999</v>
      </c>
      <c r="J153" s="44">
        <f>ROUND(F153*G153*(H153/I153),5)</f>
        <v>3.5116200000000002</v>
      </c>
      <c r="K153" s="44">
        <v>3.6441499999999998</v>
      </c>
      <c r="L153" s="44">
        <f>IF($J153=0,$K153,IF($K153=0,$J153,IF($J153&lt;$K153,$J153,ROUND(($J153*$L$5)+($K153*$L$4),5))))</f>
        <v>3.5116200000000002</v>
      </c>
      <c r="M153" s="45">
        <f>IFERROR(E153/L153,0)</f>
        <v>0.67459747922611224</v>
      </c>
      <c r="N153" s="46">
        <f>ROUNDDOWN(M153,2)</f>
        <v>0.67</v>
      </c>
      <c r="O153" s="47">
        <v>0</v>
      </c>
      <c r="P153" s="48">
        <f>IF(Y153="Y",Z153,O153)</f>
        <v>0</v>
      </c>
      <c r="Q153" s="25"/>
      <c r="S153" s="47">
        <v>10.5</v>
      </c>
      <c r="T153" s="47">
        <v>0</v>
      </c>
      <c r="U153" s="45">
        <f>IFERROR((T153-S153)/S153,0)</f>
        <v>-1</v>
      </c>
      <c r="V153" s="44" t="str">
        <f>IF(U153&lt;-0.05,"Y","N")</f>
        <v>Y</v>
      </c>
      <c r="W153" s="45">
        <f>IF(T153=0,0,(O153-T153)/T153)</f>
        <v>0</v>
      </c>
      <c r="X153" s="44" t="str">
        <f>IF(W153&lt;-0.05,"Y","N")</f>
        <v>N</v>
      </c>
      <c r="Y153" s="44" t="str">
        <f>IF(AND(V153="Y",X153="Y"),"Y","N")</f>
        <v>N</v>
      </c>
      <c r="Z153" s="48">
        <f>ROUNDUP(T153*0.95,2)</f>
        <v>0</v>
      </c>
      <c r="AC153" s="25"/>
      <c r="AE153" s="25"/>
    </row>
    <row r="154" spans="1:31">
      <c r="A154" s="34" t="s">
        <v>181</v>
      </c>
      <c r="B154" s="41">
        <v>6001457</v>
      </c>
      <c r="C154" s="41">
        <v>145439</v>
      </c>
      <c r="D154" s="41">
        <v>0</v>
      </c>
      <c r="E154" s="2">
        <v>3.27339</v>
      </c>
      <c r="F154" s="2">
        <f>$F$5</f>
        <v>0.71220000000000006</v>
      </c>
      <c r="G154" s="2">
        <v>4.6269400000000003</v>
      </c>
      <c r="H154" s="2">
        <f>$H$5</f>
        <v>3.79</v>
      </c>
      <c r="I154" s="2">
        <f>$I$5</f>
        <v>3.8489599999999999</v>
      </c>
      <c r="J154" s="2">
        <f>ROUND(F154*G154*(H154/I154),5)</f>
        <v>3.2448299999999999</v>
      </c>
      <c r="K154" s="2">
        <v>3.3435999999999999</v>
      </c>
      <c r="L154" s="2">
        <f>IF($J154=0,$K154,IF($K154=0,$J154,IF($J154&lt;$K154,$J154,ROUND(($J154*$L$5)+($K154*$L$4),5))))</f>
        <v>3.2448299999999999</v>
      </c>
      <c r="M154" s="49">
        <f>IFERROR(E154/L154,0)</f>
        <v>1.0088016937713224</v>
      </c>
      <c r="N154" s="38">
        <f>ROUNDDOWN(M154,2)</f>
        <v>1</v>
      </c>
      <c r="O154" s="50">
        <v>30.98</v>
      </c>
      <c r="P154" s="51">
        <f>IF(Y154="Y",Z154,O154)</f>
        <v>30.98</v>
      </c>
      <c r="Q154" s="25"/>
      <c r="S154" s="50">
        <v>34.26</v>
      </c>
      <c r="T154" s="50">
        <v>34.26</v>
      </c>
      <c r="U154" s="49">
        <f>IFERROR((T154-S154)/S154,0)</f>
        <v>0</v>
      </c>
      <c r="V154" s="2" t="str">
        <f>IF(U154&lt;-0.05,"Y","N")</f>
        <v>N</v>
      </c>
      <c r="W154" s="49">
        <f>IF(T154=0,0,(O154-T154)/T154)</f>
        <v>-9.5738470519556265E-2</v>
      </c>
      <c r="X154" s="2" t="str">
        <f>IF(W154&lt;-0.05,"Y","N")</f>
        <v>Y</v>
      </c>
      <c r="Y154" s="2" t="str">
        <f>IF(AND(V154="Y",X154="Y"),"Y","N")</f>
        <v>N</v>
      </c>
      <c r="Z154" s="51">
        <f>ROUNDUP(T154*0.95,2)</f>
        <v>32.549999999999997</v>
      </c>
      <c r="AC154" s="25"/>
      <c r="AE154" s="25"/>
    </row>
    <row r="155" spans="1:31">
      <c r="A155" s="34" t="s">
        <v>182</v>
      </c>
      <c r="B155" s="41">
        <v>6001358</v>
      </c>
      <c r="C155" s="41">
        <v>145636</v>
      </c>
      <c r="D155" s="41">
        <v>0</v>
      </c>
      <c r="E155" s="2">
        <v>3.3903699999999999</v>
      </c>
      <c r="F155" s="2">
        <f>$F$5</f>
        <v>0.71220000000000006</v>
      </c>
      <c r="G155" s="2">
        <v>4.0943899999999998</v>
      </c>
      <c r="H155" s="2">
        <f>$H$5</f>
        <v>3.79</v>
      </c>
      <c r="I155" s="2">
        <f>$I$5</f>
        <v>3.8489599999999999</v>
      </c>
      <c r="J155" s="2">
        <f>ROUND(F155*G155*(H155/I155),5)</f>
        <v>2.8713600000000001</v>
      </c>
      <c r="K155" s="2">
        <v>2.8384299999999998</v>
      </c>
      <c r="L155" s="2">
        <f>IF($J155=0,$K155,IF($K155=0,$J155,IF($J155&lt;$K155,$J155,ROUND(($J155*$L$5)+($K155*$L$4),5))))</f>
        <v>2.8713600000000001</v>
      </c>
      <c r="M155" s="49">
        <f>IFERROR(E155/L155,0)</f>
        <v>1.180754067758832</v>
      </c>
      <c r="N155" s="38">
        <f>ROUNDDOWN(M155,2)</f>
        <v>1.18</v>
      </c>
      <c r="O155" s="50">
        <v>37.630000000000003</v>
      </c>
      <c r="P155" s="51">
        <f>IF(Y155="Y",Z155,O155)</f>
        <v>37.630000000000003</v>
      </c>
      <c r="Q155" s="25"/>
      <c r="S155" s="50">
        <v>38.68</v>
      </c>
      <c r="T155" s="50">
        <v>38.08</v>
      </c>
      <c r="U155" s="49">
        <f>IFERROR((T155-S155)/S155,0)</f>
        <v>-1.5511892450879044E-2</v>
      </c>
      <c r="V155" s="2" t="str">
        <f>IF(U155&lt;-0.05,"Y","N")</f>
        <v>N</v>
      </c>
      <c r="W155" s="49">
        <f>IF(T155=0,0,(O155-T155)/T155)</f>
        <v>-1.1817226890756191E-2</v>
      </c>
      <c r="X155" s="2" t="str">
        <f>IF(W155&lt;-0.05,"Y","N")</f>
        <v>N</v>
      </c>
      <c r="Y155" s="2" t="str">
        <f>IF(AND(V155="Y",X155="Y"),"Y","N")</f>
        <v>N</v>
      </c>
      <c r="Z155" s="51">
        <f>ROUNDUP(T155*0.95,2)</f>
        <v>36.18</v>
      </c>
      <c r="AC155" s="25"/>
      <c r="AE155" s="25"/>
    </row>
    <row r="156" spans="1:31">
      <c r="A156" s="34" t="s">
        <v>183</v>
      </c>
      <c r="B156" s="41">
        <v>6010367</v>
      </c>
      <c r="C156" s="41">
        <v>145614</v>
      </c>
      <c r="D156" s="41">
        <v>0</v>
      </c>
      <c r="E156" s="2">
        <v>3.1514000000000002</v>
      </c>
      <c r="F156" s="2">
        <f>$F$5</f>
        <v>0.71220000000000006</v>
      </c>
      <c r="G156" s="2">
        <v>4.7453000000000003</v>
      </c>
      <c r="H156" s="2">
        <f>$H$5</f>
        <v>3.79</v>
      </c>
      <c r="I156" s="2">
        <f>$I$5</f>
        <v>3.8489599999999999</v>
      </c>
      <c r="J156" s="2">
        <f>ROUND(F156*G156*(H156/I156),5)</f>
        <v>3.3278300000000001</v>
      </c>
      <c r="K156" s="2">
        <v>3.1774100000000001</v>
      </c>
      <c r="L156" s="2">
        <f>IF($J156=0,$K156,IF($K156=0,$J156,IF($J156&lt;$K156,$J156,ROUND(($J156*$L$5)+($K156*$L$4),5))))</f>
        <v>3.3278300000000001</v>
      </c>
      <c r="M156" s="49">
        <f>IFERROR(E156/L156,0)</f>
        <v>0.94698346970848879</v>
      </c>
      <c r="N156" s="38">
        <f>ROUNDDOWN(M156,2)</f>
        <v>0.94</v>
      </c>
      <c r="O156" s="50">
        <v>27.07</v>
      </c>
      <c r="P156" s="51">
        <f>IF(Y156="Y",Z156,O156)</f>
        <v>32.03</v>
      </c>
      <c r="Q156" s="25"/>
      <c r="S156" s="50">
        <v>37.19</v>
      </c>
      <c r="T156" s="50">
        <v>33.71</v>
      </c>
      <c r="U156" s="49">
        <f>IFERROR((T156-S156)/S156,0)</f>
        <v>-9.3573541274536084E-2</v>
      </c>
      <c r="V156" s="2" t="str">
        <f>IF(U156&lt;-0.05,"Y","N")</f>
        <v>Y</v>
      </c>
      <c r="W156" s="49">
        <f>IF(T156=0,0,(O156-T156)/T156)</f>
        <v>-0.19697419163452984</v>
      </c>
      <c r="X156" s="2" t="str">
        <f>IF(W156&lt;-0.05,"Y","N")</f>
        <v>Y</v>
      </c>
      <c r="Y156" s="2" t="str">
        <f>IF(AND(V156="Y",X156="Y"),"Y","N")</f>
        <v>Y</v>
      </c>
      <c r="Z156" s="51">
        <f>ROUNDUP(T156*0.95,2)</f>
        <v>32.03</v>
      </c>
      <c r="AC156" s="25"/>
      <c r="AE156" s="25"/>
    </row>
    <row r="157" spans="1:31">
      <c r="A157" s="52" t="s">
        <v>184</v>
      </c>
      <c r="B157" s="53">
        <v>6001697</v>
      </c>
      <c r="C157" s="53">
        <v>145639</v>
      </c>
      <c r="D157" s="53">
        <v>0</v>
      </c>
      <c r="E157" s="54">
        <v>1.76884</v>
      </c>
      <c r="F157" s="54">
        <f>$F$5</f>
        <v>0.71220000000000006</v>
      </c>
      <c r="G157" s="54">
        <v>4.3930199999999999</v>
      </c>
      <c r="H157" s="54">
        <f>$H$5</f>
        <v>3.79</v>
      </c>
      <c r="I157" s="54">
        <f>$I$5</f>
        <v>3.8489599999999999</v>
      </c>
      <c r="J157" s="54">
        <f>ROUND(F157*G157*(H157/I157),5)</f>
        <v>3.0807799999999999</v>
      </c>
      <c r="K157" s="54">
        <v>2.6243099999999999</v>
      </c>
      <c r="L157" s="54">
        <f>IF($J157=0,$K157,IF($K157=0,$J157,IF($J157&lt;$K157,$J157,ROUND(($J157*$L$5)+($K157*$L$4),5))))</f>
        <v>3.0807799999999999</v>
      </c>
      <c r="M157" s="55">
        <f>IFERROR(E157/L157,0)</f>
        <v>0.57415329883990418</v>
      </c>
      <c r="N157" s="56">
        <f>ROUNDDOWN(M157,2)</f>
        <v>0.56999999999999995</v>
      </c>
      <c r="O157" s="57">
        <v>0</v>
      </c>
      <c r="P157" s="58">
        <f>IF(Y157="Y",Z157,O157)</f>
        <v>0</v>
      </c>
      <c r="Q157" s="25"/>
      <c r="S157" s="57">
        <v>0</v>
      </c>
      <c r="T157" s="57">
        <v>0</v>
      </c>
      <c r="U157" s="55">
        <f>IFERROR((T157-S157)/S157,0)</f>
        <v>0</v>
      </c>
      <c r="V157" s="54" t="str">
        <f>IF(U157&lt;-0.05,"Y","N")</f>
        <v>N</v>
      </c>
      <c r="W157" s="55">
        <f>IF(T157=0,0,(O157-T157)/T157)</f>
        <v>0</v>
      </c>
      <c r="X157" s="54" t="str">
        <f>IF(W157&lt;-0.05,"Y","N")</f>
        <v>N</v>
      </c>
      <c r="Y157" s="54" t="str">
        <f>IF(AND(V157="Y",X157="Y"),"Y","N")</f>
        <v>N</v>
      </c>
      <c r="Z157" s="58">
        <f>ROUNDUP(T157*0.95,2)</f>
        <v>0</v>
      </c>
      <c r="AC157" s="25"/>
      <c r="AE157" s="25"/>
    </row>
    <row r="158" spans="1:31">
      <c r="A158" s="34" t="s">
        <v>185</v>
      </c>
      <c r="B158" s="41">
        <v>6001770</v>
      </c>
      <c r="C158" s="41">
        <v>146131</v>
      </c>
      <c r="D158" s="41">
        <v>0</v>
      </c>
      <c r="E158" s="2">
        <v>3.57016</v>
      </c>
      <c r="F158" s="2">
        <f>$F$5</f>
        <v>0.71220000000000006</v>
      </c>
      <c r="G158" s="2">
        <v>5.0170599999999999</v>
      </c>
      <c r="H158" s="2">
        <f>$H$5</f>
        <v>3.79</v>
      </c>
      <c r="I158" s="2">
        <f>$I$5</f>
        <v>3.8489599999999999</v>
      </c>
      <c r="J158" s="2">
        <f>ROUND(F158*G158*(H158/I158),5)</f>
        <v>3.5184199999999999</v>
      </c>
      <c r="K158" s="2">
        <v>3.0664600000000002</v>
      </c>
      <c r="L158" s="2">
        <f>IF($J158=0,$K158,IF($K158=0,$J158,IF($J158&lt;$K158,$J158,ROUND(($J158*$L$5)+($K158*$L$4),5))))</f>
        <v>3.5184199999999999</v>
      </c>
      <c r="M158" s="49">
        <f>IFERROR(E158/L158,0)</f>
        <v>1.0147054643845816</v>
      </c>
      <c r="N158" s="38">
        <f>ROUNDDOWN(M158,2)</f>
        <v>1.01</v>
      </c>
      <c r="O158" s="50">
        <v>31.53</v>
      </c>
      <c r="P158" s="51">
        <f>IF(Y158="Y",Z158,O158)</f>
        <v>31.53</v>
      </c>
      <c r="Q158" s="25"/>
      <c r="S158" s="50">
        <v>38.68</v>
      </c>
      <c r="T158" s="50">
        <v>38.68</v>
      </c>
      <c r="U158" s="49">
        <f>IFERROR((T158-S158)/S158,0)</f>
        <v>0</v>
      </c>
      <c r="V158" s="2" t="str">
        <f>IF(U158&lt;-0.05,"Y","N")</f>
        <v>N</v>
      </c>
      <c r="W158" s="49">
        <f>IF(T158=0,0,(O158-T158)/T158)</f>
        <v>-0.18485005170630814</v>
      </c>
      <c r="X158" s="2" t="str">
        <f>IF(W158&lt;-0.05,"Y","N")</f>
        <v>Y</v>
      </c>
      <c r="Y158" s="2" t="str">
        <f>IF(AND(V158="Y",X158="Y"),"Y","N")</f>
        <v>N</v>
      </c>
      <c r="Z158" s="51">
        <f>ROUNDUP(T158*0.95,2)</f>
        <v>36.75</v>
      </c>
      <c r="AC158" s="25"/>
      <c r="AE158" s="25"/>
    </row>
    <row r="159" spans="1:31">
      <c r="A159" s="34" t="s">
        <v>186</v>
      </c>
      <c r="B159" s="41">
        <v>6000277</v>
      </c>
      <c r="C159" s="41">
        <v>145004</v>
      </c>
      <c r="D159" s="41">
        <v>0</v>
      </c>
      <c r="E159" s="2">
        <v>3.2736399999999999</v>
      </c>
      <c r="F159" s="2">
        <f>$F$5</f>
        <v>0.71220000000000006</v>
      </c>
      <c r="G159" s="2">
        <v>4.6983699999999997</v>
      </c>
      <c r="H159" s="2">
        <f>$H$5</f>
        <v>3.79</v>
      </c>
      <c r="I159" s="2">
        <f>$I$5</f>
        <v>3.8489599999999999</v>
      </c>
      <c r="J159" s="2">
        <f>ROUND(F159*G159*(H159/I159),5)</f>
        <v>3.2949199999999998</v>
      </c>
      <c r="K159" s="2">
        <v>3.1095799999999998</v>
      </c>
      <c r="L159" s="2">
        <f>IF($J159=0,$K159,IF($K159=0,$J159,IF($J159&lt;$K159,$J159,ROUND(($J159*$L$5)+($K159*$L$4),5))))</f>
        <v>3.2949199999999998</v>
      </c>
      <c r="M159" s="49">
        <f>IFERROR(E159/L159,0)</f>
        <v>0.99354157308826918</v>
      </c>
      <c r="N159" s="38">
        <f>ROUNDDOWN(M159,2)</f>
        <v>0.99</v>
      </c>
      <c r="O159" s="50">
        <v>30.33</v>
      </c>
      <c r="P159" s="51">
        <f>IF(Y159="Y",Z159,O159)</f>
        <v>30.33</v>
      </c>
      <c r="Q159" s="25"/>
      <c r="S159" s="50">
        <v>33.71</v>
      </c>
      <c r="T159" s="50">
        <v>32.619999999999997</v>
      </c>
      <c r="U159" s="49">
        <f>IFERROR((T159-S159)/S159,0)</f>
        <v>-3.2334618807475624E-2</v>
      </c>
      <c r="V159" s="2" t="str">
        <f>IF(U159&lt;-0.05,"Y","N")</f>
        <v>N</v>
      </c>
      <c r="W159" s="49">
        <f>IF(T159=0,0,(O159-T159)/T159)</f>
        <v>-7.0202329858982199E-2</v>
      </c>
      <c r="X159" s="2" t="str">
        <f>IF(W159&lt;-0.05,"Y","N")</f>
        <v>Y</v>
      </c>
      <c r="Y159" s="2" t="str">
        <f>IF(AND(V159="Y",X159="Y"),"Y","N")</f>
        <v>N</v>
      </c>
      <c r="Z159" s="51">
        <f>ROUNDUP(T159*0.95,2)</f>
        <v>30.990000000000002</v>
      </c>
      <c r="AC159" s="25"/>
      <c r="AE159" s="25"/>
    </row>
    <row r="160" spans="1:31">
      <c r="A160" s="34" t="s">
        <v>187</v>
      </c>
      <c r="B160" s="41">
        <v>6000269</v>
      </c>
      <c r="C160" s="41">
        <v>145043</v>
      </c>
      <c r="D160" s="41">
        <v>0</v>
      </c>
      <c r="E160" s="2">
        <v>3.3374299999999999</v>
      </c>
      <c r="F160" s="2">
        <f>$F$5</f>
        <v>0.71220000000000006</v>
      </c>
      <c r="G160" s="2">
        <v>4.8398700000000003</v>
      </c>
      <c r="H160" s="2">
        <f>$H$5</f>
        <v>3.79</v>
      </c>
      <c r="I160" s="2">
        <f>$I$5</f>
        <v>3.8489599999999999</v>
      </c>
      <c r="J160" s="2">
        <f>ROUND(F160*G160*(H160/I160),5)</f>
        <v>3.3941499999999998</v>
      </c>
      <c r="K160" s="2">
        <v>3.5696699999999999</v>
      </c>
      <c r="L160" s="2">
        <f>IF($J160=0,$K160,IF($K160=0,$J160,IF($J160&lt;$K160,$J160,ROUND(($J160*$L$5)+($K160*$L$4),5))))</f>
        <v>3.3941499999999998</v>
      </c>
      <c r="M160" s="49">
        <f>IFERROR(E160/L160,0)</f>
        <v>0.9832888941266591</v>
      </c>
      <c r="N160" s="38">
        <f>ROUNDDOWN(M160,2)</f>
        <v>0.98</v>
      </c>
      <c r="O160" s="50">
        <v>29.68</v>
      </c>
      <c r="P160" s="51">
        <f>IF(Y160="Y",Z160,O160)</f>
        <v>29.68</v>
      </c>
      <c r="Q160" s="25"/>
      <c r="S160" s="50">
        <v>27.72</v>
      </c>
      <c r="T160" s="50">
        <v>28.38</v>
      </c>
      <c r="U160" s="49">
        <f>IFERROR((T160-S160)/S160,0)</f>
        <v>2.3809523809523815E-2</v>
      </c>
      <c r="V160" s="2" t="str">
        <f>IF(U160&lt;-0.05,"Y","N")</f>
        <v>N</v>
      </c>
      <c r="W160" s="49">
        <f>IF(T160=0,0,(O160-T160)/T160)</f>
        <v>4.5806906272022579E-2</v>
      </c>
      <c r="X160" s="2" t="str">
        <f>IF(W160&lt;-0.05,"Y","N")</f>
        <v>N</v>
      </c>
      <c r="Y160" s="2" t="str">
        <f>IF(AND(V160="Y",X160="Y"),"Y","N")</f>
        <v>N</v>
      </c>
      <c r="Z160" s="51">
        <f>ROUNDUP(T160*0.95,2)</f>
        <v>26.970000000000002</v>
      </c>
      <c r="AC160" s="25"/>
      <c r="AE160" s="25"/>
    </row>
    <row r="161" spans="1:31">
      <c r="A161" s="52" t="s">
        <v>188</v>
      </c>
      <c r="B161" s="53">
        <v>6006563</v>
      </c>
      <c r="C161" s="53">
        <v>145932</v>
      </c>
      <c r="D161" s="53">
        <v>0</v>
      </c>
      <c r="E161" s="54">
        <v>3.9055499999999999</v>
      </c>
      <c r="F161" s="54">
        <f>$F$5</f>
        <v>0.71220000000000006</v>
      </c>
      <c r="G161" s="54">
        <v>4.82613</v>
      </c>
      <c r="H161" s="54">
        <f>$H$5</f>
        <v>3.79</v>
      </c>
      <c r="I161" s="54">
        <f>$I$5</f>
        <v>3.8489599999999999</v>
      </c>
      <c r="J161" s="54">
        <f>ROUND(F161*G161*(H161/I161),5)</f>
        <v>3.3845200000000002</v>
      </c>
      <c r="K161" s="54">
        <v>3.2794300000000001</v>
      </c>
      <c r="L161" s="54">
        <f>IF($J161=0,$K161,IF($K161=0,$J161,IF($J161&lt;$K161,$J161,ROUND(($J161*$L$5)+($K161*$L$4),5))))</f>
        <v>3.3845200000000002</v>
      </c>
      <c r="M161" s="55">
        <f>IFERROR(E161/L161,0)</f>
        <v>1.1539450202687529</v>
      </c>
      <c r="N161" s="56">
        <f>ROUNDDOWN(M161,2)</f>
        <v>1.1499999999999999</v>
      </c>
      <c r="O161" s="57">
        <v>37.19</v>
      </c>
      <c r="P161" s="58">
        <f>IF(Y161="Y",Z161,O161)</f>
        <v>37.19</v>
      </c>
      <c r="Q161" s="25"/>
      <c r="S161" s="57">
        <v>38.68</v>
      </c>
      <c r="T161" s="57">
        <v>38.68</v>
      </c>
      <c r="U161" s="55">
        <f>IFERROR((T161-S161)/S161,0)</f>
        <v>0</v>
      </c>
      <c r="V161" s="54" t="str">
        <f>IF(U161&lt;-0.05,"Y","N")</f>
        <v>N</v>
      </c>
      <c r="W161" s="55">
        <f>IF(T161=0,0,(O161-T161)/T161)</f>
        <v>-3.8521199586349586E-2</v>
      </c>
      <c r="X161" s="54" t="str">
        <f>IF(W161&lt;-0.05,"Y","N")</f>
        <v>N</v>
      </c>
      <c r="Y161" s="54" t="str">
        <f>IF(AND(V161="Y",X161="Y"),"Y","N")</f>
        <v>N</v>
      </c>
      <c r="Z161" s="58">
        <f>ROUNDUP(T161*0.95,2)</f>
        <v>36.75</v>
      </c>
      <c r="AC161" s="25"/>
      <c r="AE161" s="25"/>
    </row>
    <row r="162" spans="1:31">
      <c r="A162" s="42" t="s">
        <v>189</v>
      </c>
      <c r="B162" s="43">
        <v>6015168</v>
      </c>
      <c r="C162" s="43">
        <v>145982</v>
      </c>
      <c r="D162" s="43">
        <v>0</v>
      </c>
      <c r="E162" s="44">
        <v>3.4455499999999999</v>
      </c>
      <c r="F162" s="44">
        <f>$F$5</f>
        <v>0.71220000000000006</v>
      </c>
      <c r="G162" s="44">
        <v>4.5936899999999996</v>
      </c>
      <c r="H162" s="44">
        <f>$H$5</f>
        <v>3.79</v>
      </c>
      <c r="I162" s="44">
        <f>$I$5</f>
        <v>3.8489599999999999</v>
      </c>
      <c r="J162" s="44">
        <f>ROUND(F162*G162*(H162/I162),5)</f>
        <v>3.2215099999999999</v>
      </c>
      <c r="K162" s="44">
        <v>3.3817400000000002</v>
      </c>
      <c r="L162" s="44">
        <f>IF($J162=0,$K162,IF($K162=0,$J162,IF($J162&lt;$K162,$J162,ROUND(($J162*$L$5)+($K162*$L$4),5))))</f>
        <v>3.2215099999999999</v>
      </c>
      <c r="M162" s="45">
        <f>IFERROR(E162/L162,0)</f>
        <v>1.0695450270214899</v>
      </c>
      <c r="N162" s="46">
        <f>ROUNDDOWN(M162,2)</f>
        <v>1.06</v>
      </c>
      <c r="O162" s="47">
        <v>34.26</v>
      </c>
      <c r="P162" s="48">
        <f>IF(Y162="Y",Z162,O162)</f>
        <v>34.26</v>
      </c>
      <c r="Q162" s="25"/>
      <c r="S162" s="47">
        <v>25.77</v>
      </c>
      <c r="T162" s="47">
        <v>27.07</v>
      </c>
      <c r="U162" s="45">
        <f>IFERROR((T162-S162)/S162,0)</f>
        <v>5.0446255335661654E-2</v>
      </c>
      <c r="V162" s="44" t="str">
        <f>IF(U162&lt;-0.05,"Y","N")</f>
        <v>N</v>
      </c>
      <c r="W162" s="45">
        <f>IF(T162=0,0,(O162-T162)/T162)</f>
        <v>0.26560768378278526</v>
      </c>
      <c r="X162" s="44" t="str">
        <f>IF(W162&lt;-0.05,"Y","N")</f>
        <v>N</v>
      </c>
      <c r="Y162" s="44" t="str">
        <f>IF(AND(V162="Y",X162="Y"),"Y","N")</f>
        <v>N</v>
      </c>
      <c r="Z162" s="48">
        <f>ROUNDUP(T162*0.95,2)</f>
        <v>25.720000000000002</v>
      </c>
      <c r="AC162" s="25"/>
      <c r="AE162" s="25"/>
    </row>
    <row r="163" spans="1:31">
      <c r="A163" s="34" t="s">
        <v>190</v>
      </c>
      <c r="B163" s="41">
        <v>6008635</v>
      </c>
      <c r="C163" s="41">
        <v>145468</v>
      </c>
      <c r="D163" s="41">
        <v>0</v>
      </c>
      <c r="E163" s="2">
        <v>2.8168500000000001</v>
      </c>
      <c r="F163" s="2">
        <f>$F$5</f>
        <v>0.71220000000000006</v>
      </c>
      <c r="G163" s="2">
        <v>4.9612800000000004</v>
      </c>
      <c r="H163" s="2">
        <f>$H$5</f>
        <v>3.79</v>
      </c>
      <c r="I163" s="2">
        <f>$I$5</f>
        <v>3.8489599999999999</v>
      </c>
      <c r="J163" s="2">
        <f>ROUND(F163*G163*(H163/I163),5)</f>
        <v>3.4792999999999998</v>
      </c>
      <c r="K163" s="2">
        <v>3.3443999999999998</v>
      </c>
      <c r="L163" s="2">
        <f>IF($J163=0,$K163,IF($K163=0,$J163,IF($J163&lt;$K163,$J163,ROUND(($J163*$L$5)+($K163*$L$4),5))))</f>
        <v>3.4792999999999998</v>
      </c>
      <c r="M163" s="49">
        <f>IFERROR(E163/L163,0)</f>
        <v>0.80960250625125751</v>
      </c>
      <c r="N163" s="38">
        <f>ROUNDDOWN(M163,2)</f>
        <v>0.8</v>
      </c>
      <c r="O163" s="50">
        <v>16.52</v>
      </c>
      <c r="P163" s="51">
        <f>IF(Y163="Y",Z163,O163)</f>
        <v>16.52</v>
      </c>
      <c r="Q163" s="25"/>
      <c r="S163" s="50">
        <v>9</v>
      </c>
      <c r="T163" s="50">
        <v>14.26</v>
      </c>
      <c r="U163" s="49">
        <f>IFERROR((T163-S163)/S163,0)</f>
        <v>0.58444444444444443</v>
      </c>
      <c r="V163" s="2" t="str">
        <f>IF(U163&lt;-0.05,"Y","N")</f>
        <v>N</v>
      </c>
      <c r="W163" s="49">
        <f>IF(T163=0,0,(O163-T163)/T163)</f>
        <v>0.15848527349228611</v>
      </c>
      <c r="X163" s="2" t="str">
        <f>IF(W163&lt;-0.05,"Y","N")</f>
        <v>N</v>
      </c>
      <c r="Y163" s="2" t="str">
        <f>IF(AND(V163="Y",X163="Y"),"Y","N")</f>
        <v>N</v>
      </c>
      <c r="Z163" s="51">
        <f>ROUNDUP(T163*0.95,2)</f>
        <v>13.549999999999999</v>
      </c>
      <c r="AC163" s="25"/>
      <c r="AE163" s="25"/>
    </row>
    <row r="164" spans="1:31">
      <c r="A164" s="34" t="s">
        <v>191</v>
      </c>
      <c r="B164" s="41">
        <v>6009179</v>
      </c>
      <c r="C164" s="41">
        <v>145278</v>
      </c>
      <c r="D164" s="41">
        <v>0</v>
      </c>
      <c r="E164" s="2">
        <v>3.2519999999999998</v>
      </c>
      <c r="F164" s="2">
        <f>$F$5</f>
        <v>0.71220000000000006</v>
      </c>
      <c r="G164" s="2">
        <v>5.2610599999999996</v>
      </c>
      <c r="H164" s="2">
        <f>$H$5</f>
        <v>3.79</v>
      </c>
      <c r="I164" s="2">
        <f>$I$5</f>
        <v>3.8489599999999999</v>
      </c>
      <c r="J164" s="2">
        <f>ROUND(F164*G164*(H164/I164),5)</f>
        <v>3.68953</v>
      </c>
      <c r="K164" s="2">
        <v>3.24715</v>
      </c>
      <c r="L164" s="2">
        <f>IF($J164=0,$K164,IF($K164=0,$J164,IF($J164&lt;$K164,$J164,ROUND(($J164*$L$5)+($K164*$L$4),5))))</f>
        <v>3.68953</v>
      </c>
      <c r="M164" s="49">
        <f>IFERROR(E164/L164,0)</f>
        <v>0.88141307971476035</v>
      </c>
      <c r="N164" s="38">
        <f>ROUNDDOWN(M164,2)</f>
        <v>0.88</v>
      </c>
      <c r="O164" s="50">
        <v>22.69</v>
      </c>
      <c r="P164" s="51">
        <f>IF(Y164="Y",Z164,O164)</f>
        <v>24.490000000000002</v>
      </c>
      <c r="Q164" s="25"/>
      <c r="S164" s="50">
        <v>27.72</v>
      </c>
      <c r="T164" s="50">
        <v>25.77</v>
      </c>
      <c r="U164" s="49">
        <f>IFERROR((T164-S164)/S164,0)</f>
        <v>-7.0346320346320323E-2</v>
      </c>
      <c r="V164" s="2" t="str">
        <f>IF(U164&lt;-0.05,"Y","N")</f>
        <v>Y</v>
      </c>
      <c r="W164" s="49">
        <f>IF(T164=0,0,(O164-T164)/T164)</f>
        <v>-0.11951882033372131</v>
      </c>
      <c r="X164" s="2" t="str">
        <f>IF(W164&lt;-0.05,"Y","N")</f>
        <v>Y</v>
      </c>
      <c r="Y164" s="2" t="str">
        <f>IF(AND(V164="Y",X164="Y"),"Y","N")</f>
        <v>Y</v>
      </c>
      <c r="Z164" s="51">
        <f>ROUNDUP(T164*0.95,2)</f>
        <v>24.490000000000002</v>
      </c>
      <c r="AC164" s="25"/>
      <c r="AE164" s="25"/>
    </row>
    <row r="165" spans="1:31">
      <c r="A165" s="34" t="s">
        <v>192</v>
      </c>
      <c r="B165" s="41">
        <v>6009948</v>
      </c>
      <c r="C165" s="41">
        <v>145850</v>
      </c>
      <c r="D165" s="41">
        <v>0</v>
      </c>
      <c r="E165" s="2">
        <v>1.7741</v>
      </c>
      <c r="F165" s="2">
        <f>$F$5</f>
        <v>0.71220000000000006</v>
      </c>
      <c r="G165" s="2">
        <v>4.5880200000000002</v>
      </c>
      <c r="H165" s="2">
        <f>$H$5</f>
        <v>3.79</v>
      </c>
      <c r="I165" s="2">
        <f>$I$5</f>
        <v>3.8489599999999999</v>
      </c>
      <c r="J165" s="2">
        <f>ROUND(F165*G165*(H165/I165),5)</f>
        <v>3.21753</v>
      </c>
      <c r="K165" s="2">
        <v>3.3683999999999998</v>
      </c>
      <c r="L165" s="2">
        <f>IF($J165=0,$K165,IF($K165=0,$J165,IF($J165&lt;$K165,$J165,ROUND(($J165*$L$5)+($K165*$L$4),5))))</f>
        <v>3.21753</v>
      </c>
      <c r="M165" s="49">
        <f>IFERROR(E165/L165,0)</f>
        <v>0.55138569026551421</v>
      </c>
      <c r="N165" s="38">
        <f>ROUNDDOWN(M165,2)</f>
        <v>0.55000000000000004</v>
      </c>
      <c r="O165" s="50">
        <v>0</v>
      </c>
      <c r="P165" s="51">
        <f>IF(Y165="Y",Z165,O165)</f>
        <v>0</v>
      </c>
      <c r="Q165" s="25"/>
      <c r="S165" s="50">
        <v>0</v>
      </c>
      <c r="T165" s="50">
        <v>0</v>
      </c>
      <c r="U165" s="49">
        <f>IFERROR((T165-S165)/S165,0)</f>
        <v>0</v>
      </c>
      <c r="V165" s="2" t="str">
        <f>IF(U165&lt;-0.05,"Y","N")</f>
        <v>N</v>
      </c>
      <c r="W165" s="49">
        <f>IF(T165=0,0,(O165-T165)/T165)</f>
        <v>0</v>
      </c>
      <c r="X165" s="2" t="str">
        <f>IF(W165&lt;-0.05,"Y","N")</f>
        <v>N</v>
      </c>
      <c r="Y165" s="2" t="str">
        <f>IF(AND(V165="Y",X165="Y"),"Y","N")</f>
        <v>N</v>
      </c>
      <c r="Z165" s="51">
        <f>ROUNDUP(T165*0.95,2)</f>
        <v>0</v>
      </c>
      <c r="AC165" s="25"/>
      <c r="AE165" s="25"/>
    </row>
    <row r="166" spans="1:31">
      <c r="A166" s="52" t="s">
        <v>193</v>
      </c>
      <c r="B166" s="53">
        <v>6005144</v>
      </c>
      <c r="C166" s="53">
        <v>145434</v>
      </c>
      <c r="D166" s="53">
        <v>0</v>
      </c>
      <c r="E166" s="54">
        <v>2.6490100000000001</v>
      </c>
      <c r="F166" s="54">
        <f>$F$5</f>
        <v>0.71220000000000006</v>
      </c>
      <c r="G166" s="54">
        <v>4.2180299999999997</v>
      </c>
      <c r="H166" s="54">
        <f>$H$5</f>
        <v>3.79</v>
      </c>
      <c r="I166" s="54">
        <f>$I$5</f>
        <v>3.8489599999999999</v>
      </c>
      <c r="J166" s="54">
        <f>ROUND(F166*G166*(H166/I166),5)</f>
        <v>2.9580600000000001</v>
      </c>
      <c r="K166" s="54">
        <v>3.4724699999999999</v>
      </c>
      <c r="L166" s="54">
        <f>IF($J166=0,$K166,IF($K166=0,$J166,IF($J166&lt;$K166,$J166,ROUND(($J166*$L$5)+($K166*$L$4),5))))</f>
        <v>2.9580600000000001</v>
      </c>
      <c r="M166" s="55">
        <f>IFERROR(E166/L166,0)</f>
        <v>0.89552274125609355</v>
      </c>
      <c r="N166" s="56">
        <f>ROUNDDOWN(M166,2)</f>
        <v>0.89</v>
      </c>
      <c r="O166" s="57">
        <v>23.46</v>
      </c>
      <c r="P166" s="58">
        <f>IF(Y166="Y",Z166,O166)</f>
        <v>23.46</v>
      </c>
      <c r="Q166" s="25"/>
      <c r="S166" s="57">
        <v>12.76</v>
      </c>
      <c r="T166" s="57">
        <v>18.059999999999999</v>
      </c>
      <c r="U166" s="55">
        <f>IFERROR((T166-S166)/S166,0)</f>
        <v>0.41536050156739807</v>
      </c>
      <c r="V166" s="54" t="str">
        <f>IF(U166&lt;-0.05,"Y","N")</f>
        <v>N</v>
      </c>
      <c r="W166" s="55">
        <f>IF(T166=0,0,(O166-T166)/T166)</f>
        <v>0.29900332225913634</v>
      </c>
      <c r="X166" s="54" t="str">
        <f>IF(W166&lt;-0.05,"Y","N")</f>
        <v>N</v>
      </c>
      <c r="Y166" s="54" t="str">
        <f>IF(AND(V166="Y",X166="Y"),"Y","N")</f>
        <v>N</v>
      </c>
      <c r="Z166" s="58">
        <f>ROUNDUP(T166*0.95,2)</f>
        <v>17.16</v>
      </c>
      <c r="AC166" s="25"/>
      <c r="AE166" s="25"/>
    </row>
    <row r="167" spans="1:31">
      <c r="A167" s="42" t="s">
        <v>194</v>
      </c>
      <c r="B167" s="43">
        <v>6001796</v>
      </c>
      <c r="C167" s="43">
        <v>145507</v>
      </c>
      <c r="D167" s="43">
        <v>0</v>
      </c>
      <c r="E167" s="44">
        <v>2.4564599999999999</v>
      </c>
      <c r="F167" s="44">
        <f>$F$5</f>
        <v>0.71220000000000006</v>
      </c>
      <c r="G167" s="44">
        <v>4.6781100000000002</v>
      </c>
      <c r="H167" s="44">
        <f>$H$5</f>
        <v>3.79</v>
      </c>
      <c r="I167" s="44">
        <f>$I$5</f>
        <v>3.8489599999999999</v>
      </c>
      <c r="J167" s="44">
        <f>ROUND(F167*G167*(H167/I167),5)</f>
        <v>3.28071</v>
      </c>
      <c r="K167" s="44">
        <v>2.7596099999999999</v>
      </c>
      <c r="L167" s="44">
        <f>IF($J167=0,$K167,IF($K167=0,$J167,IF($J167&lt;$K167,$J167,ROUND(($J167*$L$5)+($K167*$L$4),5))))</f>
        <v>3.28071</v>
      </c>
      <c r="M167" s="45">
        <f>IFERROR(E167/L167,0)</f>
        <v>0.74875865285258369</v>
      </c>
      <c r="N167" s="46">
        <f>ROUNDDOWN(M167,2)</f>
        <v>0.74</v>
      </c>
      <c r="O167" s="47">
        <v>12.01</v>
      </c>
      <c r="P167" s="48">
        <f>IF(Y167="Y",Z167,O167)</f>
        <v>13.549999999999999</v>
      </c>
      <c r="Q167" s="25"/>
      <c r="S167" s="47">
        <v>15.77</v>
      </c>
      <c r="T167" s="47">
        <v>14.26</v>
      </c>
      <c r="U167" s="45">
        <f>IFERROR((T167-S167)/S167,0)</f>
        <v>-9.5751426759670244E-2</v>
      </c>
      <c r="V167" s="44" t="str">
        <f>IF(U167&lt;-0.05,"Y","N")</f>
        <v>Y</v>
      </c>
      <c r="W167" s="45">
        <f>IF(T167=0,0,(O167-T167)/T167)</f>
        <v>-0.15778401122019636</v>
      </c>
      <c r="X167" s="44" t="str">
        <f>IF(W167&lt;-0.05,"Y","N")</f>
        <v>Y</v>
      </c>
      <c r="Y167" s="44" t="str">
        <f>IF(AND(V167="Y",X167="Y"),"Y","N")</f>
        <v>Y</v>
      </c>
      <c r="Z167" s="48">
        <f>ROUNDUP(T167*0.95,2)</f>
        <v>13.549999999999999</v>
      </c>
      <c r="AC167" s="25"/>
      <c r="AE167" s="25"/>
    </row>
    <row r="168" spans="1:31">
      <c r="A168" s="34" t="s">
        <v>195</v>
      </c>
      <c r="B168" s="41">
        <v>6001887</v>
      </c>
      <c r="C168" s="41">
        <v>146025</v>
      </c>
      <c r="D168" s="41">
        <v>0</v>
      </c>
      <c r="E168" s="2">
        <v>7.8914400000000002</v>
      </c>
      <c r="F168" s="2">
        <f>$F$5</f>
        <v>0.71220000000000006</v>
      </c>
      <c r="G168" s="2">
        <v>3.8432900000000001</v>
      </c>
      <c r="H168" s="2">
        <f>$H$5</f>
        <v>3.79</v>
      </c>
      <c r="I168" s="2">
        <f>$I$5</f>
        <v>3.8489599999999999</v>
      </c>
      <c r="J168" s="2">
        <f>ROUND(F168*G168*(H168/I168),5)</f>
        <v>2.6952600000000002</v>
      </c>
      <c r="K168" s="2">
        <v>3.3860199999999998</v>
      </c>
      <c r="L168" s="2">
        <f>IF($J168=0,$K168,IF($K168=0,$J168,IF($J168&lt;$K168,$J168,ROUND(($J168*$L$5)+($K168*$L$4),5))))</f>
        <v>2.6952600000000002</v>
      </c>
      <c r="M168" s="49">
        <f>IFERROR(E168/L168,0)</f>
        <v>2.9278956390107074</v>
      </c>
      <c r="N168" s="38">
        <f>ROUNDDOWN(M168,2)</f>
        <v>2.92</v>
      </c>
      <c r="O168" s="50">
        <v>38.68</v>
      </c>
      <c r="P168" s="51">
        <f>IF(Y168="Y",Z168,O168)</f>
        <v>38.68</v>
      </c>
      <c r="Q168" s="25"/>
      <c r="S168" s="50">
        <v>38.68</v>
      </c>
      <c r="T168" s="50">
        <v>38.68</v>
      </c>
      <c r="U168" s="49">
        <f>IFERROR((T168-S168)/S168,0)</f>
        <v>0</v>
      </c>
      <c r="V168" s="2" t="str">
        <f>IF(U168&lt;-0.05,"Y","N")</f>
        <v>N</v>
      </c>
      <c r="W168" s="49">
        <f>IF(T168=0,0,(O168-T168)/T168)</f>
        <v>0</v>
      </c>
      <c r="X168" s="2" t="str">
        <f>IF(W168&lt;-0.05,"Y","N")</f>
        <v>N</v>
      </c>
      <c r="Y168" s="2" t="str">
        <f>IF(AND(V168="Y",X168="Y"),"Y","N")</f>
        <v>N</v>
      </c>
      <c r="Z168" s="51">
        <f>ROUNDUP(T168*0.95,2)</f>
        <v>36.75</v>
      </c>
      <c r="AC168" s="25"/>
      <c r="AE168" s="25"/>
    </row>
    <row r="169" spans="1:31">
      <c r="A169" s="34" t="s">
        <v>196</v>
      </c>
      <c r="B169" s="41">
        <v>6007496</v>
      </c>
      <c r="C169" s="41">
        <v>145438</v>
      </c>
      <c r="D169" s="41">
        <v>0</v>
      </c>
      <c r="E169" s="2">
        <v>2.3837299999999999</v>
      </c>
      <c r="F169" s="2">
        <f>$F$5</f>
        <v>0.71220000000000006</v>
      </c>
      <c r="G169" s="2">
        <v>4.3461100000000004</v>
      </c>
      <c r="H169" s="2">
        <f>$H$5</f>
        <v>3.79</v>
      </c>
      <c r="I169" s="2">
        <f>$I$5</f>
        <v>3.8489599999999999</v>
      </c>
      <c r="J169" s="2">
        <f>ROUND(F169*G169*(H169/I169),5)</f>
        <v>3.0478800000000001</v>
      </c>
      <c r="K169" s="2">
        <v>2.8614899999999999</v>
      </c>
      <c r="L169" s="2">
        <f>IF($J169=0,$K169,IF($K169=0,$J169,IF($J169&lt;$K169,$J169,ROUND(($J169*$L$5)+($K169*$L$4),5))))</f>
        <v>3.0478800000000001</v>
      </c>
      <c r="M169" s="49">
        <f>IFERROR(E169/L169,0)</f>
        <v>0.78209443941362511</v>
      </c>
      <c r="N169" s="38">
        <f>ROUNDDOWN(M169,2)</f>
        <v>0.78</v>
      </c>
      <c r="O169" s="50">
        <v>15.02</v>
      </c>
      <c r="P169" s="51">
        <f>IF(Y169="Y",Z169,O169)</f>
        <v>15.02</v>
      </c>
      <c r="Q169" s="25"/>
      <c r="S169" s="50">
        <v>31.53</v>
      </c>
      <c r="T169" s="50">
        <v>29.96</v>
      </c>
      <c r="U169" s="49">
        <f>IFERROR((T169-S169)/S169,0)</f>
        <v>-4.9793847129717739E-2</v>
      </c>
      <c r="V169" s="2" t="str">
        <f>IF(U169&lt;-0.05,"Y","N")</f>
        <v>N</v>
      </c>
      <c r="W169" s="49">
        <f>IF(T169=0,0,(O169-T169)/T169)</f>
        <v>-0.49866488651535384</v>
      </c>
      <c r="X169" s="2" t="str">
        <f>IF(W169&lt;-0.05,"Y","N")</f>
        <v>Y</v>
      </c>
      <c r="Y169" s="2" t="str">
        <f>IF(AND(V169="Y",X169="Y"),"Y","N")</f>
        <v>N</v>
      </c>
      <c r="Z169" s="51">
        <f>ROUNDUP(T169*0.95,2)</f>
        <v>28.470000000000002</v>
      </c>
      <c r="AC169" s="25"/>
      <c r="AE169" s="25"/>
    </row>
    <row r="170" spans="1:31">
      <c r="A170" s="34" t="s">
        <v>197</v>
      </c>
      <c r="B170" s="41">
        <v>6001952</v>
      </c>
      <c r="C170" s="41">
        <v>145183</v>
      </c>
      <c r="D170" s="41">
        <v>0</v>
      </c>
      <c r="E170" s="2">
        <v>3.2466900000000001</v>
      </c>
      <c r="F170" s="2">
        <f>$F$5</f>
        <v>0.71220000000000006</v>
      </c>
      <c r="G170" s="2">
        <v>5.3522299999999996</v>
      </c>
      <c r="H170" s="2">
        <f>$H$5</f>
        <v>3.79</v>
      </c>
      <c r="I170" s="2">
        <f>$I$5</f>
        <v>3.8489599999999999</v>
      </c>
      <c r="J170" s="2">
        <f>ROUND(F170*G170*(H170/I170),5)</f>
        <v>3.7534700000000001</v>
      </c>
      <c r="K170" s="2">
        <v>3.1091899999999999</v>
      </c>
      <c r="L170" s="2">
        <f>IF($J170=0,$K170,IF($K170=0,$J170,IF($J170&lt;$K170,$J170,ROUND(($J170*$L$5)+($K170*$L$4),5))))</f>
        <v>3.7534700000000001</v>
      </c>
      <c r="M170" s="49">
        <f>IFERROR(E170/L170,0)</f>
        <v>0.86498360184043033</v>
      </c>
      <c r="N170" s="38">
        <f>ROUNDDOWN(M170,2)</f>
        <v>0.86</v>
      </c>
      <c r="O170" s="50">
        <v>21.15</v>
      </c>
      <c r="P170" s="51">
        <f>IF(Y170="Y",Z170,O170)</f>
        <v>27.580000000000002</v>
      </c>
      <c r="Q170" s="25"/>
      <c r="S170" s="50">
        <v>35.35</v>
      </c>
      <c r="T170" s="50">
        <v>29.03</v>
      </c>
      <c r="U170" s="49">
        <f>IFERROR((T170-S170)/S170,0)</f>
        <v>-0.17878359264497878</v>
      </c>
      <c r="V170" s="2" t="str">
        <f>IF(U170&lt;-0.05,"Y","N")</f>
        <v>Y</v>
      </c>
      <c r="W170" s="49">
        <f>IF(T170=0,0,(O170-T170)/T170)</f>
        <v>-0.27144333448157087</v>
      </c>
      <c r="X170" s="2" t="str">
        <f>IF(W170&lt;-0.05,"Y","N")</f>
        <v>Y</v>
      </c>
      <c r="Y170" s="2" t="str">
        <f>IF(AND(V170="Y",X170="Y"),"Y","N")</f>
        <v>Y</v>
      </c>
      <c r="Z170" s="51">
        <f>ROUNDUP(T170*0.95,2)</f>
        <v>27.580000000000002</v>
      </c>
      <c r="AC170" s="25"/>
      <c r="AE170" s="25"/>
    </row>
    <row r="171" spans="1:31">
      <c r="A171" s="52" t="s">
        <v>198</v>
      </c>
      <c r="B171" s="53">
        <v>6002026</v>
      </c>
      <c r="C171" s="53">
        <v>146164</v>
      </c>
      <c r="D171" s="53">
        <v>0</v>
      </c>
      <c r="E171" s="54">
        <v>3.2056800000000001</v>
      </c>
      <c r="F171" s="54">
        <f>$F$5</f>
        <v>0.71220000000000006</v>
      </c>
      <c r="G171" s="54">
        <v>4.8656699999999997</v>
      </c>
      <c r="H171" s="54">
        <f>$H$5</f>
        <v>3.79</v>
      </c>
      <c r="I171" s="54">
        <f>$I$5</f>
        <v>3.8489599999999999</v>
      </c>
      <c r="J171" s="54">
        <f>ROUND(F171*G171*(H171/I171),5)</f>
        <v>3.4122499999999998</v>
      </c>
      <c r="K171" s="54">
        <v>2.7235499999999999</v>
      </c>
      <c r="L171" s="54">
        <f>IF($J171=0,$K171,IF($K171=0,$J171,IF($J171&lt;$K171,$J171,ROUND(($J171*$L$5)+($K171*$L$4),5))))</f>
        <v>3.4122499999999998</v>
      </c>
      <c r="M171" s="55">
        <f>IFERROR(E171/L171,0)</f>
        <v>0.9394622316653235</v>
      </c>
      <c r="N171" s="56">
        <f>ROUNDDOWN(M171,2)</f>
        <v>0.93</v>
      </c>
      <c r="O171" s="57">
        <v>26.42</v>
      </c>
      <c r="P171" s="58">
        <f>IF(Y171="Y",Z171,O171)</f>
        <v>26.42</v>
      </c>
      <c r="Q171" s="25"/>
      <c r="S171" s="57">
        <v>34.799999999999997</v>
      </c>
      <c r="T171" s="57">
        <v>33.06</v>
      </c>
      <c r="U171" s="55">
        <f>IFERROR((T171-S171)/S171,0)</f>
        <v>-4.9999999999999857E-2</v>
      </c>
      <c r="V171" s="54" t="str">
        <f>IF(U171&lt;-0.05,"Y","N")</f>
        <v>N</v>
      </c>
      <c r="W171" s="55">
        <f>IF(T171=0,0,(O171-T171)/T171)</f>
        <v>-0.20084694494857835</v>
      </c>
      <c r="X171" s="54" t="str">
        <f>IF(W171&lt;-0.05,"Y","N")</f>
        <v>Y</v>
      </c>
      <c r="Y171" s="54" t="str">
        <f>IF(AND(V171="Y",X171="Y"),"Y","N")</f>
        <v>N</v>
      </c>
      <c r="Z171" s="58">
        <f>ROUNDUP(T171*0.95,2)</f>
        <v>31.41</v>
      </c>
      <c r="AC171" s="25"/>
      <c r="AE171" s="25"/>
    </row>
    <row r="172" spans="1:31">
      <c r="A172" s="42" t="s">
        <v>199</v>
      </c>
      <c r="B172" s="43">
        <v>6016711</v>
      </c>
      <c r="C172" s="43">
        <v>146154</v>
      </c>
      <c r="D172" s="43">
        <v>0</v>
      </c>
      <c r="E172" s="44">
        <v>4.8635799999999998</v>
      </c>
      <c r="F172" s="44">
        <f>$F$5</f>
        <v>0.71220000000000006</v>
      </c>
      <c r="G172" s="44">
        <v>3.9077500000000001</v>
      </c>
      <c r="H172" s="44">
        <f>$H$5</f>
        <v>3.79</v>
      </c>
      <c r="I172" s="44">
        <f>$I$5</f>
        <v>3.8489599999999999</v>
      </c>
      <c r="J172" s="44">
        <f>ROUND(F172*G172*(H172/I172),5)</f>
        <v>2.7404700000000002</v>
      </c>
      <c r="K172" s="44">
        <v>2.9756200000000002</v>
      </c>
      <c r="L172" s="44">
        <f>IF($J172=0,$K172,IF($K172=0,$J172,IF($J172&lt;$K172,$J172,ROUND(($J172*$L$5)+($K172*$L$4),5))))</f>
        <v>2.7404700000000002</v>
      </c>
      <c r="M172" s="45">
        <f>IFERROR(E172/L172,0)</f>
        <v>1.7747247734877591</v>
      </c>
      <c r="N172" s="46">
        <f>ROUNDDOWN(M172,2)</f>
        <v>1.77</v>
      </c>
      <c r="O172" s="47">
        <v>38.68</v>
      </c>
      <c r="P172" s="48">
        <f>IF(Y172="Y",Z172,O172)</f>
        <v>38.68</v>
      </c>
      <c r="Q172" s="25"/>
      <c r="S172" s="47">
        <v>38.68</v>
      </c>
      <c r="T172" s="47">
        <v>38.68</v>
      </c>
      <c r="U172" s="45">
        <f>IFERROR((T172-S172)/S172,0)</f>
        <v>0</v>
      </c>
      <c r="V172" s="44" t="str">
        <f>IF(U172&lt;-0.05,"Y","N")</f>
        <v>N</v>
      </c>
      <c r="W172" s="45">
        <f>IF(T172=0,0,(O172-T172)/T172)</f>
        <v>0</v>
      </c>
      <c r="X172" s="44" t="str">
        <f>IF(W172&lt;-0.05,"Y","N")</f>
        <v>N</v>
      </c>
      <c r="Y172" s="44" t="str">
        <f>IF(AND(V172="Y",X172="Y"),"Y","N")</f>
        <v>N</v>
      </c>
      <c r="Z172" s="48">
        <f>ROUNDUP(T172*0.95,2)</f>
        <v>36.75</v>
      </c>
      <c r="AC172" s="25"/>
      <c r="AE172" s="25"/>
    </row>
    <row r="173" spans="1:31">
      <c r="A173" s="34" t="s">
        <v>200</v>
      </c>
      <c r="B173" s="41">
        <v>6002075</v>
      </c>
      <c r="C173" s="41">
        <v>145730</v>
      </c>
      <c r="D173" s="41">
        <v>0</v>
      </c>
      <c r="E173" s="2">
        <v>3.3167399999999998</v>
      </c>
      <c r="F173" s="2">
        <f>$F$5</f>
        <v>0.71220000000000006</v>
      </c>
      <c r="G173" s="2">
        <v>4.4606399999999997</v>
      </c>
      <c r="H173" s="2">
        <f>$H$5</f>
        <v>3.79</v>
      </c>
      <c r="I173" s="2">
        <f>$I$5</f>
        <v>3.8489599999999999</v>
      </c>
      <c r="J173" s="2">
        <f>ROUND(F173*G173*(H173/I173),5)</f>
        <v>3.1282000000000001</v>
      </c>
      <c r="K173" s="2">
        <v>3.5200100000000001</v>
      </c>
      <c r="L173" s="2">
        <f>IF($J173=0,$K173,IF($K173=0,$J173,IF($J173&lt;$K173,$J173,ROUND(($J173*$L$5)+($K173*$L$4),5))))</f>
        <v>3.1282000000000001</v>
      </c>
      <c r="M173" s="49">
        <f>IFERROR(E173/L173,0)</f>
        <v>1.0602710824116104</v>
      </c>
      <c r="N173" s="38">
        <f>ROUNDDOWN(M173,2)</f>
        <v>1.06</v>
      </c>
      <c r="O173" s="50">
        <v>34.26</v>
      </c>
      <c r="P173" s="51">
        <f>IF(Y173="Y",Z173,O173)</f>
        <v>34.26</v>
      </c>
      <c r="Q173" s="25"/>
      <c r="S173" s="50">
        <v>26.42</v>
      </c>
      <c r="T173" s="50">
        <v>30.33</v>
      </c>
      <c r="U173" s="49">
        <f>IFERROR((T173-S173)/S173,0)</f>
        <v>0.1479939439818318</v>
      </c>
      <c r="V173" s="2" t="str">
        <f>IF(U173&lt;-0.05,"Y","N")</f>
        <v>N</v>
      </c>
      <c r="W173" s="49">
        <f>IF(T173=0,0,(O173-T173)/T173)</f>
        <v>0.12957467853610286</v>
      </c>
      <c r="X173" s="2" t="str">
        <f>IF(W173&lt;-0.05,"Y","N")</f>
        <v>N</v>
      </c>
      <c r="Y173" s="2" t="str">
        <f>IF(AND(V173="Y",X173="Y"),"Y","N")</f>
        <v>N</v>
      </c>
      <c r="Z173" s="51">
        <f>ROUNDUP(T173*0.95,2)</f>
        <v>28.82</v>
      </c>
      <c r="AC173" s="25"/>
      <c r="AE173" s="25"/>
    </row>
    <row r="174" spans="1:31">
      <c r="A174" s="34" t="s">
        <v>201</v>
      </c>
      <c r="B174" s="41">
        <v>6003420</v>
      </c>
      <c r="C174" s="41">
        <v>145239</v>
      </c>
      <c r="D174" s="41">
        <v>0</v>
      </c>
      <c r="E174" s="2">
        <v>3.63923</v>
      </c>
      <c r="F174" s="2">
        <f>$F$5</f>
        <v>0.71220000000000006</v>
      </c>
      <c r="G174" s="2">
        <v>5.2074699999999998</v>
      </c>
      <c r="H174" s="2">
        <f>$H$5</f>
        <v>3.79</v>
      </c>
      <c r="I174" s="2">
        <f>$I$5</f>
        <v>3.8489599999999999</v>
      </c>
      <c r="J174" s="2">
        <f>ROUND(F174*G174*(H174/I174),5)</f>
        <v>3.6519499999999998</v>
      </c>
      <c r="K174" s="2">
        <v>2.8590900000000001</v>
      </c>
      <c r="L174" s="2">
        <f>IF($J174=0,$K174,IF($K174=0,$J174,IF($J174&lt;$K174,$J174,ROUND(($J174*$L$5)+($K174*$L$4),5))))</f>
        <v>3.6519499999999998</v>
      </c>
      <c r="M174" s="49">
        <f>IFERROR(E174/L174,0)</f>
        <v>0.99651692931173763</v>
      </c>
      <c r="N174" s="38">
        <f>ROUNDDOWN(M174,2)</f>
        <v>0.99</v>
      </c>
      <c r="O174" s="50">
        <v>30.33</v>
      </c>
      <c r="P174" s="51">
        <f>IF(Y174="Y",Z174,O174)</f>
        <v>30.33</v>
      </c>
      <c r="Q174" s="25"/>
      <c r="S174" s="50">
        <v>38.68</v>
      </c>
      <c r="T174" s="50">
        <v>14.26</v>
      </c>
      <c r="U174" s="49">
        <f>IFERROR((T174-S174)/S174,0)</f>
        <v>-0.63133402275077566</v>
      </c>
      <c r="V174" s="2" t="str">
        <f>IF(U174&lt;-0.05,"Y","N")</f>
        <v>Y</v>
      </c>
      <c r="W174" s="49">
        <f>IF(T174=0,0,(O174-T174)/T174)</f>
        <v>1.1269284712482468</v>
      </c>
      <c r="X174" s="2" t="str">
        <f>IF(W174&lt;-0.05,"Y","N")</f>
        <v>N</v>
      </c>
      <c r="Y174" s="2" t="str">
        <f>IF(AND(V174="Y",X174="Y"),"Y","N")</f>
        <v>N</v>
      </c>
      <c r="Z174" s="51">
        <f>ROUNDUP(T174*0.95,2)</f>
        <v>13.549999999999999</v>
      </c>
      <c r="AC174" s="25"/>
      <c r="AE174" s="25"/>
    </row>
    <row r="175" spans="1:31">
      <c r="A175" s="34" t="s">
        <v>202</v>
      </c>
      <c r="B175" s="41">
        <v>6015200</v>
      </c>
      <c r="C175" s="41">
        <v>145993</v>
      </c>
      <c r="D175" s="41">
        <v>0</v>
      </c>
      <c r="E175" s="2">
        <v>3.1182400000000001</v>
      </c>
      <c r="F175" s="2">
        <f>$F$5</f>
        <v>0.71220000000000006</v>
      </c>
      <c r="G175" s="2">
        <v>4.4749600000000003</v>
      </c>
      <c r="H175" s="2">
        <f>$H$5</f>
        <v>3.79</v>
      </c>
      <c r="I175" s="2">
        <f>$I$5</f>
        <v>3.8489599999999999</v>
      </c>
      <c r="J175" s="2">
        <f>ROUND(F175*G175*(H175/I175),5)</f>
        <v>3.1382500000000002</v>
      </c>
      <c r="K175" s="2">
        <v>3.2367699999999999</v>
      </c>
      <c r="L175" s="2">
        <f>IF($J175=0,$K175,IF($K175=0,$J175,IF($J175&lt;$K175,$J175,ROUND(($J175*$L$5)+($K175*$L$4),5))))</f>
        <v>3.1382500000000002</v>
      </c>
      <c r="M175" s="49">
        <f>IFERROR(E175/L175,0)</f>
        <v>0.99362383493985496</v>
      </c>
      <c r="N175" s="38">
        <f>ROUNDDOWN(M175,2)</f>
        <v>0.99</v>
      </c>
      <c r="O175" s="50">
        <v>30.33</v>
      </c>
      <c r="P175" s="51">
        <f>IF(Y175="Y",Z175,O175)</f>
        <v>30.33</v>
      </c>
      <c r="Q175" s="25"/>
      <c r="S175" s="50">
        <v>30.98</v>
      </c>
      <c r="T175" s="50">
        <v>32.619999999999997</v>
      </c>
      <c r="U175" s="49">
        <f>IFERROR((T175-S175)/S175,0)</f>
        <v>5.293737895416388E-2</v>
      </c>
      <c r="V175" s="2" t="str">
        <f>IF(U175&lt;-0.05,"Y","N")</f>
        <v>N</v>
      </c>
      <c r="W175" s="49">
        <f>IF(T175=0,0,(O175-T175)/T175)</f>
        <v>-7.0202329858982199E-2</v>
      </c>
      <c r="X175" s="2" t="str">
        <f>IF(W175&lt;-0.05,"Y","N")</f>
        <v>Y</v>
      </c>
      <c r="Y175" s="2" t="str">
        <f>IF(AND(V175="Y",X175="Y"),"Y","N")</f>
        <v>N</v>
      </c>
      <c r="Z175" s="51">
        <f>ROUNDUP(T175*0.95,2)</f>
        <v>30.990000000000002</v>
      </c>
      <c r="AC175" s="25"/>
      <c r="AE175" s="25"/>
    </row>
    <row r="176" spans="1:31">
      <c r="A176" s="52" t="s">
        <v>203</v>
      </c>
      <c r="B176" s="53">
        <v>6002141</v>
      </c>
      <c r="C176" s="53">
        <v>145708</v>
      </c>
      <c r="D176" s="53">
        <v>0</v>
      </c>
      <c r="E176" s="54">
        <v>3.4655499999999999</v>
      </c>
      <c r="F176" s="54">
        <f>$F$5</f>
        <v>0.71220000000000006</v>
      </c>
      <c r="G176" s="54">
        <v>3.6489600000000002</v>
      </c>
      <c r="H176" s="54">
        <f>$H$5</f>
        <v>3.79</v>
      </c>
      <c r="I176" s="54">
        <f>$I$5</f>
        <v>3.8489599999999999</v>
      </c>
      <c r="J176" s="54">
        <f>ROUND(F176*G176*(H176/I176),5)</f>
        <v>2.55898</v>
      </c>
      <c r="K176" s="54">
        <v>3.0411700000000002</v>
      </c>
      <c r="L176" s="54">
        <f>IF($J176=0,$K176,IF($K176=0,$J176,IF($J176&lt;$K176,$J176,ROUND(($J176*$L$5)+($K176*$L$4),5))))</f>
        <v>2.55898</v>
      </c>
      <c r="M176" s="55">
        <f>IFERROR(E176/L176,0)</f>
        <v>1.354270060727321</v>
      </c>
      <c r="N176" s="56">
        <f>ROUNDDOWN(M176,2)</f>
        <v>1.35</v>
      </c>
      <c r="O176" s="57">
        <v>38.68</v>
      </c>
      <c r="P176" s="58">
        <f>IF(Y176="Y",Z176,O176)</f>
        <v>38.68</v>
      </c>
      <c r="Q176" s="25"/>
      <c r="S176" s="57">
        <v>37.93</v>
      </c>
      <c r="T176" s="57">
        <v>38.53</v>
      </c>
      <c r="U176" s="55">
        <f>IFERROR((T176-S176)/S176,0)</f>
        <v>1.5818613234906444E-2</v>
      </c>
      <c r="V176" s="54" t="str">
        <f>IF(U176&lt;-0.05,"Y","N")</f>
        <v>N</v>
      </c>
      <c r="W176" s="55">
        <f>IF(T176=0,0,(O176-T176)/T176)</f>
        <v>3.893070334804012E-3</v>
      </c>
      <c r="X176" s="54" t="str">
        <f>IF(W176&lt;-0.05,"Y","N")</f>
        <v>N</v>
      </c>
      <c r="Y176" s="54" t="str">
        <f>IF(AND(V176="Y",X176="Y"),"Y","N")</f>
        <v>N</v>
      </c>
      <c r="Z176" s="58">
        <f>ROUNDUP(T176*0.95,2)</f>
        <v>36.61</v>
      </c>
      <c r="AC176" s="25"/>
      <c r="AE176" s="25"/>
    </row>
    <row r="177" spans="1:31">
      <c r="A177" s="42" t="s">
        <v>204</v>
      </c>
      <c r="B177" s="43">
        <v>6002190</v>
      </c>
      <c r="C177" s="43">
        <v>145798</v>
      </c>
      <c r="D177" s="43">
        <v>0</v>
      </c>
      <c r="E177" s="44">
        <v>2.49133</v>
      </c>
      <c r="F177" s="44">
        <f>$F$5</f>
        <v>0.71220000000000006</v>
      </c>
      <c r="G177" s="44">
        <v>5.1240199999999998</v>
      </c>
      <c r="H177" s="44">
        <f>$H$5</f>
        <v>3.79</v>
      </c>
      <c r="I177" s="44">
        <f>$I$5</f>
        <v>3.8489599999999999</v>
      </c>
      <c r="J177" s="44">
        <f>ROUND(F177*G177*(H177/I177),5)</f>
        <v>3.5934300000000001</v>
      </c>
      <c r="K177" s="44">
        <v>3.2168800000000002</v>
      </c>
      <c r="L177" s="44">
        <f>IF($J177=0,$K177,IF($K177=0,$J177,IF($J177&lt;$K177,$J177,ROUND(($J177*$L$5)+($K177*$L$4),5))))</f>
        <v>3.5934300000000001</v>
      </c>
      <c r="M177" s="45">
        <f>IFERROR(E177/L177,0)</f>
        <v>0.69330138614081804</v>
      </c>
      <c r="N177" s="46">
        <f>ROUNDDOWN(M177,2)</f>
        <v>0.69</v>
      </c>
      <c r="O177" s="47">
        <v>0</v>
      </c>
      <c r="P177" s="48">
        <f>IF(Y177="Y",Z177,O177)</f>
        <v>0</v>
      </c>
      <c r="Q177" s="25"/>
      <c r="S177" s="47">
        <v>9</v>
      </c>
      <c r="T177" s="47">
        <v>8.5500000000000007</v>
      </c>
      <c r="U177" s="45">
        <f>IFERROR((T177-S177)/S177,0)</f>
        <v>-4.999999999999992E-2</v>
      </c>
      <c r="V177" s="44" t="str">
        <f>IF(U177&lt;-0.05,"Y","N")</f>
        <v>N</v>
      </c>
      <c r="W177" s="45">
        <f>IF(T177=0,0,(O177-T177)/T177)</f>
        <v>-1</v>
      </c>
      <c r="X177" s="44" t="str">
        <f>IF(W177&lt;-0.05,"Y","N")</f>
        <v>Y</v>
      </c>
      <c r="Y177" s="44" t="str">
        <f>IF(AND(V177="Y",X177="Y"),"Y","N")</f>
        <v>N</v>
      </c>
      <c r="Z177" s="48">
        <f>ROUNDUP(T177*0.95,2)</f>
        <v>8.129999999999999</v>
      </c>
      <c r="AC177" s="25"/>
      <c r="AE177" s="25"/>
    </row>
    <row r="178" spans="1:31">
      <c r="A178" s="34" t="s">
        <v>205</v>
      </c>
      <c r="B178" s="41">
        <v>6005631</v>
      </c>
      <c r="C178" s="41">
        <v>146080</v>
      </c>
      <c r="D178" s="41">
        <v>0</v>
      </c>
      <c r="E178" s="2">
        <v>2.9443700000000002</v>
      </c>
      <c r="F178" s="2">
        <f>$F$5</f>
        <v>0.71220000000000006</v>
      </c>
      <c r="G178" s="2">
        <v>3.62269</v>
      </c>
      <c r="H178" s="2">
        <f>$H$5</f>
        <v>3.79</v>
      </c>
      <c r="I178" s="2">
        <f>$I$5</f>
        <v>3.8489599999999999</v>
      </c>
      <c r="J178" s="2">
        <f>ROUND(F178*G178*(H178/I178),5)</f>
        <v>2.5405600000000002</v>
      </c>
      <c r="K178" s="2">
        <v>2.8589000000000002</v>
      </c>
      <c r="L178" s="2">
        <f>IF($J178=0,$K178,IF($K178=0,$J178,IF($J178&lt;$K178,$J178,ROUND(($J178*$L$5)+($K178*$L$4),5))))</f>
        <v>2.5405600000000002</v>
      </c>
      <c r="M178" s="49">
        <f>IFERROR(E178/L178,0)</f>
        <v>1.1589452719085556</v>
      </c>
      <c r="N178" s="38">
        <f>ROUNDDOWN(M178,2)</f>
        <v>1.1499999999999999</v>
      </c>
      <c r="O178" s="50">
        <v>37.19</v>
      </c>
      <c r="P178" s="51">
        <f>IF(Y178="Y",Z178,O178)</f>
        <v>37.19</v>
      </c>
      <c r="Q178" s="25"/>
      <c r="S178" s="50">
        <v>38.380000000000003</v>
      </c>
      <c r="T178" s="50">
        <v>32.07</v>
      </c>
      <c r="U178" s="49">
        <f>IFERROR((T178-S178)/S178,0)</f>
        <v>-0.16440854611776973</v>
      </c>
      <c r="V178" s="2" t="str">
        <f>IF(U178&lt;-0.05,"Y","N")</f>
        <v>Y</v>
      </c>
      <c r="W178" s="49">
        <f>IF(T178=0,0,(O178-T178)/T178)</f>
        <v>0.15965076395385086</v>
      </c>
      <c r="X178" s="2" t="str">
        <f>IF(W178&lt;-0.05,"Y","N")</f>
        <v>N</v>
      </c>
      <c r="Y178" s="2" t="str">
        <f>IF(AND(V178="Y",X178="Y"),"Y","N")</f>
        <v>N</v>
      </c>
      <c r="Z178" s="51">
        <f>ROUNDUP(T178*0.95,2)</f>
        <v>30.470000000000002</v>
      </c>
      <c r="AC178" s="25"/>
      <c r="AE178" s="25"/>
    </row>
    <row r="179" spans="1:31">
      <c r="A179" s="34" t="s">
        <v>206</v>
      </c>
      <c r="B179" s="41">
        <v>6011753</v>
      </c>
      <c r="C179" s="41">
        <v>145606</v>
      </c>
      <c r="D179" s="41">
        <v>0</v>
      </c>
      <c r="E179" s="2">
        <v>4.3970599999999997</v>
      </c>
      <c r="F179" s="2">
        <f>$F$5</f>
        <v>0.71220000000000006</v>
      </c>
      <c r="G179" s="2">
        <v>4.1147400000000003</v>
      </c>
      <c r="H179" s="2">
        <f>$H$5</f>
        <v>3.79</v>
      </c>
      <c r="I179" s="2">
        <f>$I$5</f>
        <v>3.8489599999999999</v>
      </c>
      <c r="J179" s="2">
        <f>ROUND(F179*G179*(H179/I179),5)</f>
        <v>2.8856299999999999</v>
      </c>
      <c r="K179" s="2">
        <v>3.2410399999999999</v>
      </c>
      <c r="L179" s="2">
        <f>IF($J179=0,$K179,IF($K179=0,$J179,IF($J179&lt;$K179,$J179,ROUND(($J179*$L$5)+($K179*$L$4),5))))</f>
        <v>2.8856299999999999</v>
      </c>
      <c r="M179" s="49">
        <f>IFERROR(E179/L179,0)</f>
        <v>1.5237781697584236</v>
      </c>
      <c r="N179" s="38">
        <f>ROUNDDOWN(M179,2)</f>
        <v>1.52</v>
      </c>
      <c r="O179" s="50">
        <v>38.68</v>
      </c>
      <c r="P179" s="51">
        <f>IF(Y179="Y",Z179,O179)</f>
        <v>38.68</v>
      </c>
      <c r="Q179" s="25"/>
      <c r="S179" s="50">
        <v>38.68</v>
      </c>
      <c r="T179" s="50">
        <v>38.68</v>
      </c>
      <c r="U179" s="49">
        <f>IFERROR((T179-S179)/S179,0)</f>
        <v>0</v>
      </c>
      <c r="V179" s="2" t="str">
        <f>IF(U179&lt;-0.05,"Y","N")</f>
        <v>N</v>
      </c>
      <c r="W179" s="49">
        <f>IF(T179=0,0,(O179-T179)/T179)</f>
        <v>0</v>
      </c>
      <c r="X179" s="2" t="str">
        <f>IF(W179&lt;-0.05,"Y","N")</f>
        <v>N</v>
      </c>
      <c r="Y179" s="2" t="str">
        <f>IF(AND(V179="Y",X179="Y"),"Y","N")</f>
        <v>N</v>
      </c>
      <c r="Z179" s="51">
        <f>ROUNDUP(T179*0.95,2)</f>
        <v>36.75</v>
      </c>
      <c r="AC179" s="25"/>
      <c r="AE179" s="25"/>
    </row>
    <row r="180" spans="1:31">
      <c r="A180" s="34" t="s">
        <v>207</v>
      </c>
      <c r="B180" s="41">
        <v>6002273</v>
      </c>
      <c r="C180" s="41" t="s">
        <v>208</v>
      </c>
      <c r="D180" s="41">
        <v>0</v>
      </c>
      <c r="E180" s="2">
        <v>2.2252800000000001</v>
      </c>
      <c r="F180" s="2">
        <f>$F$5</f>
        <v>0.71220000000000006</v>
      </c>
      <c r="G180" s="2">
        <v>4.3900800000000002</v>
      </c>
      <c r="H180" s="2">
        <f>$H$5</f>
        <v>3.79</v>
      </c>
      <c r="I180" s="2">
        <f>$I$5</f>
        <v>3.8489599999999999</v>
      </c>
      <c r="J180" s="2">
        <f>ROUND(F180*G180*(H180/I180),5)</f>
        <v>3.0787200000000001</v>
      </c>
      <c r="K180" s="2">
        <v>2.4967999999999999</v>
      </c>
      <c r="L180" s="2">
        <f>IF($J180=0,$K180,IF($K180=0,$J180,IF($J180&lt;$K180,$J180,ROUND(($J180*$L$5)+($K180*$L$4),5))))</f>
        <v>3.0787200000000001</v>
      </c>
      <c r="M180" s="49">
        <f>IFERROR(E180/L180,0)</f>
        <v>0.72279388836919245</v>
      </c>
      <c r="N180" s="38">
        <f>ROUNDDOWN(M180,2)</f>
        <v>0.72</v>
      </c>
      <c r="O180" s="50">
        <v>10.5</v>
      </c>
      <c r="P180" s="51">
        <f>IF(Y180="Y",Z180,O180)</f>
        <v>10.5</v>
      </c>
      <c r="Q180" s="25"/>
      <c r="S180" s="50">
        <v>9</v>
      </c>
      <c r="T180" s="50">
        <v>12.76</v>
      </c>
      <c r="U180" s="49">
        <f>IFERROR((T180-S180)/S180,0)</f>
        <v>0.41777777777777775</v>
      </c>
      <c r="V180" s="2" t="str">
        <f>IF(U180&lt;-0.05,"Y","N")</f>
        <v>N</v>
      </c>
      <c r="W180" s="49">
        <f>IF(T180=0,0,(O180-T180)/T180)</f>
        <v>-0.17711598746081503</v>
      </c>
      <c r="X180" s="2" t="str">
        <f>IF(W180&lt;-0.05,"Y","N")</f>
        <v>Y</v>
      </c>
      <c r="Y180" s="2" t="str">
        <f>IF(AND(V180="Y",X180="Y"),"Y","N")</f>
        <v>N</v>
      </c>
      <c r="Z180" s="51">
        <f>ROUNDUP(T180*0.95,2)</f>
        <v>12.129999999999999</v>
      </c>
      <c r="AC180" s="25"/>
      <c r="AE180" s="25"/>
    </row>
    <row r="181" spans="1:31">
      <c r="A181" s="52" t="s">
        <v>209</v>
      </c>
      <c r="B181" s="53">
        <v>6010136</v>
      </c>
      <c r="C181" s="53">
        <v>145222</v>
      </c>
      <c r="D181" s="53">
        <v>0</v>
      </c>
      <c r="E181" s="54">
        <v>2.8095599999999998</v>
      </c>
      <c r="F181" s="54">
        <f>$F$5</f>
        <v>0.71220000000000006</v>
      </c>
      <c r="G181" s="54">
        <v>5.2035</v>
      </c>
      <c r="H181" s="54">
        <f>$H$5</f>
        <v>3.79</v>
      </c>
      <c r="I181" s="54">
        <f>$I$5</f>
        <v>3.8489599999999999</v>
      </c>
      <c r="J181" s="54">
        <f>ROUND(F181*G181*(H181/I181),5)</f>
        <v>3.6491600000000002</v>
      </c>
      <c r="K181" s="54">
        <v>3.2742900000000001</v>
      </c>
      <c r="L181" s="54">
        <f>IF($J181=0,$K181,IF($K181=0,$J181,IF($J181&lt;$K181,$J181,ROUND(($J181*$L$5)+($K181*$L$4),5))))</f>
        <v>3.6491600000000002</v>
      </c>
      <c r="M181" s="55">
        <f>IFERROR(E181/L181,0)</f>
        <v>0.7699196527420008</v>
      </c>
      <c r="N181" s="56">
        <f>ROUNDDOWN(M181,2)</f>
        <v>0.76</v>
      </c>
      <c r="O181" s="57">
        <v>13.51</v>
      </c>
      <c r="P181" s="58">
        <f>IF(Y181="Y",Z181,O181)</f>
        <v>20.830000000000002</v>
      </c>
      <c r="Q181" s="25"/>
      <c r="S181" s="57">
        <v>28.38</v>
      </c>
      <c r="T181" s="57">
        <v>21.92</v>
      </c>
      <c r="U181" s="55">
        <f>IFERROR((T181-S181)/S181,0)</f>
        <v>-0.22762508809020429</v>
      </c>
      <c r="V181" s="54" t="str">
        <f>IF(U181&lt;-0.05,"Y","N")</f>
        <v>Y</v>
      </c>
      <c r="W181" s="55">
        <f>IF(T181=0,0,(O181-T181)/T181)</f>
        <v>-0.38366788321167888</v>
      </c>
      <c r="X181" s="54" t="str">
        <f>IF(W181&lt;-0.05,"Y","N")</f>
        <v>Y</v>
      </c>
      <c r="Y181" s="54" t="str">
        <f>IF(AND(V181="Y",X181="Y"),"Y","N")</f>
        <v>Y</v>
      </c>
      <c r="Z181" s="58">
        <f>ROUNDUP(T181*0.95,2)</f>
        <v>20.830000000000002</v>
      </c>
      <c r="AC181" s="25"/>
      <c r="AE181" s="25"/>
    </row>
    <row r="182" spans="1:31">
      <c r="A182" s="42" t="s">
        <v>210</v>
      </c>
      <c r="B182" s="43">
        <v>6002299</v>
      </c>
      <c r="C182" s="43">
        <v>145257</v>
      </c>
      <c r="D182" s="43">
        <v>0</v>
      </c>
      <c r="E182" s="44">
        <v>3.2489699999999999</v>
      </c>
      <c r="F182" s="44">
        <f>$F$5</f>
        <v>0.71220000000000006</v>
      </c>
      <c r="G182" s="44">
        <v>4.7321499999999999</v>
      </c>
      <c r="H182" s="44">
        <f>$H$5</f>
        <v>3.79</v>
      </c>
      <c r="I182" s="44">
        <f>$I$5</f>
        <v>3.8489599999999999</v>
      </c>
      <c r="J182" s="44">
        <f>ROUND(F182*G182*(H182/I182),5)</f>
        <v>3.3186100000000001</v>
      </c>
      <c r="K182" s="44">
        <v>3.0635300000000001</v>
      </c>
      <c r="L182" s="44">
        <f>IF($J182=0,$K182,IF($K182=0,$J182,IF($J182&lt;$K182,$J182,ROUND(($J182*$L$5)+($K182*$L$4),5))))</f>
        <v>3.3186100000000001</v>
      </c>
      <c r="M182" s="45">
        <f>IFERROR(E182/L182,0)</f>
        <v>0.97901531062703961</v>
      </c>
      <c r="N182" s="46">
        <f>ROUNDDOWN(M182,2)</f>
        <v>0.97</v>
      </c>
      <c r="O182" s="47">
        <v>29.03</v>
      </c>
      <c r="P182" s="48">
        <f>IF(Y182="Y",Z182,O182)</f>
        <v>29.03</v>
      </c>
      <c r="Q182" s="25"/>
      <c r="S182" s="47">
        <v>34.26</v>
      </c>
      <c r="T182" s="47">
        <v>35.89</v>
      </c>
      <c r="U182" s="45">
        <f>IFERROR((T182-S182)/S182,0)</f>
        <v>4.7577349678925941E-2</v>
      </c>
      <c r="V182" s="44" t="str">
        <f>IF(U182&lt;-0.05,"Y","N")</f>
        <v>N</v>
      </c>
      <c r="W182" s="45">
        <f>IF(T182=0,0,(O182-T182)/T182)</f>
        <v>-0.19113959320144885</v>
      </c>
      <c r="X182" s="44" t="str">
        <f>IF(W182&lt;-0.05,"Y","N")</f>
        <v>Y</v>
      </c>
      <c r="Y182" s="44" t="str">
        <f>IF(AND(V182="Y",X182="Y"),"Y","N")</f>
        <v>N</v>
      </c>
      <c r="Z182" s="48">
        <f>ROUNDUP(T182*0.95,2)</f>
        <v>34.1</v>
      </c>
      <c r="AC182" s="25"/>
      <c r="AE182" s="25"/>
    </row>
    <row r="183" spans="1:31">
      <c r="A183" s="34" t="s">
        <v>211</v>
      </c>
      <c r="B183" s="41">
        <v>6002307</v>
      </c>
      <c r="C183" s="41">
        <v>146113</v>
      </c>
      <c r="D183" s="41">
        <v>0</v>
      </c>
      <c r="E183" s="2">
        <v>3.0438700000000001</v>
      </c>
      <c r="F183" s="2">
        <f>$F$5</f>
        <v>0.71220000000000006</v>
      </c>
      <c r="G183" s="2">
        <v>3.5794999999999999</v>
      </c>
      <c r="H183" s="2">
        <f>$H$5</f>
        <v>3.79</v>
      </c>
      <c r="I183" s="2">
        <f>$I$5</f>
        <v>3.8489599999999999</v>
      </c>
      <c r="J183" s="2">
        <f>ROUND(F183*G183*(H183/I183),5)</f>
        <v>2.5102699999999998</v>
      </c>
      <c r="K183" s="2">
        <v>3.0659900000000002</v>
      </c>
      <c r="L183" s="2">
        <f>IF($J183=0,$K183,IF($K183=0,$J183,IF($J183&lt;$K183,$J183,ROUND(($J183*$L$5)+($K183*$L$4),5))))</f>
        <v>2.5102699999999998</v>
      </c>
      <c r="M183" s="49">
        <f>IFERROR(E183/L183,0)</f>
        <v>1.2125667756854841</v>
      </c>
      <c r="N183" s="38">
        <f>ROUNDDOWN(M183,2)</f>
        <v>1.21</v>
      </c>
      <c r="O183" s="50">
        <v>38.08</v>
      </c>
      <c r="P183" s="51">
        <f>IF(Y183="Y",Z183,O183)</f>
        <v>38.08</v>
      </c>
      <c r="Q183" s="25"/>
      <c r="S183" s="50">
        <v>38.68</v>
      </c>
      <c r="T183" s="50">
        <v>34.799999999999997</v>
      </c>
      <c r="U183" s="49">
        <f>IFERROR((T183-S183)/S183,0)</f>
        <v>-0.10031023784901764</v>
      </c>
      <c r="V183" s="2" t="str">
        <f>IF(U183&lt;-0.05,"Y","N")</f>
        <v>Y</v>
      </c>
      <c r="W183" s="49">
        <f>IF(T183=0,0,(O183-T183)/T183)</f>
        <v>9.4252873563218431E-2</v>
      </c>
      <c r="X183" s="2" t="str">
        <f>IF(W183&lt;-0.05,"Y","N")</f>
        <v>N</v>
      </c>
      <c r="Y183" s="2" t="str">
        <f>IF(AND(V183="Y",X183="Y"),"Y","N")</f>
        <v>N</v>
      </c>
      <c r="Z183" s="51">
        <f>ROUNDUP(T183*0.95,2)</f>
        <v>33.06</v>
      </c>
      <c r="AC183" s="25"/>
      <c r="AE183" s="25"/>
    </row>
    <row r="184" spans="1:31">
      <c r="A184" s="34" t="s">
        <v>212</v>
      </c>
      <c r="B184" s="41">
        <v>6003081</v>
      </c>
      <c r="C184" s="41" t="s">
        <v>213</v>
      </c>
      <c r="D184" s="41">
        <v>23</v>
      </c>
      <c r="E184" s="2">
        <v>0</v>
      </c>
      <c r="F184" s="2">
        <f>$F$5</f>
        <v>0.71220000000000006</v>
      </c>
      <c r="G184" s="2">
        <v>0</v>
      </c>
      <c r="H184" s="2">
        <f>$H$5</f>
        <v>3.79</v>
      </c>
      <c r="I184" s="2">
        <f>$I$5</f>
        <v>3.8489599999999999</v>
      </c>
      <c r="J184" s="2">
        <f>ROUND(F184*G184*(H184/I184),5)</f>
        <v>0</v>
      </c>
      <c r="K184" s="2">
        <v>2.7150400000000001</v>
      </c>
      <c r="L184" s="2">
        <f>IF($J184=0,$K184,IF($K184=0,$J184,IF($J184&lt;$K184,$J184,ROUND(($J184*$L$5)+($K184*$L$4),5))))</f>
        <v>2.7150400000000001</v>
      </c>
      <c r="M184" s="49">
        <f>IFERROR(E184/L184,0)</f>
        <v>0</v>
      </c>
      <c r="N184" s="38">
        <f>ROUNDDOWN(M184,2)</f>
        <v>0</v>
      </c>
      <c r="O184" s="50">
        <v>0</v>
      </c>
      <c r="P184" s="51">
        <f>IF(Y184="Y",Z184,O184)</f>
        <v>0</v>
      </c>
      <c r="Q184" s="25"/>
      <c r="S184" s="50">
        <v>38.68</v>
      </c>
      <c r="T184" s="50">
        <v>0</v>
      </c>
      <c r="U184" s="49">
        <f>IFERROR((T184-S184)/S184,0)</f>
        <v>-1</v>
      </c>
      <c r="V184" s="2" t="str">
        <f>IF(U184&lt;-0.05,"Y","N")</f>
        <v>Y</v>
      </c>
      <c r="W184" s="49">
        <f>IF(T184=0,0,(O184-T184)/T184)</f>
        <v>0</v>
      </c>
      <c r="X184" s="2" t="str">
        <f>IF(W184&lt;-0.05,"Y","N")</f>
        <v>N</v>
      </c>
      <c r="Y184" s="2" t="str">
        <f>IF(AND(V184="Y",X184="Y"),"Y","N")</f>
        <v>N</v>
      </c>
      <c r="Z184" s="51">
        <f>ROUNDUP(T184*0.95,2)</f>
        <v>0</v>
      </c>
      <c r="AC184" s="25"/>
      <c r="AE184" s="25"/>
    </row>
    <row r="185" spans="1:31">
      <c r="A185" s="34" t="s">
        <v>214</v>
      </c>
      <c r="B185" s="41">
        <v>6005276</v>
      </c>
      <c r="C185" s="41">
        <v>145906</v>
      </c>
      <c r="D185" s="41">
        <v>0</v>
      </c>
      <c r="E185" s="2">
        <v>3.1720700000000002</v>
      </c>
      <c r="F185" s="2">
        <f>$F$5</f>
        <v>0.71220000000000006</v>
      </c>
      <c r="G185" s="2">
        <v>4.33352</v>
      </c>
      <c r="H185" s="2">
        <f>$H$5</f>
        <v>3.79</v>
      </c>
      <c r="I185" s="2">
        <f>$I$5</f>
        <v>3.8489599999999999</v>
      </c>
      <c r="J185" s="2">
        <f>ROUND(F185*G185*(H185/I185),5)</f>
        <v>3.0390600000000001</v>
      </c>
      <c r="K185" s="2">
        <v>3.10094</v>
      </c>
      <c r="L185" s="2">
        <f>IF($J185=0,$K185,IF($K185=0,$J185,IF($J185&lt;$K185,$J185,ROUND(($J185*$L$5)+($K185*$L$4),5))))</f>
        <v>3.0390600000000001</v>
      </c>
      <c r="M185" s="49">
        <f>IFERROR(E185/L185,0)</f>
        <v>1.0437668226359467</v>
      </c>
      <c r="N185" s="38">
        <f>ROUNDDOWN(M185,2)</f>
        <v>1.04</v>
      </c>
      <c r="O185" s="50">
        <v>33.159999999999997</v>
      </c>
      <c r="P185" s="51">
        <f>IF(Y185="Y",Z185,O185)</f>
        <v>33.159999999999997</v>
      </c>
      <c r="Q185" s="25"/>
      <c r="S185" s="50">
        <v>36.590000000000003</v>
      </c>
      <c r="T185" s="50">
        <v>33.71</v>
      </c>
      <c r="U185" s="49">
        <f>IFERROR((T185-S185)/S185,0)</f>
        <v>-7.8710030062858774E-2</v>
      </c>
      <c r="V185" s="2" t="str">
        <f>IF(U185&lt;-0.05,"Y","N")</f>
        <v>Y</v>
      </c>
      <c r="W185" s="49">
        <f>IF(T185=0,0,(O185-T185)/T185)</f>
        <v>-1.6315633343221721E-2</v>
      </c>
      <c r="X185" s="2" t="str">
        <f>IF(W185&lt;-0.05,"Y","N")</f>
        <v>N</v>
      </c>
      <c r="Y185" s="2" t="str">
        <f>IF(AND(V185="Y",X185="Y"),"Y","N")</f>
        <v>N</v>
      </c>
      <c r="Z185" s="51">
        <f>ROUNDUP(T185*0.95,2)</f>
        <v>32.03</v>
      </c>
      <c r="AC185" s="25"/>
      <c r="AE185" s="25"/>
    </row>
    <row r="186" spans="1:31">
      <c r="A186" s="52" t="s">
        <v>215</v>
      </c>
      <c r="B186" s="53">
        <v>6002521</v>
      </c>
      <c r="C186" s="53">
        <v>145122</v>
      </c>
      <c r="D186" s="53">
        <v>0</v>
      </c>
      <c r="E186" s="54">
        <v>2.98041</v>
      </c>
      <c r="F186" s="54">
        <f>$F$5</f>
        <v>0.71220000000000006</v>
      </c>
      <c r="G186" s="54">
        <v>4.8493500000000003</v>
      </c>
      <c r="H186" s="54">
        <f>$H$5</f>
        <v>3.79</v>
      </c>
      <c r="I186" s="54">
        <f>$I$5</f>
        <v>3.8489599999999999</v>
      </c>
      <c r="J186" s="54">
        <f>ROUND(F186*G186*(H186/I186),5)</f>
        <v>3.4007999999999998</v>
      </c>
      <c r="K186" s="54">
        <v>3.49519</v>
      </c>
      <c r="L186" s="54">
        <f>IF($J186=0,$K186,IF($K186=0,$J186,IF($J186&lt;$K186,$J186,ROUND(($J186*$L$5)+($K186*$L$4),5))))</f>
        <v>3.4007999999999998</v>
      </c>
      <c r="M186" s="55">
        <f>IFERROR(E186/L186,0)</f>
        <v>0.87638496824276646</v>
      </c>
      <c r="N186" s="56">
        <f>ROUNDDOWN(M186,2)</f>
        <v>0.87</v>
      </c>
      <c r="O186" s="57">
        <v>21.92</v>
      </c>
      <c r="P186" s="58">
        <f>IF(Y186="Y",Z186,O186)</f>
        <v>25.1</v>
      </c>
      <c r="Q186" s="25"/>
      <c r="S186" s="57">
        <v>33.71</v>
      </c>
      <c r="T186" s="57">
        <v>26.42</v>
      </c>
      <c r="U186" s="55">
        <f>IFERROR((T186-S186)/S186,0)</f>
        <v>-0.21625630376742802</v>
      </c>
      <c r="V186" s="54" t="str">
        <f>IF(U186&lt;-0.05,"Y","N")</f>
        <v>Y</v>
      </c>
      <c r="W186" s="55">
        <f>IF(T186=0,0,(O186-T186)/T186)</f>
        <v>-0.17032551097653292</v>
      </c>
      <c r="X186" s="54" t="str">
        <f>IF(W186&lt;-0.05,"Y","N")</f>
        <v>Y</v>
      </c>
      <c r="Y186" s="54" t="str">
        <f>IF(AND(V186="Y",X186="Y"),"Y","N")</f>
        <v>Y</v>
      </c>
      <c r="Z186" s="58">
        <f>ROUNDUP(T186*0.95,2)</f>
        <v>25.1</v>
      </c>
      <c r="AC186" s="25"/>
      <c r="AE186" s="25"/>
    </row>
    <row r="187" spans="1:31">
      <c r="A187" s="42" t="s">
        <v>216</v>
      </c>
      <c r="B187" s="43">
        <v>6002539</v>
      </c>
      <c r="C187" s="43">
        <v>145247</v>
      </c>
      <c r="D187" s="43">
        <v>0</v>
      </c>
      <c r="E187" s="44">
        <v>3.4481899999999999</v>
      </c>
      <c r="F187" s="44">
        <f>$F$5</f>
        <v>0.71220000000000006</v>
      </c>
      <c r="G187" s="44">
        <v>4.65177</v>
      </c>
      <c r="H187" s="44">
        <f>$H$5</f>
        <v>3.79</v>
      </c>
      <c r="I187" s="44">
        <f>$I$5</f>
        <v>3.8489599999999999</v>
      </c>
      <c r="J187" s="44">
        <f>ROUND(F187*G187*(H187/I187),5)</f>
        <v>3.2622399999999998</v>
      </c>
      <c r="K187" s="44">
        <v>3.41689</v>
      </c>
      <c r="L187" s="44">
        <f>IF($J187=0,$K187,IF($K187=0,$J187,IF($J187&lt;$K187,$J187,ROUND(($J187*$L$5)+($K187*$L$4),5))))</f>
        <v>3.2622399999999998</v>
      </c>
      <c r="M187" s="45">
        <f>IFERROR(E187/L187,0)</f>
        <v>1.0570007111677866</v>
      </c>
      <c r="N187" s="46">
        <f>ROUNDDOWN(M187,2)</f>
        <v>1.05</v>
      </c>
      <c r="O187" s="47">
        <v>33.71</v>
      </c>
      <c r="P187" s="48">
        <f>IF(Y187="Y",Z187,O187)</f>
        <v>33.71</v>
      </c>
      <c r="Q187" s="25"/>
      <c r="S187" s="47">
        <v>27.72</v>
      </c>
      <c r="T187" s="47">
        <v>30.98</v>
      </c>
      <c r="U187" s="45">
        <f>IFERROR((T187-S187)/S187,0)</f>
        <v>0.11760461760461767</v>
      </c>
      <c r="V187" s="44" t="str">
        <f>IF(U187&lt;-0.05,"Y","N")</f>
        <v>N</v>
      </c>
      <c r="W187" s="45">
        <f>IF(T187=0,0,(O187-T187)/T187)</f>
        <v>8.8121368624919316E-2</v>
      </c>
      <c r="X187" s="44" t="str">
        <f>IF(W187&lt;-0.05,"Y","N")</f>
        <v>N</v>
      </c>
      <c r="Y187" s="44" t="str">
        <f>IF(AND(V187="Y",X187="Y"),"Y","N")</f>
        <v>N</v>
      </c>
      <c r="Z187" s="48">
        <f>ROUNDUP(T187*0.95,2)</f>
        <v>29.44</v>
      </c>
      <c r="AC187" s="25"/>
      <c r="AE187" s="25"/>
    </row>
    <row r="188" spans="1:31">
      <c r="A188" s="34" t="s">
        <v>217</v>
      </c>
      <c r="B188" s="41">
        <v>6014666</v>
      </c>
      <c r="C188" s="41">
        <v>145980</v>
      </c>
      <c r="D188" s="41">
        <v>0</v>
      </c>
      <c r="E188" s="2">
        <v>3.5185300000000002</v>
      </c>
      <c r="F188" s="2">
        <f>$F$5</f>
        <v>0.71220000000000006</v>
      </c>
      <c r="G188" s="2">
        <v>4.2417499999999997</v>
      </c>
      <c r="H188" s="2">
        <f>$H$5</f>
        <v>3.79</v>
      </c>
      <c r="I188" s="2">
        <f>$I$5</f>
        <v>3.8489599999999999</v>
      </c>
      <c r="J188" s="2">
        <f>ROUND(F188*G188*(H188/I188),5)</f>
        <v>2.9746999999999999</v>
      </c>
      <c r="K188" s="2">
        <v>3.20336</v>
      </c>
      <c r="L188" s="2">
        <f>IF($J188=0,$K188,IF($K188=0,$J188,IF($J188&lt;$K188,$J188,ROUND(($J188*$L$5)+($K188*$L$4),5))))</f>
        <v>2.9746999999999999</v>
      </c>
      <c r="M188" s="49">
        <f>IFERROR(E188/L188,0)</f>
        <v>1.1828184354724847</v>
      </c>
      <c r="N188" s="38">
        <f>ROUNDDOWN(M188,2)</f>
        <v>1.18</v>
      </c>
      <c r="O188" s="50">
        <v>37.630000000000003</v>
      </c>
      <c r="P188" s="51">
        <f>IF(Y188="Y",Z188,O188)</f>
        <v>37.630000000000003</v>
      </c>
      <c r="Q188" s="25"/>
      <c r="S188" s="50">
        <v>36.590000000000003</v>
      </c>
      <c r="T188" s="50">
        <v>34.26</v>
      </c>
      <c r="U188" s="49">
        <f>IFERROR((T188-S188)/S188,0)</f>
        <v>-6.3678600710576808E-2</v>
      </c>
      <c r="V188" s="2" t="str">
        <f>IF(U188&lt;-0.05,"Y","N")</f>
        <v>Y</v>
      </c>
      <c r="W188" s="49">
        <f>IF(T188=0,0,(O188-T188)/T188)</f>
        <v>9.8365440747227223E-2</v>
      </c>
      <c r="X188" s="2" t="str">
        <f>IF(W188&lt;-0.05,"Y","N")</f>
        <v>N</v>
      </c>
      <c r="Y188" s="2" t="str">
        <f>IF(AND(V188="Y",X188="Y"),"Y","N")</f>
        <v>N</v>
      </c>
      <c r="Z188" s="51">
        <f>ROUNDUP(T188*0.95,2)</f>
        <v>32.549999999999997</v>
      </c>
      <c r="AC188" s="25"/>
      <c r="AE188" s="25"/>
    </row>
    <row r="189" spans="1:31">
      <c r="A189" s="34" t="s">
        <v>218</v>
      </c>
      <c r="B189" s="41">
        <v>6002943</v>
      </c>
      <c r="C189" s="41">
        <v>145008</v>
      </c>
      <c r="D189" s="41">
        <v>0</v>
      </c>
      <c r="E189" s="2">
        <v>3.0409099999999998</v>
      </c>
      <c r="F189" s="2">
        <f>$F$5</f>
        <v>0.71220000000000006</v>
      </c>
      <c r="G189" s="2">
        <v>3.5039400000000001</v>
      </c>
      <c r="H189" s="2">
        <f>$H$5</f>
        <v>3.79</v>
      </c>
      <c r="I189" s="2">
        <f>$I$5</f>
        <v>3.8489599999999999</v>
      </c>
      <c r="J189" s="2">
        <f>ROUND(F189*G189*(H189/I189),5)</f>
        <v>2.4572799999999999</v>
      </c>
      <c r="K189" s="2">
        <v>3.0066600000000001</v>
      </c>
      <c r="L189" s="2">
        <f>IF($J189=0,$K189,IF($K189=0,$J189,IF($J189&lt;$K189,$J189,ROUND(($J189*$L$5)+($K189*$L$4),5))))</f>
        <v>2.4572799999999999</v>
      </c>
      <c r="M189" s="49">
        <f>IFERROR(E189/L189,0)</f>
        <v>1.2375105808047921</v>
      </c>
      <c r="N189" s="38">
        <f>ROUNDDOWN(M189,2)</f>
        <v>1.23</v>
      </c>
      <c r="O189" s="50">
        <v>38.380000000000003</v>
      </c>
      <c r="P189" s="51">
        <f>IF(Y189="Y",Z189,O189)</f>
        <v>38.380000000000003</v>
      </c>
      <c r="Q189" s="25"/>
      <c r="S189" s="50">
        <v>38.53</v>
      </c>
      <c r="T189" s="50">
        <v>38.53</v>
      </c>
      <c r="U189" s="49">
        <f>IFERROR((T189-S189)/S189,0)</f>
        <v>0</v>
      </c>
      <c r="V189" s="2" t="str">
        <f>IF(U189&lt;-0.05,"Y","N")</f>
        <v>N</v>
      </c>
      <c r="W189" s="49">
        <f>IF(T189=0,0,(O189-T189)/T189)</f>
        <v>-3.893070334804012E-3</v>
      </c>
      <c r="X189" s="2" t="str">
        <f>IF(W189&lt;-0.05,"Y","N")</f>
        <v>N</v>
      </c>
      <c r="Y189" s="2" t="str">
        <f>IF(AND(V189="Y",X189="Y"),"Y","N")</f>
        <v>N</v>
      </c>
      <c r="Z189" s="51">
        <f>ROUNDUP(T189*0.95,2)</f>
        <v>36.61</v>
      </c>
      <c r="AC189" s="25"/>
      <c r="AE189" s="25"/>
    </row>
    <row r="190" spans="1:31">
      <c r="A190" s="34" t="s">
        <v>219</v>
      </c>
      <c r="B190" s="41">
        <v>6003222</v>
      </c>
      <c r="C190" s="41">
        <v>146069</v>
      </c>
      <c r="D190" s="41">
        <v>0</v>
      </c>
      <c r="E190" s="2">
        <v>5.1311999999999998</v>
      </c>
      <c r="F190" s="2">
        <f>$F$5</f>
        <v>0.71220000000000006</v>
      </c>
      <c r="G190" s="2">
        <v>4.6963400000000002</v>
      </c>
      <c r="H190" s="2">
        <f>$H$5</f>
        <v>3.79</v>
      </c>
      <c r="I190" s="2">
        <f>$I$5</f>
        <v>3.8489599999999999</v>
      </c>
      <c r="J190" s="2">
        <f>ROUND(F190*G190*(H190/I190),5)</f>
        <v>3.2934999999999999</v>
      </c>
      <c r="K190" s="2">
        <v>3.5375000000000001</v>
      </c>
      <c r="L190" s="2">
        <f>IF($J190=0,$K190,IF($K190=0,$J190,IF($J190&lt;$K190,$J190,ROUND(($J190*$L$5)+($K190*$L$4),5))))</f>
        <v>3.2934999999999999</v>
      </c>
      <c r="M190" s="49">
        <f>IFERROR(E190/L190,0)</f>
        <v>1.557977835129801</v>
      </c>
      <c r="N190" s="38">
        <f>ROUNDDOWN(M190,2)</f>
        <v>1.55</v>
      </c>
      <c r="O190" s="50">
        <v>38.68</v>
      </c>
      <c r="P190" s="51">
        <f>IF(Y190="Y",Z190,O190)</f>
        <v>38.68</v>
      </c>
      <c r="Q190" s="25"/>
      <c r="S190" s="50">
        <v>38.68</v>
      </c>
      <c r="T190" s="50">
        <v>38.68</v>
      </c>
      <c r="U190" s="49">
        <f>IFERROR((T190-S190)/S190,0)</f>
        <v>0</v>
      </c>
      <c r="V190" s="2" t="str">
        <f>IF(U190&lt;-0.05,"Y","N")</f>
        <v>N</v>
      </c>
      <c r="W190" s="49">
        <f>IF(T190=0,0,(O190-T190)/T190)</f>
        <v>0</v>
      </c>
      <c r="X190" s="2" t="str">
        <f>IF(W190&lt;-0.05,"Y","N")</f>
        <v>N</v>
      </c>
      <c r="Y190" s="2" t="str">
        <f>IF(AND(V190="Y",X190="Y"),"Y","N")</f>
        <v>N</v>
      </c>
      <c r="Z190" s="51">
        <f>ROUNDUP(T190*0.95,2)</f>
        <v>36.75</v>
      </c>
      <c r="AC190" s="25"/>
      <c r="AE190" s="25"/>
    </row>
    <row r="191" spans="1:31">
      <c r="A191" s="52" t="s">
        <v>220</v>
      </c>
      <c r="B191" s="53">
        <v>6007025</v>
      </c>
      <c r="C191" s="53">
        <v>145851</v>
      </c>
      <c r="D191" s="53">
        <v>0</v>
      </c>
      <c r="E191" s="54">
        <v>3.28579</v>
      </c>
      <c r="F191" s="54">
        <f>$F$5</f>
        <v>0.71220000000000006</v>
      </c>
      <c r="G191" s="54">
        <v>4.09504</v>
      </c>
      <c r="H191" s="54">
        <f>$H$5</f>
        <v>3.79</v>
      </c>
      <c r="I191" s="54">
        <f>$I$5</f>
        <v>3.8489599999999999</v>
      </c>
      <c r="J191" s="54">
        <f>ROUND(F191*G191*(H191/I191),5)</f>
        <v>2.87181</v>
      </c>
      <c r="K191" s="54">
        <v>2.9754399999999999</v>
      </c>
      <c r="L191" s="54">
        <f>IF($J191=0,$K191,IF($K191=0,$J191,IF($J191&lt;$K191,$J191,ROUND(($J191*$L$5)+($K191*$L$4),5))))</f>
        <v>2.87181</v>
      </c>
      <c r="M191" s="55">
        <f>IFERROR(E191/L191,0)</f>
        <v>1.1441529906226386</v>
      </c>
      <c r="N191" s="56">
        <f>ROUNDDOWN(M191,2)</f>
        <v>1.1399999999999999</v>
      </c>
      <c r="O191" s="57">
        <v>37.04</v>
      </c>
      <c r="P191" s="58">
        <f>IF(Y191="Y",Z191,O191)</f>
        <v>37.04</v>
      </c>
      <c r="Q191" s="25"/>
      <c r="S191" s="57">
        <v>38.68</v>
      </c>
      <c r="T191" s="57">
        <v>34.799999999999997</v>
      </c>
      <c r="U191" s="55">
        <f>IFERROR((T191-S191)/S191,0)</f>
        <v>-0.10031023784901764</v>
      </c>
      <c r="V191" s="54" t="str">
        <f>IF(U191&lt;-0.05,"Y","N")</f>
        <v>Y</v>
      </c>
      <c r="W191" s="55">
        <f>IF(T191=0,0,(O191-T191)/T191)</f>
        <v>6.4367816091954091E-2</v>
      </c>
      <c r="X191" s="54" t="str">
        <f>IF(W191&lt;-0.05,"Y","N")</f>
        <v>N</v>
      </c>
      <c r="Y191" s="54" t="str">
        <f>IF(AND(V191="Y",X191="Y"),"Y","N")</f>
        <v>N</v>
      </c>
      <c r="Z191" s="58">
        <f>ROUNDUP(T191*0.95,2)</f>
        <v>33.06</v>
      </c>
      <c r="AC191" s="25"/>
      <c r="AE191" s="25"/>
    </row>
    <row r="192" spans="1:31">
      <c r="A192" s="42" t="s">
        <v>221</v>
      </c>
      <c r="B192" s="43">
        <v>6009237</v>
      </c>
      <c r="C192" s="43">
        <v>146039</v>
      </c>
      <c r="D192" s="43">
        <v>0</v>
      </c>
      <c r="E192" s="44">
        <v>3.1884600000000001</v>
      </c>
      <c r="F192" s="44">
        <f>$F$5</f>
        <v>0.71220000000000006</v>
      </c>
      <c r="G192" s="44">
        <v>3.9400200000000001</v>
      </c>
      <c r="H192" s="44">
        <f>$H$5</f>
        <v>3.79</v>
      </c>
      <c r="I192" s="44">
        <f>$I$5</f>
        <v>3.8489599999999999</v>
      </c>
      <c r="J192" s="44">
        <f>ROUND(F192*G192*(H192/I192),5)</f>
        <v>2.7631000000000001</v>
      </c>
      <c r="K192" s="44">
        <v>2.8425199999999999</v>
      </c>
      <c r="L192" s="44">
        <f>IF($J192=0,$K192,IF($K192=0,$J192,IF($J192&lt;$K192,$J192,ROUND(($J192*$L$5)+($K192*$L$4),5))))</f>
        <v>2.7631000000000001</v>
      </c>
      <c r="M192" s="45">
        <f>IFERROR(E192/L192,0)</f>
        <v>1.1539430349969237</v>
      </c>
      <c r="N192" s="46">
        <f>ROUNDDOWN(M192,2)</f>
        <v>1.1499999999999999</v>
      </c>
      <c r="O192" s="47">
        <v>37.19</v>
      </c>
      <c r="P192" s="48">
        <f>IF(Y192="Y",Z192,O192)</f>
        <v>37.19</v>
      </c>
      <c r="Q192" s="25"/>
      <c r="S192" s="47">
        <v>38.68</v>
      </c>
      <c r="T192" s="47">
        <v>37.93</v>
      </c>
      <c r="U192" s="45">
        <f>IFERROR((T192-S192)/S192,0)</f>
        <v>-1.9389865563598761E-2</v>
      </c>
      <c r="V192" s="44" t="str">
        <f>IF(U192&lt;-0.05,"Y","N")</f>
        <v>N</v>
      </c>
      <c r="W192" s="45">
        <f>IF(T192=0,0,(O192-T192)/T192)</f>
        <v>-1.9509622989717954E-2</v>
      </c>
      <c r="X192" s="44" t="str">
        <f>IF(W192&lt;-0.05,"Y","N")</f>
        <v>N</v>
      </c>
      <c r="Y192" s="44" t="str">
        <f>IF(AND(V192="Y",X192="Y"),"Y","N")</f>
        <v>N</v>
      </c>
      <c r="Z192" s="48">
        <f>ROUNDUP(T192*0.95,2)</f>
        <v>36.04</v>
      </c>
      <c r="AC192" s="25"/>
      <c r="AE192" s="25"/>
    </row>
    <row r="193" spans="1:31">
      <c r="A193" s="34" t="s">
        <v>222</v>
      </c>
      <c r="B193" s="41">
        <v>6002679</v>
      </c>
      <c r="C193" s="41">
        <v>145384</v>
      </c>
      <c r="D193" s="41">
        <v>0</v>
      </c>
      <c r="E193" s="2">
        <v>4.2991299999999999</v>
      </c>
      <c r="F193" s="2">
        <f>$F$5</f>
        <v>0.71220000000000006</v>
      </c>
      <c r="G193" s="2">
        <v>3.6789000000000001</v>
      </c>
      <c r="H193" s="2">
        <f>$H$5</f>
        <v>3.79</v>
      </c>
      <c r="I193" s="2">
        <f>$I$5</f>
        <v>3.8489599999999999</v>
      </c>
      <c r="J193" s="2">
        <f>ROUND(F193*G193*(H193/I193),5)</f>
        <v>2.5799799999999999</v>
      </c>
      <c r="K193" s="2">
        <v>3.02664</v>
      </c>
      <c r="L193" s="2">
        <f>IF($J193=0,$K193,IF($K193=0,$J193,IF($J193&lt;$K193,$J193,ROUND(($J193*$L$5)+($K193*$L$4),5))))</f>
        <v>2.5799799999999999</v>
      </c>
      <c r="M193" s="49">
        <f>IFERROR(E193/L193,0)</f>
        <v>1.6663423747470911</v>
      </c>
      <c r="N193" s="38">
        <f>ROUNDDOWN(M193,2)</f>
        <v>1.66</v>
      </c>
      <c r="O193" s="50">
        <v>38.68</v>
      </c>
      <c r="P193" s="51">
        <f>IF(Y193="Y",Z193,O193)</f>
        <v>38.68</v>
      </c>
      <c r="Q193" s="25"/>
      <c r="S193" s="50">
        <v>38.68</v>
      </c>
      <c r="T193" s="50">
        <v>38.68</v>
      </c>
      <c r="U193" s="49">
        <f>IFERROR((T193-S193)/S193,0)</f>
        <v>0</v>
      </c>
      <c r="V193" s="2" t="str">
        <f>IF(U193&lt;-0.05,"Y","N")</f>
        <v>N</v>
      </c>
      <c r="W193" s="49">
        <f>IF(T193=0,0,(O193-T193)/T193)</f>
        <v>0</v>
      </c>
      <c r="X193" s="2" t="str">
        <f>IF(W193&lt;-0.05,"Y","N")</f>
        <v>N</v>
      </c>
      <c r="Y193" s="2" t="str">
        <f>IF(AND(V193="Y",X193="Y"),"Y","N")</f>
        <v>N</v>
      </c>
      <c r="Z193" s="51">
        <f>ROUNDUP(T193*0.95,2)</f>
        <v>36.75</v>
      </c>
      <c r="AC193" s="25"/>
      <c r="AE193" s="25"/>
    </row>
    <row r="194" spans="1:31">
      <c r="A194" s="34" t="s">
        <v>223</v>
      </c>
      <c r="B194" s="41">
        <v>6002729</v>
      </c>
      <c r="C194" s="41">
        <v>145555</v>
      </c>
      <c r="D194" s="41">
        <v>0</v>
      </c>
      <c r="E194" s="2">
        <v>2.5238100000000001</v>
      </c>
      <c r="F194" s="2">
        <f>$F$5</f>
        <v>0.71220000000000006</v>
      </c>
      <c r="G194" s="2">
        <v>4.63157</v>
      </c>
      <c r="H194" s="2">
        <f>$H$5</f>
        <v>3.79</v>
      </c>
      <c r="I194" s="2">
        <f>$I$5</f>
        <v>3.8489599999999999</v>
      </c>
      <c r="J194" s="2">
        <f>ROUND(F194*G194*(H194/I194),5)</f>
        <v>3.2480699999999998</v>
      </c>
      <c r="K194" s="2">
        <v>3.4076399999999998</v>
      </c>
      <c r="L194" s="2">
        <f>IF($J194=0,$K194,IF($K194=0,$J194,IF($J194&lt;$K194,$J194,ROUND(($J194*$L$5)+($K194*$L$4),5))))</f>
        <v>3.2480699999999998</v>
      </c>
      <c r="M194" s="49">
        <f>IFERROR(E194/L194,0)</f>
        <v>0.77701835243698569</v>
      </c>
      <c r="N194" s="38">
        <f>ROUNDDOWN(M194,2)</f>
        <v>0.77</v>
      </c>
      <c r="O194" s="50">
        <v>14.26</v>
      </c>
      <c r="P194" s="51">
        <f>IF(Y194="Y",Z194,O194)</f>
        <v>14.26</v>
      </c>
      <c r="Q194" s="25"/>
      <c r="S194" s="50">
        <v>0</v>
      </c>
      <c r="T194" s="50">
        <v>12.76</v>
      </c>
      <c r="U194" s="49">
        <f>IFERROR((T194-S194)/S194,0)</f>
        <v>0</v>
      </c>
      <c r="V194" s="2" t="str">
        <f>IF(U194&lt;-0.05,"Y","N")</f>
        <v>N</v>
      </c>
      <c r="W194" s="49">
        <f>IF(T194=0,0,(O194-T194)/T194)</f>
        <v>0.11755485893416928</v>
      </c>
      <c r="X194" s="2" t="str">
        <f>IF(W194&lt;-0.05,"Y","N")</f>
        <v>N</v>
      </c>
      <c r="Y194" s="2" t="str">
        <f>IF(AND(V194="Y",X194="Y"),"Y","N")</f>
        <v>N</v>
      </c>
      <c r="Z194" s="51">
        <f>ROUNDUP(T194*0.95,2)</f>
        <v>12.129999999999999</v>
      </c>
      <c r="AC194" s="25"/>
      <c r="AE194" s="25"/>
    </row>
    <row r="195" spans="1:31">
      <c r="A195" s="34" t="s">
        <v>224</v>
      </c>
      <c r="B195" s="41">
        <v>6009559</v>
      </c>
      <c r="C195" s="41">
        <v>145514</v>
      </c>
      <c r="D195" s="41">
        <v>0</v>
      </c>
      <c r="E195" s="2">
        <v>3.5030100000000002</v>
      </c>
      <c r="F195" s="2">
        <f>$F$5</f>
        <v>0.71220000000000006</v>
      </c>
      <c r="G195" s="2">
        <v>5.6018999999999997</v>
      </c>
      <c r="H195" s="2">
        <f>$H$5</f>
        <v>3.79</v>
      </c>
      <c r="I195" s="2">
        <f>$I$5</f>
        <v>3.8489599999999999</v>
      </c>
      <c r="J195" s="2">
        <f>ROUND(F195*G195*(H195/I195),5)</f>
        <v>3.9285600000000001</v>
      </c>
      <c r="K195" s="2">
        <v>3.0529999999999999</v>
      </c>
      <c r="L195" s="2">
        <f>IF($J195=0,$K195,IF($K195=0,$J195,IF($J195&lt;$K195,$J195,ROUND(($J195*$L$5)+($K195*$L$4),5))))</f>
        <v>3.9285600000000001</v>
      </c>
      <c r="M195" s="49">
        <f>IFERROR(E195/L195,0)</f>
        <v>0.89167786669924864</v>
      </c>
      <c r="N195" s="38">
        <f>ROUNDDOWN(M195,2)</f>
        <v>0.89</v>
      </c>
      <c r="O195" s="50">
        <v>23.46</v>
      </c>
      <c r="P195" s="51">
        <f>IF(Y195="Y",Z195,O195)</f>
        <v>23.46</v>
      </c>
      <c r="Q195" s="25"/>
      <c r="S195" s="50">
        <v>38.68</v>
      </c>
      <c r="T195" s="50">
        <v>38.68</v>
      </c>
      <c r="U195" s="49">
        <f>IFERROR((T195-S195)/S195,0)</f>
        <v>0</v>
      </c>
      <c r="V195" s="2" t="str">
        <f>IF(U195&lt;-0.05,"Y","N")</f>
        <v>N</v>
      </c>
      <c r="W195" s="49">
        <f>IF(T195=0,0,(O195-T195)/T195)</f>
        <v>-0.39348500517063079</v>
      </c>
      <c r="X195" s="2" t="str">
        <f>IF(W195&lt;-0.05,"Y","N")</f>
        <v>Y</v>
      </c>
      <c r="Y195" s="2" t="str">
        <f>IF(AND(V195="Y",X195="Y"),"Y","N")</f>
        <v>N</v>
      </c>
      <c r="Z195" s="51">
        <f>ROUNDUP(T195*0.95,2)</f>
        <v>36.75</v>
      </c>
      <c r="AC195" s="25"/>
      <c r="AE195" s="25"/>
    </row>
    <row r="196" spans="1:31">
      <c r="A196" s="52" t="s">
        <v>225</v>
      </c>
      <c r="B196" s="53">
        <v>6002745</v>
      </c>
      <c r="C196" s="53">
        <v>146097</v>
      </c>
      <c r="D196" s="53">
        <v>0</v>
      </c>
      <c r="E196" s="54">
        <v>2.6678600000000001</v>
      </c>
      <c r="F196" s="54">
        <f>$F$5</f>
        <v>0.71220000000000006</v>
      </c>
      <c r="G196" s="54">
        <v>4.3306500000000003</v>
      </c>
      <c r="H196" s="54">
        <f>$H$5</f>
        <v>3.79</v>
      </c>
      <c r="I196" s="54">
        <f>$I$5</f>
        <v>3.8489599999999999</v>
      </c>
      <c r="J196" s="54">
        <f>ROUND(F196*G196*(H196/I196),5)</f>
        <v>3.0370400000000002</v>
      </c>
      <c r="K196" s="54">
        <v>2.39575</v>
      </c>
      <c r="L196" s="54">
        <f>IF($J196=0,$K196,IF($K196=0,$J196,IF($J196&lt;$K196,$J196,ROUND(($J196*$L$5)+($K196*$L$4),5))))</f>
        <v>3.0370400000000002</v>
      </c>
      <c r="M196" s="55">
        <f>IFERROR(E196/L196,0)</f>
        <v>0.87844085030160945</v>
      </c>
      <c r="N196" s="56">
        <f>ROUNDDOWN(M196,2)</f>
        <v>0.87</v>
      </c>
      <c r="O196" s="57">
        <v>21.92</v>
      </c>
      <c r="P196" s="58">
        <f>IF(Y196="Y",Z196,O196)</f>
        <v>21.92</v>
      </c>
      <c r="Q196" s="25"/>
      <c r="S196" s="57">
        <v>37.93</v>
      </c>
      <c r="T196" s="57">
        <v>38.68</v>
      </c>
      <c r="U196" s="55">
        <f>IFERROR((T196-S196)/S196,0)</f>
        <v>1.9773266543633008E-2</v>
      </c>
      <c r="V196" s="54" t="str">
        <f>IF(U196&lt;-0.05,"Y","N")</f>
        <v>N</v>
      </c>
      <c r="W196" s="55">
        <f>IF(T196=0,0,(O196-T196)/T196)</f>
        <v>-0.43329886246122024</v>
      </c>
      <c r="X196" s="54" t="str">
        <f>IF(W196&lt;-0.05,"Y","N")</f>
        <v>Y</v>
      </c>
      <c r="Y196" s="54" t="str">
        <f>IF(AND(V196="Y",X196="Y"),"Y","N")</f>
        <v>N</v>
      </c>
      <c r="Z196" s="58">
        <f>ROUNDUP(T196*0.95,2)</f>
        <v>36.75</v>
      </c>
      <c r="AC196" s="25"/>
      <c r="AE196" s="25"/>
    </row>
    <row r="197" spans="1:31">
      <c r="A197" s="42" t="s">
        <v>226</v>
      </c>
      <c r="B197" s="43">
        <v>6003248</v>
      </c>
      <c r="C197" s="43">
        <v>145890</v>
      </c>
      <c r="D197" s="43">
        <v>0</v>
      </c>
      <c r="E197" s="44">
        <v>3.0963799999999999</v>
      </c>
      <c r="F197" s="44">
        <f>$F$5</f>
        <v>0.71220000000000006</v>
      </c>
      <c r="G197" s="44">
        <v>3.3760300000000001</v>
      </c>
      <c r="H197" s="44">
        <f>$H$5</f>
        <v>3.79</v>
      </c>
      <c r="I197" s="44">
        <f>$I$5</f>
        <v>3.8489599999999999</v>
      </c>
      <c r="J197" s="44">
        <f>ROUND(F197*G197*(H197/I197),5)</f>
        <v>2.3675799999999998</v>
      </c>
      <c r="K197" s="44">
        <v>3.1585999999999999</v>
      </c>
      <c r="L197" s="44">
        <f>IF($J197=0,$K197,IF($K197=0,$J197,IF($J197&lt;$K197,$J197,ROUND(($J197*$L$5)+($K197*$L$4),5))))</f>
        <v>2.3675799999999998</v>
      </c>
      <c r="M197" s="45">
        <f>IFERROR(E197/L197,0)</f>
        <v>1.3078248675863118</v>
      </c>
      <c r="N197" s="46">
        <f>ROUNDDOWN(M197,2)</f>
        <v>1.3</v>
      </c>
      <c r="O197" s="47">
        <v>38.68</v>
      </c>
      <c r="P197" s="48">
        <f>IF(Y197="Y",Z197,O197)</f>
        <v>38.68</v>
      </c>
      <c r="Q197" s="25"/>
      <c r="S197" s="47">
        <v>36.74</v>
      </c>
      <c r="T197" s="47">
        <v>38.68</v>
      </c>
      <c r="U197" s="45">
        <f>IFERROR((T197-S197)/S197,0)</f>
        <v>5.2803483941208429E-2</v>
      </c>
      <c r="V197" s="44" t="str">
        <f>IF(U197&lt;-0.05,"Y","N")</f>
        <v>N</v>
      </c>
      <c r="W197" s="45">
        <f>IF(T197=0,0,(O197-T197)/T197)</f>
        <v>0</v>
      </c>
      <c r="X197" s="44" t="str">
        <f>IF(W197&lt;-0.05,"Y","N")</f>
        <v>N</v>
      </c>
      <c r="Y197" s="44" t="str">
        <f>IF(AND(V197="Y",X197="Y"),"Y","N")</f>
        <v>N</v>
      </c>
      <c r="Z197" s="48">
        <f>ROUNDUP(T197*0.95,2)</f>
        <v>36.75</v>
      </c>
      <c r="AC197" s="25"/>
      <c r="AE197" s="25"/>
    </row>
    <row r="198" spans="1:31">
      <c r="A198" s="34" t="s">
        <v>227</v>
      </c>
      <c r="B198" s="41">
        <v>6003594</v>
      </c>
      <c r="C198" s="41">
        <v>145484</v>
      </c>
      <c r="D198" s="41">
        <v>0</v>
      </c>
      <c r="E198" s="2">
        <v>3.6631399999999998</v>
      </c>
      <c r="F198" s="2">
        <f>$F$5</f>
        <v>0.71220000000000006</v>
      </c>
      <c r="G198" s="2">
        <v>5.5558699999999996</v>
      </c>
      <c r="H198" s="2">
        <f>$H$5</f>
        <v>3.79</v>
      </c>
      <c r="I198" s="2">
        <f>$I$5</f>
        <v>3.8489599999999999</v>
      </c>
      <c r="J198" s="2">
        <f>ROUND(F198*G198*(H198/I198),5)</f>
        <v>3.89628</v>
      </c>
      <c r="K198" s="2">
        <v>3.5240499999999999</v>
      </c>
      <c r="L198" s="2">
        <f>IF($J198=0,$K198,IF($K198=0,$J198,IF($J198&lt;$K198,$J198,ROUND(($J198*$L$5)+($K198*$L$4),5))))</f>
        <v>3.89628</v>
      </c>
      <c r="M198" s="49">
        <f>IFERROR(E198/L198,0)</f>
        <v>0.94016343794593815</v>
      </c>
      <c r="N198" s="38">
        <f>ROUNDDOWN(M198,2)</f>
        <v>0.94</v>
      </c>
      <c r="O198" s="50">
        <v>27.07</v>
      </c>
      <c r="P198" s="51">
        <f>IF(Y198="Y",Z198,O198)</f>
        <v>27.07</v>
      </c>
      <c r="Q198" s="25"/>
      <c r="S198" s="50">
        <v>31.53</v>
      </c>
      <c r="T198" s="50">
        <v>30.33</v>
      </c>
      <c r="U198" s="49">
        <f>IFERROR((T198-S198)/S198,0)</f>
        <v>-3.8058991436727016E-2</v>
      </c>
      <c r="V198" s="2" t="str">
        <f>IF(U198&lt;-0.05,"Y","N")</f>
        <v>N</v>
      </c>
      <c r="W198" s="49">
        <f>IF(T198=0,0,(O198-T198)/T198)</f>
        <v>-0.10748433893834482</v>
      </c>
      <c r="X198" s="2" t="str">
        <f>IF(W198&lt;-0.05,"Y","N")</f>
        <v>Y</v>
      </c>
      <c r="Y198" s="2" t="str">
        <f>IF(AND(V198="Y",X198="Y"),"Y","N")</f>
        <v>N</v>
      </c>
      <c r="Z198" s="51">
        <f>ROUNDUP(T198*0.95,2)</f>
        <v>28.82</v>
      </c>
      <c r="AC198" s="25"/>
      <c r="AE198" s="25"/>
    </row>
    <row r="199" spans="1:31">
      <c r="A199" s="34" t="s">
        <v>228</v>
      </c>
      <c r="B199" s="41">
        <v>6002851</v>
      </c>
      <c r="C199" s="41">
        <v>145415</v>
      </c>
      <c r="D199" s="41">
        <v>0</v>
      </c>
      <c r="E199" s="2">
        <v>3.95669</v>
      </c>
      <c r="F199" s="2">
        <f>$F$5</f>
        <v>0.71220000000000006</v>
      </c>
      <c r="G199" s="2">
        <v>5.0018500000000001</v>
      </c>
      <c r="H199" s="2">
        <f>$H$5</f>
        <v>3.79</v>
      </c>
      <c r="I199" s="2">
        <f>$I$5</f>
        <v>3.8489599999999999</v>
      </c>
      <c r="J199" s="2">
        <f>ROUND(F199*G199*(H199/I199),5)</f>
        <v>3.5077500000000001</v>
      </c>
      <c r="K199" s="2">
        <v>3.3542999999999998</v>
      </c>
      <c r="L199" s="2">
        <f>IF($J199=0,$K199,IF($K199=0,$J199,IF($J199&lt;$K199,$J199,ROUND(($J199*$L$5)+($K199*$L$4),5))))</f>
        <v>3.5077500000000001</v>
      </c>
      <c r="M199" s="49">
        <f>IFERROR(E199/L199,0)</f>
        <v>1.1279851756824175</v>
      </c>
      <c r="N199" s="38">
        <f>ROUNDDOWN(M199,2)</f>
        <v>1.1200000000000001</v>
      </c>
      <c r="O199" s="50">
        <v>36.74</v>
      </c>
      <c r="P199" s="51">
        <f>IF(Y199="Y",Z199,O199)</f>
        <v>36.74</v>
      </c>
      <c r="Q199" s="25"/>
      <c r="S199" s="50">
        <v>38.53</v>
      </c>
      <c r="T199" s="50">
        <v>38.08</v>
      </c>
      <c r="U199" s="49">
        <f>IFERROR((T199-S199)/S199,0)</f>
        <v>-1.1679211004412219E-2</v>
      </c>
      <c r="V199" s="2" t="str">
        <f>IF(U199&lt;-0.05,"Y","N")</f>
        <v>N</v>
      </c>
      <c r="W199" s="49">
        <f>IF(T199=0,0,(O199-T199)/T199)</f>
        <v>-3.5189075630252004E-2</v>
      </c>
      <c r="X199" s="2" t="str">
        <f>IF(W199&lt;-0.05,"Y","N")</f>
        <v>N</v>
      </c>
      <c r="Y199" s="2" t="str">
        <f>IF(AND(V199="Y",X199="Y"),"Y","N")</f>
        <v>N</v>
      </c>
      <c r="Z199" s="51">
        <f>ROUNDUP(T199*0.95,2)</f>
        <v>36.18</v>
      </c>
      <c r="AC199" s="25"/>
      <c r="AE199" s="25"/>
    </row>
    <row r="200" spans="1:31">
      <c r="A200" s="34" t="s">
        <v>229</v>
      </c>
      <c r="B200" s="41">
        <v>6006191</v>
      </c>
      <c r="C200" s="41">
        <v>145662</v>
      </c>
      <c r="D200" s="41">
        <v>0</v>
      </c>
      <c r="E200" s="2">
        <v>3.3943699999999999</v>
      </c>
      <c r="F200" s="2">
        <f>$F$5</f>
        <v>0.71220000000000006</v>
      </c>
      <c r="G200" s="2">
        <v>5.9615600000000004</v>
      </c>
      <c r="H200" s="2">
        <f>$H$5</f>
        <v>3.79</v>
      </c>
      <c r="I200" s="2">
        <f>$I$5</f>
        <v>3.8489599999999999</v>
      </c>
      <c r="J200" s="2">
        <f>ROUND(F200*G200*(H200/I200),5)</f>
        <v>4.1807800000000004</v>
      </c>
      <c r="K200" s="2">
        <v>3.4119199999999998</v>
      </c>
      <c r="L200" s="2">
        <f>IF($J200=0,$K200,IF($K200=0,$J200,IF($J200&lt;$K200,$J200,ROUND(($J200*$L$5)+($K200*$L$4),5))))</f>
        <v>4.1807800000000004</v>
      </c>
      <c r="M200" s="49">
        <f>IFERROR(E200/L200,0)</f>
        <v>0.81189873659939049</v>
      </c>
      <c r="N200" s="38">
        <f>ROUNDDOWN(M200,2)</f>
        <v>0.81</v>
      </c>
      <c r="O200" s="50">
        <v>17.29</v>
      </c>
      <c r="P200" s="51">
        <f>IF(Y200="Y",Z200,O200)</f>
        <v>17.29</v>
      </c>
      <c r="Q200" s="25"/>
      <c r="S200" s="50">
        <v>27.72</v>
      </c>
      <c r="T200" s="50">
        <v>27.07</v>
      </c>
      <c r="U200" s="49">
        <f>IFERROR((T200-S200)/S200,0)</f>
        <v>-2.34487734487734E-2</v>
      </c>
      <c r="V200" s="2" t="str">
        <f>IF(U200&lt;-0.05,"Y","N")</f>
        <v>N</v>
      </c>
      <c r="W200" s="49">
        <f>IF(T200=0,0,(O200-T200)/T200)</f>
        <v>-0.36128555596601408</v>
      </c>
      <c r="X200" s="2" t="str">
        <f>IF(W200&lt;-0.05,"Y","N")</f>
        <v>Y</v>
      </c>
      <c r="Y200" s="2" t="str">
        <f>IF(AND(V200="Y",X200="Y"),"Y","N")</f>
        <v>N</v>
      </c>
      <c r="Z200" s="51">
        <f>ROUNDUP(T200*0.95,2)</f>
        <v>25.720000000000002</v>
      </c>
      <c r="AC200" s="25"/>
      <c r="AE200" s="25"/>
    </row>
    <row r="201" spans="1:31">
      <c r="A201" s="52" t="s">
        <v>230</v>
      </c>
      <c r="B201" s="53">
        <v>6003214</v>
      </c>
      <c r="C201" s="53">
        <v>145630</v>
      </c>
      <c r="D201" s="53">
        <v>0</v>
      </c>
      <c r="E201" s="54">
        <v>3.6073400000000002</v>
      </c>
      <c r="F201" s="54">
        <f>$F$5</f>
        <v>0.71220000000000006</v>
      </c>
      <c r="G201" s="54">
        <v>5.9684499999999998</v>
      </c>
      <c r="H201" s="54">
        <f>$H$5</f>
        <v>3.79</v>
      </c>
      <c r="I201" s="54">
        <f>$I$5</f>
        <v>3.8489599999999999</v>
      </c>
      <c r="J201" s="54">
        <f>ROUND(F201*G201*(H201/I201),5)</f>
        <v>4.1856200000000001</v>
      </c>
      <c r="K201" s="54">
        <v>3.4809199999999998</v>
      </c>
      <c r="L201" s="54">
        <f>IF($J201=0,$K201,IF($K201=0,$J201,IF($J201&lt;$K201,$J201,ROUND(($J201*$L$5)+($K201*$L$4),5))))</f>
        <v>4.1856200000000001</v>
      </c>
      <c r="M201" s="55">
        <f>IFERROR(E201/L201,0)</f>
        <v>0.86184125649246712</v>
      </c>
      <c r="N201" s="56">
        <f>ROUNDDOWN(M201,2)</f>
        <v>0.86</v>
      </c>
      <c r="O201" s="57">
        <v>21.15</v>
      </c>
      <c r="P201" s="58">
        <f>IF(Y201="Y",Z201,O201)</f>
        <v>21.15</v>
      </c>
      <c r="Q201" s="25"/>
      <c r="S201" s="57">
        <v>30.33</v>
      </c>
      <c r="T201" s="57">
        <v>29.03</v>
      </c>
      <c r="U201" s="55">
        <f>IFERROR((T201-S201)/S201,0)</f>
        <v>-4.2861852950873629E-2</v>
      </c>
      <c r="V201" s="54" t="str">
        <f>IF(U201&lt;-0.05,"Y","N")</f>
        <v>N</v>
      </c>
      <c r="W201" s="55">
        <f>IF(T201=0,0,(O201-T201)/T201)</f>
        <v>-0.27144333448157087</v>
      </c>
      <c r="X201" s="54" t="str">
        <f>IF(W201&lt;-0.05,"Y","N")</f>
        <v>Y</v>
      </c>
      <c r="Y201" s="54" t="str">
        <f>IF(AND(V201="Y",X201="Y"),"Y","N")</f>
        <v>N</v>
      </c>
      <c r="Z201" s="58">
        <f>ROUNDUP(T201*0.95,2)</f>
        <v>27.580000000000002</v>
      </c>
      <c r="AC201" s="25"/>
      <c r="AE201" s="25"/>
    </row>
    <row r="202" spans="1:31">
      <c r="A202" s="42" t="s">
        <v>231</v>
      </c>
      <c r="B202" s="43">
        <v>6003586</v>
      </c>
      <c r="C202" s="43">
        <v>145171</v>
      </c>
      <c r="D202" s="43">
        <v>0</v>
      </c>
      <c r="E202" s="44">
        <v>2.4305599999999998</v>
      </c>
      <c r="F202" s="44">
        <f>$F$5</f>
        <v>0.71220000000000006</v>
      </c>
      <c r="G202" s="44">
        <v>4.8703500000000002</v>
      </c>
      <c r="H202" s="44">
        <f>$H$5</f>
        <v>3.79</v>
      </c>
      <c r="I202" s="44">
        <f>$I$5</f>
        <v>3.8489599999999999</v>
      </c>
      <c r="J202" s="44">
        <f>ROUND(F202*G202*(H202/I202),5)</f>
        <v>3.41553</v>
      </c>
      <c r="K202" s="44">
        <v>3.2038799999999998</v>
      </c>
      <c r="L202" s="44">
        <f>IF($J202=0,$K202,IF($K202=0,$J202,IF($J202&lt;$K202,$J202,ROUND(($J202*$L$5)+($K202*$L$4),5))))</f>
        <v>3.41553</v>
      </c>
      <c r="M202" s="45">
        <f>IFERROR(E202/L202,0)</f>
        <v>0.71162015851127058</v>
      </c>
      <c r="N202" s="46">
        <f>ROUNDDOWN(M202,2)</f>
        <v>0.71</v>
      </c>
      <c r="O202" s="47">
        <v>9.75</v>
      </c>
      <c r="P202" s="48">
        <f>IF(Y202="Y",Z202,O202)</f>
        <v>9.75</v>
      </c>
      <c r="Q202" s="25"/>
      <c r="S202" s="47">
        <v>15.02</v>
      </c>
      <c r="T202" s="47">
        <v>14.27</v>
      </c>
      <c r="U202" s="45">
        <f>IFERROR((T202-S202)/S202,0)</f>
        <v>-4.9933422103861522E-2</v>
      </c>
      <c r="V202" s="44" t="str">
        <f>IF(U202&lt;-0.05,"Y","N")</f>
        <v>N</v>
      </c>
      <c r="W202" s="45">
        <f>IF(T202=0,0,(O202-T202)/T202)</f>
        <v>-0.31674842326559211</v>
      </c>
      <c r="X202" s="44" t="str">
        <f>IF(W202&lt;-0.05,"Y","N")</f>
        <v>Y</v>
      </c>
      <c r="Y202" s="44" t="str">
        <f>IF(AND(V202="Y",X202="Y"),"Y","N")</f>
        <v>N</v>
      </c>
      <c r="Z202" s="48">
        <f>ROUNDUP(T202*0.95,2)</f>
        <v>13.56</v>
      </c>
      <c r="AC202" s="25"/>
      <c r="AE202" s="25"/>
    </row>
    <row r="203" spans="1:31">
      <c r="A203" s="34" t="s">
        <v>232</v>
      </c>
      <c r="B203" s="41">
        <v>6001119</v>
      </c>
      <c r="C203" s="41">
        <v>145304</v>
      </c>
      <c r="D203" s="41">
        <v>0</v>
      </c>
      <c r="E203" s="2">
        <v>3.3107199999999999</v>
      </c>
      <c r="F203" s="2">
        <f>$F$5</f>
        <v>0.71220000000000006</v>
      </c>
      <c r="G203" s="2">
        <v>5.1476100000000002</v>
      </c>
      <c r="H203" s="2">
        <f>$H$5</f>
        <v>3.79</v>
      </c>
      <c r="I203" s="2">
        <f>$I$5</f>
        <v>3.8489599999999999</v>
      </c>
      <c r="J203" s="2">
        <f>ROUND(F203*G203*(H203/I203),5)</f>
        <v>3.6099700000000001</v>
      </c>
      <c r="K203" s="2">
        <v>3.5548799999999998</v>
      </c>
      <c r="L203" s="2">
        <f>IF($J203=0,$K203,IF($K203=0,$J203,IF($J203&lt;$K203,$J203,ROUND(($J203*$L$5)+($K203*$L$4),5))))</f>
        <v>3.6099700000000001</v>
      </c>
      <c r="M203" s="49">
        <f>IFERROR(E203/L203,0)</f>
        <v>0.91710457427624048</v>
      </c>
      <c r="N203" s="38">
        <f>ROUNDDOWN(M203,2)</f>
        <v>0.91</v>
      </c>
      <c r="O203" s="50">
        <v>25</v>
      </c>
      <c r="P203" s="51">
        <f>IF(Y203="Y",Z203,O203)</f>
        <v>28.200000000000003</v>
      </c>
      <c r="Q203" s="25"/>
      <c r="S203" s="50">
        <v>35.35</v>
      </c>
      <c r="T203" s="50">
        <v>29.68</v>
      </c>
      <c r="U203" s="49">
        <f>IFERROR((T203-S203)/S203,0)</f>
        <v>-0.16039603960396043</v>
      </c>
      <c r="V203" s="2" t="str">
        <f>IF(U203&lt;-0.05,"Y","N")</f>
        <v>Y</v>
      </c>
      <c r="W203" s="49">
        <f>IF(T203=0,0,(O203-T203)/T203)</f>
        <v>-0.15768194070080863</v>
      </c>
      <c r="X203" s="2" t="str">
        <f>IF(W203&lt;-0.05,"Y","N")</f>
        <v>Y</v>
      </c>
      <c r="Y203" s="2" t="str">
        <f>IF(AND(V203="Y",X203="Y"),"Y","N")</f>
        <v>Y</v>
      </c>
      <c r="Z203" s="51">
        <f>ROUNDUP(T203*0.95,2)</f>
        <v>28.200000000000003</v>
      </c>
      <c r="AC203" s="25"/>
      <c r="AE203" s="25"/>
    </row>
    <row r="204" spans="1:31">
      <c r="A204" s="34" t="s">
        <v>233</v>
      </c>
      <c r="B204" s="41">
        <v>6006647</v>
      </c>
      <c r="C204" s="41">
        <v>145669</v>
      </c>
      <c r="D204" s="41">
        <v>0</v>
      </c>
      <c r="E204" s="2">
        <v>2.8553299999999999</v>
      </c>
      <c r="F204" s="2">
        <f>$F$5</f>
        <v>0.71220000000000006</v>
      </c>
      <c r="G204" s="2">
        <v>5.6254999999999997</v>
      </c>
      <c r="H204" s="2">
        <f>$H$5</f>
        <v>3.79</v>
      </c>
      <c r="I204" s="2">
        <f>$I$5</f>
        <v>3.8489599999999999</v>
      </c>
      <c r="J204" s="2">
        <f>ROUND(F204*G204*(H204/I204),5)</f>
        <v>3.9451100000000001</v>
      </c>
      <c r="K204" s="2">
        <v>3.7846299999999999</v>
      </c>
      <c r="L204" s="2">
        <f>IF($J204=0,$K204,IF($K204=0,$J204,IF($J204&lt;$K204,$J204,ROUND(($J204*$L$5)+($K204*$L$4),5))))</f>
        <v>3.9451100000000001</v>
      </c>
      <c r="M204" s="49">
        <f>IFERROR(E204/L204,0)</f>
        <v>0.72376435638043046</v>
      </c>
      <c r="N204" s="38">
        <f>ROUNDDOWN(M204,2)</f>
        <v>0.72</v>
      </c>
      <c r="O204" s="50">
        <v>10.5</v>
      </c>
      <c r="P204" s="51">
        <f>IF(Y204="Y",Z204,O204)</f>
        <v>10.5</v>
      </c>
      <c r="Q204" s="25"/>
      <c r="S204" s="50">
        <v>13.51</v>
      </c>
      <c r="T204" s="50">
        <v>14.26</v>
      </c>
      <c r="U204" s="49">
        <f>IFERROR((T204-S204)/S204,0)</f>
        <v>5.5514433752775726E-2</v>
      </c>
      <c r="V204" s="2" t="str">
        <f>IF(U204&lt;-0.05,"Y","N")</f>
        <v>N</v>
      </c>
      <c r="W204" s="49">
        <f>IF(T204=0,0,(O204-T204)/T204)</f>
        <v>-0.26367461430575034</v>
      </c>
      <c r="X204" s="2" t="str">
        <f>IF(W204&lt;-0.05,"Y","N")</f>
        <v>Y</v>
      </c>
      <c r="Y204" s="2" t="str">
        <f>IF(AND(V204="Y",X204="Y"),"Y","N")</f>
        <v>N</v>
      </c>
      <c r="Z204" s="51">
        <f>ROUNDUP(T204*0.95,2)</f>
        <v>13.549999999999999</v>
      </c>
      <c r="AC204" s="25"/>
      <c r="AE204" s="25"/>
    </row>
    <row r="205" spans="1:31">
      <c r="A205" s="34" t="s">
        <v>234</v>
      </c>
      <c r="B205" s="41">
        <v>6008833</v>
      </c>
      <c r="C205" s="41">
        <v>146176</v>
      </c>
      <c r="D205" s="41">
        <v>0</v>
      </c>
      <c r="E205" s="2">
        <v>4.41181</v>
      </c>
      <c r="F205" s="2">
        <f>$F$5</f>
        <v>0.71220000000000006</v>
      </c>
      <c r="G205" s="2">
        <v>5.30755</v>
      </c>
      <c r="H205" s="2">
        <f>$H$5</f>
        <v>3.79</v>
      </c>
      <c r="I205" s="2">
        <f>$I$5</f>
        <v>3.8489599999999999</v>
      </c>
      <c r="J205" s="2">
        <f>ROUND(F205*G205*(H205/I205),5)</f>
        <v>3.7221299999999999</v>
      </c>
      <c r="K205" s="2">
        <v>3.5848499999999999</v>
      </c>
      <c r="L205" s="2">
        <f>IF($J205=0,$K205,IF($K205=0,$J205,IF($J205&lt;$K205,$J205,ROUND(($J205*$L$5)+($K205*$L$4),5))))</f>
        <v>3.7221299999999999</v>
      </c>
      <c r="M205" s="49">
        <f>IFERROR(E205/L205,0)</f>
        <v>1.1852917549897506</v>
      </c>
      <c r="N205" s="38">
        <f>ROUNDDOWN(M205,2)</f>
        <v>1.18</v>
      </c>
      <c r="O205" s="50">
        <v>37.630000000000003</v>
      </c>
      <c r="P205" s="51">
        <f>IF(Y205="Y",Z205,O205)</f>
        <v>37.630000000000003</v>
      </c>
      <c r="Q205" s="25"/>
      <c r="S205" s="50">
        <v>38.08</v>
      </c>
      <c r="T205" s="50">
        <v>38.68</v>
      </c>
      <c r="U205" s="49">
        <f>IFERROR((T205-S205)/S205,0)</f>
        <v>1.5756302521008441E-2</v>
      </c>
      <c r="V205" s="2" t="str">
        <f>IF(U205&lt;-0.05,"Y","N")</f>
        <v>N</v>
      </c>
      <c r="W205" s="49">
        <f>IF(T205=0,0,(O205-T205)/T205)</f>
        <v>-2.7145811789038188E-2</v>
      </c>
      <c r="X205" s="2" t="str">
        <f>IF(W205&lt;-0.05,"Y","N")</f>
        <v>N</v>
      </c>
      <c r="Y205" s="2" t="str">
        <f>IF(AND(V205="Y",X205="Y"),"Y","N")</f>
        <v>N</v>
      </c>
      <c r="Z205" s="51">
        <f>ROUNDUP(T205*0.95,2)</f>
        <v>36.75</v>
      </c>
      <c r="AC205" s="25"/>
      <c r="AE205" s="25"/>
    </row>
    <row r="206" spans="1:31">
      <c r="A206" s="52" t="s">
        <v>235</v>
      </c>
      <c r="B206" s="53">
        <v>6002828</v>
      </c>
      <c r="C206" s="53">
        <v>145111</v>
      </c>
      <c r="D206" s="53">
        <v>0</v>
      </c>
      <c r="E206" s="54">
        <v>4.6495300000000004</v>
      </c>
      <c r="F206" s="54">
        <f>$F$5</f>
        <v>0.71220000000000006</v>
      </c>
      <c r="G206" s="54">
        <v>4.4176500000000001</v>
      </c>
      <c r="H206" s="54">
        <f>$H$5</f>
        <v>3.79</v>
      </c>
      <c r="I206" s="54">
        <f>$I$5</f>
        <v>3.8489599999999999</v>
      </c>
      <c r="J206" s="54">
        <f>ROUND(F206*G206*(H206/I206),5)</f>
        <v>3.0980500000000002</v>
      </c>
      <c r="K206" s="54">
        <v>3.1713300000000002</v>
      </c>
      <c r="L206" s="54">
        <f>IF($J206=0,$K206,IF($K206=0,$J206,IF($J206&lt;$K206,$J206,ROUND(($J206*$L$5)+($K206*$L$4),5))))</f>
        <v>3.0980500000000002</v>
      </c>
      <c r="M206" s="55">
        <f>IFERROR(E206/L206,0)</f>
        <v>1.5007924339503882</v>
      </c>
      <c r="N206" s="56">
        <f>ROUNDDOWN(M206,2)</f>
        <v>1.5</v>
      </c>
      <c r="O206" s="57">
        <v>38.68</v>
      </c>
      <c r="P206" s="58">
        <f>IF(Y206="Y",Z206,O206)</f>
        <v>38.68</v>
      </c>
      <c r="Q206" s="25"/>
      <c r="S206" s="57">
        <v>38.68</v>
      </c>
      <c r="T206" s="57">
        <v>38.68</v>
      </c>
      <c r="U206" s="55">
        <f>IFERROR((T206-S206)/S206,0)</f>
        <v>0</v>
      </c>
      <c r="V206" s="54" t="str">
        <f>IF(U206&lt;-0.05,"Y","N")</f>
        <v>N</v>
      </c>
      <c r="W206" s="55">
        <f>IF(T206=0,0,(O206-T206)/T206)</f>
        <v>0</v>
      </c>
      <c r="X206" s="54" t="str">
        <f>IF(W206&lt;-0.05,"Y","N")</f>
        <v>N</v>
      </c>
      <c r="Y206" s="54" t="str">
        <f>IF(AND(V206="Y",X206="Y"),"Y","N")</f>
        <v>N</v>
      </c>
      <c r="Z206" s="58">
        <f>ROUNDUP(T206*0.95,2)</f>
        <v>36.75</v>
      </c>
      <c r="AC206" s="25"/>
      <c r="AE206" s="25"/>
    </row>
    <row r="207" spans="1:31">
      <c r="A207" s="42" t="s">
        <v>236</v>
      </c>
      <c r="B207" s="43">
        <v>6005961</v>
      </c>
      <c r="C207" s="43">
        <v>145858</v>
      </c>
      <c r="D207" s="43">
        <v>23</v>
      </c>
      <c r="E207" s="44">
        <v>0</v>
      </c>
      <c r="F207" s="44">
        <f>$F$5</f>
        <v>0.71220000000000006</v>
      </c>
      <c r="G207" s="44">
        <v>0</v>
      </c>
      <c r="H207" s="44">
        <f>$H$5</f>
        <v>3.79</v>
      </c>
      <c r="I207" s="44">
        <f>$I$5</f>
        <v>3.8489599999999999</v>
      </c>
      <c r="J207" s="44">
        <f>ROUND(F207*G207*(H207/I207),5)</f>
        <v>0</v>
      </c>
      <c r="K207" s="44">
        <v>2.7208199999999998</v>
      </c>
      <c r="L207" s="44">
        <f>IF($J207=0,$K207,IF($K207=0,$J207,IF($J207&lt;$K207,$J207,ROUND(($J207*$L$5)+($K207*$L$4),5))))</f>
        <v>2.7208199999999998</v>
      </c>
      <c r="M207" s="45">
        <f>IFERROR(E207/L207,0)</f>
        <v>0</v>
      </c>
      <c r="N207" s="46">
        <f>ROUNDDOWN(M207,2)</f>
        <v>0</v>
      </c>
      <c r="O207" s="47">
        <v>0</v>
      </c>
      <c r="P207" s="48">
        <f>IF(Y207="Y",Z207,O207)</f>
        <v>0</v>
      </c>
      <c r="Q207" s="25"/>
      <c r="S207" s="47">
        <v>0</v>
      </c>
      <c r="T207" s="47">
        <v>0</v>
      </c>
      <c r="U207" s="45">
        <f>IFERROR((T207-S207)/S207,0)</f>
        <v>0</v>
      </c>
      <c r="V207" s="44" t="str">
        <f>IF(U207&lt;-0.05,"Y","N")</f>
        <v>N</v>
      </c>
      <c r="W207" s="45">
        <f>IF(T207=0,0,(O207-T207)/T207)</f>
        <v>0</v>
      </c>
      <c r="X207" s="44" t="str">
        <f>IF(W207&lt;-0.05,"Y","N")</f>
        <v>N</v>
      </c>
      <c r="Y207" s="44" t="str">
        <f>IF(AND(V207="Y",X207="Y"),"Y","N")</f>
        <v>N</v>
      </c>
      <c r="Z207" s="48">
        <f>ROUNDUP(T207*0.95,2)</f>
        <v>0</v>
      </c>
      <c r="AC207" s="25"/>
      <c r="AE207" s="25"/>
    </row>
    <row r="208" spans="1:31">
      <c r="A208" s="34" t="s">
        <v>237</v>
      </c>
      <c r="B208" s="41">
        <v>6002844</v>
      </c>
      <c r="C208" s="41">
        <v>145663</v>
      </c>
      <c r="D208" s="41">
        <v>0</v>
      </c>
      <c r="E208" s="2">
        <v>3.0767199999999999</v>
      </c>
      <c r="F208" s="2">
        <f>$F$5</f>
        <v>0.71220000000000006</v>
      </c>
      <c r="G208" s="2">
        <v>5.2702299999999997</v>
      </c>
      <c r="H208" s="2">
        <f>$H$5</f>
        <v>3.79</v>
      </c>
      <c r="I208" s="2">
        <f>$I$5</f>
        <v>3.8489599999999999</v>
      </c>
      <c r="J208" s="2">
        <f>ROUND(F208*G208*(H208/I208),5)</f>
        <v>3.6959599999999999</v>
      </c>
      <c r="K208" s="2">
        <v>3.4318200000000001</v>
      </c>
      <c r="L208" s="2">
        <f>IF($J208=0,$K208,IF($K208=0,$J208,IF($J208&lt;$K208,$J208,ROUND(($J208*$L$5)+($K208*$L$4),5))))</f>
        <v>3.6959599999999999</v>
      </c>
      <c r="M208" s="49">
        <f>IFERROR(E208/L208,0)</f>
        <v>0.8324548966980162</v>
      </c>
      <c r="N208" s="38">
        <f>ROUNDDOWN(M208,2)</f>
        <v>0.83</v>
      </c>
      <c r="O208" s="50">
        <v>18.829999999999998</v>
      </c>
      <c r="P208" s="51">
        <f>IF(Y208="Y",Z208,O208)</f>
        <v>18.829999999999998</v>
      </c>
      <c r="Q208" s="25"/>
      <c r="S208" s="50">
        <v>21.92</v>
      </c>
      <c r="T208" s="50">
        <v>26.42</v>
      </c>
      <c r="U208" s="49">
        <f>IFERROR((T208-S208)/S208,0)</f>
        <v>0.20529197080291969</v>
      </c>
      <c r="V208" s="2" t="str">
        <f>IF(U208&lt;-0.05,"Y","N")</f>
        <v>N</v>
      </c>
      <c r="W208" s="49">
        <f>IF(T208=0,0,(O208-T208)/T208)</f>
        <v>-0.28728236184708567</v>
      </c>
      <c r="X208" s="2" t="str">
        <f>IF(W208&lt;-0.05,"Y","N")</f>
        <v>Y</v>
      </c>
      <c r="Y208" s="2" t="str">
        <f>IF(AND(V208="Y",X208="Y"),"Y","N")</f>
        <v>N</v>
      </c>
      <c r="Z208" s="51">
        <f>ROUNDUP(T208*0.95,2)</f>
        <v>25.1</v>
      </c>
      <c r="AC208" s="25"/>
      <c r="AE208" s="25"/>
    </row>
    <row r="209" spans="1:31">
      <c r="A209" s="34" t="s">
        <v>238</v>
      </c>
      <c r="B209" s="41">
        <v>6004667</v>
      </c>
      <c r="C209" s="41">
        <v>145828</v>
      </c>
      <c r="D209" s="41">
        <v>0</v>
      </c>
      <c r="E209" s="2">
        <v>3.1572399999999998</v>
      </c>
      <c r="F209" s="2">
        <f>$F$5</f>
        <v>0.71220000000000006</v>
      </c>
      <c r="G209" s="2">
        <v>4.8089500000000003</v>
      </c>
      <c r="H209" s="2">
        <f>$H$5</f>
        <v>3.79</v>
      </c>
      <c r="I209" s="2">
        <f>$I$5</f>
        <v>3.8489599999999999</v>
      </c>
      <c r="J209" s="2">
        <f>ROUND(F209*G209*(H209/I209),5)</f>
        <v>3.3724699999999999</v>
      </c>
      <c r="K209" s="2">
        <v>2.9251100000000001</v>
      </c>
      <c r="L209" s="2">
        <f>IF($J209=0,$K209,IF($K209=0,$J209,IF($J209&lt;$K209,$J209,ROUND(($J209*$L$5)+($K209*$L$4),5))))</f>
        <v>3.3724699999999999</v>
      </c>
      <c r="M209" s="49">
        <f>IFERROR(E209/L209,0)</f>
        <v>0.93618030701533295</v>
      </c>
      <c r="N209" s="38">
        <f>ROUNDDOWN(M209,2)</f>
        <v>0.93</v>
      </c>
      <c r="O209" s="50">
        <v>26.42</v>
      </c>
      <c r="P209" s="51">
        <f>IF(Y209="Y",Z209,O209)</f>
        <v>26.42</v>
      </c>
      <c r="Q209" s="25"/>
      <c r="S209" s="50">
        <v>31.53</v>
      </c>
      <c r="T209" s="50">
        <v>26.42</v>
      </c>
      <c r="U209" s="49">
        <f>IFERROR((T209-S209)/S209,0)</f>
        <v>-0.16206787186806215</v>
      </c>
      <c r="V209" s="2" t="str">
        <f>IF(U209&lt;-0.05,"Y","N")</f>
        <v>Y</v>
      </c>
      <c r="W209" s="49">
        <f>IF(T209=0,0,(O209-T209)/T209)</f>
        <v>0</v>
      </c>
      <c r="X209" s="2" t="str">
        <f>IF(W209&lt;-0.05,"Y","N")</f>
        <v>N</v>
      </c>
      <c r="Y209" s="2" t="str">
        <f>IF(AND(V209="Y",X209="Y"),"Y","N")</f>
        <v>N</v>
      </c>
      <c r="Z209" s="51">
        <f>ROUNDUP(T209*0.95,2)</f>
        <v>25.1</v>
      </c>
      <c r="AC209" s="25"/>
      <c r="AE209" s="25"/>
    </row>
    <row r="210" spans="1:31">
      <c r="A210" s="52" t="s">
        <v>239</v>
      </c>
      <c r="B210" s="53">
        <v>6002901</v>
      </c>
      <c r="C210" s="53">
        <v>146095</v>
      </c>
      <c r="D210" s="53">
        <v>0</v>
      </c>
      <c r="E210" s="54">
        <v>5.1587899999999998</v>
      </c>
      <c r="F210" s="54">
        <f>$F$5</f>
        <v>0.71220000000000006</v>
      </c>
      <c r="G210" s="54">
        <v>3.9681700000000002</v>
      </c>
      <c r="H210" s="54">
        <f>$H$5</f>
        <v>3.79</v>
      </c>
      <c r="I210" s="54">
        <f>$I$5</f>
        <v>3.8489599999999999</v>
      </c>
      <c r="J210" s="54">
        <f>ROUND(F210*G210*(H210/I210),5)</f>
        <v>2.7828400000000002</v>
      </c>
      <c r="K210" s="54">
        <v>2.8538399999999999</v>
      </c>
      <c r="L210" s="54">
        <f>IF($J210=0,$K210,IF($K210=0,$J210,IF($J210&lt;$K210,$J210,ROUND(($J210*$L$5)+($K210*$L$4),5))))</f>
        <v>2.7828400000000002</v>
      </c>
      <c r="M210" s="55">
        <f>IFERROR(E210/L210,0)</f>
        <v>1.8537860602837386</v>
      </c>
      <c r="N210" s="56">
        <f>ROUNDDOWN(M210,2)</f>
        <v>1.85</v>
      </c>
      <c r="O210" s="57">
        <v>38.68</v>
      </c>
      <c r="P210" s="58">
        <f>IF(Y210="Y",Z210,O210)</f>
        <v>38.68</v>
      </c>
      <c r="Q210" s="25"/>
      <c r="S210" s="57">
        <v>38.68</v>
      </c>
      <c r="T210" s="57">
        <v>38.68</v>
      </c>
      <c r="U210" s="55">
        <f>IFERROR((T210-S210)/S210,0)</f>
        <v>0</v>
      </c>
      <c r="V210" s="54" t="str">
        <f>IF(U210&lt;-0.05,"Y","N")</f>
        <v>N</v>
      </c>
      <c r="W210" s="55">
        <f>IF(T210=0,0,(O210-T210)/T210)</f>
        <v>0</v>
      </c>
      <c r="X210" s="54" t="str">
        <f>IF(W210&lt;-0.05,"Y","N")</f>
        <v>N</v>
      </c>
      <c r="Y210" s="54" t="str">
        <f>IF(AND(V210="Y",X210="Y"),"Y","N")</f>
        <v>N</v>
      </c>
      <c r="Z210" s="58">
        <f>ROUNDUP(T210*0.95,2)</f>
        <v>36.75</v>
      </c>
      <c r="AC210" s="25"/>
      <c r="AE210" s="25"/>
    </row>
    <row r="211" spans="1:31">
      <c r="A211" s="42" t="s">
        <v>240</v>
      </c>
      <c r="B211" s="43">
        <v>6002133</v>
      </c>
      <c r="C211" s="43">
        <v>145628</v>
      </c>
      <c r="D211" s="43">
        <v>0</v>
      </c>
      <c r="E211" s="44">
        <v>2.8849399999999998</v>
      </c>
      <c r="F211" s="44">
        <f>$F$5</f>
        <v>0.71220000000000006</v>
      </c>
      <c r="G211" s="44">
        <v>3.9086799999999999</v>
      </c>
      <c r="H211" s="44">
        <f>$H$5</f>
        <v>3.79</v>
      </c>
      <c r="I211" s="44">
        <f>$I$5</f>
        <v>3.8489599999999999</v>
      </c>
      <c r="J211" s="44">
        <f>ROUND(F211*G211*(H211/I211),5)</f>
        <v>2.74112</v>
      </c>
      <c r="K211" s="44">
        <v>3.1427299999999998</v>
      </c>
      <c r="L211" s="44">
        <f>IF($J211=0,$K211,IF($K211=0,$J211,IF($J211&lt;$K211,$J211,ROUND(($J211*$L$5)+($K211*$L$4),5))))</f>
        <v>2.74112</v>
      </c>
      <c r="M211" s="45">
        <f>IFERROR(E211/L211,0)</f>
        <v>1.0524676044828392</v>
      </c>
      <c r="N211" s="46">
        <f>ROUNDDOWN(M211,2)</f>
        <v>1.05</v>
      </c>
      <c r="O211" s="47">
        <v>33.71</v>
      </c>
      <c r="P211" s="48">
        <f>IF(Y211="Y",Z211,O211)</f>
        <v>33.71</v>
      </c>
      <c r="Q211" s="25"/>
      <c r="S211" s="47">
        <v>20.37</v>
      </c>
      <c r="T211" s="47">
        <v>25</v>
      </c>
      <c r="U211" s="45">
        <f>IFERROR((T211-S211)/S211,0)</f>
        <v>0.22729504172803136</v>
      </c>
      <c r="V211" s="44" t="str">
        <f>IF(U211&lt;-0.05,"Y","N")</f>
        <v>N</v>
      </c>
      <c r="W211" s="45">
        <f>IF(T211=0,0,(O211-T211)/T211)</f>
        <v>0.34840000000000004</v>
      </c>
      <c r="X211" s="44" t="str">
        <f>IF(W211&lt;-0.05,"Y","N")</f>
        <v>N</v>
      </c>
      <c r="Y211" s="44" t="str">
        <f>IF(AND(V211="Y",X211="Y"),"Y","N")</f>
        <v>N</v>
      </c>
      <c r="Z211" s="48">
        <f>ROUNDUP(T211*0.95,2)</f>
        <v>23.75</v>
      </c>
      <c r="AC211" s="25"/>
      <c r="AE211" s="25"/>
    </row>
    <row r="212" spans="1:31">
      <c r="A212" s="34" t="s">
        <v>241</v>
      </c>
      <c r="B212" s="41">
        <v>6002950</v>
      </c>
      <c r="C212" s="41">
        <v>145422</v>
      </c>
      <c r="D212" s="41">
        <v>0</v>
      </c>
      <c r="E212" s="2">
        <v>3.6604800000000002</v>
      </c>
      <c r="F212" s="2">
        <f>$F$5</f>
        <v>0.71220000000000006</v>
      </c>
      <c r="G212" s="2">
        <v>4.7241099999999996</v>
      </c>
      <c r="H212" s="2">
        <f>$H$5</f>
        <v>3.79</v>
      </c>
      <c r="I212" s="2">
        <f>$I$5</f>
        <v>3.8489599999999999</v>
      </c>
      <c r="J212" s="2">
        <f>ROUND(F212*G212*(H212/I212),5)</f>
        <v>3.31297</v>
      </c>
      <c r="K212" s="2">
        <v>3.46828</v>
      </c>
      <c r="L212" s="2">
        <f>IF($J212=0,$K212,IF($K212=0,$J212,IF($J212&lt;$K212,$J212,ROUND(($J212*$L$5)+($K212*$L$4),5))))</f>
        <v>3.31297</v>
      </c>
      <c r="M212" s="49">
        <f>IFERROR(E212/L212,0)</f>
        <v>1.1048937962009919</v>
      </c>
      <c r="N212" s="38">
        <f>ROUNDDOWN(M212,2)</f>
        <v>1.1000000000000001</v>
      </c>
      <c r="O212" s="50">
        <v>36.44</v>
      </c>
      <c r="P212" s="51">
        <f>IF(Y212="Y",Z212,O212)</f>
        <v>36.44</v>
      </c>
      <c r="Q212" s="25"/>
      <c r="S212" s="50">
        <v>37.93</v>
      </c>
      <c r="T212" s="50">
        <v>36.74</v>
      </c>
      <c r="U212" s="49">
        <f>IFERROR((T212-S212)/S212,0)</f>
        <v>-3.1373582915897646E-2</v>
      </c>
      <c r="V212" s="2" t="str">
        <f>IF(U212&lt;-0.05,"Y","N")</f>
        <v>N</v>
      </c>
      <c r="W212" s="49">
        <f>IF(T212=0,0,(O212-T212)/T212)</f>
        <v>-8.165487207403491E-3</v>
      </c>
      <c r="X212" s="2" t="str">
        <f>IF(W212&lt;-0.05,"Y","N")</f>
        <v>N</v>
      </c>
      <c r="Y212" s="2" t="str">
        <f>IF(AND(V212="Y",X212="Y"),"Y","N")</f>
        <v>N</v>
      </c>
      <c r="Z212" s="51">
        <f>ROUNDUP(T212*0.95,2)</f>
        <v>34.909999999999997</v>
      </c>
      <c r="AC212" s="25"/>
      <c r="AE212" s="25"/>
    </row>
    <row r="213" spans="1:31">
      <c r="A213" s="34" t="s">
        <v>242</v>
      </c>
      <c r="B213" s="41">
        <v>6002976</v>
      </c>
      <c r="C213" s="41">
        <v>145917</v>
      </c>
      <c r="D213" s="41">
        <v>0</v>
      </c>
      <c r="E213" s="2">
        <v>4.9734999999999996</v>
      </c>
      <c r="F213" s="2">
        <f>$F$5</f>
        <v>0.71220000000000006</v>
      </c>
      <c r="G213" s="2">
        <v>4.67401</v>
      </c>
      <c r="H213" s="2">
        <f>$H$5</f>
        <v>3.79</v>
      </c>
      <c r="I213" s="2">
        <f>$I$5</f>
        <v>3.8489599999999999</v>
      </c>
      <c r="J213" s="2">
        <f>ROUND(F213*G213*(H213/I213),5)</f>
        <v>3.2778399999999999</v>
      </c>
      <c r="K213" s="2">
        <v>3.4040699999999999</v>
      </c>
      <c r="L213" s="2">
        <f>IF($J213=0,$K213,IF($K213=0,$J213,IF($J213&lt;$K213,$J213,ROUND(($J213*$L$5)+($K213*$L$4),5))))</f>
        <v>3.2778399999999999</v>
      </c>
      <c r="M213" s="49">
        <f>IFERROR(E213/L213,0)</f>
        <v>1.5173101798745514</v>
      </c>
      <c r="N213" s="38">
        <f>ROUNDDOWN(M213,2)</f>
        <v>1.51</v>
      </c>
      <c r="O213" s="50">
        <v>38.68</v>
      </c>
      <c r="P213" s="51">
        <f>IF(Y213="Y",Z213,O213)</f>
        <v>38.68</v>
      </c>
      <c r="Q213" s="25"/>
      <c r="S213" s="50">
        <v>38.68</v>
      </c>
      <c r="T213" s="50">
        <v>38.68</v>
      </c>
      <c r="U213" s="49">
        <f>IFERROR((T213-S213)/S213,0)</f>
        <v>0</v>
      </c>
      <c r="V213" s="2" t="str">
        <f>IF(U213&lt;-0.05,"Y","N")</f>
        <v>N</v>
      </c>
      <c r="W213" s="49">
        <f>IF(T213=0,0,(O213-T213)/T213)</f>
        <v>0</v>
      </c>
      <c r="X213" s="2" t="str">
        <f>IF(W213&lt;-0.05,"Y","N")</f>
        <v>N</v>
      </c>
      <c r="Y213" s="2" t="str">
        <f>IF(AND(V213="Y",X213="Y"),"Y","N")</f>
        <v>N</v>
      </c>
      <c r="Z213" s="51">
        <f>ROUNDUP(T213*0.95,2)</f>
        <v>36.75</v>
      </c>
      <c r="AC213" s="25"/>
      <c r="AE213" s="25"/>
    </row>
    <row r="214" spans="1:31">
      <c r="A214" s="34" t="s">
        <v>243</v>
      </c>
      <c r="B214" s="41">
        <v>6002984</v>
      </c>
      <c r="C214" s="41">
        <v>145702</v>
      </c>
      <c r="D214" s="41">
        <v>0</v>
      </c>
      <c r="E214" s="2">
        <v>3.44672</v>
      </c>
      <c r="F214" s="2">
        <f>$F$5</f>
        <v>0.71220000000000006</v>
      </c>
      <c r="G214" s="2">
        <v>4.1364599999999996</v>
      </c>
      <c r="H214" s="2">
        <f>$H$5</f>
        <v>3.79</v>
      </c>
      <c r="I214" s="2">
        <f>$I$5</f>
        <v>3.8489599999999999</v>
      </c>
      <c r="J214" s="2">
        <f>ROUND(F214*G214*(H214/I214),5)</f>
        <v>2.9008600000000002</v>
      </c>
      <c r="K214" s="2">
        <v>3.13137</v>
      </c>
      <c r="L214" s="2">
        <f>IF($J214=0,$K214,IF($K214=0,$J214,IF($J214&lt;$K214,$J214,ROUND(($J214*$L$5)+($K214*$L$4),5))))</f>
        <v>2.9008600000000002</v>
      </c>
      <c r="M214" s="49">
        <f>IFERROR(E214/L214,0)</f>
        <v>1.1881717835400536</v>
      </c>
      <c r="N214" s="38">
        <f>ROUNDDOWN(M214,2)</f>
        <v>1.18</v>
      </c>
      <c r="O214" s="50">
        <v>37.630000000000003</v>
      </c>
      <c r="P214" s="51">
        <f>IF(Y214="Y",Z214,O214)</f>
        <v>37.630000000000003</v>
      </c>
      <c r="Q214" s="25"/>
      <c r="S214" s="50">
        <v>38.380000000000003</v>
      </c>
      <c r="T214" s="50">
        <v>0</v>
      </c>
      <c r="U214" s="49">
        <f>IFERROR((T214-S214)/S214,0)</f>
        <v>-1</v>
      </c>
      <c r="V214" s="2" t="str">
        <f>IF(U214&lt;-0.05,"Y","N")</f>
        <v>Y</v>
      </c>
      <c r="W214" s="49">
        <f>IF(T214=0,0,(O214-T214)/T214)</f>
        <v>0</v>
      </c>
      <c r="X214" s="2" t="str">
        <f>IF(W214&lt;-0.05,"Y","N")</f>
        <v>N</v>
      </c>
      <c r="Y214" s="2" t="str">
        <f>IF(AND(V214="Y",X214="Y"),"Y","N")</f>
        <v>N</v>
      </c>
      <c r="Z214" s="51">
        <f>ROUNDUP(T214*0.95,2)</f>
        <v>0</v>
      </c>
      <c r="AC214" s="25"/>
      <c r="AE214" s="25"/>
    </row>
    <row r="215" spans="1:31">
      <c r="A215" s="52" t="s">
        <v>244</v>
      </c>
      <c r="B215" s="53">
        <v>6003024</v>
      </c>
      <c r="C215" s="53" t="s">
        <v>245</v>
      </c>
      <c r="D215" s="53">
        <v>0</v>
      </c>
      <c r="E215" s="54">
        <v>4.7328799999999998</v>
      </c>
      <c r="F215" s="54">
        <f>$F$5</f>
        <v>0.71220000000000006</v>
      </c>
      <c r="G215" s="54">
        <v>3.3737499999999998</v>
      </c>
      <c r="H215" s="54">
        <f>$H$5</f>
        <v>3.79</v>
      </c>
      <c r="I215" s="54">
        <f>$I$5</f>
        <v>3.8489599999999999</v>
      </c>
      <c r="J215" s="54">
        <f>ROUND(F215*G215*(H215/I215),5)</f>
        <v>2.36598</v>
      </c>
      <c r="K215" s="54">
        <v>2.7973400000000002</v>
      </c>
      <c r="L215" s="54">
        <f>IF($J215=0,$K215,IF($K215=0,$J215,IF($J215&lt;$K215,$J215,ROUND(($J215*$L$5)+($K215*$L$4),5))))</f>
        <v>2.36598</v>
      </c>
      <c r="M215" s="55">
        <f>IFERROR(E215/L215,0)</f>
        <v>2.0003888452142453</v>
      </c>
      <c r="N215" s="56">
        <f>ROUNDDOWN(M215,2)</f>
        <v>2</v>
      </c>
      <c r="O215" s="57">
        <v>38.68</v>
      </c>
      <c r="P215" s="58">
        <f>IF(Y215="Y",Z215,O215)</f>
        <v>38.68</v>
      </c>
      <c r="Q215" s="25"/>
      <c r="S215" s="57">
        <v>38.68</v>
      </c>
      <c r="T215" s="57">
        <v>38.68</v>
      </c>
      <c r="U215" s="55">
        <f>IFERROR((T215-S215)/S215,0)</f>
        <v>0</v>
      </c>
      <c r="V215" s="54" t="str">
        <f>IF(U215&lt;-0.05,"Y","N")</f>
        <v>N</v>
      </c>
      <c r="W215" s="55">
        <f>IF(T215=0,0,(O215-T215)/T215)</f>
        <v>0</v>
      </c>
      <c r="X215" s="54" t="str">
        <f>IF(W215&lt;-0.05,"Y","N")</f>
        <v>N</v>
      </c>
      <c r="Y215" s="54" t="str">
        <f>IF(AND(V215="Y",X215="Y"),"Y","N")</f>
        <v>N</v>
      </c>
      <c r="Z215" s="58">
        <f>ROUNDUP(T215*0.95,2)</f>
        <v>36.75</v>
      </c>
      <c r="AC215" s="25"/>
      <c r="AE215" s="25"/>
    </row>
    <row r="216" spans="1:31">
      <c r="A216" s="42" t="s">
        <v>246</v>
      </c>
      <c r="B216" s="43">
        <v>6001051</v>
      </c>
      <c r="C216" s="43">
        <v>145867</v>
      </c>
      <c r="D216" s="43">
        <v>0</v>
      </c>
      <c r="E216" s="44">
        <v>4.0319000000000003</v>
      </c>
      <c r="F216" s="44">
        <f>$F$5</f>
        <v>0.71220000000000006</v>
      </c>
      <c r="G216" s="44">
        <v>5.0658099999999999</v>
      </c>
      <c r="H216" s="44">
        <f>$H$5</f>
        <v>3.79</v>
      </c>
      <c r="I216" s="44">
        <f>$I$5</f>
        <v>3.8489599999999999</v>
      </c>
      <c r="J216" s="44">
        <f>ROUND(F216*G216*(H216/I216),5)</f>
        <v>3.5526</v>
      </c>
      <c r="K216" s="44">
        <v>3.6303700000000001</v>
      </c>
      <c r="L216" s="44">
        <f>IF($J216=0,$K216,IF($K216=0,$J216,IF($J216&lt;$K216,$J216,ROUND(($J216*$L$5)+($K216*$L$4),5))))</f>
        <v>3.5526</v>
      </c>
      <c r="M216" s="45">
        <f>IFERROR(E216/L216,0)</f>
        <v>1.1349152733209482</v>
      </c>
      <c r="N216" s="46">
        <f>ROUNDDOWN(M216,2)</f>
        <v>1.1299999999999999</v>
      </c>
      <c r="O216" s="47">
        <v>36.89</v>
      </c>
      <c r="P216" s="48">
        <f>IF(Y216="Y",Z216,O216)</f>
        <v>36.89</v>
      </c>
      <c r="Q216" s="25"/>
      <c r="S216" s="47">
        <v>33.159999999999997</v>
      </c>
      <c r="T216" s="47">
        <v>32.07</v>
      </c>
      <c r="U216" s="45">
        <f>IFERROR((T216-S216)/S216,0)</f>
        <v>-3.287092882991545E-2</v>
      </c>
      <c r="V216" s="44" t="str">
        <f>IF(U216&lt;-0.05,"Y","N")</f>
        <v>N</v>
      </c>
      <c r="W216" s="45">
        <f>IF(T216=0,0,(O216-T216)/T216)</f>
        <v>0.15029622700343001</v>
      </c>
      <c r="X216" s="44" t="str">
        <f>IF(W216&lt;-0.05,"Y","N")</f>
        <v>N</v>
      </c>
      <c r="Y216" s="44" t="str">
        <f>IF(AND(V216="Y",X216="Y"),"Y","N")</f>
        <v>N</v>
      </c>
      <c r="Z216" s="48">
        <f>ROUNDUP(T216*0.95,2)</f>
        <v>30.470000000000002</v>
      </c>
      <c r="AC216" s="25"/>
      <c r="AE216" s="25"/>
    </row>
    <row r="217" spans="1:31">
      <c r="A217" s="34" t="s">
        <v>247</v>
      </c>
      <c r="B217" s="41">
        <v>6003040</v>
      </c>
      <c r="C217" s="41">
        <v>145794</v>
      </c>
      <c r="D217" s="41">
        <v>0</v>
      </c>
      <c r="E217" s="2">
        <v>4.4839599999999997</v>
      </c>
      <c r="F217" s="2">
        <f>$F$5</f>
        <v>0.71220000000000006</v>
      </c>
      <c r="G217" s="2">
        <v>3.2727400000000002</v>
      </c>
      <c r="H217" s="2">
        <f>$H$5</f>
        <v>3.79</v>
      </c>
      <c r="I217" s="2">
        <f>$I$5</f>
        <v>3.8489599999999999</v>
      </c>
      <c r="J217" s="2">
        <f>ROUND(F217*G217*(H217/I217),5)</f>
        <v>2.29514</v>
      </c>
      <c r="K217" s="2">
        <v>2.7970600000000001</v>
      </c>
      <c r="L217" s="2">
        <f>IF($J217=0,$K217,IF($K217=0,$J217,IF($J217&lt;$K217,$J217,ROUND(($J217*$L$5)+($K217*$L$4),5))))</f>
        <v>2.29514</v>
      </c>
      <c r="M217" s="49">
        <f>IFERROR(E217/L217,0)</f>
        <v>1.9536760284775656</v>
      </c>
      <c r="N217" s="38">
        <f>ROUNDDOWN(M217,2)</f>
        <v>1.95</v>
      </c>
      <c r="O217" s="50">
        <v>38.68</v>
      </c>
      <c r="P217" s="51">
        <f>IF(Y217="Y",Z217,O217)</f>
        <v>38.68</v>
      </c>
      <c r="Q217" s="25"/>
      <c r="S217" s="50">
        <v>38.68</v>
      </c>
      <c r="T217" s="50">
        <v>38.68</v>
      </c>
      <c r="U217" s="49">
        <f>IFERROR((T217-S217)/S217,0)</f>
        <v>0</v>
      </c>
      <c r="V217" s="2" t="str">
        <f>IF(U217&lt;-0.05,"Y","N")</f>
        <v>N</v>
      </c>
      <c r="W217" s="49">
        <f>IF(T217=0,0,(O217-T217)/T217)</f>
        <v>0</v>
      </c>
      <c r="X217" s="2" t="str">
        <f>IF(W217&lt;-0.05,"Y","N")</f>
        <v>N</v>
      </c>
      <c r="Y217" s="2" t="str">
        <f>IF(AND(V217="Y",X217="Y"),"Y","N")</f>
        <v>N</v>
      </c>
      <c r="Z217" s="51">
        <f>ROUNDUP(T217*0.95,2)</f>
        <v>36.75</v>
      </c>
      <c r="AC217" s="25"/>
      <c r="AE217" s="25"/>
    </row>
    <row r="218" spans="1:31">
      <c r="A218" s="34" t="s">
        <v>248</v>
      </c>
      <c r="B218" s="41">
        <v>6003099</v>
      </c>
      <c r="C218" s="41">
        <v>146032</v>
      </c>
      <c r="D218" s="41">
        <v>0</v>
      </c>
      <c r="E218" s="2">
        <v>2.8412299999999999</v>
      </c>
      <c r="F218" s="2">
        <f>$F$5</f>
        <v>0.71220000000000006</v>
      </c>
      <c r="G218" s="2">
        <v>3.3148200000000001</v>
      </c>
      <c r="H218" s="2">
        <f>$H$5</f>
        <v>3.79</v>
      </c>
      <c r="I218" s="2">
        <f>$I$5</f>
        <v>3.8489599999999999</v>
      </c>
      <c r="J218" s="2">
        <f>ROUND(F218*G218*(H218/I218),5)</f>
        <v>2.3246500000000001</v>
      </c>
      <c r="K218" s="2">
        <v>2.87561</v>
      </c>
      <c r="L218" s="2">
        <f>IF($J218=0,$K218,IF($K218=0,$J218,IF($J218&lt;$K218,$J218,ROUND(($J218*$L$5)+($K218*$L$4),5))))</f>
        <v>2.3246500000000001</v>
      </c>
      <c r="M218" s="49">
        <f>IFERROR(E218/L218,0)</f>
        <v>1.2222183984685866</v>
      </c>
      <c r="N218" s="38">
        <f>ROUNDDOWN(M218,2)</f>
        <v>1.22</v>
      </c>
      <c r="O218" s="50">
        <v>38.229999999999997</v>
      </c>
      <c r="P218" s="51">
        <f>IF(Y218="Y",Z218,O218)</f>
        <v>38.229999999999997</v>
      </c>
      <c r="Q218" s="25"/>
      <c r="S218" s="50">
        <v>38.53</v>
      </c>
      <c r="T218" s="50">
        <v>38.229999999999997</v>
      </c>
      <c r="U218" s="49">
        <f>IFERROR((T218-S218)/S218,0)</f>
        <v>-7.7861406696082078E-3</v>
      </c>
      <c r="V218" s="2" t="str">
        <f>IF(U218&lt;-0.05,"Y","N")</f>
        <v>N</v>
      </c>
      <c r="W218" s="49">
        <f>IF(T218=0,0,(O218-T218)/T218)</f>
        <v>0</v>
      </c>
      <c r="X218" s="2" t="str">
        <f>IF(W218&lt;-0.05,"Y","N")</f>
        <v>N</v>
      </c>
      <c r="Y218" s="2" t="str">
        <f>IF(AND(V218="Y",X218="Y"),"Y","N")</f>
        <v>N</v>
      </c>
      <c r="Z218" s="51">
        <f>ROUNDUP(T218*0.95,2)</f>
        <v>36.32</v>
      </c>
      <c r="AC218" s="25"/>
      <c r="AE218" s="25"/>
    </row>
    <row r="219" spans="1:31">
      <c r="A219" s="34" t="s">
        <v>249</v>
      </c>
      <c r="B219" s="41">
        <v>6004824</v>
      </c>
      <c r="C219" s="41">
        <v>146104</v>
      </c>
      <c r="D219" s="41">
        <v>0</v>
      </c>
      <c r="E219" s="2">
        <v>2.66629</v>
      </c>
      <c r="F219" s="2">
        <f>$F$5</f>
        <v>0.71220000000000006</v>
      </c>
      <c r="G219" s="2">
        <v>4.3738299999999999</v>
      </c>
      <c r="H219" s="2">
        <f>$H$5</f>
        <v>3.79</v>
      </c>
      <c r="I219" s="2">
        <f>$I$5</f>
        <v>3.8489599999999999</v>
      </c>
      <c r="J219" s="2">
        <f>ROUND(F219*G219*(H219/I219),5)</f>
        <v>3.06732</v>
      </c>
      <c r="K219" s="2">
        <v>2.9247200000000002</v>
      </c>
      <c r="L219" s="2">
        <f>IF($J219=0,$K219,IF($K219=0,$J219,IF($J219&lt;$K219,$J219,ROUND(($J219*$L$5)+($K219*$L$4),5))))</f>
        <v>3.06732</v>
      </c>
      <c r="M219" s="49">
        <f>IFERROR(E219/L219,0)</f>
        <v>0.86925720172658871</v>
      </c>
      <c r="N219" s="38">
        <f>ROUNDDOWN(M219,2)</f>
        <v>0.86</v>
      </c>
      <c r="O219" s="50">
        <v>21.15</v>
      </c>
      <c r="P219" s="51">
        <f>IF(Y219="Y",Z219,O219)</f>
        <v>21.15</v>
      </c>
      <c r="Q219" s="25"/>
      <c r="S219" s="50">
        <v>28.38</v>
      </c>
      <c r="T219" s="50">
        <v>29.03</v>
      </c>
      <c r="U219" s="49">
        <f>IFERROR((T219-S219)/S219,0)</f>
        <v>2.2903453136011352E-2</v>
      </c>
      <c r="V219" s="2" t="str">
        <f>IF(U219&lt;-0.05,"Y","N")</f>
        <v>N</v>
      </c>
      <c r="W219" s="49">
        <f>IF(T219=0,0,(O219-T219)/T219)</f>
        <v>-0.27144333448157087</v>
      </c>
      <c r="X219" s="2" t="str">
        <f>IF(W219&lt;-0.05,"Y","N")</f>
        <v>Y</v>
      </c>
      <c r="Y219" s="2" t="str">
        <f>IF(AND(V219="Y",X219="Y"),"Y","N")</f>
        <v>N</v>
      </c>
      <c r="Z219" s="51">
        <f>ROUNDUP(T219*0.95,2)</f>
        <v>27.580000000000002</v>
      </c>
      <c r="AC219" s="25"/>
      <c r="AE219" s="25"/>
    </row>
    <row r="220" spans="1:31">
      <c r="A220" s="52" t="s">
        <v>250</v>
      </c>
      <c r="B220" s="53">
        <v>6003115</v>
      </c>
      <c r="C220" s="53">
        <v>145404</v>
      </c>
      <c r="D220" s="53">
        <v>0</v>
      </c>
      <c r="E220" s="54">
        <v>3.5470700000000002</v>
      </c>
      <c r="F220" s="54">
        <f>$F$5</f>
        <v>0.71220000000000006</v>
      </c>
      <c r="G220" s="54">
        <v>4.4263199999999996</v>
      </c>
      <c r="H220" s="54">
        <f>$H$5</f>
        <v>3.79</v>
      </c>
      <c r="I220" s="54">
        <f>$I$5</f>
        <v>3.8489599999999999</v>
      </c>
      <c r="J220" s="54">
        <f>ROUND(F220*G220*(H220/I220),5)</f>
        <v>3.1041300000000001</v>
      </c>
      <c r="K220" s="54">
        <v>3.3873500000000001</v>
      </c>
      <c r="L220" s="54">
        <f>IF($J220=0,$K220,IF($K220=0,$J220,IF($J220&lt;$K220,$J220,ROUND(($J220*$L$5)+($K220*$L$4),5))))</f>
        <v>3.1041300000000001</v>
      </c>
      <c r="M220" s="55">
        <f>IFERROR(E220/L220,0)</f>
        <v>1.1426937660471694</v>
      </c>
      <c r="N220" s="56">
        <f>ROUNDDOWN(M220,2)</f>
        <v>1.1399999999999999</v>
      </c>
      <c r="O220" s="57">
        <v>37.04</v>
      </c>
      <c r="P220" s="58">
        <f>IF(Y220="Y",Z220,O220)</f>
        <v>37.04</v>
      </c>
      <c r="Q220" s="25"/>
      <c r="S220" s="57">
        <v>36.590000000000003</v>
      </c>
      <c r="T220" s="57">
        <v>37.49</v>
      </c>
      <c r="U220" s="55">
        <f>IFERROR((T220-S220)/S220,0)</f>
        <v>2.4596884394643304E-2</v>
      </c>
      <c r="V220" s="54" t="str">
        <f>IF(U220&lt;-0.05,"Y","N")</f>
        <v>N</v>
      </c>
      <c r="W220" s="55">
        <f>IF(T220=0,0,(O220-T220)/T220)</f>
        <v>-1.2003200853561024E-2</v>
      </c>
      <c r="X220" s="54" t="str">
        <f>IF(W220&lt;-0.05,"Y","N")</f>
        <v>N</v>
      </c>
      <c r="Y220" s="54" t="str">
        <f>IF(AND(V220="Y",X220="Y"),"Y","N")</f>
        <v>N</v>
      </c>
      <c r="Z220" s="58">
        <f>ROUNDUP(T220*0.95,2)</f>
        <v>35.619999999999997</v>
      </c>
      <c r="AC220" s="25"/>
      <c r="AE220" s="25"/>
    </row>
    <row r="221" spans="1:31">
      <c r="A221" s="42" t="s">
        <v>251</v>
      </c>
      <c r="B221" s="43">
        <v>6003123</v>
      </c>
      <c r="C221" s="43">
        <v>145499</v>
      </c>
      <c r="D221" s="43">
        <v>0</v>
      </c>
      <c r="E221" s="44">
        <v>5.0872999999999999</v>
      </c>
      <c r="F221" s="44">
        <f>$F$5</f>
        <v>0.71220000000000006</v>
      </c>
      <c r="G221" s="44">
        <v>3.7680400000000001</v>
      </c>
      <c r="H221" s="44">
        <f>$H$5</f>
        <v>3.79</v>
      </c>
      <c r="I221" s="44">
        <f>$I$5</f>
        <v>3.8489599999999999</v>
      </c>
      <c r="J221" s="44">
        <f>ROUND(F221*G221*(H221/I221),5)</f>
        <v>2.64249</v>
      </c>
      <c r="K221" s="44">
        <v>2.8511000000000002</v>
      </c>
      <c r="L221" s="44">
        <f>IF($J221=0,$K221,IF($K221=0,$J221,IF($J221&lt;$K221,$J221,ROUND(($J221*$L$5)+($K221*$L$4),5))))</f>
        <v>2.64249</v>
      </c>
      <c r="M221" s="45">
        <f>IFERROR(E221/L221,0)</f>
        <v>1.9251917698837082</v>
      </c>
      <c r="N221" s="46">
        <f>ROUNDDOWN(M221,2)</f>
        <v>1.92</v>
      </c>
      <c r="O221" s="47">
        <v>38.68</v>
      </c>
      <c r="P221" s="48">
        <f>IF(Y221="Y",Z221,O221)</f>
        <v>38.68</v>
      </c>
      <c r="Q221" s="25"/>
      <c r="S221" s="47">
        <v>38.68</v>
      </c>
      <c r="T221" s="47">
        <v>38.68</v>
      </c>
      <c r="U221" s="45">
        <f>IFERROR((T221-S221)/S221,0)</f>
        <v>0</v>
      </c>
      <c r="V221" s="44" t="str">
        <f>IF(U221&lt;-0.05,"Y","N")</f>
        <v>N</v>
      </c>
      <c r="W221" s="45">
        <f>IF(T221=0,0,(O221-T221)/T221)</f>
        <v>0</v>
      </c>
      <c r="X221" s="44" t="str">
        <f>IF(W221&lt;-0.05,"Y","N")</f>
        <v>N</v>
      </c>
      <c r="Y221" s="44" t="str">
        <f>IF(AND(V221="Y",X221="Y"),"Y","N")</f>
        <v>N</v>
      </c>
      <c r="Z221" s="48">
        <f>ROUNDUP(T221*0.95,2)</f>
        <v>36.75</v>
      </c>
      <c r="AC221" s="25"/>
      <c r="AE221" s="25"/>
    </row>
    <row r="222" spans="1:31">
      <c r="A222" s="34" t="s">
        <v>252</v>
      </c>
      <c r="B222" s="41">
        <v>6001614</v>
      </c>
      <c r="C222" s="41">
        <v>145791</v>
      </c>
      <c r="D222" s="41">
        <v>25</v>
      </c>
      <c r="E222" s="2">
        <v>0</v>
      </c>
      <c r="F222" s="2">
        <f>$F$5</f>
        <v>0.71220000000000006</v>
      </c>
      <c r="G222" s="2">
        <v>0</v>
      </c>
      <c r="H222" s="2">
        <f>$H$5</f>
        <v>3.79</v>
      </c>
      <c r="I222" s="2">
        <f>$I$5</f>
        <v>3.8489599999999999</v>
      </c>
      <c r="J222" s="2">
        <f>ROUND(F222*G222*(H222/I222),5)</f>
        <v>0</v>
      </c>
      <c r="K222" s="2">
        <v>3.1043400000000001</v>
      </c>
      <c r="L222" s="2">
        <f>IF($J222=0,$K222,IF($K222=0,$J222,IF($J222&lt;$K222,$J222,ROUND(($J222*$L$5)+($K222*$L$4),5))))</f>
        <v>3.1043400000000001</v>
      </c>
      <c r="M222" s="49">
        <f>IFERROR(E222/L222,0)</f>
        <v>0</v>
      </c>
      <c r="N222" s="38">
        <f>ROUNDDOWN(M222,2)</f>
        <v>0</v>
      </c>
      <c r="O222" s="50">
        <v>0</v>
      </c>
      <c r="P222" s="51">
        <f>IF(Y222="Y",Z222,O222)</f>
        <v>17.16</v>
      </c>
      <c r="Q222" s="25"/>
      <c r="S222" s="50">
        <v>21.15</v>
      </c>
      <c r="T222" s="50">
        <v>18.059999999999999</v>
      </c>
      <c r="U222" s="49">
        <f>IFERROR((T222-S222)/S222,0)</f>
        <v>-0.14609929078014186</v>
      </c>
      <c r="V222" s="2" t="str">
        <f>IF(U222&lt;-0.05,"Y","N")</f>
        <v>Y</v>
      </c>
      <c r="W222" s="49">
        <f>IF(T222=0,0,(O222-T222)/T222)</f>
        <v>-1</v>
      </c>
      <c r="X222" s="2" t="str">
        <f>IF(W222&lt;-0.05,"Y","N")</f>
        <v>Y</v>
      </c>
      <c r="Y222" s="2" t="str">
        <f>IF(AND(V222="Y",X222="Y"),"Y","N")</f>
        <v>Y</v>
      </c>
      <c r="Z222" s="51">
        <f>ROUNDUP(T222*0.95,2)</f>
        <v>17.16</v>
      </c>
      <c r="AC222" s="25"/>
      <c r="AE222" s="25"/>
    </row>
    <row r="223" spans="1:31">
      <c r="A223" s="34" t="s">
        <v>253</v>
      </c>
      <c r="B223" s="41">
        <v>6000939</v>
      </c>
      <c r="C223" s="41">
        <v>145842</v>
      </c>
      <c r="D223" s="41">
        <v>0</v>
      </c>
      <c r="E223" s="2">
        <v>3.6751900000000002</v>
      </c>
      <c r="F223" s="2">
        <f>$F$5</f>
        <v>0.71220000000000006</v>
      </c>
      <c r="G223" s="2">
        <v>4.4596900000000002</v>
      </c>
      <c r="H223" s="2">
        <f>$H$5</f>
        <v>3.79</v>
      </c>
      <c r="I223" s="2">
        <f>$I$5</f>
        <v>3.8489599999999999</v>
      </c>
      <c r="J223" s="2">
        <f>ROUND(F223*G223*(H223/I223),5)</f>
        <v>3.1275400000000002</v>
      </c>
      <c r="K223" s="2">
        <v>3.15964</v>
      </c>
      <c r="L223" s="2">
        <f>IF($J223=0,$K223,IF($K223=0,$J223,IF($J223&lt;$K223,$J223,ROUND(($J223*$L$5)+($K223*$L$4),5))))</f>
        <v>3.1275400000000002</v>
      </c>
      <c r="M223" s="49">
        <f>IFERROR(E223/L223,0)</f>
        <v>1.175105674108085</v>
      </c>
      <c r="N223" s="38">
        <f>ROUNDDOWN(M223,2)</f>
        <v>1.17</v>
      </c>
      <c r="O223" s="50">
        <v>37.49</v>
      </c>
      <c r="P223" s="51">
        <f>IF(Y223="Y",Z223,O223)</f>
        <v>37.49</v>
      </c>
      <c r="Q223" s="25"/>
      <c r="S223" s="50">
        <v>38.68</v>
      </c>
      <c r="T223" s="50">
        <v>38.68</v>
      </c>
      <c r="U223" s="49">
        <f>IFERROR((T223-S223)/S223,0)</f>
        <v>0</v>
      </c>
      <c r="V223" s="2" t="str">
        <f>IF(U223&lt;-0.05,"Y","N")</f>
        <v>N</v>
      </c>
      <c r="W223" s="49">
        <f>IF(T223=0,0,(O223-T223)/T223)</f>
        <v>-3.0765253360909971E-2</v>
      </c>
      <c r="X223" s="2" t="str">
        <f>IF(W223&lt;-0.05,"Y","N")</f>
        <v>N</v>
      </c>
      <c r="Y223" s="2" t="str">
        <f>IF(AND(V223="Y",X223="Y"),"Y","N")</f>
        <v>N</v>
      </c>
      <c r="Z223" s="51">
        <f>ROUNDUP(T223*0.95,2)</f>
        <v>36.75</v>
      </c>
      <c r="AC223" s="25"/>
      <c r="AE223" s="25"/>
    </row>
    <row r="224" spans="1:31">
      <c r="A224" s="34" t="s">
        <v>254</v>
      </c>
      <c r="B224" s="41">
        <v>6003172</v>
      </c>
      <c r="C224" s="41">
        <v>145624</v>
      </c>
      <c r="D224" s="41">
        <v>0</v>
      </c>
      <c r="E224" s="2">
        <v>2.7766199999999999</v>
      </c>
      <c r="F224" s="2">
        <f>$F$5</f>
        <v>0.71220000000000006</v>
      </c>
      <c r="G224" s="2">
        <v>3.8346399999999998</v>
      </c>
      <c r="H224" s="2">
        <f>$H$5</f>
        <v>3.79</v>
      </c>
      <c r="I224" s="2">
        <f>$I$5</f>
        <v>3.8489599999999999</v>
      </c>
      <c r="J224" s="2">
        <f>ROUND(F224*G224*(H224/I224),5)</f>
        <v>2.6892</v>
      </c>
      <c r="K224" s="2">
        <v>2.9312800000000001</v>
      </c>
      <c r="L224" s="2">
        <f>IF($J224=0,$K224,IF($K224=0,$J224,IF($J224&lt;$K224,$J224,ROUND(($J224*$L$5)+($K224*$L$4),5))))</f>
        <v>2.6892</v>
      </c>
      <c r="M224" s="49">
        <f>IFERROR(E224/L224,0)</f>
        <v>1.0325078090138331</v>
      </c>
      <c r="N224" s="38">
        <f>ROUNDDOWN(M224,2)</f>
        <v>1.03</v>
      </c>
      <c r="O224" s="50">
        <v>32.619999999999997</v>
      </c>
      <c r="P224" s="51">
        <f>IF(Y224="Y",Z224,O224)</f>
        <v>32.619999999999997</v>
      </c>
      <c r="Q224" s="25"/>
      <c r="S224" s="50">
        <v>30.33</v>
      </c>
      <c r="T224" s="50">
        <v>36.74</v>
      </c>
      <c r="U224" s="49">
        <f>IFERROR((T224-S224)/S224,0)</f>
        <v>0.21134190570392364</v>
      </c>
      <c r="V224" s="2" t="str">
        <f>IF(U224&lt;-0.05,"Y","N")</f>
        <v>N</v>
      </c>
      <c r="W224" s="49">
        <f>IF(T224=0,0,(O224-T224)/T224)</f>
        <v>-0.11213935764833981</v>
      </c>
      <c r="X224" s="2" t="str">
        <f>IF(W224&lt;-0.05,"Y","N")</f>
        <v>Y</v>
      </c>
      <c r="Y224" s="2" t="str">
        <f>IF(AND(V224="Y",X224="Y"),"Y","N")</f>
        <v>N</v>
      </c>
      <c r="Z224" s="51">
        <f>ROUNDUP(T224*0.95,2)</f>
        <v>34.909999999999997</v>
      </c>
      <c r="AC224" s="25"/>
      <c r="AE224" s="25"/>
    </row>
    <row r="225" spans="1:31">
      <c r="A225" s="52" t="s">
        <v>255</v>
      </c>
      <c r="B225" s="53">
        <v>6003156</v>
      </c>
      <c r="C225" s="53">
        <v>145692</v>
      </c>
      <c r="D225" s="53">
        <v>0</v>
      </c>
      <c r="E225" s="54">
        <v>3.3660100000000002</v>
      </c>
      <c r="F225" s="54">
        <f>$F$5</f>
        <v>0.71220000000000006</v>
      </c>
      <c r="G225" s="54">
        <v>4.5299500000000004</v>
      </c>
      <c r="H225" s="54">
        <f>$H$5</f>
        <v>3.79</v>
      </c>
      <c r="I225" s="54">
        <f>$I$5</f>
        <v>3.8489599999999999</v>
      </c>
      <c r="J225" s="54">
        <f>ROUND(F225*G225*(H225/I225),5)</f>
        <v>3.1768100000000001</v>
      </c>
      <c r="K225" s="54">
        <v>0</v>
      </c>
      <c r="L225" s="54">
        <f>IF($J225=0,$K225,IF($K225=0,$J225,IF($J225&lt;$K225,$J225,ROUND(($J225*$L$5)+($K225*$L$4),5))))</f>
        <v>3.1768100000000001</v>
      </c>
      <c r="M225" s="55">
        <f>IFERROR(E225/L225,0)</f>
        <v>1.0595565992300453</v>
      </c>
      <c r="N225" s="56">
        <f>ROUNDDOWN(M225,2)</f>
        <v>1.05</v>
      </c>
      <c r="O225" s="57">
        <v>33.71</v>
      </c>
      <c r="P225" s="58">
        <f>IF(Y225="Y",Z225,O225)</f>
        <v>33.71</v>
      </c>
      <c r="Q225" s="25"/>
      <c r="S225" s="57">
        <v>38.68</v>
      </c>
      <c r="T225" s="57">
        <v>38.68</v>
      </c>
      <c r="U225" s="55">
        <f>IFERROR((T225-S225)/S225,0)</f>
        <v>0</v>
      </c>
      <c r="V225" s="54" t="str">
        <f>IF(U225&lt;-0.05,"Y","N")</f>
        <v>N</v>
      </c>
      <c r="W225" s="55">
        <f>IF(T225=0,0,(O225-T225)/T225)</f>
        <v>-0.12849017580144775</v>
      </c>
      <c r="X225" s="54" t="str">
        <f>IF(W225&lt;-0.05,"Y","N")</f>
        <v>Y</v>
      </c>
      <c r="Y225" s="54" t="str">
        <f>IF(AND(V225="Y",X225="Y"),"Y","N")</f>
        <v>N</v>
      </c>
      <c r="Z225" s="58">
        <f>ROUNDUP(T225*0.95,2)</f>
        <v>36.75</v>
      </c>
      <c r="AC225" s="25"/>
      <c r="AE225" s="25"/>
    </row>
    <row r="226" spans="1:31">
      <c r="A226" s="42" t="s">
        <v>256</v>
      </c>
      <c r="B226" s="43">
        <v>6003180</v>
      </c>
      <c r="C226" s="43">
        <v>146127</v>
      </c>
      <c r="D226" s="43">
        <v>0</v>
      </c>
      <c r="E226" s="44">
        <v>3.4807700000000001</v>
      </c>
      <c r="F226" s="44">
        <f>$F$5</f>
        <v>0.71220000000000006</v>
      </c>
      <c r="G226" s="44">
        <v>5.2552700000000003</v>
      </c>
      <c r="H226" s="44">
        <f>$H$5</f>
        <v>3.79</v>
      </c>
      <c r="I226" s="44">
        <f>$I$5</f>
        <v>3.8489599999999999</v>
      </c>
      <c r="J226" s="44">
        <f>ROUND(F226*G226*(H226/I226),5)</f>
        <v>3.68547</v>
      </c>
      <c r="K226" s="44">
        <v>3.3119100000000001</v>
      </c>
      <c r="L226" s="44">
        <f>IF($J226=0,$K226,IF($K226=0,$J226,IF($J226&lt;$K226,$J226,ROUND(($J226*$L$5)+($K226*$L$4),5))))</f>
        <v>3.68547</v>
      </c>
      <c r="M226" s="45">
        <f>IFERROR(E226/L226,0)</f>
        <v>0.94445755900875605</v>
      </c>
      <c r="N226" s="46">
        <f>ROUNDDOWN(M226,2)</f>
        <v>0.94</v>
      </c>
      <c r="O226" s="47">
        <v>27.07</v>
      </c>
      <c r="P226" s="48">
        <f>IF(Y226="Y",Z226,O226)</f>
        <v>27.07</v>
      </c>
      <c r="Q226" s="25"/>
      <c r="S226" s="47">
        <v>37.78</v>
      </c>
      <c r="T226" s="47">
        <v>36.590000000000003</v>
      </c>
      <c r="U226" s="45">
        <f>IFERROR((T226-S226)/S226,0)</f>
        <v>-3.1498147167813594E-2</v>
      </c>
      <c r="V226" s="44" t="str">
        <f>IF(U226&lt;-0.05,"Y","N")</f>
        <v>N</v>
      </c>
      <c r="W226" s="45">
        <f>IF(T226=0,0,(O226-T226)/T226)</f>
        <v>-0.26018037715222747</v>
      </c>
      <c r="X226" s="44" t="str">
        <f>IF(W226&lt;-0.05,"Y","N")</f>
        <v>Y</v>
      </c>
      <c r="Y226" s="44" t="str">
        <f>IF(AND(V226="Y",X226="Y"),"Y","N")</f>
        <v>N</v>
      </c>
      <c r="Z226" s="48">
        <f>ROUNDUP(T226*0.95,2)</f>
        <v>34.769999999999996</v>
      </c>
      <c r="AC226" s="25"/>
      <c r="AE226" s="25"/>
    </row>
    <row r="227" spans="1:31">
      <c r="A227" s="34" t="s">
        <v>257</v>
      </c>
      <c r="B227" s="41">
        <v>6003198</v>
      </c>
      <c r="C227" s="41">
        <v>145266</v>
      </c>
      <c r="D227" s="41">
        <v>0</v>
      </c>
      <c r="E227" s="2">
        <v>3.1168800000000001</v>
      </c>
      <c r="F227" s="2">
        <f>$F$5</f>
        <v>0.71220000000000006</v>
      </c>
      <c r="G227" s="2">
        <v>4.86707</v>
      </c>
      <c r="H227" s="2">
        <f>$H$5</f>
        <v>3.79</v>
      </c>
      <c r="I227" s="2">
        <f>$I$5</f>
        <v>3.8489599999999999</v>
      </c>
      <c r="J227" s="2">
        <f>ROUND(F227*G227*(H227/I227),5)</f>
        <v>3.41323</v>
      </c>
      <c r="K227" s="2">
        <v>3.0664500000000001</v>
      </c>
      <c r="L227" s="2">
        <f>IF($J227=0,$K227,IF($K227=0,$J227,IF($J227&lt;$K227,$J227,ROUND(($J227*$L$5)+($K227*$L$4),5))))</f>
        <v>3.41323</v>
      </c>
      <c r="M227" s="49">
        <f>IFERROR(E227/L227,0)</f>
        <v>0.91317608247905946</v>
      </c>
      <c r="N227" s="38">
        <f>ROUNDDOWN(M227,2)</f>
        <v>0.91</v>
      </c>
      <c r="O227" s="50">
        <v>25</v>
      </c>
      <c r="P227" s="51">
        <f>IF(Y227="Y",Z227,O227)</f>
        <v>25.1</v>
      </c>
      <c r="Q227" s="25"/>
      <c r="S227" s="50">
        <v>32.619999999999997</v>
      </c>
      <c r="T227" s="50">
        <v>26.42</v>
      </c>
      <c r="U227" s="49">
        <f>IFERROR((T227-S227)/S227,0)</f>
        <v>-0.1900674432863273</v>
      </c>
      <c r="V227" s="2" t="str">
        <f>IF(U227&lt;-0.05,"Y","N")</f>
        <v>Y</v>
      </c>
      <c r="W227" s="49">
        <f>IF(T227=0,0,(O227-T227)/T227)</f>
        <v>-5.3747161241483786E-2</v>
      </c>
      <c r="X227" s="2" t="str">
        <f>IF(W227&lt;-0.05,"Y","N")</f>
        <v>Y</v>
      </c>
      <c r="Y227" s="2" t="str">
        <f>IF(AND(V227="Y",X227="Y"),"Y","N")</f>
        <v>Y</v>
      </c>
      <c r="Z227" s="51">
        <f>ROUNDUP(T227*0.95,2)</f>
        <v>25.1</v>
      </c>
      <c r="AC227" s="25"/>
      <c r="AE227" s="25"/>
    </row>
    <row r="228" spans="1:31">
      <c r="A228" s="34" t="s">
        <v>258</v>
      </c>
      <c r="B228" s="41">
        <v>6001135</v>
      </c>
      <c r="C228" s="41">
        <v>145937</v>
      </c>
      <c r="D228" s="41">
        <v>0</v>
      </c>
      <c r="E228" s="2">
        <v>2.1067900000000002</v>
      </c>
      <c r="F228" s="2">
        <f>$F$5</f>
        <v>0.71220000000000006</v>
      </c>
      <c r="G228" s="2">
        <v>4.9845600000000001</v>
      </c>
      <c r="H228" s="2">
        <f>$H$5</f>
        <v>3.79</v>
      </c>
      <c r="I228" s="2">
        <f>$I$5</f>
        <v>3.8489599999999999</v>
      </c>
      <c r="J228" s="2">
        <f>ROUND(F228*G228*(H228/I228),5)</f>
        <v>3.4956200000000002</v>
      </c>
      <c r="K228" s="2">
        <v>2.7312699999999999</v>
      </c>
      <c r="L228" s="2">
        <f>IF($J228=0,$K228,IF($K228=0,$J228,IF($J228&lt;$K228,$J228,ROUND(($J228*$L$5)+($K228*$L$4),5))))</f>
        <v>3.4956200000000002</v>
      </c>
      <c r="M228" s="49">
        <f>IFERROR(E228/L228,0)</f>
        <v>0.6026942287777276</v>
      </c>
      <c r="N228" s="38">
        <f>ROUNDDOWN(M228,2)</f>
        <v>0.6</v>
      </c>
      <c r="O228" s="50">
        <v>0</v>
      </c>
      <c r="P228" s="51">
        <f>IF(Y228="Y",Z228,O228)</f>
        <v>9.27</v>
      </c>
      <c r="Q228" s="25"/>
      <c r="S228" s="50">
        <v>10.5</v>
      </c>
      <c r="T228" s="50">
        <v>9.75</v>
      </c>
      <c r="U228" s="49">
        <f>IFERROR((T228-S228)/S228,0)</f>
        <v>-7.1428571428571425E-2</v>
      </c>
      <c r="V228" s="2" t="str">
        <f>IF(U228&lt;-0.05,"Y","N")</f>
        <v>Y</v>
      </c>
      <c r="W228" s="49">
        <f>IF(T228=0,0,(O228-T228)/T228)</f>
        <v>-1</v>
      </c>
      <c r="X228" s="2" t="str">
        <f>IF(W228&lt;-0.05,"Y","N")</f>
        <v>Y</v>
      </c>
      <c r="Y228" s="2" t="str">
        <f>IF(AND(V228="Y",X228="Y"),"Y","N")</f>
        <v>Y</v>
      </c>
      <c r="Z228" s="51">
        <f>ROUNDUP(T228*0.95,2)</f>
        <v>9.27</v>
      </c>
      <c r="AC228" s="25"/>
      <c r="AE228" s="25"/>
    </row>
    <row r="229" spans="1:31">
      <c r="A229" s="34" t="s">
        <v>259</v>
      </c>
      <c r="B229" s="41">
        <v>6000483</v>
      </c>
      <c r="C229" s="41">
        <v>145752</v>
      </c>
      <c r="D229" s="41">
        <v>0</v>
      </c>
      <c r="E229" s="2">
        <v>2.87378</v>
      </c>
      <c r="F229" s="2">
        <f>$F$5</f>
        <v>0.71220000000000006</v>
      </c>
      <c r="G229" s="2">
        <v>4.8988199999999997</v>
      </c>
      <c r="H229" s="2">
        <f>$H$5</f>
        <v>3.79</v>
      </c>
      <c r="I229" s="2">
        <f>$I$5</f>
        <v>3.8489599999999999</v>
      </c>
      <c r="J229" s="2">
        <f>ROUND(F229*G229*(H229/I229),5)</f>
        <v>3.4354900000000002</v>
      </c>
      <c r="K229" s="2">
        <v>3.4187599999999998</v>
      </c>
      <c r="L229" s="2">
        <f>IF($J229=0,$K229,IF($K229=0,$J229,IF($J229&lt;$K229,$J229,ROUND(($J229*$L$5)+($K229*$L$4),5))))</f>
        <v>3.4354900000000002</v>
      </c>
      <c r="M229" s="49">
        <f>IFERROR(E229/L229,0)</f>
        <v>0.83649785037942181</v>
      </c>
      <c r="N229" s="38">
        <f>ROUNDDOWN(M229,2)</f>
        <v>0.83</v>
      </c>
      <c r="O229" s="50">
        <v>18.829999999999998</v>
      </c>
      <c r="P229" s="51">
        <f>IF(Y229="Y",Z229,O229)</f>
        <v>18.829999999999998</v>
      </c>
      <c r="Q229" s="25"/>
      <c r="S229" s="50">
        <v>17.29</v>
      </c>
      <c r="T229" s="50">
        <v>18.829999999999998</v>
      </c>
      <c r="U229" s="49">
        <f>IFERROR((T229-S229)/S229,0)</f>
        <v>8.9068825910931126E-2</v>
      </c>
      <c r="V229" s="2" t="str">
        <f>IF(U229&lt;-0.05,"Y","N")</f>
        <v>N</v>
      </c>
      <c r="W229" s="49">
        <f>IF(T229=0,0,(O229-T229)/T229)</f>
        <v>0</v>
      </c>
      <c r="X229" s="2" t="str">
        <f>IF(W229&lt;-0.05,"Y","N")</f>
        <v>N</v>
      </c>
      <c r="Y229" s="2" t="str">
        <f>IF(AND(V229="Y",X229="Y"),"Y","N")</f>
        <v>N</v>
      </c>
      <c r="Z229" s="51">
        <f>ROUNDUP(T229*0.95,2)</f>
        <v>17.89</v>
      </c>
      <c r="AC229" s="25"/>
      <c r="AE229" s="25"/>
    </row>
    <row r="230" spans="1:31">
      <c r="A230" s="52" t="s">
        <v>260</v>
      </c>
      <c r="B230" s="53">
        <v>6000137</v>
      </c>
      <c r="C230" s="53">
        <v>146167</v>
      </c>
      <c r="D230" s="53">
        <v>0</v>
      </c>
      <c r="E230" s="54">
        <v>3.16052</v>
      </c>
      <c r="F230" s="54">
        <f>$F$5</f>
        <v>0.71220000000000006</v>
      </c>
      <c r="G230" s="54">
        <v>4.16547</v>
      </c>
      <c r="H230" s="54">
        <f>$H$5</f>
        <v>3.79</v>
      </c>
      <c r="I230" s="54">
        <f>$I$5</f>
        <v>3.8489599999999999</v>
      </c>
      <c r="J230" s="54">
        <f>ROUND(F230*G230*(H230/I230),5)</f>
        <v>2.9211999999999998</v>
      </c>
      <c r="K230" s="54">
        <v>3.2050200000000002</v>
      </c>
      <c r="L230" s="54">
        <f>IF($J230=0,$K230,IF($K230=0,$J230,IF($J230&lt;$K230,$J230,ROUND(($J230*$L$5)+($K230*$L$4),5))))</f>
        <v>2.9211999999999998</v>
      </c>
      <c r="M230" s="55">
        <f>IFERROR(E230/L230,0)</f>
        <v>1.0819252362042997</v>
      </c>
      <c r="N230" s="56">
        <f>ROUNDDOWN(M230,2)</f>
        <v>1.08</v>
      </c>
      <c r="O230" s="57">
        <v>35.35</v>
      </c>
      <c r="P230" s="58">
        <f>IF(Y230="Y",Z230,O230)</f>
        <v>35.35</v>
      </c>
      <c r="Q230" s="25"/>
      <c r="S230" s="57">
        <v>22.69</v>
      </c>
      <c r="T230" s="57">
        <v>25</v>
      </c>
      <c r="U230" s="55">
        <f>IFERROR((T230-S230)/S230,0)</f>
        <v>0.10180696342000875</v>
      </c>
      <c r="V230" s="54" t="str">
        <f>IF(U230&lt;-0.05,"Y","N")</f>
        <v>N</v>
      </c>
      <c r="W230" s="55">
        <f>IF(T230=0,0,(O230-T230)/T230)</f>
        <v>0.41400000000000003</v>
      </c>
      <c r="X230" s="54" t="str">
        <f>IF(W230&lt;-0.05,"Y","N")</f>
        <v>N</v>
      </c>
      <c r="Y230" s="54" t="str">
        <f>IF(AND(V230="Y",X230="Y"),"Y","N")</f>
        <v>N</v>
      </c>
      <c r="Z230" s="58">
        <f>ROUNDUP(T230*0.95,2)</f>
        <v>23.75</v>
      </c>
      <c r="AC230" s="25"/>
      <c r="AE230" s="25"/>
    </row>
    <row r="231" spans="1:31">
      <c r="A231" s="42" t="s">
        <v>261</v>
      </c>
      <c r="B231" s="43">
        <v>6014237</v>
      </c>
      <c r="C231" s="43">
        <v>145821</v>
      </c>
      <c r="D231" s="43">
        <v>0</v>
      </c>
      <c r="E231" s="44">
        <v>2.97193</v>
      </c>
      <c r="F231" s="44">
        <f>$F$5</f>
        <v>0.71220000000000006</v>
      </c>
      <c r="G231" s="44">
        <v>4.2989199999999999</v>
      </c>
      <c r="H231" s="44">
        <f>$H$5</f>
        <v>3.79</v>
      </c>
      <c r="I231" s="44">
        <f>$I$5</f>
        <v>3.8489599999999999</v>
      </c>
      <c r="J231" s="44">
        <f>ROUND(F231*G231*(H231/I231),5)</f>
        <v>3.0147900000000001</v>
      </c>
      <c r="K231" s="44">
        <v>3.50691</v>
      </c>
      <c r="L231" s="44">
        <f>IF($J231=0,$K231,IF($K231=0,$J231,IF($J231&lt;$K231,$J231,ROUND(($J231*$L$5)+($K231*$L$4),5))))</f>
        <v>3.0147900000000001</v>
      </c>
      <c r="M231" s="45">
        <f>IFERROR(E231/L231,0)</f>
        <v>0.98578342106747063</v>
      </c>
      <c r="N231" s="46">
        <f>ROUNDDOWN(M231,2)</f>
        <v>0.98</v>
      </c>
      <c r="O231" s="47">
        <v>29.68</v>
      </c>
      <c r="P231" s="48">
        <f>IF(Y231="Y",Z231,O231)</f>
        <v>29.68</v>
      </c>
      <c r="Q231" s="25"/>
      <c r="S231" s="47">
        <v>27.72</v>
      </c>
      <c r="T231" s="47">
        <v>28.38</v>
      </c>
      <c r="U231" s="45">
        <f>IFERROR((T231-S231)/S231,0)</f>
        <v>2.3809523809523815E-2</v>
      </c>
      <c r="V231" s="44" t="str">
        <f>IF(U231&lt;-0.05,"Y","N")</f>
        <v>N</v>
      </c>
      <c r="W231" s="45">
        <f>IF(T231=0,0,(O231-T231)/T231)</f>
        <v>4.5806906272022579E-2</v>
      </c>
      <c r="X231" s="44" t="str">
        <f>IF(W231&lt;-0.05,"Y","N")</f>
        <v>N</v>
      </c>
      <c r="Y231" s="44" t="str">
        <f>IF(AND(V231="Y",X231="Y"),"Y","N")</f>
        <v>N</v>
      </c>
      <c r="Z231" s="48">
        <f>ROUNDUP(T231*0.95,2)</f>
        <v>26.970000000000002</v>
      </c>
      <c r="AC231" s="25"/>
      <c r="AE231" s="25"/>
    </row>
    <row r="232" spans="1:31">
      <c r="A232" s="34" t="s">
        <v>262</v>
      </c>
      <c r="B232" s="41">
        <v>6012413</v>
      </c>
      <c r="C232" s="41">
        <v>146029</v>
      </c>
      <c r="D232" s="41">
        <v>0</v>
      </c>
      <c r="E232" s="2">
        <v>3.95485</v>
      </c>
      <c r="F232" s="2">
        <f>$F$5</f>
        <v>0.71220000000000006</v>
      </c>
      <c r="G232" s="2">
        <v>3.9760900000000001</v>
      </c>
      <c r="H232" s="2">
        <f>$H$5</f>
        <v>3.79</v>
      </c>
      <c r="I232" s="2">
        <f>$I$5</f>
        <v>3.8489599999999999</v>
      </c>
      <c r="J232" s="2">
        <f>ROUND(F232*G232*(H232/I232),5)</f>
        <v>2.7883900000000001</v>
      </c>
      <c r="K232" s="2">
        <v>3.2010800000000001</v>
      </c>
      <c r="L232" s="2">
        <f>IF($J232=0,$K232,IF($K232=0,$J232,IF($J232&lt;$K232,$J232,ROUND(($J232*$L$5)+($K232*$L$4),5))))</f>
        <v>2.7883900000000001</v>
      </c>
      <c r="M232" s="49">
        <f>IFERROR(E232/L232,0)</f>
        <v>1.418327421917307</v>
      </c>
      <c r="N232" s="38">
        <f>ROUNDDOWN(M232,2)</f>
        <v>1.41</v>
      </c>
      <c r="O232" s="50">
        <v>38.68</v>
      </c>
      <c r="P232" s="51">
        <f>IF(Y232="Y",Z232,O232)</f>
        <v>38.68</v>
      </c>
      <c r="Q232" s="25"/>
      <c r="S232" s="50">
        <v>38.68</v>
      </c>
      <c r="T232" s="50">
        <v>38.68</v>
      </c>
      <c r="U232" s="49">
        <f>IFERROR((T232-S232)/S232,0)</f>
        <v>0</v>
      </c>
      <c r="V232" s="2" t="str">
        <f>IF(U232&lt;-0.05,"Y","N")</f>
        <v>N</v>
      </c>
      <c r="W232" s="49">
        <f>IF(T232=0,0,(O232-T232)/T232)</f>
        <v>0</v>
      </c>
      <c r="X232" s="2" t="str">
        <f>IF(W232&lt;-0.05,"Y","N")</f>
        <v>N</v>
      </c>
      <c r="Y232" s="2" t="str">
        <f>IF(AND(V232="Y",X232="Y"),"Y","N")</f>
        <v>N</v>
      </c>
      <c r="Z232" s="51">
        <f>ROUNDUP(T232*0.95,2)</f>
        <v>36.75</v>
      </c>
      <c r="AC232" s="25"/>
      <c r="AE232" s="25"/>
    </row>
    <row r="233" spans="1:31">
      <c r="A233" s="34" t="s">
        <v>263</v>
      </c>
      <c r="B233" s="41">
        <v>6003297</v>
      </c>
      <c r="C233" s="41" t="s">
        <v>264</v>
      </c>
      <c r="D233" s="41">
        <v>0</v>
      </c>
      <c r="E233" s="2">
        <v>1.9281900000000001</v>
      </c>
      <c r="F233" s="2">
        <f>$F$5</f>
        <v>0.71220000000000006</v>
      </c>
      <c r="G233" s="2">
        <v>4.0671499999999998</v>
      </c>
      <c r="H233" s="2">
        <f>$H$5</f>
        <v>3.79</v>
      </c>
      <c r="I233" s="2">
        <f>$I$5</f>
        <v>3.8489599999999999</v>
      </c>
      <c r="J233" s="2">
        <f>ROUND(F233*G233*(H233/I233),5)</f>
        <v>2.8522500000000002</v>
      </c>
      <c r="K233" s="2">
        <v>2.54908</v>
      </c>
      <c r="L233" s="2">
        <f>IF($J233=0,$K233,IF($K233=0,$J233,IF($J233&lt;$K233,$J233,ROUND(($J233*$L$5)+($K233*$L$4),5))))</f>
        <v>2.8522500000000002</v>
      </c>
      <c r="M233" s="49">
        <f>IFERROR(E233/L233,0)</f>
        <v>0.67602419142782011</v>
      </c>
      <c r="N233" s="38">
        <f>ROUNDDOWN(M233,2)</f>
        <v>0.67</v>
      </c>
      <c r="O233" s="50">
        <v>0</v>
      </c>
      <c r="P233" s="51">
        <f>IF(Y233="Y",Z233,O233)</f>
        <v>0</v>
      </c>
      <c r="Q233" s="25"/>
      <c r="S233" s="50">
        <v>0</v>
      </c>
      <c r="T233" s="50">
        <v>0</v>
      </c>
      <c r="U233" s="49">
        <f>IFERROR((T233-S233)/S233,0)</f>
        <v>0</v>
      </c>
      <c r="V233" s="2" t="str">
        <f>IF(U233&lt;-0.05,"Y","N")</f>
        <v>N</v>
      </c>
      <c r="W233" s="49">
        <f>IF(T233=0,0,(O233-T233)/T233)</f>
        <v>0</v>
      </c>
      <c r="X233" s="2" t="str">
        <f>IF(W233&lt;-0.05,"Y","N")</f>
        <v>N</v>
      </c>
      <c r="Y233" s="2" t="str">
        <f>IF(AND(V233="Y",X233="Y"),"Y","N")</f>
        <v>N</v>
      </c>
      <c r="Z233" s="51">
        <f>ROUNDUP(T233*0.95,2)</f>
        <v>0</v>
      </c>
      <c r="AC233" s="25"/>
      <c r="AE233" s="25"/>
    </row>
    <row r="234" spans="1:31">
      <c r="A234" s="52" t="s">
        <v>265</v>
      </c>
      <c r="B234" s="53">
        <v>6003305</v>
      </c>
      <c r="C234" s="53">
        <v>145200</v>
      </c>
      <c r="D234" s="53">
        <v>0</v>
      </c>
      <c r="E234" s="54">
        <v>3.7748400000000002</v>
      </c>
      <c r="F234" s="54">
        <f>$F$5</f>
        <v>0.71220000000000006</v>
      </c>
      <c r="G234" s="54">
        <v>4.2088299999999998</v>
      </c>
      <c r="H234" s="54">
        <f>$H$5</f>
        <v>3.79</v>
      </c>
      <c r="I234" s="54">
        <f>$I$5</f>
        <v>3.8489599999999999</v>
      </c>
      <c r="J234" s="54">
        <f>ROUND(F234*G234*(H234/I234),5)</f>
        <v>2.9516100000000001</v>
      </c>
      <c r="K234" s="54">
        <v>3.2625600000000001</v>
      </c>
      <c r="L234" s="54">
        <f>IF($J234=0,$K234,IF($K234=0,$J234,IF($J234&lt;$K234,$J234,ROUND(($J234*$L$5)+($K234*$L$4),5))))</f>
        <v>2.9516100000000001</v>
      </c>
      <c r="M234" s="55">
        <f>IFERROR(E234/L234,0)</f>
        <v>1.2789087989266874</v>
      </c>
      <c r="N234" s="56">
        <f>ROUNDDOWN(M234,2)</f>
        <v>1.27</v>
      </c>
      <c r="O234" s="57">
        <v>38.68</v>
      </c>
      <c r="P234" s="58">
        <f>IF(Y234="Y",Z234,O234)</f>
        <v>38.68</v>
      </c>
      <c r="Q234" s="25"/>
      <c r="S234" s="57">
        <v>38.68</v>
      </c>
      <c r="T234" s="57">
        <v>36.74</v>
      </c>
      <c r="U234" s="55">
        <f>IFERROR((T234-S234)/S234,0)</f>
        <v>-5.0155118924508732E-2</v>
      </c>
      <c r="V234" s="54" t="str">
        <f>IF(U234&lt;-0.05,"Y","N")</f>
        <v>Y</v>
      </c>
      <c r="W234" s="55">
        <f>IF(T234=0,0,(O234-T234)/T234)</f>
        <v>5.2803483941208429E-2</v>
      </c>
      <c r="X234" s="54" t="str">
        <f>IF(W234&lt;-0.05,"Y","N")</f>
        <v>N</v>
      </c>
      <c r="Y234" s="54" t="str">
        <f>IF(AND(V234="Y",X234="Y"),"Y","N")</f>
        <v>N</v>
      </c>
      <c r="Z234" s="58">
        <f>ROUNDUP(T234*0.95,2)</f>
        <v>34.909999999999997</v>
      </c>
      <c r="AC234" s="25"/>
      <c r="AE234" s="25"/>
    </row>
    <row r="235" spans="1:31">
      <c r="A235" s="42" t="s">
        <v>266</v>
      </c>
      <c r="B235" s="43">
        <v>6003321</v>
      </c>
      <c r="C235" s="43">
        <v>145515</v>
      </c>
      <c r="D235" s="43">
        <v>0</v>
      </c>
      <c r="E235" s="44">
        <v>3.3973499999999999</v>
      </c>
      <c r="F235" s="44">
        <f>$F$5</f>
        <v>0.71220000000000006</v>
      </c>
      <c r="G235" s="44">
        <v>3.6444100000000001</v>
      </c>
      <c r="H235" s="44">
        <f>$H$5</f>
        <v>3.79</v>
      </c>
      <c r="I235" s="44">
        <f>$I$5</f>
        <v>3.8489599999999999</v>
      </c>
      <c r="J235" s="44">
        <f>ROUND(F235*G235*(H235/I235),5)</f>
        <v>2.55579</v>
      </c>
      <c r="K235" s="44">
        <v>3.0898500000000002</v>
      </c>
      <c r="L235" s="44">
        <f>IF($J235=0,$K235,IF($K235=0,$J235,IF($J235&lt;$K235,$J235,ROUND(($J235*$L$5)+($K235*$L$4),5))))</f>
        <v>2.55579</v>
      </c>
      <c r="M235" s="45">
        <f>IFERROR(E235/L235,0)</f>
        <v>1.3292758794736657</v>
      </c>
      <c r="N235" s="46">
        <f>ROUNDDOWN(M235,2)</f>
        <v>1.32</v>
      </c>
      <c r="O235" s="47">
        <v>38.68</v>
      </c>
      <c r="P235" s="48">
        <f>IF(Y235="Y",Z235,O235)</f>
        <v>38.68</v>
      </c>
      <c r="Q235" s="25"/>
      <c r="S235" s="47">
        <v>38.68</v>
      </c>
      <c r="T235" s="47">
        <v>38.68</v>
      </c>
      <c r="U235" s="45">
        <f>IFERROR((T235-S235)/S235,0)</f>
        <v>0</v>
      </c>
      <c r="V235" s="44" t="str">
        <f>IF(U235&lt;-0.05,"Y","N")</f>
        <v>N</v>
      </c>
      <c r="W235" s="45">
        <f>IF(T235=0,0,(O235-T235)/T235)</f>
        <v>0</v>
      </c>
      <c r="X235" s="44" t="str">
        <f>IF(W235&lt;-0.05,"Y","N")</f>
        <v>N</v>
      </c>
      <c r="Y235" s="44" t="str">
        <f>IF(AND(V235="Y",X235="Y"),"Y","N")</f>
        <v>N</v>
      </c>
      <c r="Z235" s="48">
        <f>ROUNDUP(T235*0.95,2)</f>
        <v>36.75</v>
      </c>
      <c r="AC235" s="25"/>
      <c r="AE235" s="25"/>
    </row>
    <row r="236" spans="1:31">
      <c r="A236" s="34" t="s">
        <v>267</v>
      </c>
      <c r="B236" s="41">
        <v>6003388</v>
      </c>
      <c r="C236" s="41">
        <v>146099</v>
      </c>
      <c r="D236" s="41">
        <v>0</v>
      </c>
      <c r="E236" s="2">
        <v>4.2189399999999999</v>
      </c>
      <c r="F236" s="2">
        <f>$F$5</f>
        <v>0.71220000000000006</v>
      </c>
      <c r="G236" s="2">
        <v>3.4961000000000002</v>
      </c>
      <c r="H236" s="2">
        <f>$H$5</f>
        <v>3.79</v>
      </c>
      <c r="I236" s="2">
        <f>$I$5</f>
        <v>3.8489599999999999</v>
      </c>
      <c r="J236" s="2">
        <f>ROUND(F236*G236*(H236/I236),5)</f>
        <v>2.4517799999999998</v>
      </c>
      <c r="K236" s="2">
        <v>0</v>
      </c>
      <c r="L236" s="2">
        <f>IF($J236=0,$K236,IF($K236=0,$J236,IF($J236&lt;$K236,$J236,ROUND(($J236*$L$5)+($K236*$L$4),5))))</f>
        <v>2.4517799999999998</v>
      </c>
      <c r="M236" s="49">
        <f>IFERROR(E236/L236,0)</f>
        <v>1.720766137255382</v>
      </c>
      <c r="N236" s="38">
        <f>ROUNDDOWN(M236,2)</f>
        <v>1.72</v>
      </c>
      <c r="O236" s="50">
        <v>38.68</v>
      </c>
      <c r="P236" s="51">
        <f>IF(Y236="Y",Z236,O236)</f>
        <v>38.68</v>
      </c>
      <c r="Q236" s="25"/>
      <c r="S236" s="50">
        <v>38.68</v>
      </c>
      <c r="T236" s="50">
        <v>38.68</v>
      </c>
      <c r="U236" s="49">
        <f>IFERROR((T236-S236)/S236,0)</f>
        <v>0</v>
      </c>
      <c r="V236" s="2" t="str">
        <f>IF(U236&lt;-0.05,"Y","N")</f>
        <v>N</v>
      </c>
      <c r="W236" s="49">
        <f>IF(T236=0,0,(O236-T236)/T236)</f>
        <v>0</v>
      </c>
      <c r="X236" s="2" t="str">
        <f>IF(W236&lt;-0.05,"Y","N")</f>
        <v>N</v>
      </c>
      <c r="Y236" s="2" t="str">
        <f>IF(AND(V236="Y",X236="Y"),"Y","N")</f>
        <v>N</v>
      </c>
      <c r="Z236" s="51">
        <f>ROUNDUP(T236*0.95,2)</f>
        <v>36.75</v>
      </c>
      <c r="AC236" s="25"/>
      <c r="AE236" s="25"/>
    </row>
    <row r="237" spans="1:31">
      <c r="A237" s="34" t="s">
        <v>268</v>
      </c>
      <c r="B237" s="41">
        <v>6015895</v>
      </c>
      <c r="C237" s="41">
        <v>146043</v>
      </c>
      <c r="D237" s="41">
        <v>0</v>
      </c>
      <c r="E237" s="2">
        <v>2.7906399999999998</v>
      </c>
      <c r="F237" s="2">
        <f>$F$5</f>
        <v>0.71220000000000006</v>
      </c>
      <c r="G237" s="2">
        <v>3.44855</v>
      </c>
      <c r="H237" s="2">
        <f>$H$5</f>
        <v>3.79</v>
      </c>
      <c r="I237" s="2">
        <f>$I$5</f>
        <v>3.8489599999999999</v>
      </c>
      <c r="J237" s="2">
        <f>ROUND(F237*G237*(H237/I237),5)</f>
        <v>2.4184299999999999</v>
      </c>
      <c r="K237" s="2">
        <v>3.1800199999999998</v>
      </c>
      <c r="L237" s="2">
        <f>IF($J237=0,$K237,IF($K237=0,$J237,IF($J237&lt;$K237,$J237,ROUND(($J237*$L$5)+($K237*$L$4),5))))</f>
        <v>2.4184299999999999</v>
      </c>
      <c r="M237" s="49">
        <f>IFERROR(E237/L237,0)</f>
        <v>1.1539056329933055</v>
      </c>
      <c r="N237" s="38">
        <f>ROUNDDOWN(M237,2)</f>
        <v>1.1499999999999999</v>
      </c>
      <c r="O237" s="50">
        <v>37.19</v>
      </c>
      <c r="P237" s="51">
        <f>IF(Y237="Y",Z237,O237)</f>
        <v>37.19</v>
      </c>
      <c r="Q237" s="25"/>
      <c r="S237" s="50">
        <v>37.93</v>
      </c>
      <c r="T237" s="50">
        <v>38.68</v>
      </c>
      <c r="U237" s="49">
        <f>IFERROR((T237-S237)/S237,0)</f>
        <v>1.9773266543633008E-2</v>
      </c>
      <c r="V237" s="2" t="str">
        <f>IF(U237&lt;-0.05,"Y","N")</f>
        <v>N</v>
      </c>
      <c r="W237" s="49">
        <f>IF(T237=0,0,(O237-T237)/T237)</f>
        <v>-3.8521199586349586E-2</v>
      </c>
      <c r="X237" s="2" t="str">
        <f>IF(W237&lt;-0.05,"Y","N")</f>
        <v>N</v>
      </c>
      <c r="Y237" s="2" t="str">
        <f>IF(AND(V237="Y",X237="Y"),"Y","N")</f>
        <v>N</v>
      </c>
      <c r="Z237" s="51">
        <f>ROUNDUP(T237*0.95,2)</f>
        <v>36.75</v>
      </c>
      <c r="AC237" s="25"/>
      <c r="AE237" s="25"/>
    </row>
    <row r="238" spans="1:31">
      <c r="A238" s="34" t="s">
        <v>269</v>
      </c>
      <c r="B238" s="41">
        <v>6003404</v>
      </c>
      <c r="C238" s="41">
        <v>145341</v>
      </c>
      <c r="D238" s="41">
        <v>0</v>
      </c>
      <c r="E238" s="2">
        <v>3.8589799999999999</v>
      </c>
      <c r="F238" s="2">
        <f>$F$5</f>
        <v>0.71220000000000006</v>
      </c>
      <c r="G238" s="2">
        <v>4.5571700000000002</v>
      </c>
      <c r="H238" s="2">
        <f>$H$5</f>
        <v>3.79</v>
      </c>
      <c r="I238" s="2">
        <f>$I$5</f>
        <v>3.8489599999999999</v>
      </c>
      <c r="J238" s="2">
        <f>ROUND(F238*G238*(H238/I238),5)</f>
        <v>3.1959</v>
      </c>
      <c r="K238" s="2">
        <v>3.41479</v>
      </c>
      <c r="L238" s="2">
        <f>IF($J238=0,$K238,IF($K238=0,$J238,IF($J238&lt;$K238,$J238,ROUND(($J238*$L$5)+($K238*$L$4),5))))</f>
        <v>3.1959</v>
      </c>
      <c r="M238" s="49">
        <f>IFERROR(E238/L238,0)</f>
        <v>1.2074783316123783</v>
      </c>
      <c r="N238" s="38">
        <f>ROUNDDOWN(M238,2)</f>
        <v>1.2</v>
      </c>
      <c r="O238" s="50">
        <v>37.93</v>
      </c>
      <c r="P238" s="51">
        <f>IF(Y238="Y",Z238,O238)</f>
        <v>37.93</v>
      </c>
      <c r="Q238" s="25"/>
      <c r="S238" s="50">
        <v>38.68</v>
      </c>
      <c r="T238" s="50">
        <v>38.68</v>
      </c>
      <c r="U238" s="49">
        <f>IFERROR((T238-S238)/S238,0)</f>
        <v>0</v>
      </c>
      <c r="V238" s="2" t="str">
        <f>IF(U238&lt;-0.05,"Y","N")</f>
        <v>N</v>
      </c>
      <c r="W238" s="49">
        <f>IF(T238=0,0,(O238-T238)/T238)</f>
        <v>-1.9389865563598761E-2</v>
      </c>
      <c r="X238" s="2" t="str">
        <f>IF(W238&lt;-0.05,"Y","N")</f>
        <v>N</v>
      </c>
      <c r="Y238" s="2" t="str">
        <f>IF(AND(V238="Y",X238="Y"),"Y","N")</f>
        <v>N</v>
      </c>
      <c r="Z238" s="51">
        <f>ROUNDUP(T238*0.95,2)</f>
        <v>36.75</v>
      </c>
      <c r="AC238" s="25"/>
      <c r="AE238" s="25"/>
    </row>
    <row r="239" spans="1:31">
      <c r="A239" s="52" t="s">
        <v>270</v>
      </c>
      <c r="B239" s="53">
        <v>6003438</v>
      </c>
      <c r="C239" s="53">
        <v>146140</v>
      </c>
      <c r="D239" s="53">
        <v>0</v>
      </c>
      <c r="E239" s="54">
        <v>3.2377600000000002</v>
      </c>
      <c r="F239" s="54">
        <f>$F$5</f>
        <v>0.71220000000000006</v>
      </c>
      <c r="G239" s="54">
        <v>3.6029399999999998</v>
      </c>
      <c r="H239" s="54">
        <f>$H$5</f>
        <v>3.79</v>
      </c>
      <c r="I239" s="54">
        <f>$I$5</f>
        <v>3.8489599999999999</v>
      </c>
      <c r="J239" s="54">
        <f>ROUND(F239*G239*(H239/I239),5)</f>
        <v>2.52671</v>
      </c>
      <c r="K239" s="54">
        <v>2.7445599999999999</v>
      </c>
      <c r="L239" s="54">
        <f>IF($J239=0,$K239,IF($K239=0,$J239,IF($J239&lt;$K239,$J239,ROUND(($J239*$L$5)+($K239*$L$4),5))))</f>
        <v>2.52671</v>
      </c>
      <c r="M239" s="55">
        <f>IFERROR(E239/L239,0)</f>
        <v>1.2814133794539144</v>
      </c>
      <c r="N239" s="56">
        <f>ROUNDDOWN(M239,2)</f>
        <v>1.28</v>
      </c>
      <c r="O239" s="57">
        <v>38.68</v>
      </c>
      <c r="P239" s="58">
        <f>IF(Y239="Y",Z239,O239)</f>
        <v>38.68</v>
      </c>
      <c r="Q239" s="25"/>
      <c r="S239" s="57">
        <v>36.74</v>
      </c>
      <c r="T239" s="57">
        <v>38.380000000000003</v>
      </c>
      <c r="U239" s="55">
        <f>IFERROR((T239-S239)/S239,0)</f>
        <v>4.4637996733805127E-2</v>
      </c>
      <c r="V239" s="54" t="str">
        <f>IF(U239&lt;-0.05,"Y","N")</f>
        <v>N</v>
      </c>
      <c r="W239" s="55">
        <f>IF(T239=0,0,(O239-T239)/T239)</f>
        <v>7.8165711307972164E-3</v>
      </c>
      <c r="X239" s="54" t="str">
        <f>IF(W239&lt;-0.05,"Y","N")</f>
        <v>N</v>
      </c>
      <c r="Y239" s="54" t="str">
        <f>IF(AND(V239="Y",X239="Y"),"Y","N")</f>
        <v>N</v>
      </c>
      <c r="Z239" s="58">
        <f>ROUNDUP(T239*0.95,2)</f>
        <v>36.47</v>
      </c>
      <c r="AC239" s="25"/>
      <c r="AE239" s="25"/>
    </row>
    <row r="240" spans="1:31">
      <c r="A240" s="42" t="s">
        <v>271</v>
      </c>
      <c r="B240" s="43">
        <v>6007975</v>
      </c>
      <c r="C240" s="43">
        <v>146054</v>
      </c>
      <c r="D240" s="43">
        <v>0</v>
      </c>
      <c r="E240" s="44">
        <v>4.0134299999999996</v>
      </c>
      <c r="F240" s="44">
        <f>$F$5</f>
        <v>0.71220000000000006</v>
      </c>
      <c r="G240" s="44">
        <v>5.1607500000000002</v>
      </c>
      <c r="H240" s="44">
        <f>$H$5</f>
        <v>3.79</v>
      </c>
      <c r="I240" s="44">
        <f>$I$5</f>
        <v>3.8489599999999999</v>
      </c>
      <c r="J240" s="44">
        <f>ROUND(F240*G240*(H240/I240),5)</f>
        <v>3.6191800000000001</v>
      </c>
      <c r="K240" s="44">
        <v>3.6004900000000002</v>
      </c>
      <c r="L240" s="44">
        <f>IF($J240=0,$K240,IF($K240=0,$J240,IF($J240&lt;$K240,$J240,ROUND(($J240*$L$5)+($K240*$L$4),5))))</f>
        <v>3.6191800000000001</v>
      </c>
      <c r="M240" s="45">
        <f>IFERROR(E240/L240,0)</f>
        <v>1.1089335153266762</v>
      </c>
      <c r="N240" s="46">
        <f>ROUNDDOWN(M240,2)</f>
        <v>1.1000000000000001</v>
      </c>
      <c r="O240" s="47">
        <v>36.44</v>
      </c>
      <c r="P240" s="48">
        <f>IF(Y240="Y",Z240,O240)</f>
        <v>36.44</v>
      </c>
      <c r="Q240" s="25"/>
      <c r="S240" s="47">
        <v>35.89</v>
      </c>
      <c r="T240" s="47">
        <v>31.53</v>
      </c>
      <c r="U240" s="45">
        <f>IFERROR((T240-S240)/S240,0)</f>
        <v>-0.12148230704931734</v>
      </c>
      <c r="V240" s="44" t="str">
        <f>IF(U240&lt;-0.05,"Y","N")</f>
        <v>Y</v>
      </c>
      <c r="W240" s="45">
        <f>IF(T240=0,0,(O240-T240)/T240)</f>
        <v>0.15572470662860757</v>
      </c>
      <c r="X240" s="44" t="str">
        <f>IF(W240&lt;-0.05,"Y","N")</f>
        <v>N</v>
      </c>
      <c r="Y240" s="44" t="str">
        <f>IF(AND(V240="Y",X240="Y"),"Y","N")</f>
        <v>N</v>
      </c>
      <c r="Z240" s="48">
        <f>ROUNDUP(T240*0.95,2)</f>
        <v>29.96</v>
      </c>
      <c r="AC240" s="25"/>
      <c r="AE240" s="25"/>
    </row>
    <row r="241" spans="1:31">
      <c r="A241" s="34" t="s">
        <v>272</v>
      </c>
      <c r="B241" s="41">
        <v>6000467</v>
      </c>
      <c r="C241" s="41">
        <v>145781</v>
      </c>
      <c r="D241" s="41">
        <v>0</v>
      </c>
      <c r="E241" s="2">
        <v>3.4677199999999999</v>
      </c>
      <c r="F241" s="2">
        <f>$F$5</f>
        <v>0.71220000000000006</v>
      </c>
      <c r="G241" s="2">
        <v>4.54474</v>
      </c>
      <c r="H241" s="2">
        <f>$H$5</f>
        <v>3.79</v>
      </c>
      <c r="I241" s="2">
        <f>$I$5</f>
        <v>3.8489599999999999</v>
      </c>
      <c r="J241" s="2">
        <f>ROUND(F241*G241*(H241/I241),5)</f>
        <v>3.1871800000000001</v>
      </c>
      <c r="K241" s="2">
        <v>3.5989399999999998</v>
      </c>
      <c r="L241" s="2">
        <f>IF($J241=0,$K241,IF($K241=0,$J241,IF($J241&lt;$K241,$J241,ROUND(($J241*$L$5)+($K241*$L$4),5))))</f>
        <v>3.1871800000000001</v>
      </c>
      <c r="M241" s="49">
        <f>IFERROR(E241/L241,0)</f>
        <v>1.0880213856763659</v>
      </c>
      <c r="N241" s="38">
        <f>ROUNDDOWN(M241,2)</f>
        <v>1.08</v>
      </c>
      <c r="O241" s="50">
        <v>35.35</v>
      </c>
      <c r="P241" s="51">
        <f>IF(Y241="Y",Z241,O241)</f>
        <v>35.35</v>
      </c>
      <c r="Q241" s="25"/>
      <c r="S241" s="50">
        <v>36.44</v>
      </c>
      <c r="T241" s="50">
        <v>37.340000000000003</v>
      </c>
      <c r="U241" s="49">
        <f>IFERROR((T241-S241)/S241,0)</f>
        <v>2.4698133918770741E-2</v>
      </c>
      <c r="V241" s="2" t="str">
        <f>IF(U241&lt;-0.05,"Y","N")</f>
        <v>N</v>
      </c>
      <c r="W241" s="49">
        <f>IF(T241=0,0,(O241-T241)/T241)</f>
        <v>-5.329405463310128E-2</v>
      </c>
      <c r="X241" s="2" t="str">
        <f>IF(W241&lt;-0.05,"Y","N")</f>
        <v>Y</v>
      </c>
      <c r="Y241" s="2" t="str">
        <f>IF(AND(V241="Y",X241="Y"),"Y","N")</f>
        <v>N</v>
      </c>
      <c r="Z241" s="51">
        <f>ROUNDUP(T241*0.95,2)</f>
        <v>35.479999999999997</v>
      </c>
      <c r="AC241" s="25"/>
      <c r="AE241" s="25"/>
    </row>
    <row r="242" spans="1:31">
      <c r="A242" s="34" t="s">
        <v>273</v>
      </c>
      <c r="B242" s="41">
        <v>6008270</v>
      </c>
      <c r="C242" s="41">
        <v>145419</v>
      </c>
      <c r="D242" s="41">
        <v>0</v>
      </c>
      <c r="E242" s="2">
        <v>3.6958099999999998</v>
      </c>
      <c r="F242" s="2">
        <f>$F$5</f>
        <v>0.71220000000000006</v>
      </c>
      <c r="G242" s="2">
        <v>5.4965299999999999</v>
      </c>
      <c r="H242" s="2">
        <f>$H$5</f>
        <v>3.79</v>
      </c>
      <c r="I242" s="2">
        <f>$I$5</f>
        <v>3.8489599999999999</v>
      </c>
      <c r="J242" s="2">
        <f>ROUND(F242*G242*(H242/I242),5)</f>
        <v>3.85466</v>
      </c>
      <c r="K242" s="2">
        <v>3.2158600000000002</v>
      </c>
      <c r="L242" s="2">
        <f>IF($J242=0,$K242,IF($K242=0,$J242,IF($J242&lt;$K242,$J242,ROUND(($J242*$L$5)+($K242*$L$4),5))))</f>
        <v>3.85466</v>
      </c>
      <c r="M242" s="49">
        <f>IFERROR(E242/L242,0)</f>
        <v>0.9587901397269798</v>
      </c>
      <c r="N242" s="38">
        <f>ROUNDDOWN(M242,2)</f>
        <v>0.95</v>
      </c>
      <c r="O242" s="50">
        <v>27.72</v>
      </c>
      <c r="P242" s="51">
        <f>IF(Y242="Y",Z242,O242)</f>
        <v>27.72</v>
      </c>
      <c r="Q242" s="25"/>
      <c r="S242" s="50">
        <v>25.77</v>
      </c>
      <c r="T242" s="50">
        <v>29.68</v>
      </c>
      <c r="U242" s="49">
        <f>IFERROR((T242-S242)/S242,0)</f>
        <v>0.15172681412495151</v>
      </c>
      <c r="V242" s="2" t="str">
        <f>IF(U242&lt;-0.05,"Y","N")</f>
        <v>N</v>
      </c>
      <c r="W242" s="49">
        <f>IF(T242=0,0,(O242-T242)/T242)</f>
        <v>-6.6037735849056631E-2</v>
      </c>
      <c r="X242" s="2" t="str">
        <f>IF(W242&lt;-0.05,"Y","N")</f>
        <v>Y</v>
      </c>
      <c r="Y242" s="2" t="str">
        <f>IF(AND(V242="Y",X242="Y"),"Y","N")</f>
        <v>N</v>
      </c>
      <c r="Z242" s="51">
        <f>ROUNDUP(T242*0.95,2)</f>
        <v>28.200000000000003</v>
      </c>
      <c r="AC242" s="25"/>
      <c r="AE242" s="25"/>
    </row>
    <row r="243" spans="1:31">
      <c r="A243" s="52" t="s">
        <v>274</v>
      </c>
      <c r="B243" s="53">
        <v>6005490</v>
      </c>
      <c r="C243" s="53">
        <v>145719</v>
      </c>
      <c r="D243" s="53">
        <v>0</v>
      </c>
      <c r="E243" s="54">
        <v>3.8238699999999999</v>
      </c>
      <c r="F243" s="54">
        <f>$F$5</f>
        <v>0.71220000000000006</v>
      </c>
      <c r="G243" s="54">
        <v>5.8990799999999997</v>
      </c>
      <c r="H243" s="54">
        <f>$H$5</f>
        <v>3.79</v>
      </c>
      <c r="I243" s="54">
        <f>$I$5</f>
        <v>3.8489599999999999</v>
      </c>
      <c r="J243" s="54">
        <f>ROUND(F243*G243*(H243/I243),5)</f>
        <v>4.1369699999999998</v>
      </c>
      <c r="K243" s="54">
        <v>3.6638700000000002</v>
      </c>
      <c r="L243" s="54">
        <f>IF($J243=0,$K243,IF($K243=0,$J243,IF($J243&lt;$K243,$J243,ROUND(($J243*$L$5)+($K243*$L$4),5))))</f>
        <v>4.1369699999999998</v>
      </c>
      <c r="M243" s="55">
        <f>IFERROR(E243/L243,0)</f>
        <v>0.9243165891945071</v>
      </c>
      <c r="N243" s="56">
        <f>ROUNDDOWN(M243,2)</f>
        <v>0.92</v>
      </c>
      <c r="O243" s="57">
        <v>25.77</v>
      </c>
      <c r="P243" s="58">
        <f>IF(Y243="Y",Z243,O243)</f>
        <v>25.77</v>
      </c>
      <c r="Q243" s="25"/>
      <c r="S243" s="57">
        <v>29.03</v>
      </c>
      <c r="T243" s="57">
        <v>26.42</v>
      </c>
      <c r="U243" s="55">
        <f>IFERROR((T243-S243)/S243,0)</f>
        <v>-8.9906992766104005E-2</v>
      </c>
      <c r="V243" s="54" t="str">
        <f>IF(U243&lt;-0.05,"Y","N")</f>
        <v>Y</v>
      </c>
      <c r="W243" s="55">
        <f>IF(T243=0,0,(O243-T243)/T243)</f>
        <v>-2.4602573807721503E-2</v>
      </c>
      <c r="X243" s="54" t="str">
        <f>IF(W243&lt;-0.05,"Y","N")</f>
        <v>N</v>
      </c>
      <c r="Y243" s="54" t="str">
        <f>IF(AND(V243="Y",X243="Y"),"Y","N")</f>
        <v>N</v>
      </c>
      <c r="Z243" s="58">
        <f>ROUNDUP(T243*0.95,2)</f>
        <v>25.1</v>
      </c>
      <c r="AC243" s="25"/>
      <c r="AE243" s="25"/>
    </row>
    <row r="244" spans="1:31">
      <c r="A244" s="42" t="s">
        <v>275</v>
      </c>
      <c r="B244" s="43">
        <v>6005938</v>
      </c>
      <c r="C244" s="43">
        <v>145965</v>
      </c>
      <c r="D244" s="43">
        <v>0</v>
      </c>
      <c r="E244" s="44">
        <v>3.19407</v>
      </c>
      <c r="F244" s="44">
        <f>$F$5</f>
        <v>0.71220000000000006</v>
      </c>
      <c r="G244" s="44">
        <v>4.3244499999999997</v>
      </c>
      <c r="H244" s="44">
        <f>$H$5</f>
        <v>3.79</v>
      </c>
      <c r="I244" s="44">
        <f>$I$5</f>
        <v>3.8489599999999999</v>
      </c>
      <c r="J244" s="44">
        <f>ROUND(F244*G244*(H244/I244),5)</f>
        <v>3.0326900000000001</v>
      </c>
      <c r="K244" s="44">
        <v>3.3597000000000001</v>
      </c>
      <c r="L244" s="44">
        <f>IF($J244=0,$K244,IF($K244=0,$J244,IF($J244&lt;$K244,$J244,ROUND(($J244*$L$5)+($K244*$L$4),5))))</f>
        <v>3.0326900000000001</v>
      </c>
      <c r="M244" s="45">
        <f>IFERROR(E244/L244,0)</f>
        <v>1.0532134837388589</v>
      </c>
      <c r="N244" s="46">
        <f>ROUNDDOWN(M244,2)</f>
        <v>1.05</v>
      </c>
      <c r="O244" s="47">
        <v>33.71</v>
      </c>
      <c r="P244" s="48">
        <f>IF(Y244="Y",Z244,O244)</f>
        <v>33.71</v>
      </c>
      <c r="Q244" s="25"/>
      <c r="S244" s="47">
        <v>34.26</v>
      </c>
      <c r="T244" s="47">
        <v>35.89</v>
      </c>
      <c r="U244" s="45">
        <f>IFERROR((T244-S244)/S244,0)</f>
        <v>4.7577349678925941E-2</v>
      </c>
      <c r="V244" s="44" t="str">
        <f>IF(U244&lt;-0.05,"Y","N")</f>
        <v>N</v>
      </c>
      <c r="W244" s="45">
        <f>IF(T244=0,0,(O244-T244)/T244)</f>
        <v>-6.074115352465867E-2</v>
      </c>
      <c r="X244" s="44" t="str">
        <f>IF(W244&lt;-0.05,"Y","N")</f>
        <v>Y</v>
      </c>
      <c r="Y244" s="44" t="str">
        <f>IF(AND(V244="Y",X244="Y"),"Y","N")</f>
        <v>N</v>
      </c>
      <c r="Z244" s="48">
        <f>ROUNDUP(T244*0.95,2)</f>
        <v>34.1</v>
      </c>
      <c r="AC244" s="25"/>
      <c r="AE244" s="25"/>
    </row>
    <row r="245" spans="1:31">
      <c r="A245" s="34" t="s">
        <v>276</v>
      </c>
      <c r="B245" s="41">
        <v>6006282</v>
      </c>
      <c r="C245" s="41">
        <v>146003</v>
      </c>
      <c r="D245" s="41">
        <v>0</v>
      </c>
      <c r="E245" s="2">
        <v>3.0718399999999999</v>
      </c>
      <c r="F245" s="2">
        <f>$F$5</f>
        <v>0.71220000000000006</v>
      </c>
      <c r="G245" s="2">
        <v>4.23245</v>
      </c>
      <c r="H245" s="2">
        <f>$H$5</f>
        <v>3.79</v>
      </c>
      <c r="I245" s="2">
        <f>$I$5</f>
        <v>3.8489599999999999</v>
      </c>
      <c r="J245" s="2">
        <f>ROUND(F245*G245*(H245/I245),5)</f>
        <v>2.9681799999999998</v>
      </c>
      <c r="K245" s="2">
        <v>3.55118</v>
      </c>
      <c r="L245" s="2">
        <f>IF($J245=0,$K245,IF($K245=0,$J245,IF($J245&lt;$K245,$J245,ROUND(($J245*$L$5)+($K245*$L$4),5))))</f>
        <v>2.9681799999999998</v>
      </c>
      <c r="M245" s="49">
        <f>IFERROR(E245/L245,0)</f>
        <v>1.0349237579931136</v>
      </c>
      <c r="N245" s="38">
        <f>ROUNDDOWN(M245,2)</f>
        <v>1.03</v>
      </c>
      <c r="O245" s="50">
        <v>32.619999999999997</v>
      </c>
      <c r="P245" s="51">
        <f>IF(Y245="Y",Z245,O245)</f>
        <v>32.619999999999997</v>
      </c>
      <c r="Q245" s="25"/>
      <c r="S245" s="50">
        <v>33.159999999999997</v>
      </c>
      <c r="T245" s="50">
        <v>27.72</v>
      </c>
      <c r="U245" s="49">
        <f>IFERROR((T245-S245)/S245,0)</f>
        <v>-0.16405307599517485</v>
      </c>
      <c r="V245" s="2" t="str">
        <f>IF(U245&lt;-0.05,"Y","N")</f>
        <v>Y</v>
      </c>
      <c r="W245" s="49">
        <f>IF(T245=0,0,(O245-T245)/T245)</f>
        <v>0.17676767676767671</v>
      </c>
      <c r="X245" s="2" t="str">
        <f>IF(W245&lt;-0.05,"Y","N")</f>
        <v>N</v>
      </c>
      <c r="Y245" s="2" t="str">
        <f>IF(AND(V245="Y",X245="Y"),"Y","N")</f>
        <v>N</v>
      </c>
      <c r="Z245" s="51">
        <f>ROUNDUP(T245*0.95,2)</f>
        <v>26.34</v>
      </c>
      <c r="AC245" s="25"/>
      <c r="AE245" s="25"/>
    </row>
    <row r="246" spans="1:31">
      <c r="A246" s="34" t="s">
        <v>277</v>
      </c>
      <c r="B246" s="41">
        <v>6006514</v>
      </c>
      <c r="C246" s="41">
        <v>145440</v>
      </c>
      <c r="D246" s="41">
        <v>0</v>
      </c>
      <c r="E246" s="2">
        <v>3.3353999999999999</v>
      </c>
      <c r="F246" s="2">
        <f>$F$5</f>
        <v>0.71220000000000006</v>
      </c>
      <c r="G246" s="2">
        <v>4.0863800000000001</v>
      </c>
      <c r="H246" s="2">
        <f>$H$5</f>
        <v>3.79</v>
      </c>
      <c r="I246" s="2">
        <f>$I$5</f>
        <v>3.8489599999999999</v>
      </c>
      <c r="J246" s="2">
        <f>ROUND(F246*G246*(H246/I246),5)</f>
        <v>2.8657400000000002</v>
      </c>
      <c r="K246" s="2">
        <v>3.1269100000000001</v>
      </c>
      <c r="L246" s="2">
        <f>IF($J246=0,$K246,IF($K246=0,$J246,IF($J246&lt;$K246,$J246,ROUND(($J246*$L$5)+($K246*$L$4),5))))</f>
        <v>2.8657400000000002</v>
      </c>
      <c r="M246" s="49">
        <f>IFERROR(E246/L246,0)</f>
        <v>1.1638878614249721</v>
      </c>
      <c r="N246" s="38">
        <f>ROUNDDOWN(M246,2)</f>
        <v>1.1599999999999999</v>
      </c>
      <c r="O246" s="50">
        <v>37.340000000000003</v>
      </c>
      <c r="P246" s="51">
        <f>IF(Y246="Y",Z246,O246)</f>
        <v>37.340000000000003</v>
      </c>
      <c r="Q246" s="25"/>
      <c r="S246" s="50">
        <v>38.380000000000003</v>
      </c>
      <c r="T246" s="50">
        <v>37.630000000000003</v>
      </c>
      <c r="U246" s="49">
        <f>IFERROR((T246-S246)/S246,0)</f>
        <v>-1.9541427826993224E-2</v>
      </c>
      <c r="V246" s="2" t="str">
        <f>IF(U246&lt;-0.05,"Y","N")</f>
        <v>N</v>
      </c>
      <c r="W246" s="49">
        <f>IF(T246=0,0,(O246-T246)/T246)</f>
        <v>-7.7066170608556771E-3</v>
      </c>
      <c r="X246" s="2" t="str">
        <f>IF(W246&lt;-0.05,"Y","N")</f>
        <v>N</v>
      </c>
      <c r="Y246" s="2" t="str">
        <f>IF(AND(V246="Y",X246="Y"),"Y","N")</f>
        <v>N</v>
      </c>
      <c r="Z246" s="51">
        <f>ROUNDUP(T246*0.95,2)</f>
        <v>35.75</v>
      </c>
      <c r="AC246" s="25"/>
      <c r="AE246" s="25"/>
    </row>
    <row r="247" spans="1:31">
      <c r="A247" s="34" t="s">
        <v>278</v>
      </c>
      <c r="B247" s="41">
        <v>6006837</v>
      </c>
      <c r="C247" s="41">
        <v>145626</v>
      </c>
      <c r="D247" s="41">
        <v>0</v>
      </c>
      <c r="E247" s="2">
        <v>3.62893</v>
      </c>
      <c r="F247" s="2">
        <f>$F$5</f>
        <v>0.71220000000000006</v>
      </c>
      <c r="G247" s="2">
        <v>5.1413700000000002</v>
      </c>
      <c r="H247" s="2">
        <f>$H$5</f>
        <v>3.79</v>
      </c>
      <c r="I247" s="2">
        <f>$I$5</f>
        <v>3.8489599999999999</v>
      </c>
      <c r="J247" s="2">
        <f>ROUND(F247*G247*(H247/I247),5)</f>
        <v>3.6055899999999999</v>
      </c>
      <c r="K247" s="2">
        <v>3.5178699999999998</v>
      </c>
      <c r="L247" s="2">
        <f>IF($J247=0,$K247,IF($K247=0,$J247,IF($J247&lt;$K247,$J247,ROUND(($J247*$L$5)+($K247*$L$4),5))))</f>
        <v>3.6055899999999999</v>
      </c>
      <c r="M247" s="49">
        <f>IFERROR(E247/L247,0)</f>
        <v>1.0064732817652591</v>
      </c>
      <c r="N247" s="38">
        <f>ROUNDDOWN(M247,2)</f>
        <v>1</v>
      </c>
      <c r="O247" s="50">
        <v>30.98</v>
      </c>
      <c r="P247" s="51">
        <f>IF(Y247="Y",Z247,O247)</f>
        <v>30.98</v>
      </c>
      <c r="Q247" s="25"/>
      <c r="S247" s="50">
        <v>29.03</v>
      </c>
      <c r="T247" s="50">
        <v>30.33</v>
      </c>
      <c r="U247" s="49">
        <f>IFERROR((T247-S247)/S247,0)</f>
        <v>4.4781260764726043E-2</v>
      </c>
      <c r="V247" s="2" t="str">
        <f>IF(U247&lt;-0.05,"Y","N")</f>
        <v>N</v>
      </c>
      <c r="W247" s="49">
        <f>IF(T247=0,0,(O247-T247)/T247)</f>
        <v>2.1430926475436932E-2</v>
      </c>
      <c r="X247" s="2" t="str">
        <f>IF(W247&lt;-0.05,"Y","N")</f>
        <v>N</v>
      </c>
      <c r="Y247" s="2" t="str">
        <f>IF(AND(V247="Y",X247="Y"),"Y","N")</f>
        <v>N</v>
      </c>
      <c r="Z247" s="51">
        <f>ROUNDUP(T247*0.95,2)</f>
        <v>28.82</v>
      </c>
      <c r="AC247" s="25"/>
      <c r="AE247" s="25"/>
    </row>
    <row r="248" spans="1:31">
      <c r="A248" s="52" t="s">
        <v>279</v>
      </c>
      <c r="B248" s="53">
        <v>6000293</v>
      </c>
      <c r="C248" s="53">
        <v>145039</v>
      </c>
      <c r="D248" s="53">
        <v>0</v>
      </c>
      <c r="E248" s="54">
        <v>3.56473</v>
      </c>
      <c r="F248" s="54">
        <f>$F$5</f>
        <v>0.71220000000000006</v>
      </c>
      <c r="G248" s="54">
        <v>4.7458099999999996</v>
      </c>
      <c r="H248" s="54">
        <f>$H$5</f>
        <v>3.79</v>
      </c>
      <c r="I248" s="54">
        <f>$I$5</f>
        <v>3.8489599999999999</v>
      </c>
      <c r="J248" s="54">
        <f>ROUND(F248*G248*(H248/I248),5)</f>
        <v>3.3281900000000002</v>
      </c>
      <c r="K248" s="54">
        <v>3.2494399999999999</v>
      </c>
      <c r="L248" s="54">
        <f>IF($J248=0,$K248,IF($K248=0,$J248,IF($J248&lt;$K248,$J248,ROUND(($J248*$L$5)+($K248*$L$4),5))))</f>
        <v>3.3281900000000002</v>
      </c>
      <c r="M248" s="55">
        <f>IFERROR(E248/L248,0)</f>
        <v>1.0710716635768991</v>
      </c>
      <c r="N248" s="56">
        <f>ROUNDDOWN(M248,2)</f>
        <v>1.07</v>
      </c>
      <c r="O248" s="57">
        <v>34.799999999999997</v>
      </c>
      <c r="P248" s="58">
        <f>IF(Y248="Y",Z248,O248)</f>
        <v>34.799999999999997</v>
      </c>
      <c r="Q248" s="25"/>
      <c r="S248" s="57">
        <v>37.49</v>
      </c>
      <c r="T248" s="57">
        <v>36.74</v>
      </c>
      <c r="U248" s="55">
        <f>IFERROR((T248-S248)/S248,0)</f>
        <v>-2.0005334755934915E-2</v>
      </c>
      <c r="V248" s="54" t="str">
        <f>IF(U248&lt;-0.05,"Y","N")</f>
        <v>N</v>
      </c>
      <c r="W248" s="55">
        <f>IF(T248=0,0,(O248-T248)/T248)</f>
        <v>-5.2803483941208623E-2</v>
      </c>
      <c r="X248" s="54" t="str">
        <f>IF(W248&lt;-0.05,"Y","N")</f>
        <v>Y</v>
      </c>
      <c r="Y248" s="54" t="str">
        <f>IF(AND(V248="Y",X248="Y"),"Y","N")</f>
        <v>N</v>
      </c>
      <c r="Z248" s="58">
        <f>ROUNDUP(T248*0.95,2)</f>
        <v>34.909999999999997</v>
      </c>
      <c r="AC248" s="25"/>
      <c r="AE248" s="25"/>
    </row>
    <row r="249" spans="1:31">
      <c r="A249" s="42" t="s">
        <v>280</v>
      </c>
      <c r="B249" s="43">
        <v>6007793</v>
      </c>
      <c r="C249" s="43">
        <v>145237</v>
      </c>
      <c r="D249" s="43">
        <v>0</v>
      </c>
      <c r="E249" s="44">
        <v>3.4054600000000002</v>
      </c>
      <c r="F249" s="44">
        <f>$F$5</f>
        <v>0.71220000000000006</v>
      </c>
      <c r="G249" s="44">
        <v>4.4492599999999998</v>
      </c>
      <c r="H249" s="44">
        <f>$H$5</f>
        <v>3.79</v>
      </c>
      <c r="I249" s="44">
        <f>$I$5</f>
        <v>3.8489599999999999</v>
      </c>
      <c r="J249" s="44">
        <f>ROUND(F249*G249*(H249/I249),5)</f>
        <v>3.1202200000000002</v>
      </c>
      <c r="K249" s="44">
        <v>3.4540799999999998</v>
      </c>
      <c r="L249" s="44">
        <f>IF($J249=0,$K249,IF($K249=0,$J249,IF($J249&lt;$K249,$J249,ROUND(($J249*$L$5)+($K249*$L$4),5))))</f>
        <v>3.1202200000000002</v>
      </c>
      <c r="M249" s="45">
        <f>IFERROR(E249/L249,0)</f>
        <v>1.091416630878592</v>
      </c>
      <c r="N249" s="46">
        <f>ROUNDDOWN(M249,2)</f>
        <v>1.0900000000000001</v>
      </c>
      <c r="O249" s="47">
        <v>35.89</v>
      </c>
      <c r="P249" s="48">
        <f>IF(Y249="Y",Z249,O249)</f>
        <v>35.89</v>
      </c>
      <c r="Q249" s="25"/>
      <c r="S249" s="47">
        <v>38.68</v>
      </c>
      <c r="T249" s="47">
        <v>31.53</v>
      </c>
      <c r="U249" s="45">
        <f>IFERROR((T249-S249)/S249,0)</f>
        <v>-0.18485005170630814</v>
      </c>
      <c r="V249" s="44" t="str">
        <f>IF(U249&lt;-0.05,"Y","N")</f>
        <v>Y</v>
      </c>
      <c r="W249" s="45">
        <f>IF(T249=0,0,(O249-T249)/T249)</f>
        <v>0.13828100222010781</v>
      </c>
      <c r="X249" s="44" t="str">
        <f>IF(W249&lt;-0.05,"Y","N")</f>
        <v>N</v>
      </c>
      <c r="Y249" s="44" t="str">
        <f>IF(AND(V249="Y",X249="Y"),"Y","N")</f>
        <v>N</v>
      </c>
      <c r="Z249" s="48">
        <f>ROUNDUP(T249*0.95,2)</f>
        <v>29.96</v>
      </c>
      <c r="AC249" s="25"/>
      <c r="AE249" s="25"/>
    </row>
    <row r="250" spans="1:31">
      <c r="A250" s="34" t="s">
        <v>281</v>
      </c>
      <c r="B250" s="41">
        <v>6008056</v>
      </c>
      <c r="C250" s="41">
        <v>145524</v>
      </c>
      <c r="D250" s="41">
        <v>0</v>
      </c>
      <c r="E250" s="2">
        <v>4.80131</v>
      </c>
      <c r="F250" s="2">
        <f>$F$5</f>
        <v>0.71220000000000006</v>
      </c>
      <c r="G250" s="2">
        <v>4.9165200000000002</v>
      </c>
      <c r="H250" s="2">
        <f>$H$5</f>
        <v>3.79</v>
      </c>
      <c r="I250" s="2">
        <f>$I$5</f>
        <v>3.8489599999999999</v>
      </c>
      <c r="J250" s="2">
        <f>ROUND(F250*G250*(H250/I250),5)</f>
        <v>3.4479099999999998</v>
      </c>
      <c r="K250" s="2">
        <v>3.5672799999999998</v>
      </c>
      <c r="L250" s="2">
        <f>IF($J250=0,$K250,IF($K250=0,$J250,IF($J250&lt;$K250,$J250,ROUND(($J250*$L$5)+($K250*$L$4),5))))</f>
        <v>3.4479099999999998</v>
      </c>
      <c r="M250" s="49">
        <f>IFERROR(E250/L250,0)</f>
        <v>1.3925276471833663</v>
      </c>
      <c r="N250" s="38">
        <f>ROUNDDOWN(M250,2)</f>
        <v>1.39</v>
      </c>
      <c r="O250" s="50">
        <v>38.68</v>
      </c>
      <c r="P250" s="51">
        <f>IF(Y250="Y",Z250,O250)</f>
        <v>38.68</v>
      </c>
      <c r="Q250" s="25"/>
      <c r="S250" s="50">
        <v>38.229999999999997</v>
      </c>
      <c r="T250" s="50">
        <v>34.799999999999997</v>
      </c>
      <c r="U250" s="49">
        <f>IFERROR((T250-S250)/S250,0)</f>
        <v>-8.9720115092859015E-2</v>
      </c>
      <c r="V250" s="2" t="str">
        <f>IF(U250&lt;-0.05,"Y","N")</f>
        <v>Y</v>
      </c>
      <c r="W250" s="49">
        <f>IF(T250=0,0,(O250-T250)/T250)</f>
        <v>0.11149425287356331</v>
      </c>
      <c r="X250" s="2" t="str">
        <f>IF(W250&lt;-0.05,"Y","N")</f>
        <v>N</v>
      </c>
      <c r="Y250" s="2" t="str">
        <f>IF(AND(V250="Y",X250="Y"),"Y","N")</f>
        <v>N</v>
      </c>
      <c r="Z250" s="51">
        <f>ROUNDUP(T250*0.95,2)</f>
        <v>33.06</v>
      </c>
      <c r="AC250" s="25"/>
      <c r="AE250" s="25"/>
    </row>
    <row r="251" spans="1:31">
      <c r="A251" s="34" t="s">
        <v>282</v>
      </c>
      <c r="B251" s="41">
        <v>6008130</v>
      </c>
      <c r="C251" s="41">
        <v>145950</v>
      </c>
      <c r="D251" s="41">
        <v>0</v>
      </c>
      <c r="E251" s="2">
        <v>3.5769600000000001</v>
      </c>
      <c r="F251" s="2">
        <f>$F$5</f>
        <v>0.71220000000000006</v>
      </c>
      <c r="G251" s="2">
        <v>5.2609199999999996</v>
      </c>
      <c r="H251" s="2">
        <f>$H$5</f>
        <v>3.79</v>
      </c>
      <c r="I251" s="2">
        <f>$I$5</f>
        <v>3.8489599999999999</v>
      </c>
      <c r="J251" s="2">
        <f>ROUND(F251*G251*(H251/I251),5)</f>
        <v>3.6894300000000002</v>
      </c>
      <c r="K251" s="2">
        <v>3.10527</v>
      </c>
      <c r="L251" s="2">
        <f>IF($J251=0,$K251,IF($K251=0,$J251,IF($J251&lt;$K251,$J251,ROUND(($J251*$L$5)+($K251*$L$4),5))))</f>
        <v>3.6894300000000002</v>
      </c>
      <c r="M251" s="49">
        <f>IFERROR(E251/L251,0)</f>
        <v>0.96951561623340188</v>
      </c>
      <c r="N251" s="38">
        <f>ROUNDDOWN(M251,2)</f>
        <v>0.96</v>
      </c>
      <c r="O251" s="50">
        <v>28.38</v>
      </c>
      <c r="P251" s="51">
        <f>IF(Y251="Y",Z251,O251)</f>
        <v>28.38</v>
      </c>
      <c r="Q251" s="25"/>
      <c r="S251" s="50">
        <v>36.89</v>
      </c>
      <c r="T251" s="50">
        <v>35.89</v>
      </c>
      <c r="U251" s="49">
        <f>IFERROR((T251-S251)/S251,0)</f>
        <v>-2.7107617240444564E-2</v>
      </c>
      <c r="V251" s="2" t="str">
        <f>IF(U251&lt;-0.05,"Y","N")</f>
        <v>N</v>
      </c>
      <c r="W251" s="49">
        <f>IF(T251=0,0,(O251-T251)/T251)</f>
        <v>-0.20925048760100309</v>
      </c>
      <c r="X251" s="2" t="str">
        <f>IF(W251&lt;-0.05,"Y","N")</f>
        <v>Y</v>
      </c>
      <c r="Y251" s="2" t="str">
        <f>IF(AND(V251="Y",X251="Y"),"Y","N")</f>
        <v>N</v>
      </c>
      <c r="Z251" s="51">
        <f>ROUNDUP(T251*0.95,2)</f>
        <v>34.1</v>
      </c>
      <c r="AC251" s="25"/>
      <c r="AE251" s="25"/>
    </row>
    <row r="252" spans="1:31">
      <c r="A252" s="34" t="s">
        <v>283</v>
      </c>
      <c r="B252" s="41">
        <v>6003552</v>
      </c>
      <c r="C252" s="41">
        <v>145979</v>
      </c>
      <c r="D252" s="41">
        <v>0</v>
      </c>
      <c r="E252" s="2">
        <v>4.8106400000000002</v>
      </c>
      <c r="F252" s="2">
        <f>$F$5</f>
        <v>0.71220000000000006</v>
      </c>
      <c r="G252" s="2">
        <v>3.31603</v>
      </c>
      <c r="H252" s="2">
        <f>$H$5</f>
        <v>3.79</v>
      </c>
      <c r="I252" s="2">
        <f>$I$5</f>
        <v>3.8489599999999999</v>
      </c>
      <c r="J252" s="2">
        <f>ROUND(F252*G252*(H252/I252),5)</f>
        <v>2.3254999999999999</v>
      </c>
      <c r="K252" s="2">
        <v>2.6665800000000002</v>
      </c>
      <c r="L252" s="2">
        <f>IF($J252=0,$K252,IF($K252=0,$J252,IF($J252&lt;$K252,$J252,ROUND(($J252*$L$5)+($K252*$L$4),5))))</f>
        <v>2.3254999999999999</v>
      </c>
      <c r="M252" s="49">
        <f>IFERROR(E252/L252,0)</f>
        <v>2.0686476026660934</v>
      </c>
      <c r="N252" s="38">
        <f>ROUNDDOWN(M252,2)</f>
        <v>2.06</v>
      </c>
      <c r="O252" s="50">
        <v>38.68</v>
      </c>
      <c r="P252" s="51">
        <f>IF(Y252="Y",Z252,O252)</f>
        <v>38.68</v>
      </c>
      <c r="Q252" s="25"/>
      <c r="S252" s="50">
        <v>38.68</v>
      </c>
      <c r="T252" s="50">
        <v>38.68</v>
      </c>
      <c r="U252" s="49">
        <f>IFERROR((T252-S252)/S252,0)</f>
        <v>0</v>
      </c>
      <c r="V252" s="2" t="str">
        <f>IF(U252&lt;-0.05,"Y","N")</f>
        <v>N</v>
      </c>
      <c r="W252" s="49">
        <f>IF(T252=0,0,(O252-T252)/T252)</f>
        <v>0</v>
      </c>
      <c r="X252" s="2" t="str">
        <f>IF(W252&lt;-0.05,"Y","N")</f>
        <v>N</v>
      </c>
      <c r="Y252" s="2" t="str">
        <f>IF(AND(V252="Y",X252="Y"),"Y","N")</f>
        <v>N</v>
      </c>
      <c r="Z252" s="51">
        <f>ROUNDUP(T252*0.95,2)</f>
        <v>36.75</v>
      </c>
      <c r="AC252" s="25"/>
      <c r="AE252" s="25"/>
    </row>
    <row r="253" spans="1:31">
      <c r="A253" s="52" t="s">
        <v>284</v>
      </c>
      <c r="B253" s="53">
        <v>6003578</v>
      </c>
      <c r="C253" s="53">
        <v>145347</v>
      </c>
      <c r="D253" s="53">
        <v>0</v>
      </c>
      <c r="E253" s="54">
        <v>3.33473</v>
      </c>
      <c r="F253" s="54">
        <f>$F$5</f>
        <v>0.71220000000000006</v>
      </c>
      <c r="G253" s="54">
        <v>5.2437399999999998</v>
      </c>
      <c r="H253" s="54">
        <f>$H$5</f>
        <v>3.79</v>
      </c>
      <c r="I253" s="54">
        <f>$I$5</f>
        <v>3.8489599999999999</v>
      </c>
      <c r="J253" s="54">
        <f>ROUND(F253*G253*(H253/I253),5)</f>
        <v>3.6773799999999999</v>
      </c>
      <c r="K253" s="54">
        <v>3.2592300000000001</v>
      </c>
      <c r="L253" s="54">
        <f>IF($J253=0,$K253,IF($K253=0,$J253,IF($J253&lt;$K253,$J253,ROUND(($J253*$L$5)+($K253*$L$4),5))))</f>
        <v>3.6773799999999999</v>
      </c>
      <c r="M253" s="55">
        <f>IFERROR(E253/L253,0)</f>
        <v>0.9068222484486238</v>
      </c>
      <c r="N253" s="56">
        <f>ROUNDDOWN(M253,2)</f>
        <v>0.9</v>
      </c>
      <c r="O253" s="57">
        <v>24.23</v>
      </c>
      <c r="P253" s="58">
        <f>IF(Y253="Y",Z253,O253)</f>
        <v>24.23</v>
      </c>
      <c r="Q253" s="25"/>
      <c r="S253" s="57">
        <v>22.290000000000003</v>
      </c>
      <c r="T253" s="57">
        <v>25</v>
      </c>
      <c r="U253" s="55">
        <f>IFERROR((T253-S253)/S253,0)</f>
        <v>0.12157918349035428</v>
      </c>
      <c r="V253" s="54" t="str">
        <f>IF(U253&lt;-0.05,"Y","N")</f>
        <v>N</v>
      </c>
      <c r="W253" s="55">
        <f>IF(T253=0,0,(O253-T253)/T253)</f>
        <v>-3.0799999999999984E-2</v>
      </c>
      <c r="X253" s="54" t="str">
        <f>IF(W253&lt;-0.05,"Y","N")</f>
        <v>N</v>
      </c>
      <c r="Y253" s="54" t="str">
        <f>IF(AND(V253="Y",X253="Y"),"Y","N")</f>
        <v>N</v>
      </c>
      <c r="Z253" s="58">
        <f>ROUNDUP(T253*0.95,2)</f>
        <v>23.75</v>
      </c>
      <c r="AC253" s="25"/>
      <c r="AE253" s="25"/>
    </row>
    <row r="254" spans="1:31">
      <c r="A254" s="42" t="s">
        <v>285</v>
      </c>
      <c r="B254" s="43">
        <v>6003610</v>
      </c>
      <c r="C254" s="43">
        <v>145268</v>
      </c>
      <c r="D254" s="43">
        <v>0</v>
      </c>
      <c r="E254" s="44">
        <v>3.7812000000000001</v>
      </c>
      <c r="F254" s="44">
        <f>$F$5</f>
        <v>0.71220000000000006</v>
      </c>
      <c r="G254" s="44">
        <v>4.8671199999999999</v>
      </c>
      <c r="H254" s="44">
        <f>$H$5</f>
        <v>3.79</v>
      </c>
      <c r="I254" s="44">
        <f>$I$5</f>
        <v>3.8489599999999999</v>
      </c>
      <c r="J254" s="44">
        <f>ROUND(F254*G254*(H254/I254),5)</f>
        <v>3.4132600000000002</v>
      </c>
      <c r="K254" s="44">
        <v>3.5902699999999999</v>
      </c>
      <c r="L254" s="44">
        <f>IF($J254=0,$K254,IF($K254=0,$J254,IF($J254&lt;$K254,$J254,ROUND(($J254*$L$5)+($K254*$L$4),5))))</f>
        <v>3.4132600000000002</v>
      </c>
      <c r="M254" s="45">
        <f>IFERROR(E254/L254,0)</f>
        <v>1.1077972378312815</v>
      </c>
      <c r="N254" s="46">
        <f>ROUNDDOWN(M254,2)</f>
        <v>1.1000000000000001</v>
      </c>
      <c r="O254" s="47">
        <v>36.44</v>
      </c>
      <c r="P254" s="48">
        <f>IF(Y254="Y",Z254,O254)</f>
        <v>36.44</v>
      </c>
      <c r="Q254" s="25"/>
      <c r="S254" s="47">
        <v>35.35</v>
      </c>
      <c r="T254" s="47">
        <v>35.35</v>
      </c>
      <c r="U254" s="45">
        <f>IFERROR((T254-S254)/S254,0)</f>
        <v>0</v>
      </c>
      <c r="V254" s="44" t="str">
        <f>IF(U254&lt;-0.05,"Y","N")</f>
        <v>N</v>
      </c>
      <c r="W254" s="45">
        <f>IF(T254=0,0,(O254-T254)/T254)</f>
        <v>3.0834512022630729E-2</v>
      </c>
      <c r="X254" s="44" t="str">
        <f>IF(W254&lt;-0.05,"Y","N")</f>
        <v>N</v>
      </c>
      <c r="Y254" s="44" t="str">
        <f>IF(AND(V254="Y",X254="Y"),"Y","N")</f>
        <v>N</v>
      </c>
      <c r="Z254" s="48">
        <f>ROUNDUP(T254*0.95,2)</f>
        <v>33.589999999999996</v>
      </c>
      <c r="AC254" s="25"/>
      <c r="AE254" s="25"/>
    </row>
    <row r="255" spans="1:31">
      <c r="A255" s="34" t="s">
        <v>286</v>
      </c>
      <c r="B255" s="41">
        <v>6003636</v>
      </c>
      <c r="C255" s="41">
        <v>146111</v>
      </c>
      <c r="D255" s="41">
        <v>0</v>
      </c>
      <c r="E255" s="2">
        <v>3.0723600000000002</v>
      </c>
      <c r="F255" s="2">
        <f>$F$5</f>
        <v>0.71220000000000006</v>
      </c>
      <c r="G255" s="2">
        <v>3.4601899999999999</v>
      </c>
      <c r="H255" s="2">
        <f>$H$5</f>
        <v>3.79</v>
      </c>
      <c r="I255" s="2">
        <f>$I$5</f>
        <v>3.8489599999999999</v>
      </c>
      <c r="J255" s="2">
        <f>ROUND(F255*G255*(H255/I255),5)</f>
        <v>2.4266000000000001</v>
      </c>
      <c r="K255" s="2">
        <v>3.0032299999999998</v>
      </c>
      <c r="L255" s="2">
        <f>IF($J255=0,$K255,IF($K255=0,$J255,IF($J255&lt;$K255,$J255,ROUND(($J255*$L$5)+($K255*$L$4),5))))</f>
        <v>2.4266000000000001</v>
      </c>
      <c r="M255" s="49">
        <f>IFERROR(E255/L255,0)</f>
        <v>1.2661172010220061</v>
      </c>
      <c r="N255" s="38">
        <f>ROUNDDOWN(M255,2)</f>
        <v>1.26</v>
      </c>
      <c r="O255" s="50">
        <v>38.68</v>
      </c>
      <c r="P255" s="51">
        <f>IF(Y255="Y",Z255,O255)</f>
        <v>38.68</v>
      </c>
      <c r="Q255" s="25"/>
      <c r="S255" s="50">
        <v>38.68</v>
      </c>
      <c r="T255" s="50">
        <v>29.03</v>
      </c>
      <c r="U255" s="49">
        <f>IFERROR((T255-S255)/S255,0)</f>
        <v>-0.249482936918304</v>
      </c>
      <c r="V255" s="2" t="str">
        <f>IF(U255&lt;-0.05,"Y","N")</f>
        <v>Y</v>
      </c>
      <c r="W255" s="49">
        <f>IF(T255=0,0,(O255-T255)/T255)</f>
        <v>0.33241474336892862</v>
      </c>
      <c r="X255" s="2" t="str">
        <f>IF(W255&lt;-0.05,"Y","N")</f>
        <v>N</v>
      </c>
      <c r="Y255" s="2" t="str">
        <f>IF(AND(V255="Y",X255="Y"),"Y","N")</f>
        <v>N</v>
      </c>
      <c r="Z255" s="51">
        <f>ROUNDUP(T255*0.95,2)</f>
        <v>27.580000000000002</v>
      </c>
      <c r="AC255" s="25"/>
      <c r="AE255" s="25"/>
    </row>
    <row r="256" spans="1:31">
      <c r="A256" s="34" t="s">
        <v>287</v>
      </c>
      <c r="B256" s="41">
        <v>6003685</v>
      </c>
      <c r="C256" s="41">
        <v>145773</v>
      </c>
      <c r="D256" s="41">
        <v>0</v>
      </c>
      <c r="E256" s="2">
        <v>5.0538400000000001</v>
      </c>
      <c r="F256" s="2">
        <f>$F$5</f>
        <v>0.71220000000000006</v>
      </c>
      <c r="G256" s="2">
        <v>3.4894599999999998</v>
      </c>
      <c r="H256" s="2">
        <f>$H$5</f>
        <v>3.79</v>
      </c>
      <c r="I256" s="2">
        <f>$I$5</f>
        <v>3.8489599999999999</v>
      </c>
      <c r="J256" s="2">
        <f>ROUND(F256*G256*(H256/I256),5)</f>
        <v>2.44712</v>
      </c>
      <c r="K256" s="2">
        <v>3.0697700000000001</v>
      </c>
      <c r="L256" s="2">
        <f>IF($J256=0,$K256,IF($K256=0,$J256,IF($J256&lt;$K256,$J256,ROUND(($J256*$L$5)+($K256*$L$4),5))))</f>
        <v>2.44712</v>
      </c>
      <c r="M256" s="49">
        <f>IFERROR(E256/L256,0)</f>
        <v>2.0652195233580701</v>
      </c>
      <c r="N256" s="38">
        <f>ROUNDDOWN(M256,2)</f>
        <v>2.06</v>
      </c>
      <c r="O256" s="50">
        <v>38.68</v>
      </c>
      <c r="P256" s="51">
        <f>IF(Y256="Y",Z256,O256)</f>
        <v>38.68</v>
      </c>
      <c r="Q256" s="25"/>
      <c r="S256" s="50">
        <v>38.68</v>
      </c>
      <c r="T256" s="50">
        <v>38.68</v>
      </c>
      <c r="U256" s="49">
        <f>IFERROR((T256-S256)/S256,0)</f>
        <v>0</v>
      </c>
      <c r="V256" s="2" t="str">
        <f>IF(U256&lt;-0.05,"Y","N")</f>
        <v>N</v>
      </c>
      <c r="W256" s="49">
        <f>IF(T256=0,0,(O256-T256)/T256)</f>
        <v>0</v>
      </c>
      <c r="X256" s="2" t="str">
        <f>IF(W256&lt;-0.05,"Y","N")</f>
        <v>N</v>
      </c>
      <c r="Y256" s="2" t="str">
        <f>IF(AND(V256="Y",X256="Y"),"Y","N")</f>
        <v>N</v>
      </c>
      <c r="Z256" s="51">
        <f>ROUNDUP(T256*0.95,2)</f>
        <v>36.75</v>
      </c>
      <c r="AC256" s="25"/>
      <c r="AE256" s="25"/>
    </row>
    <row r="257" spans="1:31">
      <c r="A257" s="34" t="s">
        <v>288</v>
      </c>
      <c r="B257" s="41">
        <v>6005573</v>
      </c>
      <c r="C257" s="41">
        <v>145930</v>
      </c>
      <c r="D257" s="41">
        <v>0</v>
      </c>
      <c r="E257" s="2">
        <v>2.71461</v>
      </c>
      <c r="F257" s="2">
        <f>$F$5</f>
        <v>0.71220000000000006</v>
      </c>
      <c r="G257" s="2">
        <v>4.6438100000000002</v>
      </c>
      <c r="H257" s="2">
        <f>$H$5</f>
        <v>3.79</v>
      </c>
      <c r="I257" s="2">
        <f>$I$5</f>
        <v>3.8489599999999999</v>
      </c>
      <c r="J257" s="2">
        <f>ROUND(F257*G257*(H257/I257),5)</f>
        <v>3.2566600000000001</v>
      </c>
      <c r="K257" s="2">
        <v>3.2248199999999998</v>
      </c>
      <c r="L257" s="2">
        <f>IF($J257=0,$K257,IF($K257=0,$J257,IF($J257&lt;$K257,$J257,ROUND(($J257*$L$5)+($K257*$L$4),5))))</f>
        <v>3.2566600000000001</v>
      </c>
      <c r="M257" s="49">
        <f>IFERROR(E257/L257,0)</f>
        <v>0.83355646582695153</v>
      </c>
      <c r="N257" s="38">
        <f>ROUNDDOWN(M257,2)</f>
        <v>0.83</v>
      </c>
      <c r="O257" s="50">
        <v>18.829999999999998</v>
      </c>
      <c r="P257" s="51">
        <f>IF(Y257="Y",Z257,O257)</f>
        <v>18.829999999999998</v>
      </c>
      <c r="Q257" s="25"/>
      <c r="S257" s="50">
        <v>19.600000000000001</v>
      </c>
      <c r="T257" s="50">
        <v>21.15</v>
      </c>
      <c r="U257" s="49">
        <f>IFERROR((T257-S257)/S257,0)</f>
        <v>7.9081632653061076E-2</v>
      </c>
      <c r="V257" s="2" t="str">
        <f>IF(U257&lt;-0.05,"Y","N")</f>
        <v>N</v>
      </c>
      <c r="W257" s="49">
        <f>IF(T257=0,0,(O257-T257)/T257)</f>
        <v>-0.10969267139479907</v>
      </c>
      <c r="X257" s="2" t="str">
        <f>IF(W257&lt;-0.05,"Y","N")</f>
        <v>Y</v>
      </c>
      <c r="Y257" s="2" t="str">
        <f>IF(AND(V257="Y",X257="Y"),"Y","N")</f>
        <v>N</v>
      </c>
      <c r="Z257" s="51">
        <f>ROUNDUP(T257*0.95,2)</f>
        <v>20.100000000000001</v>
      </c>
      <c r="AC257" s="25"/>
      <c r="AE257" s="25"/>
    </row>
    <row r="258" spans="1:31">
      <c r="A258" s="52" t="s">
        <v>289</v>
      </c>
      <c r="B258" s="53">
        <v>6003727</v>
      </c>
      <c r="C258" s="53">
        <v>145526</v>
      </c>
      <c r="D258" s="53">
        <v>0</v>
      </c>
      <c r="E258" s="54">
        <v>5.92943</v>
      </c>
      <c r="F258" s="54">
        <f>$F$5</f>
        <v>0.71220000000000006</v>
      </c>
      <c r="G258" s="54">
        <v>4.2079300000000002</v>
      </c>
      <c r="H258" s="54">
        <f>$H$5</f>
        <v>3.79</v>
      </c>
      <c r="I258" s="54">
        <f>$I$5</f>
        <v>3.8489599999999999</v>
      </c>
      <c r="J258" s="54">
        <f>ROUND(F258*G258*(H258/I258),5)</f>
        <v>2.9509799999999999</v>
      </c>
      <c r="K258" s="54">
        <v>3.21136</v>
      </c>
      <c r="L258" s="54">
        <f>IF($J258=0,$K258,IF($K258=0,$J258,IF($J258&lt;$K258,$J258,ROUND(($J258*$L$5)+($K258*$L$4),5))))</f>
        <v>2.9509799999999999</v>
      </c>
      <c r="M258" s="55">
        <f>IFERROR(E258/L258,0)</f>
        <v>2.0093087720011655</v>
      </c>
      <c r="N258" s="56">
        <f>ROUNDDOWN(M258,2)</f>
        <v>2</v>
      </c>
      <c r="O258" s="57">
        <v>38.68</v>
      </c>
      <c r="P258" s="58">
        <f>IF(Y258="Y",Z258,O258)</f>
        <v>38.68</v>
      </c>
      <c r="Q258" s="25"/>
      <c r="S258" s="57">
        <v>38.68</v>
      </c>
      <c r="T258" s="57">
        <v>38.68</v>
      </c>
      <c r="U258" s="55">
        <f>IFERROR((T258-S258)/S258,0)</f>
        <v>0</v>
      </c>
      <c r="V258" s="54" t="str">
        <f>IF(U258&lt;-0.05,"Y","N")</f>
        <v>N</v>
      </c>
      <c r="W258" s="55">
        <f>IF(T258=0,0,(O258-T258)/T258)</f>
        <v>0</v>
      </c>
      <c r="X258" s="54" t="str">
        <f>IF(W258&lt;-0.05,"Y","N")</f>
        <v>N</v>
      </c>
      <c r="Y258" s="54" t="str">
        <f>IF(AND(V258="Y",X258="Y"),"Y","N")</f>
        <v>N</v>
      </c>
      <c r="Z258" s="58">
        <f>ROUNDUP(T258*0.95,2)</f>
        <v>36.75</v>
      </c>
      <c r="AC258" s="25"/>
      <c r="AE258" s="25"/>
    </row>
    <row r="259" spans="1:31">
      <c r="A259" s="42" t="s">
        <v>290</v>
      </c>
      <c r="B259" s="43">
        <v>6060524</v>
      </c>
      <c r="C259" s="43">
        <v>145572</v>
      </c>
      <c r="D259" s="43">
        <v>0</v>
      </c>
      <c r="E259" s="44">
        <v>5.3253599999999999</v>
      </c>
      <c r="F259" s="44">
        <f>$F$5</f>
        <v>0.71220000000000006</v>
      </c>
      <c r="G259" s="44">
        <v>3.93588</v>
      </c>
      <c r="H259" s="44">
        <f>$H$5</f>
        <v>3.79</v>
      </c>
      <c r="I259" s="44">
        <f>$I$5</f>
        <v>3.8489599999999999</v>
      </c>
      <c r="J259" s="44">
        <f>ROUND(F259*G259*(H259/I259),5)</f>
        <v>2.7601900000000001</v>
      </c>
      <c r="K259" s="44">
        <v>2.9083100000000002</v>
      </c>
      <c r="L259" s="44">
        <f>IF($J259=0,$K259,IF($K259=0,$J259,IF($J259&lt;$K259,$J259,ROUND(($J259*$L$5)+($K259*$L$4),5))))</f>
        <v>2.7601900000000001</v>
      </c>
      <c r="M259" s="45">
        <f>IFERROR(E259/L259,0)</f>
        <v>1.9293454436107658</v>
      </c>
      <c r="N259" s="46">
        <f>ROUNDDOWN(M259,2)</f>
        <v>1.92</v>
      </c>
      <c r="O259" s="47">
        <v>38.68</v>
      </c>
      <c r="P259" s="48">
        <f>IF(Y259="Y",Z259,O259)</f>
        <v>38.68</v>
      </c>
      <c r="Q259" s="25"/>
      <c r="S259" s="47">
        <v>38.68</v>
      </c>
      <c r="T259" s="47">
        <v>38.68</v>
      </c>
      <c r="U259" s="45">
        <f>IFERROR((T259-S259)/S259,0)</f>
        <v>0</v>
      </c>
      <c r="V259" s="44" t="str">
        <f>IF(U259&lt;-0.05,"Y","N")</f>
        <v>N</v>
      </c>
      <c r="W259" s="45">
        <f>IF(T259=0,0,(O259-T259)/T259)</f>
        <v>0</v>
      </c>
      <c r="X259" s="44" t="str">
        <f>IF(W259&lt;-0.05,"Y","N")</f>
        <v>N</v>
      </c>
      <c r="Y259" s="44" t="str">
        <f>IF(AND(V259="Y",X259="Y"),"Y","N")</f>
        <v>N</v>
      </c>
      <c r="Z259" s="48">
        <f>ROUNDUP(T259*0.95,2)</f>
        <v>36.75</v>
      </c>
      <c r="AC259" s="25"/>
      <c r="AE259" s="25"/>
    </row>
    <row r="260" spans="1:31">
      <c r="A260" s="34" t="s">
        <v>291</v>
      </c>
      <c r="B260" s="41">
        <v>6001986</v>
      </c>
      <c r="C260" s="41">
        <v>146075</v>
      </c>
      <c r="D260" s="41">
        <v>0</v>
      </c>
      <c r="E260" s="2">
        <v>2.63714</v>
      </c>
      <c r="F260" s="2">
        <f>$F$5</f>
        <v>0.71220000000000006</v>
      </c>
      <c r="G260" s="2">
        <v>2.9174799999999999</v>
      </c>
      <c r="H260" s="2">
        <f>$H$5</f>
        <v>3.79</v>
      </c>
      <c r="I260" s="2">
        <f>$I$5</f>
        <v>3.8489599999999999</v>
      </c>
      <c r="J260" s="2">
        <f>ROUND(F260*G260*(H260/I260),5)</f>
        <v>2.0459999999999998</v>
      </c>
      <c r="K260" s="2">
        <v>3.1463800000000002</v>
      </c>
      <c r="L260" s="2">
        <f>IF($J260=0,$K260,IF($K260=0,$J260,IF($J260&lt;$K260,$J260,ROUND(($J260*$L$5)+($K260*$L$4),5))))</f>
        <v>2.0459999999999998</v>
      </c>
      <c r="M260" s="49">
        <f>IFERROR(E260/L260,0)</f>
        <v>1.2889247311827958</v>
      </c>
      <c r="N260" s="38">
        <f>ROUNDDOWN(M260,2)</f>
        <v>1.28</v>
      </c>
      <c r="O260" s="50">
        <v>38.68</v>
      </c>
      <c r="P260" s="51">
        <f>IF(Y260="Y",Z260,O260)</f>
        <v>38.68</v>
      </c>
      <c r="Q260" s="25"/>
      <c r="S260" s="50">
        <v>38.53</v>
      </c>
      <c r="T260" s="50">
        <v>38.68</v>
      </c>
      <c r="U260" s="49">
        <f>IFERROR((T260-S260)/S260,0)</f>
        <v>3.893070334804012E-3</v>
      </c>
      <c r="V260" s="2" t="str">
        <f>IF(U260&lt;-0.05,"Y","N")</f>
        <v>N</v>
      </c>
      <c r="W260" s="49">
        <f>IF(T260=0,0,(O260-T260)/T260)</f>
        <v>0</v>
      </c>
      <c r="X260" s="2" t="str">
        <f>IF(W260&lt;-0.05,"Y","N")</f>
        <v>N</v>
      </c>
      <c r="Y260" s="2" t="str">
        <f>IF(AND(V260="Y",X260="Y"),"Y","N")</f>
        <v>N</v>
      </c>
      <c r="Z260" s="51">
        <f>ROUNDUP(T260*0.95,2)</f>
        <v>36.75</v>
      </c>
      <c r="AC260" s="25"/>
      <c r="AE260" s="25"/>
    </row>
    <row r="261" spans="1:31">
      <c r="A261" s="34" t="s">
        <v>292</v>
      </c>
      <c r="B261" s="41">
        <v>6015499</v>
      </c>
      <c r="C261" s="41">
        <v>146031</v>
      </c>
      <c r="D261" s="41">
        <v>0</v>
      </c>
      <c r="E261" s="2">
        <v>3.65551</v>
      </c>
      <c r="F261" s="2">
        <f>$F$5</f>
        <v>0.71220000000000006</v>
      </c>
      <c r="G261" s="2">
        <v>4.15008</v>
      </c>
      <c r="H261" s="2">
        <f>$H$5</f>
        <v>3.79</v>
      </c>
      <c r="I261" s="2">
        <f>$I$5</f>
        <v>3.8489599999999999</v>
      </c>
      <c r="J261" s="2">
        <f>ROUND(F261*G261*(H261/I261),5)</f>
        <v>2.9104100000000002</v>
      </c>
      <c r="K261" s="2">
        <v>3.3155800000000002</v>
      </c>
      <c r="L261" s="2">
        <f>IF($J261=0,$K261,IF($K261=0,$J261,IF($J261&lt;$K261,$J261,ROUND(($J261*$L$5)+($K261*$L$4),5))))</f>
        <v>2.9104100000000002</v>
      </c>
      <c r="M261" s="49">
        <f>IFERROR(E261/L261,0)</f>
        <v>1.2560120395408207</v>
      </c>
      <c r="N261" s="38">
        <f>ROUNDDOWN(M261,2)</f>
        <v>1.25</v>
      </c>
      <c r="O261" s="50">
        <v>38.68</v>
      </c>
      <c r="P261" s="51">
        <f>IF(Y261="Y",Z261,O261)</f>
        <v>38.68</v>
      </c>
      <c r="Q261" s="25"/>
      <c r="S261" s="50">
        <v>38.68</v>
      </c>
      <c r="T261" s="50">
        <v>38.68</v>
      </c>
      <c r="U261" s="49">
        <f>IFERROR((T261-S261)/S261,0)</f>
        <v>0</v>
      </c>
      <c r="V261" s="2" t="str">
        <f>IF(U261&lt;-0.05,"Y","N")</f>
        <v>N</v>
      </c>
      <c r="W261" s="49">
        <f>IF(T261=0,0,(O261-T261)/T261)</f>
        <v>0</v>
      </c>
      <c r="X261" s="2" t="str">
        <f>IF(W261&lt;-0.05,"Y","N")</f>
        <v>N</v>
      </c>
      <c r="Y261" s="2" t="str">
        <f>IF(AND(V261="Y",X261="Y"),"Y","N")</f>
        <v>N</v>
      </c>
      <c r="Z261" s="51">
        <f>ROUNDUP(T261*0.95,2)</f>
        <v>36.75</v>
      </c>
      <c r="AC261" s="25"/>
      <c r="AE261" s="25"/>
    </row>
    <row r="262" spans="1:31">
      <c r="A262" s="34" t="s">
        <v>293</v>
      </c>
      <c r="B262" s="41">
        <v>6016570</v>
      </c>
      <c r="C262" s="41">
        <v>146166</v>
      </c>
      <c r="D262" s="41">
        <v>0</v>
      </c>
      <c r="E262" s="2">
        <v>4.7753899999999998</v>
      </c>
      <c r="F262" s="2">
        <f>$F$5</f>
        <v>0.71220000000000006</v>
      </c>
      <c r="G262" s="2">
        <v>3.8348499999999999</v>
      </c>
      <c r="H262" s="2">
        <f>$H$5</f>
        <v>3.79</v>
      </c>
      <c r="I262" s="2">
        <f>$I$5</f>
        <v>3.8489599999999999</v>
      </c>
      <c r="J262" s="2">
        <f>ROUND(F262*G262*(H262/I262),5)</f>
        <v>2.6893400000000001</v>
      </c>
      <c r="K262" s="2">
        <v>3.39994</v>
      </c>
      <c r="L262" s="2">
        <f>IF($J262=0,$K262,IF($K262=0,$J262,IF($J262&lt;$K262,$J262,ROUND(($J262*$L$5)+($K262*$L$4),5))))</f>
        <v>2.6893400000000001</v>
      </c>
      <c r="M262" s="49">
        <f>IFERROR(E262/L262,0)</f>
        <v>1.7756735853406411</v>
      </c>
      <c r="N262" s="38">
        <f>ROUNDDOWN(M262,2)</f>
        <v>1.77</v>
      </c>
      <c r="O262" s="50">
        <v>38.68</v>
      </c>
      <c r="P262" s="51">
        <f>IF(Y262="Y",Z262,O262)</f>
        <v>38.68</v>
      </c>
      <c r="Q262" s="25"/>
      <c r="S262" s="50">
        <v>38.68</v>
      </c>
      <c r="T262" s="50">
        <v>38.68</v>
      </c>
      <c r="U262" s="49">
        <f>IFERROR((T262-S262)/S262,0)</f>
        <v>0</v>
      </c>
      <c r="V262" s="2" t="str">
        <f>IF(U262&lt;-0.05,"Y","N")</f>
        <v>N</v>
      </c>
      <c r="W262" s="49">
        <f>IF(T262=0,0,(O262-T262)/T262)</f>
        <v>0</v>
      </c>
      <c r="X262" s="2" t="str">
        <f>IF(W262&lt;-0.05,"Y","N")</f>
        <v>N</v>
      </c>
      <c r="Y262" s="2" t="str">
        <f>IF(AND(V262="Y",X262="Y"),"Y","N")</f>
        <v>N</v>
      </c>
      <c r="Z262" s="51">
        <f>ROUNDUP(T262*0.95,2)</f>
        <v>36.75</v>
      </c>
      <c r="AC262" s="25"/>
      <c r="AE262" s="25"/>
    </row>
    <row r="263" spans="1:31">
      <c r="A263" s="52" t="s">
        <v>294</v>
      </c>
      <c r="B263" s="53">
        <v>6004493</v>
      </c>
      <c r="C263" s="53">
        <v>145909</v>
      </c>
      <c r="D263" s="53">
        <v>0</v>
      </c>
      <c r="E263" s="54">
        <v>3.08961</v>
      </c>
      <c r="F263" s="54">
        <f>$F$5</f>
        <v>0.71220000000000006</v>
      </c>
      <c r="G263" s="54">
        <v>4.1928599999999996</v>
      </c>
      <c r="H263" s="54">
        <f>$H$5</f>
        <v>3.79</v>
      </c>
      <c r="I263" s="54">
        <f>$I$5</f>
        <v>3.8489599999999999</v>
      </c>
      <c r="J263" s="54">
        <f>ROUND(F263*G263*(H263/I263),5)</f>
        <v>2.94041</v>
      </c>
      <c r="K263" s="54">
        <v>3.0692699999999999</v>
      </c>
      <c r="L263" s="54">
        <f>IF($J263=0,$K263,IF($K263=0,$J263,IF($J263&lt;$K263,$J263,ROUND(($J263*$L$5)+($K263*$L$4),5))))</f>
        <v>2.94041</v>
      </c>
      <c r="M263" s="55">
        <f>IFERROR(E263/L263,0)</f>
        <v>1.0507412231627562</v>
      </c>
      <c r="N263" s="56">
        <f>ROUNDDOWN(M263,2)</f>
        <v>1.05</v>
      </c>
      <c r="O263" s="57">
        <v>33.71</v>
      </c>
      <c r="P263" s="58">
        <f>IF(Y263="Y",Z263,O263)</f>
        <v>33.71</v>
      </c>
      <c r="Q263" s="25"/>
      <c r="S263" s="57">
        <v>38.08</v>
      </c>
      <c r="T263" s="57">
        <v>38.68</v>
      </c>
      <c r="U263" s="55">
        <f>IFERROR((T263-S263)/S263,0)</f>
        <v>1.5756302521008441E-2</v>
      </c>
      <c r="V263" s="54" t="str">
        <f>IF(U263&lt;-0.05,"Y","N")</f>
        <v>N</v>
      </c>
      <c r="W263" s="55">
        <f>IF(T263=0,0,(O263-T263)/T263)</f>
        <v>-0.12849017580144775</v>
      </c>
      <c r="X263" s="54" t="str">
        <f>IF(W263&lt;-0.05,"Y","N")</f>
        <v>Y</v>
      </c>
      <c r="Y263" s="54" t="str">
        <f>IF(AND(V263="Y",X263="Y"),"Y","N")</f>
        <v>N</v>
      </c>
      <c r="Z263" s="58">
        <f>ROUNDUP(T263*0.95,2)</f>
        <v>36.75</v>
      </c>
      <c r="AC263" s="25"/>
      <c r="AE263" s="25"/>
    </row>
    <row r="264" spans="1:31">
      <c r="A264" s="42" t="s">
        <v>295</v>
      </c>
      <c r="B264" s="43">
        <v>6003511</v>
      </c>
      <c r="C264" s="43">
        <v>145999</v>
      </c>
      <c r="D264" s="43">
        <v>0</v>
      </c>
      <c r="E264" s="44">
        <v>2.8936799999999998</v>
      </c>
      <c r="F264" s="44">
        <f>$F$5</f>
        <v>0.71220000000000006</v>
      </c>
      <c r="G264" s="44">
        <v>5.1983600000000001</v>
      </c>
      <c r="H264" s="44">
        <f>$H$5</f>
        <v>3.79</v>
      </c>
      <c r="I264" s="44">
        <f>$I$5</f>
        <v>3.8489599999999999</v>
      </c>
      <c r="J264" s="44">
        <f>ROUND(F264*G264*(H264/I264),5)</f>
        <v>3.6455600000000001</v>
      </c>
      <c r="K264" s="44">
        <v>3.7868200000000001</v>
      </c>
      <c r="L264" s="44">
        <f>IF($J264=0,$K264,IF($K264=0,$J264,IF($J264&lt;$K264,$J264,ROUND(($J264*$L$5)+($K264*$L$4),5))))</f>
        <v>3.6455600000000001</v>
      </c>
      <c r="M264" s="45">
        <f>IFERROR(E264/L264,0)</f>
        <v>0.79375459463018017</v>
      </c>
      <c r="N264" s="46">
        <f>ROUNDDOWN(M264,2)</f>
        <v>0.79</v>
      </c>
      <c r="O264" s="47">
        <v>15.77</v>
      </c>
      <c r="P264" s="48">
        <f>IF(Y264="Y",Z264,O264)</f>
        <v>15.77</v>
      </c>
      <c r="Q264" s="25"/>
      <c r="S264" s="47">
        <v>11.26</v>
      </c>
      <c r="T264" s="47">
        <v>14.26</v>
      </c>
      <c r="U264" s="45">
        <f>IFERROR((T264-S264)/S264,0)</f>
        <v>0.26642984014209592</v>
      </c>
      <c r="V264" s="44" t="str">
        <f>IF(U264&lt;-0.05,"Y","N")</f>
        <v>N</v>
      </c>
      <c r="W264" s="45">
        <f>IF(T264=0,0,(O264-T264)/T264)</f>
        <v>0.10589060308555398</v>
      </c>
      <c r="X264" s="44" t="str">
        <f>IF(W264&lt;-0.05,"Y","N")</f>
        <v>N</v>
      </c>
      <c r="Y264" s="44" t="str">
        <f>IF(AND(V264="Y",X264="Y"),"Y","N")</f>
        <v>N</v>
      </c>
      <c r="Z264" s="48">
        <f>ROUNDUP(T264*0.95,2)</f>
        <v>13.549999999999999</v>
      </c>
      <c r="AC264" s="25"/>
      <c r="AE264" s="25"/>
    </row>
    <row r="265" spans="1:31">
      <c r="A265" s="34" t="s">
        <v>296</v>
      </c>
      <c r="B265" s="41">
        <v>6008593</v>
      </c>
      <c r="C265" s="41">
        <v>145665</v>
      </c>
      <c r="D265" s="41">
        <v>0</v>
      </c>
      <c r="E265" s="2">
        <v>3.3083900000000002</v>
      </c>
      <c r="F265" s="2">
        <f>$F$5</f>
        <v>0.71220000000000006</v>
      </c>
      <c r="G265" s="2">
        <v>5.6703700000000001</v>
      </c>
      <c r="H265" s="2">
        <f>$H$5</f>
        <v>3.79</v>
      </c>
      <c r="I265" s="2">
        <f>$I$5</f>
        <v>3.8489599999999999</v>
      </c>
      <c r="J265" s="2">
        <f>ROUND(F265*G265*(H265/I265),5)</f>
        <v>3.9765799999999998</v>
      </c>
      <c r="K265" s="2">
        <v>3.6326900000000002</v>
      </c>
      <c r="L265" s="2">
        <f>IF($J265=0,$K265,IF($K265=0,$J265,IF($J265&lt;$K265,$J265,ROUND(($J265*$L$5)+($K265*$L$4),5))))</f>
        <v>3.9765799999999998</v>
      </c>
      <c r="M265" s="49">
        <f>IFERROR(E265/L265,0)</f>
        <v>0.83196867660150187</v>
      </c>
      <c r="N265" s="38">
        <f>ROUNDDOWN(M265,2)</f>
        <v>0.83</v>
      </c>
      <c r="O265" s="50">
        <v>18.829999999999998</v>
      </c>
      <c r="P265" s="51">
        <f>IF(Y265="Y",Z265,O265)</f>
        <v>18.829999999999998</v>
      </c>
      <c r="Q265" s="25"/>
      <c r="S265" s="50">
        <v>21.15</v>
      </c>
      <c r="T265" s="50">
        <v>25</v>
      </c>
      <c r="U265" s="49">
        <f>IFERROR((T265-S265)/S265,0)</f>
        <v>0.18203309692671402</v>
      </c>
      <c r="V265" s="2" t="str">
        <f>IF(U265&lt;-0.05,"Y","N")</f>
        <v>N</v>
      </c>
      <c r="W265" s="49">
        <f>IF(T265=0,0,(O265-T265)/T265)</f>
        <v>-0.24680000000000007</v>
      </c>
      <c r="X265" s="2" t="str">
        <f>IF(W265&lt;-0.05,"Y","N")</f>
        <v>Y</v>
      </c>
      <c r="Y265" s="2" t="str">
        <f>IF(AND(V265="Y",X265="Y"),"Y","N")</f>
        <v>N</v>
      </c>
      <c r="Z265" s="51">
        <f>ROUNDUP(T265*0.95,2)</f>
        <v>23.75</v>
      </c>
      <c r="AC265" s="25"/>
      <c r="AE265" s="25"/>
    </row>
    <row r="266" spans="1:31">
      <c r="A266" s="34" t="s">
        <v>297</v>
      </c>
      <c r="B266" s="41">
        <v>6003008</v>
      </c>
      <c r="C266" s="41">
        <v>145070</v>
      </c>
      <c r="D266" s="41">
        <v>0</v>
      </c>
      <c r="E266" s="2">
        <v>3.1844999999999999</v>
      </c>
      <c r="F266" s="2">
        <f>$F$5</f>
        <v>0.71220000000000006</v>
      </c>
      <c r="G266" s="2">
        <v>4.7480500000000001</v>
      </c>
      <c r="H266" s="2">
        <f>$H$5</f>
        <v>3.79</v>
      </c>
      <c r="I266" s="2">
        <f>$I$5</f>
        <v>3.8489599999999999</v>
      </c>
      <c r="J266" s="2">
        <f>ROUND(F266*G266*(H266/I266),5)</f>
        <v>3.3297599999999998</v>
      </c>
      <c r="K266" s="2">
        <v>3.0619100000000001</v>
      </c>
      <c r="L266" s="2">
        <f>IF($J266=0,$K266,IF($K266=0,$J266,IF($J266&lt;$K266,$J266,ROUND(($J266*$L$5)+($K266*$L$4),5))))</f>
        <v>3.3297599999999998</v>
      </c>
      <c r="M266" s="49">
        <f>IFERROR(E266/L266,0)</f>
        <v>0.95637523425111726</v>
      </c>
      <c r="N266" s="38">
        <f>ROUNDDOWN(M266,2)</f>
        <v>0.95</v>
      </c>
      <c r="O266" s="50">
        <v>27.72</v>
      </c>
      <c r="P266" s="51">
        <f>IF(Y266="Y",Z266,O266)</f>
        <v>27.72</v>
      </c>
      <c r="Q266" s="25"/>
      <c r="S266" s="50">
        <v>37.49</v>
      </c>
      <c r="T266" s="50">
        <v>37.04</v>
      </c>
      <c r="U266" s="49">
        <f>IFERROR((T266-S266)/S266,0)</f>
        <v>-1.2003200853561024E-2</v>
      </c>
      <c r="V266" s="2" t="str">
        <f>IF(U266&lt;-0.05,"Y","N")</f>
        <v>N</v>
      </c>
      <c r="W266" s="49">
        <f>IF(T266=0,0,(O266-T266)/T266)</f>
        <v>-0.25161987041036721</v>
      </c>
      <c r="X266" s="2" t="str">
        <f>IF(W266&lt;-0.05,"Y","N")</f>
        <v>Y</v>
      </c>
      <c r="Y266" s="2" t="str">
        <f>IF(AND(V266="Y",X266="Y"),"Y","N")</f>
        <v>N</v>
      </c>
      <c r="Z266" s="51">
        <f>ROUNDUP(T266*0.95,2)</f>
        <v>35.19</v>
      </c>
      <c r="AC266" s="25"/>
      <c r="AE266" s="25"/>
    </row>
    <row r="267" spans="1:31">
      <c r="A267" s="34" t="s">
        <v>298</v>
      </c>
      <c r="B267" s="41">
        <v>6010144</v>
      </c>
      <c r="C267" s="41">
        <v>145339</v>
      </c>
      <c r="D267" s="41">
        <v>0</v>
      </c>
      <c r="E267" s="2">
        <v>3.4164099999999999</v>
      </c>
      <c r="F267" s="2">
        <f>$F$5</f>
        <v>0.71220000000000006</v>
      </c>
      <c r="G267" s="2">
        <v>5.2663700000000002</v>
      </c>
      <c r="H267" s="2">
        <f>$H$5</f>
        <v>3.79</v>
      </c>
      <c r="I267" s="2">
        <f>$I$5</f>
        <v>3.8489599999999999</v>
      </c>
      <c r="J267" s="2">
        <f>ROUND(F267*G267*(H267/I267),5)</f>
        <v>3.6932499999999999</v>
      </c>
      <c r="K267" s="2">
        <v>3.6261000000000001</v>
      </c>
      <c r="L267" s="2">
        <f>IF($J267=0,$K267,IF($K267=0,$J267,IF($J267&lt;$K267,$J267,ROUND(($J267*$L$5)+($K267*$L$4),5))))</f>
        <v>3.6932499999999999</v>
      </c>
      <c r="M267" s="49">
        <f>IFERROR(E267/L267,0)</f>
        <v>0.92504163000067696</v>
      </c>
      <c r="N267" s="38">
        <f>ROUNDDOWN(M267,2)</f>
        <v>0.92</v>
      </c>
      <c r="O267" s="50">
        <v>25.77</v>
      </c>
      <c r="P267" s="51">
        <f>IF(Y267="Y",Z267,O267)</f>
        <v>25.77</v>
      </c>
      <c r="Q267" s="25"/>
      <c r="S267" s="50">
        <v>29.68</v>
      </c>
      <c r="T267" s="50">
        <v>25.77</v>
      </c>
      <c r="U267" s="49">
        <f>IFERROR((T267-S267)/S267,0)</f>
        <v>-0.13173854447439354</v>
      </c>
      <c r="V267" s="2" t="str">
        <f>IF(U267&lt;-0.05,"Y","N")</f>
        <v>Y</v>
      </c>
      <c r="W267" s="49">
        <f>IF(T267=0,0,(O267-T267)/T267)</f>
        <v>0</v>
      </c>
      <c r="X267" s="2" t="str">
        <f>IF(W267&lt;-0.05,"Y","N")</f>
        <v>N</v>
      </c>
      <c r="Y267" s="2" t="str">
        <f>IF(AND(V267="Y",X267="Y"),"Y","N")</f>
        <v>N</v>
      </c>
      <c r="Z267" s="51">
        <f>ROUNDUP(T267*0.95,2)</f>
        <v>24.490000000000002</v>
      </c>
      <c r="AC267" s="25"/>
      <c r="AE267" s="25"/>
    </row>
    <row r="268" spans="1:31">
      <c r="A268" s="52" t="s">
        <v>299</v>
      </c>
      <c r="B268" s="53">
        <v>6008916</v>
      </c>
      <c r="C268" s="53">
        <v>145011</v>
      </c>
      <c r="D268" s="53">
        <v>0</v>
      </c>
      <c r="E268" s="54">
        <v>3.26789</v>
      </c>
      <c r="F268" s="54">
        <f>$F$5</f>
        <v>0.71220000000000006</v>
      </c>
      <c r="G268" s="54">
        <v>4.8314199999999996</v>
      </c>
      <c r="H268" s="54">
        <f>$H$5</f>
        <v>3.79</v>
      </c>
      <c r="I268" s="54">
        <f>$I$5</f>
        <v>3.8489599999999999</v>
      </c>
      <c r="J268" s="54">
        <f>ROUND(F268*G268*(H268/I268),5)</f>
        <v>3.3882300000000001</v>
      </c>
      <c r="K268" s="54">
        <v>3.4084599999999998</v>
      </c>
      <c r="L268" s="54">
        <f>IF($J268=0,$K268,IF($K268=0,$J268,IF($J268&lt;$K268,$J268,ROUND(($J268*$L$5)+($K268*$L$4),5))))</f>
        <v>3.3882300000000001</v>
      </c>
      <c r="M268" s="55">
        <f>IFERROR(E268/L268,0)</f>
        <v>0.96448293061569013</v>
      </c>
      <c r="N268" s="56">
        <f>ROUNDDOWN(M268,2)</f>
        <v>0.96</v>
      </c>
      <c r="O268" s="57">
        <v>28.38</v>
      </c>
      <c r="P268" s="58">
        <f>IF(Y268="Y",Z268,O268)</f>
        <v>28.38</v>
      </c>
      <c r="Q268" s="25"/>
      <c r="S268" s="57">
        <v>29.68</v>
      </c>
      <c r="T268" s="57">
        <v>28.38</v>
      </c>
      <c r="U268" s="55">
        <f>IFERROR((T268-S268)/S268,0)</f>
        <v>-4.3800539083557972E-2</v>
      </c>
      <c r="V268" s="54" t="str">
        <f>IF(U268&lt;-0.05,"Y","N")</f>
        <v>N</v>
      </c>
      <c r="W268" s="55">
        <f>IF(T268=0,0,(O268-T268)/T268)</f>
        <v>0</v>
      </c>
      <c r="X268" s="54" t="str">
        <f>IF(W268&lt;-0.05,"Y","N")</f>
        <v>N</v>
      </c>
      <c r="Y268" s="54" t="str">
        <f>IF(AND(V268="Y",X268="Y"),"Y","N")</f>
        <v>N</v>
      </c>
      <c r="Z268" s="58">
        <f>ROUNDUP(T268*0.95,2)</f>
        <v>26.970000000000002</v>
      </c>
      <c r="AC268" s="25"/>
      <c r="AE268" s="25"/>
    </row>
    <row r="269" spans="1:31">
      <c r="A269" s="42" t="s">
        <v>300</v>
      </c>
      <c r="B269" s="43">
        <v>6000574</v>
      </c>
      <c r="C269" s="43">
        <v>145006</v>
      </c>
      <c r="D269" s="43">
        <v>0</v>
      </c>
      <c r="E269" s="44">
        <v>3.20072</v>
      </c>
      <c r="F269" s="44">
        <f>$F$5</f>
        <v>0.71220000000000006</v>
      </c>
      <c r="G269" s="44">
        <v>5.3691800000000001</v>
      </c>
      <c r="H269" s="44">
        <f>$H$5</f>
        <v>3.79</v>
      </c>
      <c r="I269" s="44">
        <f>$I$5</f>
        <v>3.8489599999999999</v>
      </c>
      <c r="J269" s="44">
        <f>ROUND(F269*G269*(H269/I269),5)</f>
        <v>3.7653500000000002</v>
      </c>
      <c r="K269" s="44">
        <v>3.4120599999999999</v>
      </c>
      <c r="L269" s="44">
        <f>IF($J269=0,$K269,IF($K269=0,$J269,IF($J269&lt;$K269,$J269,ROUND(($J269*$L$5)+($K269*$L$4),5))))</f>
        <v>3.7653500000000002</v>
      </c>
      <c r="M269" s="45">
        <f>IFERROR(E269/L269,0)</f>
        <v>0.85004581247427191</v>
      </c>
      <c r="N269" s="46">
        <f>ROUNDDOWN(M269,2)</f>
        <v>0.85</v>
      </c>
      <c r="O269" s="47">
        <v>20.37</v>
      </c>
      <c r="P269" s="48">
        <f>IF(Y269="Y",Z269,O269)</f>
        <v>22.290000000000003</v>
      </c>
      <c r="Q269" s="25"/>
      <c r="S269" s="47">
        <v>27.72</v>
      </c>
      <c r="T269" s="47">
        <v>23.46</v>
      </c>
      <c r="U269" s="45">
        <f>IFERROR((T269-S269)/S269,0)</f>
        <v>-0.15367965367965361</v>
      </c>
      <c r="V269" s="44" t="str">
        <f>IF(U269&lt;-0.05,"Y","N")</f>
        <v>Y</v>
      </c>
      <c r="W269" s="45">
        <f>IF(T269=0,0,(O269-T269)/T269)</f>
        <v>-0.13171355498721227</v>
      </c>
      <c r="X269" s="44" t="str">
        <f>IF(W269&lt;-0.05,"Y","N")</f>
        <v>Y</v>
      </c>
      <c r="Y269" s="44" t="str">
        <f>IF(AND(V269="Y",X269="Y"),"Y","N")</f>
        <v>Y</v>
      </c>
      <c r="Z269" s="48">
        <f>ROUNDUP(T269*0.95,2)</f>
        <v>22.290000000000003</v>
      </c>
      <c r="AC269" s="25"/>
      <c r="AE269" s="25"/>
    </row>
    <row r="270" spans="1:31">
      <c r="A270" s="34" t="s">
        <v>301</v>
      </c>
      <c r="B270" s="41">
        <v>6003057</v>
      </c>
      <c r="C270" s="41">
        <v>145307</v>
      </c>
      <c r="D270" s="41">
        <v>0</v>
      </c>
      <c r="E270" s="2">
        <v>3.21279</v>
      </c>
      <c r="F270" s="2">
        <f>$F$5</f>
        <v>0.71220000000000006</v>
      </c>
      <c r="G270" s="2">
        <v>4.8290899999999999</v>
      </c>
      <c r="H270" s="2">
        <f>$H$5</f>
        <v>3.79</v>
      </c>
      <c r="I270" s="2">
        <f>$I$5</f>
        <v>3.8489599999999999</v>
      </c>
      <c r="J270" s="2">
        <f>ROUND(F270*G270*(H270/I270),5)</f>
        <v>3.38659</v>
      </c>
      <c r="K270" s="2">
        <v>3.61185</v>
      </c>
      <c r="L270" s="2">
        <f>IF($J270=0,$K270,IF($K270=0,$J270,IF($J270&lt;$K270,$J270,ROUND(($J270*$L$5)+($K270*$L$4),5))))</f>
        <v>3.38659</v>
      </c>
      <c r="M270" s="49">
        <f>IFERROR(E270/L270,0)</f>
        <v>0.94867994058920624</v>
      </c>
      <c r="N270" s="38">
        <f>ROUNDDOWN(M270,2)</f>
        <v>0.94</v>
      </c>
      <c r="O270" s="50">
        <v>27.07</v>
      </c>
      <c r="P270" s="51">
        <f>IF(Y270="Y",Z270,O270)</f>
        <v>27.07</v>
      </c>
      <c r="Q270" s="25"/>
      <c r="S270" s="50">
        <v>25.77</v>
      </c>
      <c r="T270" s="50">
        <v>24.23</v>
      </c>
      <c r="U270" s="49">
        <f>IFERROR((T270-S270)/S270,0)</f>
        <v>-5.9759410166860656E-2</v>
      </c>
      <c r="V270" s="2" t="str">
        <f>IF(U270&lt;-0.05,"Y","N")</f>
        <v>Y</v>
      </c>
      <c r="W270" s="49">
        <f>IF(T270=0,0,(O270-T270)/T270)</f>
        <v>0.11721007016095748</v>
      </c>
      <c r="X270" s="2" t="str">
        <f>IF(W270&lt;-0.05,"Y","N")</f>
        <v>N</v>
      </c>
      <c r="Y270" s="2" t="str">
        <f>IF(AND(V270="Y",X270="Y"),"Y","N")</f>
        <v>N</v>
      </c>
      <c r="Z270" s="51">
        <f>ROUNDUP(T270*0.95,2)</f>
        <v>23.020000000000003</v>
      </c>
      <c r="AC270" s="25"/>
      <c r="AE270" s="25"/>
    </row>
    <row r="271" spans="1:31">
      <c r="A271" s="34" t="s">
        <v>302</v>
      </c>
      <c r="B271" s="41">
        <v>6003412</v>
      </c>
      <c r="C271" s="41">
        <v>145809</v>
      </c>
      <c r="D271" s="41">
        <v>0</v>
      </c>
      <c r="E271" s="2">
        <v>2.1379100000000002</v>
      </c>
      <c r="F271" s="2">
        <f>$F$5</f>
        <v>0.71220000000000006</v>
      </c>
      <c r="G271" s="2">
        <v>5.1306900000000004</v>
      </c>
      <c r="H271" s="2">
        <f>$H$5</f>
        <v>3.79</v>
      </c>
      <c r="I271" s="2">
        <f>$I$5</f>
        <v>3.8489599999999999</v>
      </c>
      <c r="J271" s="2">
        <f>ROUND(F271*G271*(H271/I271),5)</f>
        <v>3.5981000000000001</v>
      </c>
      <c r="K271" s="2">
        <v>3.3532799999999998</v>
      </c>
      <c r="L271" s="2">
        <f>IF($J271=0,$K271,IF($K271=0,$J271,IF($J271&lt;$K271,$J271,ROUND(($J271*$L$5)+($K271*$L$4),5))))</f>
        <v>3.5981000000000001</v>
      </c>
      <c r="M271" s="49">
        <f>IFERROR(E271/L271,0)</f>
        <v>0.59417748256024017</v>
      </c>
      <c r="N271" s="38">
        <f>ROUNDDOWN(M271,2)</f>
        <v>0.59</v>
      </c>
      <c r="O271" s="50">
        <v>0</v>
      </c>
      <c r="P271" s="51">
        <f>IF(Y271="Y",Z271,O271)</f>
        <v>0</v>
      </c>
      <c r="Q271" s="25"/>
      <c r="S271" s="50">
        <v>0</v>
      </c>
      <c r="T271" s="50">
        <v>0</v>
      </c>
      <c r="U271" s="49">
        <f>IFERROR((T271-S271)/S271,0)</f>
        <v>0</v>
      </c>
      <c r="V271" s="2" t="str">
        <f>IF(U271&lt;-0.05,"Y","N")</f>
        <v>N</v>
      </c>
      <c r="W271" s="49">
        <f>IF(T271=0,0,(O271-T271)/T271)</f>
        <v>0</v>
      </c>
      <c r="X271" s="2" t="str">
        <f>IF(W271&lt;-0.05,"Y","N")</f>
        <v>N</v>
      </c>
      <c r="Y271" s="2" t="str">
        <f>IF(AND(V271="Y",X271="Y"),"Y","N")</f>
        <v>N</v>
      </c>
      <c r="Z271" s="51">
        <f>ROUNDUP(T271*0.95,2)</f>
        <v>0</v>
      </c>
      <c r="AC271" s="25"/>
      <c r="AE271" s="25"/>
    </row>
    <row r="272" spans="1:31">
      <c r="A272" s="34" t="s">
        <v>303</v>
      </c>
      <c r="B272" s="41">
        <v>6009625</v>
      </c>
      <c r="C272" s="41">
        <v>145860</v>
      </c>
      <c r="D272" s="41">
        <v>0</v>
      </c>
      <c r="E272" s="2">
        <v>2.1083099999999999</v>
      </c>
      <c r="F272" s="2">
        <f>$F$5</f>
        <v>0.71220000000000006</v>
      </c>
      <c r="G272" s="2">
        <v>4.7133399999999996</v>
      </c>
      <c r="H272" s="2">
        <f>$H$5</f>
        <v>3.79</v>
      </c>
      <c r="I272" s="2">
        <f>$I$5</f>
        <v>3.8489599999999999</v>
      </c>
      <c r="J272" s="2">
        <f>ROUND(F272*G272*(H272/I272),5)</f>
        <v>3.3054199999999998</v>
      </c>
      <c r="K272" s="2">
        <v>3.3395899999999998</v>
      </c>
      <c r="L272" s="2">
        <f>IF($J272=0,$K272,IF($K272=0,$J272,IF($J272&lt;$K272,$J272,ROUND(($J272*$L$5)+($K272*$L$4),5))))</f>
        <v>3.3054199999999998</v>
      </c>
      <c r="M272" s="49">
        <f>IFERROR(E272/L272,0)</f>
        <v>0.63783422379001764</v>
      </c>
      <c r="N272" s="38">
        <f>ROUNDDOWN(M272,2)</f>
        <v>0.63</v>
      </c>
      <c r="O272" s="50">
        <v>0</v>
      </c>
      <c r="P272" s="51">
        <f>IF(Y272="Y",Z272,O272)</f>
        <v>0</v>
      </c>
      <c r="Q272" s="25"/>
      <c r="S272" s="50">
        <v>0</v>
      </c>
      <c r="T272" s="50">
        <v>0</v>
      </c>
      <c r="U272" s="49">
        <f>IFERROR((T272-S272)/S272,0)</f>
        <v>0</v>
      </c>
      <c r="V272" s="2" t="str">
        <f>IF(U272&lt;-0.05,"Y","N")</f>
        <v>N</v>
      </c>
      <c r="W272" s="49">
        <f>IF(T272=0,0,(O272-T272)/T272)</f>
        <v>0</v>
      </c>
      <c r="X272" s="2" t="str">
        <f>IF(W272&lt;-0.05,"Y","N")</f>
        <v>N</v>
      </c>
      <c r="Y272" s="2" t="str">
        <f>IF(AND(V272="Y",X272="Y"),"Y","N")</f>
        <v>N</v>
      </c>
      <c r="Z272" s="51">
        <f>ROUNDUP(T272*0.95,2)</f>
        <v>0</v>
      </c>
      <c r="AC272" s="25"/>
      <c r="AE272" s="25"/>
    </row>
    <row r="273" spans="1:31">
      <c r="A273" s="52" t="s">
        <v>304</v>
      </c>
      <c r="B273" s="53">
        <v>6007439</v>
      </c>
      <c r="C273" s="53">
        <v>145433</v>
      </c>
      <c r="D273" s="53">
        <v>0</v>
      </c>
      <c r="E273" s="54">
        <v>3.2875800000000002</v>
      </c>
      <c r="F273" s="54">
        <f>$F$5</f>
        <v>0.71220000000000006</v>
      </c>
      <c r="G273" s="54">
        <v>5.2602500000000001</v>
      </c>
      <c r="H273" s="54">
        <f>$H$5</f>
        <v>3.79</v>
      </c>
      <c r="I273" s="54">
        <f>$I$5</f>
        <v>3.8489599999999999</v>
      </c>
      <c r="J273" s="54">
        <f>ROUND(F273*G273*(H273/I273),5)</f>
        <v>3.6889599999999998</v>
      </c>
      <c r="K273" s="54">
        <v>3.1862400000000002</v>
      </c>
      <c r="L273" s="54">
        <f>IF($J273=0,$K273,IF($K273=0,$J273,IF($J273&lt;$K273,$J273,ROUND(($J273*$L$5)+($K273*$L$4),5))))</f>
        <v>3.6889599999999998</v>
      </c>
      <c r="M273" s="55">
        <f>IFERROR(E273/L273,0)</f>
        <v>0.89119426613462882</v>
      </c>
      <c r="N273" s="56">
        <f>ROUNDDOWN(M273,2)</f>
        <v>0.89</v>
      </c>
      <c r="O273" s="57">
        <v>23.46</v>
      </c>
      <c r="P273" s="58">
        <f>IF(Y273="Y",Z273,O273)</f>
        <v>28.82</v>
      </c>
      <c r="Q273" s="25"/>
      <c r="S273" s="57">
        <v>32.619999999999997</v>
      </c>
      <c r="T273" s="57">
        <v>30.33</v>
      </c>
      <c r="U273" s="55">
        <f>IFERROR((T273-S273)/S273,0)</f>
        <v>-7.0202329858982199E-2</v>
      </c>
      <c r="V273" s="54" t="str">
        <f>IF(U273&lt;-0.05,"Y","N")</f>
        <v>Y</v>
      </c>
      <c r="W273" s="55">
        <f>IF(T273=0,0,(O273-T273)/T273)</f>
        <v>-0.22650840751730952</v>
      </c>
      <c r="X273" s="54" t="str">
        <f>IF(W273&lt;-0.05,"Y","N")</f>
        <v>Y</v>
      </c>
      <c r="Y273" s="54" t="str">
        <f>IF(AND(V273="Y",X273="Y"),"Y","N")</f>
        <v>Y</v>
      </c>
      <c r="Z273" s="58">
        <f>ROUNDUP(T273*0.95,2)</f>
        <v>28.82</v>
      </c>
      <c r="AC273" s="25"/>
      <c r="AE273" s="25"/>
    </row>
    <row r="274" spans="1:31">
      <c r="A274" s="42" t="s">
        <v>305</v>
      </c>
      <c r="B274" s="43">
        <v>6005979</v>
      </c>
      <c r="C274" s="43">
        <v>145769</v>
      </c>
      <c r="D274" s="43">
        <v>0</v>
      </c>
      <c r="E274" s="44">
        <v>3.06582</v>
      </c>
      <c r="F274" s="44">
        <f>$F$5</f>
        <v>0.71220000000000006</v>
      </c>
      <c r="G274" s="44">
        <v>4.2341199999999999</v>
      </c>
      <c r="H274" s="44">
        <f>$H$5</f>
        <v>3.79</v>
      </c>
      <c r="I274" s="44">
        <f>$I$5</f>
        <v>3.8489599999999999</v>
      </c>
      <c r="J274" s="44">
        <f>ROUND(F274*G274*(H274/I274),5)</f>
        <v>2.9693499999999999</v>
      </c>
      <c r="K274" s="44">
        <v>3.3832599999999999</v>
      </c>
      <c r="L274" s="44">
        <f>IF($J274=0,$K274,IF($K274=0,$J274,IF($J274&lt;$K274,$J274,ROUND(($J274*$L$5)+($K274*$L$4),5))))</f>
        <v>2.9693499999999999</v>
      </c>
      <c r="M274" s="45">
        <f>IFERROR(E274/L274,0)</f>
        <v>1.0324885917793456</v>
      </c>
      <c r="N274" s="46">
        <f>ROUNDDOWN(M274,2)</f>
        <v>1.03</v>
      </c>
      <c r="O274" s="47">
        <v>32.619999999999997</v>
      </c>
      <c r="P274" s="48">
        <f>IF(Y274="Y",Z274,O274)</f>
        <v>32.619999999999997</v>
      </c>
      <c r="Q274" s="25"/>
      <c r="S274" s="47">
        <v>32.07</v>
      </c>
      <c r="T274" s="47">
        <v>36.590000000000003</v>
      </c>
      <c r="U274" s="45">
        <f>IFERROR((T274-S274)/S274,0)</f>
        <v>0.14094169005300913</v>
      </c>
      <c r="V274" s="44" t="str">
        <f>IF(U274&lt;-0.05,"Y","N")</f>
        <v>N</v>
      </c>
      <c r="W274" s="45">
        <f>IF(T274=0,0,(O274-T274)/T274)</f>
        <v>-0.10849959005192691</v>
      </c>
      <c r="X274" s="44" t="str">
        <f>IF(W274&lt;-0.05,"Y","N")</f>
        <v>Y</v>
      </c>
      <c r="Y274" s="44" t="str">
        <f>IF(AND(V274="Y",X274="Y"),"Y","N")</f>
        <v>N</v>
      </c>
      <c r="Z274" s="48">
        <f>ROUNDUP(T274*0.95,2)</f>
        <v>34.769999999999996</v>
      </c>
      <c r="AC274" s="25"/>
      <c r="AE274" s="25"/>
    </row>
    <row r="275" spans="1:31">
      <c r="A275" s="34" t="s">
        <v>306</v>
      </c>
      <c r="B275" s="41">
        <v>6003933</v>
      </c>
      <c r="C275" s="41">
        <v>145691</v>
      </c>
      <c r="D275" s="41">
        <v>0</v>
      </c>
      <c r="E275" s="2">
        <v>2.7485300000000001</v>
      </c>
      <c r="F275" s="2">
        <f>$F$5</f>
        <v>0.71220000000000006</v>
      </c>
      <c r="G275" s="2">
        <v>4.9730800000000004</v>
      </c>
      <c r="H275" s="2">
        <f>$H$5</f>
        <v>3.79</v>
      </c>
      <c r="I275" s="2">
        <f>$I$5</f>
        <v>3.8489599999999999</v>
      </c>
      <c r="J275" s="2">
        <f>ROUND(F275*G275*(H275/I275),5)</f>
        <v>3.4875699999999998</v>
      </c>
      <c r="K275" s="2">
        <v>3.3814500000000001</v>
      </c>
      <c r="L275" s="2">
        <f>IF($J275=0,$K275,IF($K275=0,$J275,IF($J275&lt;$K275,$J275,ROUND(($J275*$L$5)+($K275*$L$4),5))))</f>
        <v>3.4875699999999998</v>
      </c>
      <c r="M275" s="49">
        <f>IFERROR(E275/L275,0)</f>
        <v>0.7880931422165004</v>
      </c>
      <c r="N275" s="38">
        <f>ROUNDDOWN(M275,2)</f>
        <v>0.78</v>
      </c>
      <c r="O275" s="50">
        <v>15.02</v>
      </c>
      <c r="P275" s="51">
        <f>IF(Y275="Y",Z275,O275)</f>
        <v>20.100000000000001</v>
      </c>
      <c r="Q275" s="25"/>
      <c r="S275" s="50">
        <v>26.42</v>
      </c>
      <c r="T275" s="50">
        <v>21.15</v>
      </c>
      <c r="U275" s="49">
        <f>IFERROR((T275-S275)/S275,0)</f>
        <v>-0.19947009841029534</v>
      </c>
      <c r="V275" s="2" t="str">
        <f>IF(U275&lt;-0.05,"Y","N")</f>
        <v>Y</v>
      </c>
      <c r="W275" s="49">
        <f>IF(T275=0,0,(O275-T275)/T275)</f>
        <v>-0.28983451536643023</v>
      </c>
      <c r="X275" s="2" t="str">
        <f>IF(W275&lt;-0.05,"Y","N")</f>
        <v>Y</v>
      </c>
      <c r="Y275" s="2" t="str">
        <f>IF(AND(V275="Y",X275="Y"),"Y","N")</f>
        <v>Y</v>
      </c>
      <c r="Z275" s="51">
        <f>ROUNDUP(T275*0.95,2)</f>
        <v>20.100000000000001</v>
      </c>
      <c r="AC275" s="25"/>
      <c r="AE275" s="25"/>
    </row>
    <row r="276" spans="1:31">
      <c r="A276" s="34" t="s">
        <v>307</v>
      </c>
      <c r="B276" s="41">
        <v>6003974</v>
      </c>
      <c r="C276" s="41">
        <v>146146</v>
      </c>
      <c r="D276" s="41">
        <v>0</v>
      </c>
      <c r="E276" s="2">
        <v>2.7570600000000001</v>
      </c>
      <c r="F276" s="2">
        <f>$F$5</f>
        <v>0.71220000000000006</v>
      </c>
      <c r="G276" s="2">
        <v>4.1683500000000002</v>
      </c>
      <c r="H276" s="2">
        <f>$H$5</f>
        <v>3.79</v>
      </c>
      <c r="I276" s="2">
        <f>$I$5</f>
        <v>3.8489599999999999</v>
      </c>
      <c r="J276" s="2">
        <f>ROUND(F276*G276*(H276/I276),5)</f>
        <v>2.9232200000000002</v>
      </c>
      <c r="K276" s="2">
        <v>3.3462800000000001</v>
      </c>
      <c r="L276" s="2">
        <f>IF($J276=0,$K276,IF($K276=0,$J276,IF($J276&lt;$K276,$J276,ROUND(($J276*$L$5)+($K276*$L$4),5))))</f>
        <v>2.9232200000000002</v>
      </c>
      <c r="M276" s="49">
        <f>IFERROR(E276/L276,0)</f>
        <v>0.94315857171201622</v>
      </c>
      <c r="N276" s="38">
        <f>ROUNDDOWN(M276,2)</f>
        <v>0.94</v>
      </c>
      <c r="O276" s="50">
        <v>27.07</v>
      </c>
      <c r="P276" s="51">
        <f>IF(Y276="Y",Z276,O276)</f>
        <v>27.07</v>
      </c>
      <c r="Q276" s="25"/>
      <c r="S276" s="50">
        <v>33.71</v>
      </c>
      <c r="T276" s="50">
        <v>13.51</v>
      </c>
      <c r="U276" s="49">
        <f>IFERROR((T276-S276)/S276,0)</f>
        <v>-0.59922871551468415</v>
      </c>
      <c r="V276" s="2" t="str">
        <f>IF(U276&lt;-0.05,"Y","N")</f>
        <v>Y</v>
      </c>
      <c r="W276" s="49">
        <f>IF(T276=0,0,(O276-T276)/T276)</f>
        <v>1.0037009622501851</v>
      </c>
      <c r="X276" s="2" t="str">
        <f>IF(W276&lt;-0.05,"Y","N")</f>
        <v>N</v>
      </c>
      <c r="Y276" s="2" t="str">
        <f>IF(AND(V276="Y",X276="Y"),"Y","N")</f>
        <v>N</v>
      </c>
      <c r="Z276" s="51">
        <f>ROUNDUP(T276*0.95,2)</f>
        <v>12.84</v>
      </c>
      <c r="AC276" s="25"/>
      <c r="AE276" s="25"/>
    </row>
    <row r="277" spans="1:31">
      <c r="A277" s="34" t="s">
        <v>308</v>
      </c>
      <c r="B277" s="41">
        <v>6004006</v>
      </c>
      <c r="C277" s="41">
        <v>145464</v>
      </c>
      <c r="D277" s="41">
        <v>0</v>
      </c>
      <c r="E277" s="2">
        <v>3.8157700000000001</v>
      </c>
      <c r="F277" s="2">
        <f>$F$5</f>
        <v>0.71220000000000006</v>
      </c>
      <c r="G277" s="2">
        <v>3.3341799999999999</v>
      </c>
      <c r="H277" s="2">
        <f>$H$5</f>
        <v>3.79</v>
      </c>
      <c r="I277" s="2">
        <f>$I$5</f>
        <v>3.8489599999999999</v>
      </c>
      <c r="J277" s="2">
        <f>ROUND(F277*G277*(H277/I277),5)</f>
        <v>2.3382299999999998</v>
      </c>
      <c r="K277" s="2">
        <v>3.01024</v>
      </c>
      <c r="L277" s="2">
        <f>IF($J277=0,$K277,IF($K277=0,$J277,IF($J277&lt;$K277,$J277,ROUND(($J277*$L$5)+($K277*$L$4),5))))</f>
        <v>2.3382299999999998</v>
      </c>
      <c r="M277" s="49">
        <f>IFERROR(E277/L277,0)</f>
        <v>1.6319053301001187</v>
      </c>
      <c r="N277" s="38">
        <f>ROUNDDOWN(M277,2)</f>
        <v>1.63</v>
      </c>
      <c r="O277" s="50">
        <v>38.68</v>
      </c>
      <c r="P277" s="51">
        <f>IF(Y277="Y",Z277,O277)</f>
        <v>38.68</v>
      </c>
      <c r="Q277" s="25"/>
      <c r="S277" s="50">
        <v>38.68</v>
      </c>
      <c r="T277" s="50">
        <v>38.68</v>
      </c>
      <c r="U277" s="49">
        <f>IFERROR((T277-S277)/S277,0)</f>
        <v>0</v>
      </c>
      <c r="V277" s="2" t="str">
        <f>IF(U277&lt;-0.05,"Y","N")</f>
        <v>N</v>
      </c>
      <c r="W277" s="49">
        <f>IF(T277=0,0,(O277-T277)/T277)</f>
        <v>0</v>
      </c>
      <c r="X277" s="2" t="str">
        <f>IF(W277&lt;-0.05,"Y","N")</f>
        <v>N</v>
      </c>
      <c r="Y277" s="2" t="str">
        <f>IF(AND(V277="Y",X277="Y"),"Y","N")</f>
        <v>N</v>
      </c>
      <c r="Z277" s="51">
        <f>ROUNDUP(T277*0.95,2)</f>
        <v>36.75</v>
      </c>
      <c r="AC277" s="25"/>
      <c r="AE277" s="25"/>
    </row>
    <row r="278" spans="1:31">
      <c r="A278" s="52" t="s">
        <v>309</v>
      </c>
      <c r="B278" s="53">
        <v>6013684</v>
      </c>
      <c r="C278" s="53">
        <v>145775</v>
      </c>
      <c r="D278" s="53">
        <v>0</v>
      </c>
      <c r="E278" s="54">
        <v>3.0273500000000002</v>
      </c>
      <c r="F278" s="54">
        <f>$F$5</f>
        <v>0.71220000000000006</v>
      </c>
      <c r="G278" s="54">
        <v>4.8291399999999998</v>
      </c>
      <c r="H278" s="54">
        <f>$H$5</f>
        <v>3.79</v>
      </c>
      <c r="I278" s="54">
        <f>$I$5</f>
        <v>3.8489599999999999</v>
      </c>
      <c r="J278" s="54">
        <f>ROUND(F278*G278*(H278/I278),5)</f>
        <v>3.3866299999999998</v>
      </c>
      <c r="K278" s="54">
        <v>3.5072199999999998</v>
      </c>
      <c r="L278" s="54">
        <f>IF($J278=0,$K278,IF($K278=0,$J278,IF($J278&lt;$K278,$J278,ROUND(($J278*$L$5)+($K278*$L$4),5))))</f>
        <v>3.3866299999999998</v>
      </c>
      <c r="M278" s="55">
        <f>IFERROR(E278/L278,0)</f>
        <v>0.8939122372387891</v>
      </c>
      <c r="N278" s="56">
        <f>ROUNDDOWN(M278,2)</f>
        <v>0.89</v>
      </c>
      <c r="O278" s="57">
        <v>23.46</v>
      </c>
      <c r="P278" s="58">
        <f>IF(Y278="Y",Z278,O278)</f>
        <v>23.75</v>
      </c>
      <c r="Q278" s="25"/>
      <c r="S278" s="57">
        <v>28.38</v>
      </c>
      <c r="T278" s="57">
        <v>25</v>
      </c>
      <c r="U278" s="55">
        <f>IFERROR((T278-S278)/S278,0)</f>
        <v>-0.1190979563072586</v>
      </c>
      <c r="V278" s="54" t="str">
        <f>IF(U278&lt;-0.05,"Y","N")</f>
        <v>Y</v>
      </c>
      <c r="W278" s="55">
        <f>IF(T278=0,0,(O278-T278)/T278)</f>
        <v>-6.1599999999999967E-2</v>
      </c>
      <c r="X278" s="54" t="str">
        <f>IF(W278&lt;-0.05,"Y","N")</f>
        <v>Y</v>
      </c>
      <c r="Y278" s="54" t="str">
        <f>IF(AND(V278="Y",X278="Y"),"Y","N")</f>
        <v>Y</v>
      </c>
      <c r="Z278" s="58">
        <f>ROUNDUP(T278*0.95,2)</f>
        <v>23.75</v>
      </c>
      <c r="AC278" s="25"/>
      <c r="AE278" s="25"/>
    </row>
    <row r="279" spans="1:31">
      <c r="A279" s="42" t="s">
        <v>310</v>
      </c>
      <c r="B279" s="43">
        <v>6004089</v>
      </c>
      <c r="C279" s="43">
        <v>145774</v>
      </c>
      <c r="D279" s="43">
        <v>0</v>
      </c>
      <c r="E279" s="44">
        <v>3.2720600000000002</v>
      </c>
      <c r="F279" s="44">
        <f>$F$5</f>
        <v>0.71220000000000006</v>
      </c>
      <c r="G279" s="44">
        <v>4.6509600000000004</v>
      </c>
      <c r="H279" s="44">
        <f>$H$5</f>
        <v>3.79</v>
      </c>
      <c r="I279" s="44">
        <f>$I$5</f>
        <v>3.8489599999999999</v>
      </c>
      <c r="J279" s="44">
        <f>ROUND(F279*G279*(H279/I279),5)</f>
        <v>3.2616700000000001</v>
      </c>
      <c r="K279" s="44">
        <v>3.0078900000000002</v>
      </c>
      <c r="L279" s="44">
        <f>IF($J279=0,$K279,IF($K279=0,$J279,IF($J279&lt;$K279,$J279,ROUND(($J279*$L$5)+($K279*$L$4),5))))</f>
        <v>3.2616700000000001</v>
      </c>
      <c r="M279" s="45">
        <f>IFERROR(E279/L279,0)</f>
        <v>1.0031854847363468</v>
      </c>
      <c r="N279" s="46">
        <f>ROUNDDOWN(M279,2)</f>
        <v>1</v>
      </c>
      <c r="O279" s="47">
        <v>30.98</v>
      </c>
      <c r="P279" s="48">
        <f>IF(Y279="Y",Z279,O279)</f>
        <v>30.98</v>
      </c>
      <c r="Q279" s="25"/>
      <c r="S279" s="47">
        <v>38.68</v>
      </c>
      <c r="T279" s="47">
        <v>37.19</v>
      </c>
      <c r="U279" s="45">
        <f>IFERROR((T279-S279)/S279,0)</f>
        <v>-3.8521199586349586E-2</v>
      </c>
      <c r="V279" s="44" t="str">
        <f>IF(U279&lt;-0.05,"Y","N")</f>
        <v>N</v>
      </c>
      <c r="W279" s="45">
        <f>IF(T279=0,0,(O279-T279)/T279)</f>
        <v>-0.1669803710674912</v>
      </c>
      <c r="X279" s="44" t="str">
        <f>IF(W279&lt;-0.05,"Y","N")</f>
        <v>Y</v>
      </c>
      <c r="Y279" s="44" t="str">
        <f>IF(AND(V279="Y",X279="Y"),"Y","N")</f>
        <v>N</v>
      </c>
      <c r="Z279" s="48">
        <f>ROUNDUP(T279*0.95,2)</f>
        <v>35.339999999999996</v>
      </c>
      <c r="AC279" s="25"/>
      <c r="AE279" s="25"/>
    </row>
    <row r="280" spans="1:31">
      <c r="A280" s="34" t="s">
        <v>311</v>
      </c>
      <c r="B280" s="41">
        <v>6015317</v>
      </c>
      <c r="C280" s="41">
        <v>146090</v>
      </c>
      <c r="D280" s="41">
        <v>0</v>
      </c>
      <c r="E280" s="2">
        <v>4.4965200000000003</v>
      </c>
      <c r="F280" s="2">
        <f>$F$5</f>
        <v>0.71220000000000006</v>
      </c>
      <c r="G280" s="2">
        <v>5.0034999999999998</v>
      </c>
      <c r="H280" s="2">
        <f>$H$5</f>
        <v>3.79</v>
      </c>
      <c r="I280" s="2">
        <f>$I$5</f>
        <v>3.8489599999999999</v>
      </c>
      <c r="J280" s="2">
        <f>ROUND(F280*G280*(H280/I280),5)</f>
        <v>3.5089100000000002</v>
      </c>
      <c r="K280" s="2">
        <v>3.0456599999999998</v>
      </c>
      <c r="L280" s="2">
        <f>IF($J280=0,$K280,IF($K280=0,$J280,IF($J280&lt;$K280,$J280,ROUND(($J280*$L$5)+($K280*$L$4),5))))</f>
        <v>3.5089100000000002</v>
      </c>
      <c r="M280" s="49">
        <f>IFERROR(E280/L280,0)</f>
        <v>1.2814577746365681</v>
      </c>
      <c r="N280" s="38">
        <f>ROUNDDOWN(M280,2)</f>
        <v>1.28</v>
      </c>
      <c r="O280" s="50">
        <v>38.68</v>
      </c>
      <c r="P280" s="51">
        <f>IF(Y280="Y",Z280,O280)</f>
        <v>38.68</v>
      </c>
      <c r="Q280" s="25"/>
      <c r="S280" s="50">
        <v>38.68</v>
      </c>
      <c r="T280" s="50">
        <v>38.68</v>
      </c>
      <c r="U280" s="49">
        <f>IFERROR((T280-S280)/S280,0)</f>
        <v>0</v>
      </c>
      <c r="V280" s="2" t="str">
        <f>IF(U280&lt;-0.05,"Y","N")</f>
        <v>N</v>
      </c>
      <c r="W280" s="49">
        <f>IF(T280=0,0,(O280-T280)/T280)</f>
        <v>0</v>
      </c>
      <c r="X280" s="2" t="str">
        <f>IF(W280&lt;-0.05,"Y","N")</f>
        <v>N</v>
      </c>
      <c r="Y280" s="2" t="str">
        <f>IF(AND(V280="Y",X280="Y"),"Y","N")</f>
        <v>N</v>
      </c>
      <c r="Z280" s="51">
        <f>ROUNDUP(T280*0.95,2)</f>
        <v>36.75</v>
      </c>
      <c r="AC280" s="25"/>
      <c r="AE280" s="25"/>
    </row>
    <row r="281" spans="1:31">
      <c r="A281" s="34" t="s">
        <v>312</v>
      </c>
      <c r="B281" s="41">
        <v>6016901</v>
      </c>
      <c r="C281" s="41">
        <v>146179</v>
      </c>
      <c r="D281" s="41">
        <v>0</v>
      </c>
      <c r="E281" s="2">
        <v>4.1746400000000001</v>
      </c>
      <c r="F281" s="2">
        <f>$F$5</f>
        <v>0.71220000000000006</v>
      </c>
      <c r="G281" s="2">
        <v>4.5398300000000003</v>
      </c>
      <c r="H281" s="2">
        <f>$H$5</f>
        <v>3.79</v>
      </c>
      <c r="I281" s="2">
        <f>$I$5</f>
        <v>3.8489599999999999</v>
      </c>
      <c r="J281" s="2">
        <f>ROUND(F281*G281*(H281/I281),5)</f>
        <v>3.1837399999999998</v>
      </c>
      <c r="K281" s="2">
        <v>3.32307</v>
      </c>
      <c r="L281" s="2">
        <f>IF($J281=0,$K281,IF($K281=0,$J281,IF($J281&lt;$K281,$J281,ROUND(($J281*$L$5)+($K281*$L$4),5))))</f>
        <v>3.1837399999999998</v>
      </c>
      <c r="M281" s="49">
        <f>IFERROR(E281/L281,0)</f>
        <v>1.3112377266987882</v>
      </c>
      <c r="N281" s="38">
        <f>ROUNDDOWN(M281,2)</f>
        <v>1.31</v>
      </c>
      <c r="O281" s="50">
        <v>38.68</v>
      </c>
      <c r="P281" s="51">
        <f>IF(Y281="Y",Z281,O281)</f>
        <v>38.68</v>
      </c>
      <c r="Q281" s="25"/>
      <c r="S281" s="50">
        <v>38.68</v>
      </c>
      <c r="T281" s="50">
        <v>38.68</v>
      </c>
      <c r="U281" s="49">
        <f>IFERROR((T281-S281)/S281,0)</f>
        <v>0</v>
      </c>
      <c r="V281" s="2" t="str">
        <f>IF(U281&lt;-0.05,"Y","N")</f>
        <v>N</v>
      </c>
      <c r="W281" s="49">
        <f>IF(T281=0,0,(O281-T281)/T281)</f>
        <v>0</v>
      </c>
      <c r="X281" s="2" t="str">
        <f>IF(W281&lt;-0.05,"Y","N")</f>
        <v>N</v>
      </c>
      <c r="Y281" s="2" t="str">
        <f>IF(AND(V281="Y",X281="Y"),"Y","N")</f>
        <v>N</v>
      </c>
      <c r="Z281" s="51">
        <f>ROUNDUP(T281*0.95,2)</f>
        <v>36.75</v>
      </c>
      <c r="AC281" s="25"/>
      <c r="AE281" s="25"/>
    </row>
    <row r="282" spans="1:31">
      <c r="A282" s="34" t="s">
        <v>313</v>
      </c>
      <c r="B282" s="41">
        <v>6009310</v>
      </c>
      <c r="C282" s="41">
        <v>146015</v>
      </c>
      <c r="D282" s="41">
        <v>0</v>
      </c>
      <c r="E282" s="2">
        <v>4.6615599999999997</v>
      </c>
      <c r="F282" s="2">
        <f>$F$5</f>
        <v>0.71220000000000006</v>
      </c>
      <c r="G282" s="2">
        <v>3.8584100000000001</v>
      </c>
      <c r="H282" s="2">
        <f>$H$5</f>
        <v>3.79</v>
      </c>
      <c r="I282" s="2">
        <f>$I$5</f>
        <v>3.8489599999999999</v>
      </c>
      <c r="J282" s="2">
        <f>ROUND(F282*G282*(H282/I282),5)</f>
        <v>2.70587</v>
      </c>
      <c r="K282" s="2">
        <v>3.0133899999999998</v>
      </c>
      <c r="L282" s="2">
        <f>IF($J282=0,$K282,IF($K282=0,$J282,IF($J282&lt;$K282,$J282,ROUND(($J282*$L$5)+($K282*$L$4),5))))</f>
        <v>2.70587</v>
      </c>
      <c r="M282" s="49">
        <f>IFERROR(E282/L282,0)</f>
        <v>1.7227582995487587</v>
      </c>
      <c r="N282" s="38">
        <f>ROUNDDOWN(M282,2)</f>
        <v>1.72</v>
      </c>
      <c r="O282" s="50">
        <v>38.68</v>
      </c>
      <c r="P282" s="51">
        <f>IF(Y282="Y",Z282,O282)</f>
        <v>38.68</v>
      </c>
      <c r="Q282" s="25"/>
      <c r="S282" s="50">
        <v>38.68</v>
      </c>
      <c r="T282" s="50">
        <v>38.68</v>
      </c>
      <c r="U282" s="49">
        <f>IFERROR((T282-S282)/S282,0)</f>
        <v>0</v>
      </c>
      <c r="V282" s="2" t="str">
        <f>IF(U282&lt;-0.05,"Y","N")</f>
        <v>N</v>
      </c>
      <c r="W282" s="49">
        <f>IF(T282=0,0,(O282-T282)/T282)</f>
        <v>0</v>
      </c>
      <c r="X282" s="2" t="str">
        <f>IF(W282&lt;-0.05,"Y","N")</f>
        <v>N</v>
      </c>
      <c r="Y282" s="2" t="str">
        <f>IF(AND(V282="Y",X282="Y"),"Y","N")</f>
        <v>N</v>
      </c>
      <c r="Z282" s="51">
        <f>ROUNDUP(T282*0.95,2)</f>
        <v>36.75</v>
      </c>
      <c r="AC282" s="25"/>
      <c r="AE282" s="25"/>
    </row>
    <row r="283" spans="1:31">
      <c r="A283" s="52" t="s">
        <v>314</v>
      </c>
      <c r="B283" s="53">
        <v>6004121</v>
      </c>
      <c r="C283" s="53">
        <v>145416</v>
      </c>
      <c r="D283" s="53">
        <v>0</v>
      </c>
      <c r="E283" s="54">
        <v>4.1855500000000001</v>
      </c>
      <c r="F283" s="54">
        <f>$F$5</f>
        <v>0.71220000000000006</v>
      </c>
      <c r="G283" s="54">
        <v>3.2530600000000001</v>
      </c>
      <c r="H283" s="54">
        <f>$H$5</f>
        <v>3.79</v>
      </c>
      <c r="I283" s="54">
        <f>$I$5</f>
        <v>3.8489599999999999</v>
      </c>
      <c r="J283" s="54">
        <f>ROUND(F283*G283*(H283/I283),5)</f>
        <v>2.2813400000000001</v>
      </c>
      <c r="K283" s="54">
        <v>2.9306800000000002</v>
      </c>
      <c r="L283" s="54">
        <f>IF($J283=0,$K283,IF($K283=0,$J283,IF($J283&lt;$K283,$J283,ROUND(($J283*$L$5)+($K283*$L$4),5))))</f>
        <v>2.2813400000000001</v>
      </c>
      <c r="M283" s="55">
        <f>IFERROR(E283/L283,0)</f>
        <v>1.8346892615743378</v>
      </c>
      <c r="N283" s="56">
        <f>ROUNDDOWN(M283,2)</f>
        <v>1.83</v>
      </c>
      <c r="O283" s="57">
        <v>38.68</v>
      </c>
      <c r="P283" s="58">
        <f>IF(Y283="Y",Z283,O283)</f>
        <v>38.68</v>
      </c>
      <c r="Q283" s="25"/>
      <c r="S283" s="57">
        <v>38.68</v>
      </c>
      <c r="T283" s="57">
        <v>0</v>
      </c>
      <c r="U283" s="55">
        <f>IFERROR((T283-S283)/S283,0)</f>
        <v>-1</v>
      </c>
      <c r="V283" s="54" t="str">
        <f>IF(U283&lt;-0.05,"Y","N")</f>
        <v>Y</v>
      </c>
      <c r="W283" s="55">
        <f>IF(T283=0,0,(O283-T283)/T283)</f>
        <v>0</v>
      </c>
      <c r="X283" s="54" t="str">
        <f>IF(W283&lt;-0.05,"Y","N")</f>
        <v>N</v>
      </c>
      <c r="Y283" s="54" t="str">
        <f>IF(AND(V283="Y",X283="Y"),"Y","N")</f>
        <v>N</v>
      </c>
      <c r="Z283" s="58">
        <f>ROUNDUP(T283*0.95,2)</f>
        <v>0</v>
      </c>
      <c r="AC283" s="25"/>
      <c r="AE283" s="25"/>
    </row>
    <row r="284" spans="1:31">
      <c r="A284" s="42" t="s">
        <v>315</v>
      </c>
      <c r="B284" s="43">
        <v>6003446</v>
      </c>
      <c r="C284" s="43">
        <v>145012</v>
      </c>
      <c r="D284" s="43">
        <v>0</v>
      </c>
      <c r="E284" s="44">
        <v>3.6965599999999998</v>
      </c>
      <c r="F284" s="44">
        <f>$F$5</f>
        <v>0.71220000000000006</v>
      </c>
      <c r="G284" s="44">
        <v>4.2691499999999998</v>
      </c>
      <c r="H284" s="44">
        <f>$H$5</f>
        <v>3.79</v>
      </c>
      <c r="I284" s="44">
        <f>$I$5</f>
        <v>3.8489599999999999</v>
      </c>
      <c r="J284" s="44">
        <f>ROUND(F284*G284*(H284/I284),5)</f>
        <v>2.9939100000000001</v>
      </c>
      <c r="K284" s="44">
        <v>3.4625900000000001</v>
      </c>
      <c r="L284" s="44">
        <f>IF($J284=0,$K284,IF($K284=0,$J284,IF($J284&lt;$K284,$J284,ROUND(($J284*$L$5)+($K284*$L$4),5))))</f>
        <v>2.9939100000000001</v>
      </c>
      <c r="M284" s="45">
        <f>IFERROR(E284/L284,0)</f>
        <v>1.2346930936467695</v>
      </c>
      <c r="N284" s="46">
        <f>ROUNDDOWN(M284,2)</f>
        <v>1.23</v>
      </c>
      <c r="O284" s="47">
        <v>38.380000000000003</v>
      </c>
      <c r="P284" s="48">
        <f>IF(Y284="Y",Z284,O284)</f>
        <v>38.380000000000003</v>
      </c>
      <c r="Q284" s="25"/>
      <c r="S284" s="47">
        <v>25.77</v>
      </c>
      <c r="T284" s="47">
        <v>34.799999999999997</v>
      </c>
      <c r="U284" s="45">
        <f>IFERROR((T284-S284)/S284,0)</f>
        <v>0.35040745052386485</v>
      </c>
      <c r="V284" s="44" t="str">
        <f>IF(U284&lt;-0.05,"Y","N")</f>
        <v>N</v>
      </c>
      <c r="W284" s="45">
        <f>IF(T284=0,0,(O284-T284)/T284)</f>
        <v>0.10287356321839097</v>
      </c>
      <c r="X284" s="44" t="str">
        <f>IF(W284&lt;-0.05,"Y","N")</f>
        <v>N</v>
      </c>
      <c r="Y284" s="44" t="str">
        <f>IF(AND(V284="Y",X284="Y"),"Y","N")</f>
        <v>N</v>
      </c>
      <c r="Z284" s="48">
        <f>ROUNDUP(T284*0.95,2)</f>
        <v>33.06</v>
      </c>
      <c r="AC284" s="25"/>
      <c r="AE284" s="25"/>
    </row>
    <row r="285" spans="1:31">
      <c r="A285" s="34" t="s">
        <v>316</v>
      </c>
      <c r="B285" s="41">
        <v>6011613</v>
      </c>
      <c r="C285" s="41">
        <v>145604</v>
      </c>
      <c r="D285" s="41">
        <v>0</v>
      </c>
      <c r="E285" s="2">
        <v>3.6185399999999999</v>
      </c>
      <c r="F285" s="2">
        <f>$F$5</f>
        <v>0.71220000000000006</v>
      </c>
      <c r="G285" s="2">
        <v>4.7195200000000002</v>
      </c>
      <c r="H285" s="2">
        <f>$H$5</f>
        <v>3.79</v>
      </c>
      <c r="I285" s="2">
        <f>$I$5</f>
        <v>3.8489599999999999</v>
      </c>
      <c r="J285" s="2">
        <f>ROUND(F285*G285*(H285/I285),5)</f>
        <v>3.3097500000000002</v>
      </c>
      <c r="K285" s="2">
        <v>0</v>
      </c>
      <c r="L285" s="2">
        <f>IF($J285=0,$K285,IF($K285=0,$J285,IF($J285&lt;$K285,$J285,ROUND(($J285*$L$5)+($K285*$L$4),5))))</f>
        <v>3.3097500000000002</v>
      </c>
      <c r="M285" s="49">
        <f>IFERROR(E285/L285,0)</f>
        <v>1.0932970768184906</v>
      </c>
      <c r="N285" s="38">
        <f>ROUNDDOWN(M285,2)</f>
        <v>1.0900000000000001</v>
      </c>
      <c r="O285" s="50">
        <v>35.89</v>
      </c>
      <c r="P285" s="51">
        <f>IF(Y285="Y",Z285,O285)</f>
        <v>35.89</v>
      </c>
      <c r="Q285" s="25"/>
      <c r="S285" s="50">
        <v>37.340000000000003</v>
      </c>
      <c r="T285" s="50">
        <v>38.08</v>
      </c>
      <c r="U285" s="49">
        <f>IFERROR((T285-S285)/S285,0)</f>
        <v>1.981788966256012E-2</v>
      </c>
      <c r="V285" s="2" t="str">
        <f>IF(U285&lt;-0.05,"Y","N")</f>
        <v>N</v>
      </c>
      <c r="W285" s="49">
        <f>IF(T285=0,0,(O285-T285)/T285)</f>
        <v>-5.7510504201680614E-2</v>
      </c>
      <c r="X285" s="2" t="str">
        <f>IF(W285&lt;-0.05,"Y","N")</f>
        <v>Y</v>
      </c>
      <c r="Y285" s="2" t="str">
        <f>IF(AND(V285="Y",X285="Y"),"Y","N")</f>
        <v>N</v>
      </c>
      <c r="Z285" s="51">
        <f>ROUNDUP(T285*0.95,2)</f>
        <v>36.18</v>
      </c>
      <c r="AC285" s="25"/>
      <c r="AE285" s="25"/>
    </row>
    <row r="286" spans="1:31">
      <c r="A286" s="34" t="s">
        <v>317</v>
      </c>
      <c r="B286" s="41">
        <v>6005649</v>
      </c>
      <c r="C286" s="41">
        <v>145021</v>
      </c>
      <c r="D286" s="41">
        <v>0</v>
      </c>
      <c r="E286" s="2">
        <v>3.7513100000000001</v>
      </c>
      <c r="F286" s="2">
        <f>$F$5</f>
        <v>0.71220000000000006</v>
      </c>
      <c r="G286" s="2">
        <v>4.4245400000000004</v>
      </c>
      <c r="H286" s="2">
        <f>$H$5</f>
        <v>3.79</v>
      </c>
      <c r="I286" s="2">
        <f>$I$5</f>
        <v>3.8489599999999999</v>
      </c>
      <c r="J286" s="2">
        <f>ROUND(F286*G286*(H286/I286),5)</f>
        <v>3.1028899999999999</v>
      </c>
      <c r="K286" s="2">
        <v>3.22539</v>
      </c>
      <c r="L286" s="2">
        <f>IF($J286=0,$K286,IF($K286=0,$J286,IF($J286&lt;$K286,$J286,ROUND(($J286*$L$5)+($K286*$L$4),5))))</f>
        <v>3.1028899999999999</v>
      </c>
      <c r="M286" s="49">
        <f>IFERROR(E286/L286,0)</f>
        <v>1.2089729252406629</v>
      </c>
      <c r="N286" s="38">
        <f>ROUNDDOWN(M286,2)</f>
        <v>1.2</v>
      </c>
      <c r="O286" s="50">
        <v>37.93</v>
      </c>
      <c r="P286" s="51">
        <f>IF(Y286="Y",Z286,O286)</f>
        <v>37.93</v>
      </c>
      <c r="Q286" s="25"/>
      <c r="S286" s="50">
        <v>38.229999999999997</v>
      </c>
      <c r="T286" s="50">
        <v>37.340000000000003</v>
      </c>
      <c r="U286" s="49">
        <f>IFERROR((T286-S286)/S286,0)</f>
        <v>-2.3280146481820391E-2</v>
      </c>
      <c r="V286" s="2" t="str">
        <f>IF(U286&lt;-0.05,"Y","N")</f>
        <v>N</v>
      </c>
      <c r="W286" s="49">
        <f>IF(T286=0,0,(O286-T286)/T286)</f>
        <v>1.580074986609524E-2</v>
      </c>
      <c r="X286" s="2" t="str">
        <f>IF(W286&lt;-0.05,"Y","N")</f>
        <v>N</v>
      </c>
      <c r="Y286" s="2" t="str">
        <f>IF(AND(V286="Y",X286="Y"),"Y","N")</f>
        <v>N</v>
      </c>
      <c r="Z286" s="51">
        <f>ROUNDUP(T286*0.95,2)</f>
        <v>35.479999999999997</v>
      </c>
      <c r="AC286" s="25"/>
      <c r="AE286" s="25"/>
    </row>
    <row r="287" spans="1:31">
      <c r="A287" s="34" t="s">
        <v>318</v>
      </c>
      <c r="B287" s="41">
        <v>6006233</v>
      </c>
      <c r="C287" s="41">
        <v>145027</v>
      </c>
      <c r="D287" s="41">
        <v>0</v>
      </c>
      <c r="E287" s="2">
        <v>3.48123</v>
      </c>
      <c r="F287" s="2">
        <f>$F$5</f>
        <v>0.71220000000000006</v>
      </c>
      <c r="G287" s="2">
        <v>5.3608200000000004</v>
      </c>
      <c r="H287" s="2">
        <f>$H$5</f>
        <v>3.79</v>
      </c>
      <c r="I287" s="2">
        <f>$I$5</f>
        <v>3.8489599999999999</v>
      </c>
      <c r="J287" s="2">
        <f>ROUND(F287*G287*(H287/I287),5)</f>
        <v>3.75949</v>
      </c>
      <c r="K287" s="2">
        <v>3.28809</v>
      </c>
      <c r="L287" s="2">
        <f>IF($J287=0,$K287,IF($K287=0,$J287,IF($J287&lt;$K287,$J287,ROUND(($J287*$L$5)+($K287*$L$4),5))))</f>
        <v>3.75949</v>
      </c>
      <c r="M287" s="49">
        <f>IFERROR(E287/L287,0)</f>
        <v>0.92598464153382509</v>
      </c>
      <c r="N287" s="38">
        <f>ROUNDDOWN(M287,2)</f>
        <v>0.92</v>
      </c>
      <c r="O287" s="50">
        <v>25.77</v>
      </c>
      <c r="P287" s="51">
        <f>IF(Y287="Y",Z287,O287)</f>
        <v>31.51</v>
      </c>
      <c r="Q287" s="25"/>
      <c r="S287" s="50">
        <v>36.590000000000003</v>
      </c>
      <c r="T287" s="50">
        <v>33.159999999999997</v>
      </c>
      <c r="U287" s="49">
        <f>IFERROR((T287-S287)/S287,0)</f>
        <v>-9.3741459415140921E-2</v>
      </c>
      <c r="V287" s="2" t="str">
        <f>IF(U287&lt;-0.05,"Y","N")</f>
        <v>Y</v>
      </c>
      <c r="W287" s="49">
        <f>IF(T287=0,0,(O287-T287)/T287)</f>
        <v>-0.22285886610373937</v>
      </c>
      <c r="X287" s="2" t="str">
        <f>IF(W287&lt;-0.05,"Y","N")</f>
        <v>Y</v>
      </c>
      <c r="Y287" s="2" t="str">
        <f>IF(AND(V287="Y",X287="Y"),"Y","N")</f>
        <v>Y</v>
      </c>
      <c r="Z287" s="51">
        <f>ROUNDUP(T287*0.95,2)</f>
        <v>31.51</v>
      </c>
      <c r="AC287" s="25"/>
      <c r="AE287" s="25"/>
    </row>
    <row r="288" spans="1:31">
      <c r="A288" s="52" t="s">
        <v>319</v>
      </c>
      <c r="B288" s="53">
        <v>6013437</v>
      </c>
      <c r="C288" s="53">
        <v>146030</v>
      </c>
      <c r="D288" s="53">
        <v>0</v>
      </c>
      <c r="E288" s="54">
        <v>3.4093499999999999</v>
      </c>
      <c r="F288" s="54">
        <f>$F$5</f>
        <v>0.71220000000000006</v>
      </c>
      <c r="G288" s="54">
        <v>3.7797100000000001</v>
      </c>
      <c r="H288" s="54">
        <f>$H$5</f>
        <v>3.79</v>
      </c>
      <c r="I288" s="54">
        <f>$I$5</f>
        <v>3.8489599999999999</v>
      </c>
      <c r="J288" s="54">
        <f>ROUND(F288*G288*(H288/I288),5)</f>
        <v>2.6506699999999999</v>
      </c>
      <c r="K288" s="54">
        <v>3.1413099999999998</v>
      </c>
      <c r="L288" s="54">
        <f>IF($J288=0,$K288,IF($K288=0,$J288,IF($J288&lt;$K288,$J288,ROUND(($J288*$L$5)+($K288*$L$4),5))))</f>
        <v>2.6506699999999999</v>
      </c>
      <c r="M288" s="55">
        <f>IFERROR(E288/L288,0)</f>
        <v>1.2862219740669341</v>
      </c>
      <c r="N288" s="56">
        <f>ROUNDDOWN(M288,2)</f>
        <v>1.28</v>
      </c>
      <c r="O288" s="57">
        <v>38.68</v>
      </c>
      <c r="P288" s="58">
        <f>IF(Y288="Y",Z288,O288)</f>
        <v>38.68</v>
      </c>
      <c r="Q288" s="25"/>
      <c r="S288" s="57">
        <v>38.68</v>
      </c>
      <c r="T288" s="57">
        <v>38.68</v>
      </c>
      <c r="U288" s="55">
        <f>IFERROR((T288-S288)/S288,0)</f>
        <v>0</v>
      </c>
      <c r="V288" s="54" t="str">
        <f>IF(U288&lt;-0.05,"Y","N")</f>
        <v>N</v>
      </c>
      <c r="W288" s="55">
        <f>IF(T288=0,0,(O288-T288)/T288)</f>
        <v>0</v>
      </c>
      <c r="X288" s="54" t="str">
        <f>IF(W288&lt;-0.05,"Y","N")</f>
        <v>N</v>
      </c>
      <c r="Y288" s="54" t="str">
        <f>IF(AND(V288="Y",X288="Y"),"Y","N")</f>
        <v>N</v>
      </c>
      <c r="Z288" s="58">
        <f>ROUNDUP(T288*0.95,2)</f>
        <v>36.75</v>
      </c>
      <c r="AC288" s="25"/>
      <c r="AE288" s="25"/>
    </row>
    <row r="289" spans="1:31">
      <c r="A289" s="42" t="s">
        <v>320</v>
      </c>
      <c r="B289" s="43">
        <v>6004139</v>
      </c>
      <c r="C289" s="43">
        <v>145173</v>
      </c>
      <c r="D289" s="43">
        <v>0</v>
      </c>
      <c r="E289" s="44">
        <v>2.5734300000000001</v>
      </c>
      <c r="F289" s="44">
        <f>$F$5</f>
        <v>0.71220000000000006</v>
      </c>
      <c r="G289" s="44">
        <v>4.8368799999999998</v>
      </c>
      <c r="H289" s="44">
        <f>$H$5</f>
        <v>3.79</v>
      </c>
      <c r="I289" s="44">
        <f>$I$5</f>
        <v>3.8489599999999999</v>
      </c>
      <c r="J289" s="44">
        <f>ROUND(F289*G289*(H289/I289),5)</f>
        <v>3.3920599999999999</v>
      </c>
      <c r="K289" s="44">
        <v>2.9758100000000001</v>
      </c>
      <c r="L289" s="44">
        <f>IF($J289=0,$K289,IF($K289=0,$J289,IF($J289&lt;$K289,$J289,ROUND(($J289*$L$5)+($K289*$L$4),5))))</f>
        <v>3.3920599999999999</v>
      </c>
      <c r="M289" s="45">
        <f>IFERROR(E289/L289,0)</f>
        <v>0.7586628774255173</v>
      </c>
      <c r="N289" s="46">
        <f>ROUNDDOWN(M289,2)</f>
        <v>0.75</v>
      </c>
      <c r="O289" s="47">
        <v>12.76</v>
      </c>
      <c r="P289" s="48">
        <f>IF(Y289="Y",Z289,O289)</f>
        <v>12.76</v>
      </c>
      <c r="Q289" s="25"/>
      <c r="S289" s="47">
        <v>14.26</v>
      </c>
      <c r="T289" s="47">
        <v>15.77</v>
      </c>
      <c r="U289" s="45">
        <f>IFERROR((T289-S289)/S289,0)</f>
        <v>0.10589060308555398</v>
      </c>
      <c r="V289" s="44" t="str">
        <f>IF(U289&lt;-0.05,"Y","N")</f>
        <v>N</v>
      </c>
      <c r="W289" s="45">
        <f>IF(T289=0,0,(O289-T289)/T289)</f>
        <v>-0.19086873811033608</v>
      </c>
      <c r="X289" s="44" t="str">
        <f>IF(W289&lt;-0.05,"Y","N")</f>
        <v>Y</v>
      </c>
      <c r="Y289" s="44" t="str">
        <f>IF(AND(V289="Y",X289="Y"),"Y","N")</f>
        <v>N</v>
      </c>
      <c r="Z289" s="48">
        <f>ROUNDUP(T289*0.95,2)</f>
        <v>14.99</v>
      </c>
      <c r="AC289" s="25"/>
      <c r="AE289" s="25"/>
    </row>
    <row r="290" spans="1:31">
      <c r="A290" s="34" t="s">
        <v>321</v>
      </c>
      <c r="B290" s="41">
        <v>6016091</v>
      </c>
      <c r="C290" s="41">
        <v>146088</v>
      </c>
      <c r="D290" s="41">
        <v>0</v>
      </c>
      <c r="E290" s="2">
        <v>2.9624700000000002</v>
      </c>
      <c r="F290" s="2">
        <f>$F$5</f>
        <v>0.71220000000000006</v>
      </c>
      <c r="G290" s="2">
        <v>4.13009</v>
      </c>
      <c r="H290" s="2">
        <f>$H$5</f>
        <v>3.79</v>
      </c>
      <c r="I290" s="2">
        <f>$I$5</f>
        <v>3.8489599999999999</v>
      </c>
      <c r="J290" s="2">
        <f>ROUND(F290*G290*(H290/I290),5)</f>
        <v>2.8963899999999998</v>
      </c>
      <c r="K290" s="2">
        <v>3.4323800000000002</v>
      </c>
      <c r="L290" s="2">
        <f>IF($J290=0,$K290,IF($K290=0,$J290,IF($J290&lt;$K290,$J290,ROUND(($J290*$L$5)+($K290*$L$4),5))))</f>
        <v>2.8963899999999998</v>
      </c>
      <c r="M290" s="49">
        <f>IFERROR(E290/L290,0)</f>
        <v>1.0228146071488993</v>
      </c>
      <c r="N290" s="38">
        <f>ROUNDDOWN(M290,2)</f>
        <v>1.02</v>
      </c>
      <c r="O290" s="50">
        <v>32.07</v>
      </c>
      <c r="P290" s="51">
        <f>IF(Y290="Y",Z290,O290)</f>
        <v>32.07</v>
      </c>
      <c r="Q290" s="25"/>
      <c r="S290" s="50">
        <v>36.590000000000003</v>
      </c>
      <c r="T290" s="50">
        <v>33.159999999999997</v>
      </c>
      <c r="U290" s="49">
        <f>IFERROR((T290-S290)/S290,0)</f>
        <v>-9.3741459415140921E-2</v>
      </c>
      <c r="V290" s="2" t="str">
        <f>IF(U290&lt;-0.05,"Y","N")</f>
        <v>Y</v>
      </c>
      <c r="W290" s="49">
        <f>IF(T290=0,0,(O290-T290)/T290)</f>
        <v>-3.287092882991545E-2</v>
      </c>
      <c r="X290" s="2" t="str">
        <f>IF(W290&lt;-0.05,"Y","N")</f>
        <v>N</v>
      </c>
      <c r="Y290" s="2" t="str">
        <f>IF(AND(V290="Y",X290="Y"),"Y","N")</f>
        <v>N</v>
      </c>
      <c r="Z290" s="51">
        <f>ROUNDUP(T290*0.95,2)</f>
        <v>31.51</v>
      </c>
      <c r="AC290" s="25"/>
      <c r="AE290" s="25"/>
    </row>
    <row r="291" spans="1:31">
      <c r="A291" s="34" t="s">
        <v>322</v>
      </c>
      <c r="B291" s="41">
        <v>6005870</v>
      </c>
      <c r="C291" s="41">
        <v>146045</v>
      </c>
      <c r="D291" s="41">
        <v>0</v>
      </c>
      <c r="E291" s="2">
        <v>2.9272300000000002</v>
      </c>
      <c r="F291" s="2">
        <f>$F$5</f>
        <v>0.71220000000000006</v>
      </c>
      <c r="G291" s="2">
        <v>4.0692899999999996</v>
      </c>
      <c r="H291" s="2">
        <f>$H$5</f>
        <v>3.79</v>
      </c>
      <c r="I291" s="2">
        <f>$I$5</f>
        <v>3.8489599999999999</v>
      </c>
      <c r="J291" s="2">
        <f>ROUND(F291*G291*(H291/I291),5)</f>
        <v>2.8537499999999998</v>
      </c>
      <c r="K291" s="2">
        <v>3.2149100000000002</v>
      </c>
      <c r="L291" s="2">
        <f>IF($J291=0,$K291,IF($K291=0,$J291,IF($J291&lt;$K291,$J291,ROUND(($J291*$L$5)+($K291*$L$4),5))))</f>
        <v>2.8537499999999998</v>
      </c>
      <c r="M291" s="49">
        <f>IFERROR(E291/L291,0)</f>
        <v>1.0257485764345162</v>
      </c>
      <c r="N291" s="38">
        <f>ROUNDDOWN(M291,2)</f>
        <v>1.02</v>
      </c>
      <c r="O291" s="50">
        <v>32.07</v>
      </c>
      <c r="P291" s="51">
        <f>IF(Y291="Y",Z291,O291)</f>
        <v>32.07</v>
      </c>
      <c r="Q291" s="25"/>
      <c r="S291" s="50">
        <v>21.92</v>
      </c>
      <c r="T291" s="50">
        <v>29.03</v>
      </c>
      <c r="U291" s="49">
        <f>IFERROR((T291-S291)/S291,0)</f>
        <v>0.32436131386861311</v>
      </c>
      <c r="V291" s="2" t="str">
        <f>IF(U291&lt;-0.05,"Y","N")</f>
        <v>N</v>
      </c>
      <c r="W291" s="49">
        <f>IF(T291=0,0,(O291-T291)/T291)</f>
        <v>0.1047192559421288</v>
      </c>
      <c r="X291" s="2" t="str">
        <f>IF(W291&lt;-0.05,"Y","N")</f>
        <v>N</v>
      </c>
      <c r="Y291" s="2" t="str">
        <f>IF(AND(V291="Y",X291="Y"),"Y","N")</f>
        <v>N</v>
      </c>
      <c r="Z291" s="51">
        <f>ROUNDUP(T291*0.95,2)</f>
        <v>27.580000000000002</v>
      </c>
      <c r="AC291" s="25"/>
      <c r="AE291" s="25"/>
    </row>
    <row r="292" spans="1:31">
      <c r="A292" s="52" t="s">
        <v>323</v>
      </c>
      <c r="B292" s="53">
        <v>6006910</v>
      </c>
      <c r="C292" s="53">
        <v>145388</v>
      </c>
      <c r="D292" s="53">
        <v>0</v>
      </c>
      <c r="E292" s="54">
        <v>2.0468700000000002</v>
      </c>
      <c r="F292" s="54">
        <f>$F$5</f>
        <v>0.71220000000000006</v>
      </c>
      <c r="G292" s="54">
        <v>4.5835800000000004</v>
      </c>
      <c r="H292" s="54">
        <f>$H$5</f>
        <v>3.79</v>
      </c>
      <c r="I292" s="54">
        <f>$I$5</f>
        <v>3.8489599999999999</v>
      </c>
      <c r="J292" s="54">
        <f>ROUND(F292*G292*(H292/I292),5)</f>
        <v>3.2144200000000001</v>
      </c>
      <c r="K292" s="54">
        <v>3.6488</v>
      </c>
      <c r="L292" s="54">
        <f>IF($J292=0,$K292,IF($K292=0,$J292,IF($J292&lt;$K292,$J292,ROUND(($J292*$L$5)+($K292*$L$4),5))))</f>
        <v>3.2144200000000001</v>
      </c>
      <c r="M292" s="55">
        <f>IFERROR(E292/L292,0)</f>
        <v>0.63677739685542034</v>
      </c>
      <c r="N292" s="56">
        <f>ROUNDDOWN(M292,2)</f>
        <v>0.63</v>
      </c>
      <c r="O292" s="57">
        <v>0</v>
      </c>
      <c r="P292" s="58">
        <f>IF(Y292="Y",Z292,O292)</f>
        <v>0</v>
      </c>
      <c r="Q292" s="25"/>
      <c r="S292" s="57">
        <v>0</v>
      </c>
      <c r="T292" s="57">
        <v>0</v>
      </c>
      <c r="U292" s="55">
        <f>IFERROR((T292-S292)/S292,0)</f>
        <v>0</v>
      </c>
      <c r="V292" s="54" t="str">
        <f>IF(U292&lt;-0.05,"Y","N")</f>
        <v>N</v>
      </c>
      <c r="W292" s="55">
        <f>IF(T292=0,0,(O292-T292)/T292)</f>
        <v>0</v>
      </c>
      <c r="X292" s="54" t="str">
        <f>IF(W292&lt;-0.05,"Y","N")</f>
        <v>N</v>
      </c>
      <c r="Y292" s="54" t="str">
        <f>IF(AND(V292="Y",X292="Y"),"Y","N")</f>
        <v>N</v>
      </c>
      <c r="Z292" s="58">
        <f>ROUNDUP(T292*0.95,2)</f>
        <v>0</v>
      </c>
      <c r="AC292" s="25"/>
      <c r="AE292" s="25"/>
    </row>
    <row r="293" spans="1:31">
      <c r="A293" s="42" t="s">
        <v>324</v>
      </c>
      <c r="B293" s="43">
        <v>6003255</v>
      </c>
      <c r="C293" s="43">
        <v>145241</v>
      </c>
      <c r="D293" s="43">
        <v>0</v>
      </c>
      <c r="E293" s="44">
        <v>3.2373099999999999</v>
      </c>
      <c r="F293" s="44">
        <f>$F$5</f>
        <v>0.71220000000000006</v>
      </c>
      <c r="G293" s="44">
        <v>4.3111300000000004</v>
      </c>
      <c r="H293" s="44">
        <f>$H$5</f>
        <v>3.79</v>
      </c>
      <c r="I293" s="44">
        <f>$I$5</f>
        <v>3.8489599999999999</v>
      </c>
      <c r="J293" s="44">
        <f>ROUND(F293*G293*(H293/I293),5)</f>
        <v>3.0233500000000002</v>
      </c>
      <c r="K293" s="44">
        <v>2.9243899999999998</v>
      </c>
      <c r="L293" s="44">
        <f>IF($J293=0,$K293,IF($K293=0,$J293,IF($J293&lt;$K293,$J293,ROUND(($J293*$L$5)+($K293*$L$4),5))))</f>
        <v>3.0233500000000002</v>
      </c>
      <c r="M293" s="45">
        <f>IFERROR(E293/L293,0)</f>
        <v>1.0707691798832419</v>
      </c>
      <c r="N293" s="46">
        <f>ROUNDDOWN(M293,2)</f>
        <v>1.07</v>
      </c>
      <c r="O293" s="47">
        <v>34.799999999999997</v>
      </c>
      <c r="P293" s="48">
        <f>IF(Y293="Y",Z293,O293)</f>
        <v>34.799999999999997</v>
      </c>
      <c r="Q293" s="25"/>
      <c r="S293" s="47">
        <v>30.98</v>
      </c>
      <c r="T293" s="47">
        <v>33.159999999999997</v>
      </c>
      <c r="U293" s="45">
        <f>IFERROR((T293-S293)/S293,0)</f>
        <v>7.0367979341510525E-2</v>
      </c>
      <c r="V293" s="44" t="str">
        <f>IF(U293&lt;-0.05,"Y","N")</f>
        <v>N</v>
      </c>
      <c r="W293" s="45">
        <f>IF(T293=0,0,(O293-T293)/T293)</f>
        <v>4.9457177322074809E-2</v>
      </c>
      <c r="X293" s="44" t="str">
        <f>IF(W293&lt;-0.05,"Y","N")</f>
        <v>N</v>
      </c>
      <c r="Y293" s="44" t="str">
        <f>IF(AND(V293="Y",X293="Y"),"Y","N")</f>
        <v>N</v>
      </c>
      <c r="Z293" s="48">
        <f>ROUNDUP(T293*0.95,2)</f>
        <v>31.51</v>
      </c>
      <c r="AC293" s="25"/>
      <c r="AE293" s="25"/>
    </row>
    <row r="294" spans="1:31">
      <c r="A294" s="34" t="s">
        <v>325</v>
      </c>
      <c r="B294" s="41">
        <v>6012066</v>
      </c>
      <c r="C294" s="41">
        <v>146103</v>
      </c>
      <c r="D294" s="41">
        <v>0</v>
      </c>
      <c r="E294" s="2">
        <v>3.8178399999999999</v>
      </c>
      <c r="F294" s="2">
        <f>$F$5</f>
        <v>0.71220000000000006</v>
      </c>
      <c r="G294" s="2">
        <v>3.48665</v>
      </c>
      <c r="H294" s="2">
        <f>$H$5</f>
        <v>3.79</v>
      </c>
      <c r="I294" s="2">
        <f>$I$5</f>
        <v>3.8489599999999999</v>
      </c>
      <c r="J294" s="2">
        <f>ROUND(F294*G294*(H294/I294),5)</f>
        <v>2.4451499999999999</v>
      </c>
      <c r="K294" s="2">
        <v>2.77169</v>
      </c>
      <c r="L294" s="2">
        <f>IF($J294=0,$K294,IF($K294=0,$J294,IF($J294&lt;$K294,$J294,ROUND(($J294*$L$5)+($K294*$L$4),5))))</f>
        <v>2.4451499999999999</v>
      </c>
      <c r="M294" s="49">
        <f>IFERROR(E294/L294,0)</f>
        <v>1.5613929615769995</v>
      </c>
      <c r="N294" s="38">
        <f>ROUNDDOWN(M294,2)</f>
        <v>1.56</v>
      </c>
      <c r="O294" s="50">
        <v>38.68</v>
      </c>
      <c r="P294" s="51">
        <f>IF(Y294="Y",Z294,O294)</f>
        <v>38.68</v>
      </c>
      <c r="Q294" s="25"/>
      <c r="S294" s="50">
        <v>38.68</v>
      </c>
      <c r="T294" s="50">
        <v>38.68</v>
      </c>
      <c r="U294" s="49">
        <f>IFERROR((T294-S294)/S294,0)</f>
        <v>0</v>
      </c>
      <c r="V294" s="2" t="str">
        <f>IF(U294&lt;-0.05,"Y","N")</f>
        <v>N</v>
      </c>
      <c r="W294" s="49">
        <f>IF(T294=0,0,(O294-T294)/T294)</f>
        <v>0</v>
      </c>
      <c r="X294" s="2" t="str">
        <f>IF(W294&lt;-0.05,"Y","N")</f>
        <v>N</v>
      </c>
      <c r="Y294" s="2" t="str">
        <f>IF(AND(V294="Y",X294="Y"),"Y","N")</f>
        <v>N</v>
      </c>
      <c r="Z294" s="51">
        <f>ROUNDUP(T294*0.95,2)</f>
        <v>36.75</v>
      </c>
      <c r="AC294" s="25"/>
      <c r="AE294" s="25"/>
    </row>
    <row r="295" spans="1:31">
      <c r="A295" s="34" t="s">
        <v>326</v>
      </c>
      <c r="B295" s="41">
        <v>6003917</v>
      </c>
      <c r="C295" s="41">
        <v>146042</v>
      </c>
      <c r="D295" s="41">
        <v>0</v>
      </c>
      <c r="E295" s="2">
        <v>3.3308399999999998</v>
      </c>
      <c r="F295" s="2">
        <f>$F$5</f>
        <v>0.71220000000000006</v>
      </c>
      <c r="G295" s="2">
        <v>4.0503600000000004</v>
      </c>
      <c r="H295" s="2">
        <f>$H$5</f>
        <v>3.79</v>
      </c>
      <c r="I295" s="2">
        <f>$I$5</f>
        <v>3.8489599999999999</v>
      </c>
      <c r="J295" s="2">
        <f>ROUND(F295*G295*(H295/I295),5)</f>
        <v>2.8404799999999999</v>
      </c>
      <c r="K295" s="2">
        <v>3.24586</v>
      </c>
      <c r="L295" s="2">
        <f>IF($J295=0,$K295,IF($K295=0,$J295,IF($J295&lt;$K295,$J295,ROUND(($J295*$L$5)+($K295*$L$4),5))))</f>
        <v>2.8404799999999999</v>
      </c>
      <c r="M295" s="49">
        <f>IFERROR(E295/L295,0)</f>
        <v>1.1726327944572748</v>
      </c>
      <c r="N295" s="38">
        <f>ROUNDDOWN(M295,2)</f>
        <v>1.17</v>
      </c>
      <c r="O295" s="50">
        <v>37.49</v>
      </c>
      <c r="P295" s="51">
        <f>IF(Y295="Y",Z295,O295)</f>
        <v>37.49</v>
      </c>
      <c r="Q295" s="25"/>
      <c r="S295" s="50">
        <v>38.68</v>
      </c>
      <c r="T295" s="50">
        <v>38.68</v>
      </c>
      <c r="U295" s="49">
        <f>IFERROR((T295-S295)/S295,0)</f>
        <v>0</v>
      </c>
      <c r="V295" s="2" t="str">
        <f>IF(U295&lt;-0.05,"Y","N")</f>
        <v>N</v>
      </c>
      <c r="W295" s="49">
        <f>IF(T295=0,0,(O295-T295)/T295)</f>
        <v>-3.0765253360909971E-2</v>
      </c>
      <c r="X295" s="2" t="str">
        <f>IF(W295&lt;-0.05,"Y","N")</f>
        <v>N</v>
      </c>
      <c r="Y295" s="2" t="str">
        <f>IF(AND(V295="Y",X295="Y"),"Y","N")</f>
        <v>N</v>
      </c>
      <c r="Z295" s="51">
        <f>ROUNDUP(T295*0.95,2)</f>
        <v>36.75</v>
      </c>
      <c r="AC295" s="25"/>
      <c r="AE295" s="25"/>
    </row>
    <row r="296" spans="1:31">
      <c r="A296" s="34" t="s">
        <v>327</v>
      </c>
      <c r="B296" s="41">
        <v>6000756</v>
      </c>
      <c r="C296" s="41">
        <v>146059</v>
      </c>
      <c r="D296" s="41">
        <v>0</v>
      </c>
      <c r="E296" s="2">
        <v>3.2290100000000002</v>
      </c>
      <c r="F296" s="2">
        <f>$F$5</f>
        <v>0.71220000000000006</v>
      </c>
      <c r="G296" s="2">
        <v>4.5460700000000003</v>
      </c>
      <c r="H296" s="2">
        <f>$H$5</f>
        <v>3.79</v>
      </c>
      <c r="I296" s="2">
        <f>$I$5</f>
        <v>3.8489599999999999</v>
      </c>
      <c r="J296" s="2">
        <f>ROUND(F296*G296*(H296/I296),5)</f>
        <v>3.18811</v>
      </c>
      <c r="K296" s="2">
        <v>3.2854800000000002</v>
      </c>
      <c r="L296" s="2">
        <f>IF($J296=0,$K296,IF($K296=0,$J296,IF($J296&lt;$K296,$J296,ROUND(($J296*$L$5)+($K296*$L$4),5))))</f>
        <v>3.18811</v>
      </c>
      <c r="M296" s="49">
        <f>IFERROR(E296/L296,0)</f>
        <v>1.0128289174463867</v>
      </c>
      <c r="N296" s="38">
        <f>ROUNDDOWN(M296,2)</f>
        <v>1.01</v>
      </c>
      <c r="O296" s="50">
        <v>31.53</v>
      </c>
      <c r="P296" s="51">
        <f>IF(Y296="Y",Z296,O296)</f>
        <v>31.53</v>
      </c>
      <c r="Q296" s="25"/>
      <c r="S296" s="50">
        <v>30.33</v>
      </c>
      <c r="T296" s="50">
        <v>31.53</v>
      </c>
      <c r="U296" s="49">
        <f>IFERROR((T296-S296)/S296,0)</f>
        <v>3.9564787339268145E-2</v>
      </c>
      <c r="V296" s="2" t="str">
        <f>IF(U296&lt;-0.05,"Y","N")</f>
        <v>N</v>
      </c>
      <c r="W296" s="49">
        <f>IF(T296=0,0,(O296-T296)/T296)</f>
        <v>0</v>
      </c>
      <c r="X296" s="2" t="str">
        <f>IF(W296&lt;-0.05,"Y","N")</f>
        <v>N</v>
      </c>
      <c r="Y296" s="2" t="str">
        <f>IF(AND(V296="Y",X296="Y"),"Y","N")</f>
        <v>N</v>
      </c>
      <c r="Z296" s="51">
        <f>ROUNDUP(T296*0.95,2)</f>
        <v>29.96</v>
      </c>
      <c r="AC296" s="25"/>
      <c r="AE296" s="25"/>
    </row>
    <row r="297" spans="1:31">
      <c r="A297" s="52" t="s">
        <v>328</v>
      </c>
      <c r="B297" s="53">
        <v>6000780</v>
      </c>
      <c r="C297" s="53">
        <v>145952</v>
      </c>
      <c r="D297" s="53">
        <v>0</v>
      </c>
      <c r="E297" s="54">
        <v>3.1518000000000002</v>
      </c>
      <c r="F297" s="54">
        <f>$F$5</f>
        <v>0.71220000000000006</v>
      </c>
      <c r="G297" s="54">
        <v>4.5850600000000004</v>
      </c>
      <c r="H297" s="54">
        <f>$H$5</f>
        <v>3.79</v>
      </c>
      <c r="I297" s="54">
        <f>$I$5</f>
        <v>3.8489599999999999</v>
      </c>
      <c r="J297" s="54">
        <f>ROUND(F297*G297*(H297/I297),5)</f>
        <v>3.2154600000000002</v>
      </c>
      <c r="K297" s="54">
        <v>2.9723899999999999</v>
      </c>
      <c r="L297" s="54">
        <f>IF($J297=0,$K297,IF($K297=0,$J297,IF($J297&lt;$K297,$J297,ROUND(($J297*$L$5)+($K297*$L$4),5))))</f>
        <v>3.2154600000000002</v>
      </c>
      <c r="M297" s="55">
        <f>IFERROR(E297/L297,0)</f>
        <v>0.98020189957268944</v>
      </c>
      <c r="N297" s="56">
        <f>ROUNDDOWN(M297,2)</f>
        <v>0.98</v>
      </c>
      <c r="O297" s="57">
        <v>29.68</v>
      </c>
      <c r="P297" s="58">
        <f>IF(Y297="Y",Z297,O297)</f>
        <v>29.68</v>
      </c>
      <c r="Q297" s="25"/>
      <c r="S297" s="57">
        <v>37.04</v>
      </c>
      <c r="T297" s="57">
        <v>36.74</v>
      </c>
      <c r="U297" s="55">
        <f>IFERROR((T297-S297)/S297,0)</f>
        <v>-8.0993520518357759E-3</v>
      </c>
      <c r="V297" s="54" t="str">
        <f>IF(U297&lt;-0.05,"Y","N")</f>
        <v>N</v>
      </c>
      <c r="W297" s="55">
        <f>IF(T297=0,0,(O297-T297)/T297)</f>
        <v>-0.19216113228089282</v>
      </c>
      <c r="X297" s="54" t="str">
        <f>IF(W297&lt;-0.05,"Y","N")</f>
        <v>Y</v>
      </c>
      <c r="Y297" s="54" t="str">
        <f>IF(AND(V297="Y",X297="Y"),"Y","N")</f>
        <v>N</v>
      </c>
      <c r="Z297" s="58">
        <f>ROUNDUP(T297*0.95,2)</f>
        <v>34.909999999999997</v>
      </c>
      <c r="AC297" s="25"/>
      <c r="AE297" s="25"/>
    </row>
    <row r="298" spans="1:31">
      <c r="A298" s="42" t="s">
        <v>329</v>
      </c>
      <c r="B298" s="43">
        <v>6004261</v>
      </c>
      <c r="C298" s="43">
        <v>145016</v>
      </c>
      <c r="D298" s="43">
        <v>0</v>
      </c>
      <c r="E298" s="44">
        <v>3.2158600000000002</v>
      </c>
      <c r="F298" s="44">
        <f>$F$5</f>
        <v>0.71220000000000006</v>
      </c>
      <c r="G298" s="44">
        <v>5.1905799999999997</v>
      </c>
      <c r="H298" s="44">
        <f>$H$5</f>
        <v>3.79</v>
      </c>
      <c r="I298" s="44">
        <f>$I$5</f>
        <v>3.8489599999999999</v>
      </c>
      <c r="J298" s="44">
        <f>ROUND(F298*G298*(H298/I298),5)</f>
        <v>3.6400999999999999</v>
      </c>
      <c r="K298" s="44">
        <v>2.99377</v>
      </c>
      <c r="L298" s="44">
        <f>IF($J298=0,$K298,IF($K298=0,$J298,IF($J298&lt;$K298,$J298,ROUND(($J298*$L$5)+($K298*$L$4),5))))</f>
        <v>3.6400999999999999</v>
      </c>
      <c r="M298" s="45">
        <f>IFERROR(E298/L298,0)</f>
        <v>0.88345375127056958</v>
      </c>
      <c r="N298" s="46">
        <f>ROUNDDOWN(M298,2)</f>
        <v>0.88</v>
      </c>
      <c r="O298" s="47">
        <v>22.69</v>
      </c>
      <c r="P298" s="48">
        <f>IF(Y298="Y",Z298,O298)</f>
        <v>22.69</v>
      </c>
      <c r="Q298" s="25"/>
      <c r="S298" s="47">
        <v>34.26</v>
      </c>
      <c r="T298" s="47">
        <v>34.26</v>
      </c>
      <c r="U298" s="45">
        <f>IFERROR((T298-S298)/S298,0)</f>
        <v>0</v>
      </c>
      <c r="V298" s="44" t="str">
        <f>IF(U298&lt;-0.05,"Y","N")</f>
        <v>N</v>
      </c>
      <c r="W298" s="45">
        <f>IF(T298=0,0,(O298-T298)/T298)</f>
        <v>-0.33771161704611785</v>
      </c>
      <c r="X298" s="44" t="str">
        <f>IF(W298&lt;-0.05,"Y","N")</f>
        <v>Y</v>
      </c>
      <c r="Y298" s="44" t="str">
        <f>IF(AND(V298="Y",X298="Y"),"Y","N")</f>
        <v>N</v>
      </c>
      <c r="Z298" s="48">
        <f>ROUNDUP(T298*0.95,2)</f>
        <v>32.549999999999997</v>
      </c>
      <c r="AC298" s="25"/>
      <c r="AE298" s="25"/>
    </row>
    <row r="299" spans="1:31">
      <c r="A299" s="34" t="s">
        <v>330</v>
      </c>
      <c r="B299" s="41">
        <v>6000723</v>
      </c>
      <c r="C299" s="41">
        <v>145456</v>
      </c>
      <c r="D299" s="41">
        <v>0</v>
      </c>
      <c r="E299" s="2">
        <v>3.3178399999999999</v>
      </c>
      <c r="F299" s="2">
        <f>$F$5</f>
        <v>0.71220000000000006</v>
      </c>
      <c r="G299" s="2">
        <v>5.25753</v>
      </c>
      <c r="H299" s="2">
        <f>$H$5</f>
        <v>3.79</v>
      </c>
      <c r="I299" s="2">
        <f>$I$5</f>
        <v>3.8489599999999999</v>
      </c>
      <c r="J299" s="2">
        <f>ROUND(F299*G299*(H299/I299),5)</f>
        <v>3.6870500000000002</v>
      </c>
      <c r="K299" s="2">
        <v>3.3207</v>
      </c>
      <c r="L299" s="2">
        <f>IF($J299=0,$K299,IF($K299=0,$J299,IF($J299&lt;$K299,$J299,ROUND(($J299*$L$5)+($K299*$L$4),5))))</f>
        <v>3.6870500000000002</v>
      </c>
      <c r="M299" s="49">
        <f>IFERROR(E299/L299,0)</f>
        <v>0.89986303413297886</v>
      </c>
      <c r="N299" s="38">
        <f>ROUNDDOWN(M299,2)</f>
        <v>0.89</v>
      </c>
      <c r="O299" s="50">
        <v>23.46</v>
      </c>
      <c r="P299" s="51">
        <f>IF(Y299="Y",Z299,O299)</f>
        <v>23.46</v>
      </c>
      <c r="Q299" s="25"/>
      <c r="S299" s="50">
        <v>28.38</v>
      </c>
      <c r="T299" s="50">
        <v>37.340000000000003</v>
      </c>
      <c r="U299" s="49">
        <f>IFERROR((T299-S299)/S299,0)</f>
        <v>0.31571529245947866</v>
      </c>
      <c r="V299" s="2" t="str">
        <f>IF(U299&lt;-0.05,"Y","N")</f>
        <v>N</v>
      </c>
      <c r="W299" s="49">
        <f>IF(T299=0,0,(O299-T299)/T299)</f>
        <v>-0.37171933583288702</v>
      </c>
      <c r="X299" s="2" t="str">
        <f>IF(W299&lt;-0.05,"Y","N")</f>
        <v>Y</v>
      </c>
      <c r="Y299" s="2" t="str">
        <f>IF(AND(V299="Y",X299="Y"),"Y","N")</f>
        <v>N</v>
      </c>
      <c r="Z299" s="51">
        <f>ROUNDUP(T299*0.95,2)</f>
        <v>35.479999999999997</v>
      </c>
      <c r="AC299" s="25"/>
      <c r="AE299" s="25"/>
    </row>
    <row r="300" spans="1:31">
      <c r="A300" s="34" t="s">
        <v>331</v>
      </c>
      <c r="B300" s="41">
        <v>6007199</v>
      </c>
      <c r="C300" s="41">
        <v>145058</v>
      </c>
      <c r="D300" s="41">
        <v>0</v>
      </c>
      <c r="E300" s="2">
        <v>2.7948499999999998</v>
      </c>
      <c r="F300" s="2">
        <f>$F$5</f>
        <v>0.71220000000000006</v>
      </c>
      <c r="G300" s="2">
        <v>5.0234800000000002</v>
      </c>
      <c r="H300" s="2">
        <f>$H$5</f>
        <v>3.79</v>
      </c>
      <c r="I300" s="2">
        <f>$I$5</f>
        <v>3.8489599999999999</v>
      </c>
      <c r="J300" s="2">
        <f>ROUND(F300*G300*(H300/I300),5)</f>
        <v>3.5229200000000001</v>
      </c>
      <c r="K300" s="2">
        <v>3.25773</v>
      </c>
      <c r="L300" s="2">
        <f>IF($J300=0,$K300,IF($K300=0,$J300,IF($J300&lt;$K300,$J300,ROUND(($J300*$L$5)+($K300*$L$4),5))))</f>
        <v>3.5229200000000001</v>
      </c>
      <c r="M300" s="49">
        <f>IFERROR(E300/L300,0)</f>
        <v>0.793333371180725</v>
      </c>
      <c r="N300" s="38">
        <f>ROUNDDOWN(M300,2)</f>
        <v>0.79</v>
      </c>
      <c r="O300" s="50">
        <v>15.77</v>
      </c>
      <c r="P300" s="51">
        <f>IF(Y300="Y",Z300,O300)</f>
        <v>18.62</v>
      </c>
      <c r="Q300" s="25"/>
      <c r="S300" s="50">
        <v>22.69</v>
      </c>
      <c r="T300" s="50">
        <v>19.600000000000001</v>
      </c>
      <c r="U300" s="49">
        <f>IFERROR((T300-S300)/S300,0)</f>
        <v>-0.13618334067871307</v>
      </c>
      <c r="V300" s="2" t="str">
        <f>IF(U300&lt;-0.05,"Y","N")</f>
        <v>Y</v>
      </c>
      <c r="W300" s="49">
        <f>IF(T300=0,0,(O300-T300)/T300)</f>
        <v>-0.19540816326530619</v>
      </c>
      <c r="X300" s="2" t="str">
        <f>IF(W300&lt;-0.05,"Y","N")</f>
        <v>Y</v>
      </c>
      <c r="Y300" s="2" t="str">
        <f>IF(AND(V300="Y",X300="Y"),"Y","N")</f>
        <v>Y</v>
      </c>
      <c r="Z300" s="51">
        <f>ROUNDUP(T300*0.95,2)</f>
        <v>18.62</v>
      </c>
      <c r="AC300" s="25"/>
      <c r="AE300" s="25"/>
    </row>
    <row r="301" spans="1:31">
      <c r="A301" s="34" t="s">
        <v>332</v>
      </c>
      <c r="B301" s="41">
        <v>6002083</v>
      </c>
      <c r="C301" s="41">
        <v>145452</v>
      </c>
      <c r="D301" s="41">
        <v>0</v>
      </c>
      <c r="E301" s="2">
        <v>2.9964499999999998</v>
      </c>
      <c r="F301" s="2">
        <f>$F$5</f>
        <v>0.71220000000000006</v>
      </c>
      <c r="G301" s="2">
        <v>5.3944299999999998</v>
      </c>
      <c r="H301" s="2">
        <f>$H$5</f>
        <v>3.79</v>
      </c>
      <c r="I301" s="2">
        <f>$I$5</f>
        <v>3.8489599999999999</v>
      </c>
      <c r="J301" s="2">
        <f>ROUND(F301*G301*(H301/I301),5)</f>
        <v>3.7830599999999999</v>
      </c>
      <c r="K301" s="2">
        <v>3.3487</v>
      </c>
      <c r="L301" s="2">
        <f>IF($J301=0,$K301,IF($K301=0,$J301,IF($J301&lt;$K301,$J301,ROUND(($J301*$L$5)+($K301*$L$4),5))))</f>
        <v>3.7830599999999999</v>
      </c>
      <c r="M301" s="49">
        <f>IFERROR(E301/L301,0)</f>
        <v>0.79207044033137197</v>
      </c>
      <c r="N301" s="38">
        <f>ROUNDDOWN(M301,2)</f>
        <v>0.79</v>
      </c>
      <c r="O301" s="50">
        <v>15.77</v>
      </c>
      <c r="P301" s="51">
        <f>IF(Y301="Y",Z301,O301)</f>
        <v>16.430000000000003</v>
      </c>
      <c r="Q301" s="25"/>
      <c r="S301" s="50">
        <v>21.15</v>
      </c>
      <c r="T301" s="50">
        <v>17.29</v>
      </c>
      <c r="U301" s="49">
        <f>IFERROR((T301-S301)/S301,0)</f>
        <v>-0.18250591016548462</v>
      </c>
      <c r="V301" s="2" t="str">
        <f>IF(U301&lt;-0.05,"Y","N")</f>
        <v>Y</v>
      </c>
      <c r="W301" s="49">
        <f>IF(T301=0,0,(O301-T301)/T301)</f>
        <v>-8.7912087912087891E-2</v>
      </c>
      <c r="X301" s="2" t="str">
        <f>IF(W301&lt;-0.05,"Y","N")</f>
        <v>Y</v>
      </c>
      <c r="Y301" s="2" t="str">
        <f>IF(AND(V301="Y",X301="Y"),"Y","N")</f>
        <v>Y</v>
      </c>
      <c r="Z301" s="51">
        <f>ROUNDUP(T301*0.95,2)</f>
        <v>16.430000000000003</v>
      </c>
      <c r="AC301" s="25"/>
      <c r="AE301" s="25"/>
    </row>
    <row r="302" spans="1:31">
      <c r="A302" s="52" t="s">
        <v>333</v>
      </c>
      <c r="B302" s="53">
        <v>6005920</v>
      </c>
      <c r="C302" s="53">
        <v>145319</v>
      </c>
      <c r="D302" s="53">
        <v>0</v>
      </c>
      <c r="E302" s="54">
        <v>2.84483</v>
      </c>
      <c r="F302" s="54">
        <f>$F$5</f>
        <v>0.71220000000000006</v>
      </c>
      <c r="G302" s="54">
        <v>5.0573199999999998</v>
      </c>
      <c r="H302" s="54">
        <f>$H$5</f>
        <v>3.79</v>
      </c>
      <c r="I302" s="54">
        <f>$I$5</f>
        <v>3.8489599999999999</v>
      </c>
      <c r="J302" s="54">
        <f>ROUND(F302*G302*(H302/I302),5)</f>
        <v>3.5466500000000001</v>
      </c>
      <c r="K302" s="54">
        <v>3.1041400000000001</v>
      </c>
      <c r="L302" s="54">
        <f>IF($J302=0,$K302,IF($K302=0,$J302,IF($J302&lt;$K302,$J302,ROUND(($J302*$L$5)+($K302*$L$4),5))))</f>
        <v>3.5466500000000001</v>
      </c>
      <c r="M302" s="55">
        <f>IFERROR(E302/L302,0)</f>
        <v>0.80211749115362385</v>
      </c>
      <c r="N302" s="56">
        <f>ROUNDDOWN(M302,2)</f>
        <v>0.8</v>
      </c>
      <c r="O302" s="57">
        <v>16.52</v>
      </c>
      <c r="P302" s="58">
        <f>IF(Y302="Y",Z302,O302)</f>
        <v>16.52</v>
      </c>
      <c r="Q302" s="25"/>
      <c r="S302" s="57">
        <v>20.37</v>
      </c>
      <c r="T302" s="57">
        <v>15.02</v>
      </c>
      <c r="U302" s="55">
        <f>IFERROR((T302-S302)/S302,0)</f>
        <v>-0.26264113892979879</v>
      </c>
      <c r="V302" s="54" t="str">
        <f>IF(U302&lt;-0.05,"Y","N")</f>
        <v>Y</v>
      </c>
      <c r="W302" s="55">
        <f>IF(T302=0,0,(O302-T302)/T302)</f>
        <v>9.9866844207723043E-2</v>
      </c>
      <c r="X302" s="54" t="str">
        <f>IF(W302&lt;-0.05,"Y","N")</f>
        <v>N</v>
      </c>
      <c r="Y302" s="54" t="str">
        <f>IF(AND(V302="Y",X302="Y"),"Y","N")</f>
        <v>N</v>
      </c>
      <c r="Z302" s="58">
        <f>ROUNDUP(T302*0.95,2)</f>
        <v>14.27</v>
      </c>
      <c r="AC302" s="25"/>
      <c r="AE302" s="25"/>
    </row>
    <row r="303" spans="1:31">
      <c r="A303" s="42" t="s">
        <v>334</v>
      </c>
      <c r="B303" s="43">
        <v>6006902</v>
      </c>
      <c r="C303" s="43">
        <v>145447</v>
      </c>
      <c r="D303" s="43">
        <v>0</v>
      </c>
      <c r="E303" s="44">
        <v>3.3465199999999999</v>
      </c>
      <c r="F303" s="44">
        <f>$F$5</f>
        <v>0.71220000000000006</v>
      </c>
      <c r="G303" s="44">
        <v>5.5201500000000001</v>
      </c>
      <c r="H303" s="44">
        <f>$H$5</f>
        <v>3.79</v>
      </c>
      <c r="I303" s="44">
        <f>$I$5</f>
        <v>3.8489599999999999</v>
      </c>
      <c r="J303" s="44">
        <f>ROUND(F303*G303*(H303/I303),5)</f>
        <v>3.8712300000000002</v>
      </c>
      <c r="K303" s="44">
        <v>3.6804899999999998</v>
      </c>
      <c r="L303" s="44">
        <f>IF($J303=0,$K303,IF($K303=0,$J303,IF($J303&lt;$K303,$J303,ROUND(($J303*$L$5)+($K303*$L$4),5))))</f>
        <v>3.8712300000000002</v>
      </c>
      <c r="M303" s="45">
        <f>IFERROR(E303/L303,0)</f>
        <v>0.8644590995626712</v>
      </c>
      <c r="N303" s="46">
        <f>ROUNDDOWN(M303,2)</f>
        <v>0.86</v>
      </c>
      <c r="O303" s="47">
        <v>21.15</v>
      </c>
      <c r="P303" s="48">
        <f>IF(Y303="Y",Z303,O303)</f>
        <v>21.15</v>
      </c>
      <c r="Q303" s="25"/>
      <c r="S303" s="47">
        <v>25</v>
      </c>
      <c r="T303" s="47">
        <v>23.75</v>
      </c>
      <c r="U303" s="45">
        <f>IFERROR((T303-S303)/S303,0)</f>
        <v>-0.05</v>
      </c>
      <c r="V303" s="44" t="str">
        <f>IF(U303&lt;-0.05,"Y","N")</f>
        <v>N</v>
      </c>
      <c r="W303" s="45">
        <f>IF(T303=0,0,(O303-T303)/T303)</f>
        <v>-0.10947368421052638</v>
      </c>
      <c r="X303" s="44" t="str">
        <f>IF(W303&lt;-0.05,"Y","N")</f>
        <v>Y</v>
      </c>
      <c r="Y303" s="44" t="str">
        <f>IF(AND(V303="Y",X303="Y"),"Y","N")</f>
        <v>N</v>
      </c>
      <c r="Z303" s="48">
        <f>ROUNDUP(T303*0.95,2)</f>
        <v>22.57</v>
      </c>
      <c r="AC303" s="25"/>
      <c r="AE303" s="25"/>
    </row>
    <row r="304" spans="1:31">
      <c r="A304" s="34" t="s">
        <v>335</v>
      </c>
      <c r="B304" s="41">
        <v>6003560</v>
      </c>
      <c r="C304" s="41">
        <v>145911</v>
      </c>
      <c r="D304" s="41">
        <v>0</v>
      </c>
      <c r="E304" s="2">
        <v>3.3994599999999999</v>
      </c>
      <c r="F304" s="2">
        <f>$F$5</f>
        <v>0.71220000000000006</v>
      </c>
      <c r="G304" s="2">
        <v>5.3266299999999998</v>
      </c>
      <c r="H304" s="2">
        <f>$H$5</f>
        <v>3.79</v>
      </c>
      <c r="I304" s="2">
        <f>$I$5</f>
        <v>3.8489599999999999</v>
      </c>
      <c r="J304" s="2">
        <f>ROUND(F304*G304*(H304/I304),5)</f>
        <v>3.7355100000000001</v>
      </c>
      <c r="K304" s="2">
        <v>3.16256</v>
      </c>
      <c r="L304" s="2">
        <f>IF($J304=0,$K304,IF($K304=0,$J304,IF($J304&lt;$K304,$J304,ROUND(($J304*$L$5)+($K304*$L$4),5))))</f>
        <v>3.7355100000000001</v>
      </c>
      <c r="M304" s="49">
        <f>IFERROR(E304/L304,0)</f>
        <v>0.91003905758517578</v>
      </c>
      <c r="N304" s="38">
        <f>ROUNDDOWN(M304,2)</f>
        <v>0.91</v>
      </c>
      <c r="O304" s="50">
        <v>25</v>
      </c>
      <c r="P304" s="51">
        <f>IF(Y304="Y",Z304,O304)</f>
        <v>25</v>
      </c>
      <c r="Q304" s="25"/>
      <c r="S304" s="50">
        <v>36.44</v>
      </c>
      <c r="T304" s="50">
        <v>37.78</v>
      </c>
      <c r="U304" s="49">
        <f>IFERROR((T304-S304)/S304,0)</f>
        <v>3.6772777167947406E-2</v>
      </c>
      <c r="V304" s="2" t="str">
        <f>IF(U304&lt;-0.05,"Y","N")</f>
        <v>N</v>
      </c>
      <c r="W304" s="49">
        <f>IF(T304=0,0,(O304-T304)/T304)</f>
        <v>-0.33827421916357864</v>
      </c>
      <c r="X304" s="2" t="str">
        <f>IF(W304&lt;-0.05,"Y","N")</f>
        <v>Y</v>
      </c>
      <c r="Y304" s="2" t="str">
        <f>IF(AND(V304="Y",X304="Y"),"Y","N")</f>
        <v>N</v>
      </c>
      <c r="Z304" s="51">
        <f>ROUNDUP(T304*0.95,2)</f>
        <v>35.9</v>
      </c>
      <c r="AC304" s="25"/>
      <c r="AE304" s="25"/>
    </row>
    <row r="305" spans="1:31">
      <c r="A305" s="34" t="s">
        <v>336</v>
      </c>
      <c r="B305" s="41">
        <v>6000681</v>
      </c>
      <c r="C305" s="41">
        <v>145367</v>
      </c>
      <c r="D305" s="41">
        <v>0</v>
      </c>
      <c r="E305" s="2">
        <v>2.66574</v>
      </c>
      <c r="F305" s="2">
        <f>$F$5</f>
        <v>0.71220000000000006</v>
      </c>
      <c r="G305" s="2">
        <v>5.94794</v>
      </c>
      <c r="H305" s="2">
        <f>$H$5</f>
        <v>3.79</v>
      </c>
      <c r="I305" s="2">
        <f>$I$5</f>
        <v>3.8489599999999999</v>
      </c>
      <c r="J305" s="2">
        <f>ROUND(F305*G305*(H305/I305),5)</f>
        <v>4.1712300000000004</v>
      </c>
      <c r="K305" s="2">
        <v>2.9915400000000001</v>
      </c>
      <c r="L305" s="2">
        <f>IF($J305=0,$K305,IF($K305=0,$J305,IF($J305&lt;$K305,$J305,ROUND(($J305*$L$5)+($K305*$L$4),5))))</f>
        <v>4.1712300000000004</v>
      </c>
      <c r="M305" s="49">
        <f>IFERROR(E305/L305,0)</f>
        <v>0.63907768212253935</v>
      </c>
      <c r="N305" s="38">
        <f>ROUNDDOWN(M305,2)</f>
        <v>0.63</v>
      </c>
      <c r="O305" s="50">
        <v>0</v>
      </c>
      <c r="P305" s="51">
        <f>IF(Y305="Y",Z305,O305)</f>
        <v>0</v>
      </c>
      <c r="Q305" s="25"/>
      <c r="S305" s="50">
        <v>25</v>
      </c>
      <c r="T305" s="50">
        <v>23.75</v>
      </c>
      <c r="U305" s="49">
        <f>IFERROR((T305-S305)/S305,0)</f>
        <v>-0.05</v>
      </c>
      <c r="V305" s="2" t="str">
        <f>IF(U305&lt;-0.05,"Y","N")</f>
        <v>N</v>
      </c>
      <c r="W305" s="49">
        <f>IF(T305=0,0,(O305-T305)/T305)</f>
        <v>-1</v>
      </c>
      <c r="X305" s="2" t="str">
        <f>IF(W305&lt;-0.05,"Y","N")</f>
        <v>Y</v>
      </c>
      <c r="Y305" s="2" t="str">
        <f>IF(AND(V305="Y",X305="Y"),"Y","N")</f>
        <v>N</v>
      </c>
      <c r="Z305" s="51">
        <f>ROUNDUP(T305*0.95,2)</f>
        <v>22.57</v>
      </c>
      <c r="AC305" s="25"/>
      <c r="AE305" s="25"/>
    </row>
    <row r="306" spans="1:31">
      <c r="A306" s="34" t="s">
        <v>337</v>
      </c>
      <c r="B306" s="41">
        <v>6004592</v>
      </c>
      <c r="C306" s="41">
        <v>145470</v>
      </c>
      <c r="D306" s="41">
        <v>0</v>
      </c>
      <c r="E306" s="2">
        <v>3.0473400000000002</v>
      </c>
      <c r="F306" s="2">
        <f>$F$5</f>
        <v>0.71220000000000006</v>
      </c>
      <c r="G306" s="2">
        <v>3.5976900000000001</v>
      </c>
      <c r="H306" s="2">
        <f>$H$5</f>
        <v>3.79</v>
      </c>
      <c r="I306" s="2">
        <f>$I$5</f>
        <v>3.8489599999999999</v>
      </c>
      <c r="J306" s="2">
        <f>ROUND(F306*G306*(H306/I306),5)</f>
        <v>2.5230199999999998</v>
      </c>
      <c r="K306" s="2">
        <v>3.1095899999999999</v>
      </c>
      <c r="L306" s="2">
        <f>IF($J306=0,$K306,IF($K306=0,$J306,IF($J306&lt;$K306,$J306,ROUND(($J306*$L$5)+($K306*$L$4),5))))</f>
        <v>2.5230199999999998</v>
      </c>
      <c r="M306" s="49">
        <f>IFERROR(E306/L306,0)</f>
        <v>1.207814444594177</v>
      </c>
      <c r="N306" s="38">
        <f>ROUNDDOWN(M306,2)</f>
        <v>1.2</v>
      </c>
      <c r="O306" s="50">
        <v>37.93</v>
      </c>
      <c r="P306" s="51">
        <f>IF(Y306="Y",Z306,O306)</f>
        <v>37.93</v>
      </c>
      <c r="Q306" s="25"/>
      <c r="S306" s="50">
        <v>36.590000000000003</v>
      </c>
      <c r="T306" s="50">
        <v>37.49</v>
      </c>
      <c r="U306" s="49">
        <f>IFERROR((T306-S306)/S306,0)</f>
        <v>2.4596884394643304E-2</v>
      </c>
      <c r="V306" s="2" t="str">
        <f>IF(U306&lt;-0.05,"Y","N")</f>
        <v>N</v>
      </c>
      <c r="W306" s="49">
        <f>IF(T306=0,0,(O306-T306)/T306)</f>
        <v>1.173646305681509E-2</v>
      </c>
      <c r="X306" s="2" t="str">
        <f>IF(W306&lt;-0.05,"Y","N")</f>
        <v>N</v>
      </c>
      <c r="Y306" s="2" t="str">
        <f>IF(AND(V306="Y",X306="Y"),"Y","N")</f>
        <v>N</v>
      </c>
      <c r="Z306" s="51">
        <f>ROUNDUP(T306*0.95,2)</f>
        <v>35.619999999999997</v>
      </c>
      <c r="AC306" s="25"/>
      <c r="AE306" s="25"/>
    </row>
    <row r="307" spans="1:31">
      <c r="A307" s="52" t="s">
        <v>338</v>
      </c>
      <c r="B307" s="53">
        <v>6000699</v>
      </c>
      <c r="C307" s="53">
        <v>145271</v>
      </c>
      <c r="D307" s="53">
        <v>0</v>
      </c>
      <c r="E307" s="54">
        <v>2.8568099999999998</v>
      </c>
      <c r="F307" s="54">
        <f>$F$5</f>
        <v>0.71220000000000006</v>
      </c>
      <c r="G307" s="54">
        <v>4.4324000000000003</v>
      </c>
      <c r="H307" s="54">
        <f>$H$5</f>
        <v>3.79</v>
      </c>
      <c r="I307" s="54">
        <f>$I$5</f>
        <v>3.8489599999999999</v>
      </c>
      <c r="J307" s="54">
        <f>ROUND(F307*G307*(H307/I307),5)</f>
        <v>3.1084000000000001</v>
      </c>
      <c r="K307" s="54">
        <v>3.0015900000000002</v>
      </c>
      <c r="L307" s="54">
        <f>IF($J307=0,$K307,IF($K307=0,$J307,IF($J307&lt;$K307,$J307,ROUND(($J307*$L$5)+($K307*$L$4),5))))</f>
        <v>3.1084000000000001</v>
      </c>
      <c r="M307" s="55">
        <f>IFERROR(E307/L307,0)</f>
        <v>0.91906125337794353</v>
      </c>
      <c r="N307" s="56">
        <f>ROUNDDOWN(M307,2)</f>
        <v>0.91</v>
      </c>
      <c r="O307" s="57">
        <v>25</v>
      </c>
      <c r="P307" s="58">
        <f>IF(Y307="Y",Z307,O307)</f>
        <v>25</v>
      </c>
      <c r="Q307" s="25"/>
      <c r="S307" s="57">
        <v>28.38</v>
      </c>
      <c r="T307" s="57">
        <v>30.98</v>
      </c>
      <c r="U307" s="55">
        <f>IFERROR((T307-S307)/S307,0)</f>
        <v>9.1613812544045159E-2</v>
      </c>
      <c r="V307" s="54" t="str">
        <f>IF(U307&lt;-0.05,"Y","N")</f>
        <v>N</v>
      </c>
      <c r="W307" s="55">
        <f>IF(T307=0,0,(O307-T307)/T307)</f>
        <v>-0.19302775984506135</v>
      </c>
      <c r="X307" s="54" t="str">
        <f>IF(W307&lt;-0.05,"Y","N")</f>
        <v>Y</v>
      </c>
      <c r="Y307" s="54" t="str">
        <f>IF(AND(V307="Y",X307="Y"),"Y","N")</f>
        <v>N</v>
      </c>
      <c r="Z307" s="58">
        <f>ROUNDUP(T307*0.95,2)</f>
        <v>29.44</v>
      </c>
      <c r="AC307" s="25"/>
      <c r="AE307" s="25"/>
    </row>
    <row r="308" spans="1:31">
      <c r="A308" s="42" t="s">
        <v>339</v>
      </c>
      <c r="B308" s="43">
        <v>6004253</v>
      </c>
      <c r="C308" s="43">
        <v>145151</v>
      </c>
      <c r="D308" s="43">
        <v>0</v>
      </c>
      <c r="E308" s="44">
        <v>3.5817000000000001</v>
      </c>
      <c r="F308" s="44">
        <f>$F$5</f>
        <v>0.71220000000000006</v>
      </c>
      <c r="G308" s="44">
        <v>5.1154599999999997</v>
      </c>
      <c r="H308" s="44">
        <f>$H$5</f>
        <v>3.79</v>
      </c>
      <c r="I308" s="44">
        <f>$I$5</f>
        <v>3.8489599999999999</v>
      </c>
      <c r="J308" s="44">
        <f>ROUND(F308*G308*(H308/I308),5)</f>
        <v>3.5874199999999998</v>
      </c>
      <c r="K308" s="44">
        <v>3.3838300000000001</v>
      </c>
      <c r="L308" s="44">
        <f>IF($J308=0,$K308,IF($K308=0,$J308,IF($J308&lt;$K308,$J308,ROUND(($J308*$L$5)+($K308*$L$4),5))))</f>
        <v>3.5874199999999998</v>
      </c>
      <c r="M308" s="45">
        <f>IFERROR(E308/L308,0)</f>
        <v>0.99840553935697529</v>
      </c>
      <c r="N308" s="46">
        <f>ROUNDDOWN(M308,2)</f>
        <v>0.99</v>
      </c>
      <c r="O308" s="47">
        <v>30.33</v>
      </c>
      <c r="P308" s="48">
        <f>IF(Y308="Y",Z308,O308)</f>
        <v>34.1</v>
      </c>
      <c r="Q308" s="25"/>
      <c r="S308" s="47">
        <v>38.08</v>
      </c>
      <c r="T308" s="47">
        <v>35.89</v>
      </c>
      <c r="U308" s="45">
        <f>IFERROR((T308-S308)/S308,0)</f>
        <v>-5.7510504201680614E-2</v>
      </c>
      <c r="V308" s="44" t="str">
        <f>IF(U308&lt;-0.05,"Y","N")</f>
        <v>Y</v>
      </c>
      <c r="W308" s="45">
        <f>IF(T308=0,0,(O308-T308)/T308)</f>
        <v>-0.15491780440234054</v>
      </c>
      <c r="X308" s="44" t="str">
        <f>IF(W308&lt;-0.05,"Y","N")</f>
        <v>Y</v>
      </c>
      <c r="Y308" s="44" t="str">
        <f>IF(AND(V308="Y",X308="Y"),"Y","N")</f>
        <v>Y</v>
      </c>
      <c r="Z308" s="48">
        <f>ROUNDUP(T308*0.95,2)</f>
        <v>34.1</v>
      </c>
      <c r="AC308" s="25"/>
      <c r="AE308" s="25"/>
    </row>
    <row r="309" spans="1:31">
      <c r="A309" s="34" t="s">
        <v>340</v>
      </c>
      <c r="B309" s="41">
        <v>6010128</v>
      </c>
      <c r="C309" s="41">
        <v>145546</v>
      </c>
      <c r="D309" s="41">
        <v>0</v>
      </c>
      <c r="E309" s="2">
        <v>3.29745</v>
      </c>
      <c r="F309" s="2">
        <f>$F$5</f>
        <v>0.71220000000000006</v>
      </c>
      <c r="G309" s="2">
        <v>4.4554299999999998</v>
      </c>
      <c r="H309" s="2">
        <f>$H$5</f>
        <v>3.79</v>
      </c>
      <c r="I309" s="2">
        <f>$I$5</f>
        <v>3.8489599999999999</v>
      </c>
      <c r="J309" s="2">
        <f>ROUND(F309*G309*(H309/I309),5)</f>
        <v>3.1245500000000002</v>
      </c>
      <c r="K309" s="2">
        <v>3.1423399999999999</v>
      </c>
      <c r="L309" s="2">
        <f>IF($J309=0,$K309,IF($K309=0,$J309,IF($J309&lt;$K309,$J309,ROUND(($J309*$L$5)+($K309*$L$4),5))))</f>
        <v>3.1245500000000002</v>
      </c>
      <c r="M309" s="49">
        <f>IFERROR(E309/L309,0)</f>
        <v>1.0553359683794465</v>
      </c>
      <c r="N309" s="38">
        <f>ROUNDDOWN(M309,2)</f>
        <v>1.05</v>
      </c>
      <c r="O309" s="50">
        <v>33.71</v>
      </c>
      <c r="P309" s="51">
        <f>IF(Y309="Y",Z309,O309)</f>
        <v>33.71</v>
      </c>
      <c r="Q309" s="25"/>
      <c r="S309" s="50">
        <v>37.78</v>
      </c>
      <c r="T309" s="50">
        <v>36.44</v>
      </c>
      <c r="U309" s="49">
        <f>IFERROR((T309-S309)/S309,0)</f>
        <v>-3.5468501852832277E-2</v>
      </c>
      <c r="V309" s="2" t="str">
        <f>IF(U309&lt;-0.05,"Y","N")</f>
        <v>N</v>
      </c>
      <c r="W309" s="49">
        <f>IF(T309=0,0,(O309-T309)/T309)</f>
        <v>-7.4917672886937348E-2</v>
      </c>
      <c r="X309" s="2" t="str">
        <f>IF(W309&lt;-0.05,"Y","N")</f>
        <v>Y</v>
      </c>
      <c r="Y309" s="2" t="str">
        <f>IF(AND(V309="Y",X309="Y"),"Y","N")</f>
        <v>N</v>
      </c>
      <c r="Z309" s="51">
        <f>ROUNDUP(T309*0.95,2)</f>
        <v>34.619999999999997</v>
      </c>
      <c r="AC309" s="25"/>
      <c r="AE309" s="25"/>
    </row>
    <row r="310" spans="1:31">
      <c r="A310" s="34" t="s">
        <v>341</v>
      </c>
      <c r="B310" s="41">
        <v>6004287</v>
      </c>
      <c r="C310" s="41">
        <v>145820</v>
      </c>
      <c r="D310" s="41">
        <v>0</v>
      </c>
      <c r="E310" s="2">
        <v>2.87493</v>
      </c>
      <c r="F310" s="2">
        <f>$F$5</f>
        <v>0.71220000000000006</v>
      </c>
      <c r="G310" s="2">
        <v>4.2485299999999997</v>
      </c>
      <c r="H310" s="2">
        <f>$H$5</f>
        <v>3.79</v>
      </c>
      <c r="I310" s="2">
        <f>$I$5</f>
        <v>3.8489599999999999</v>
      </c>
      <c r="J310" s="2">
        <f>ROUND(F310*G310*(H310/I310),5)</f>
        <v>2.9794499999999999</v>
      </c>
      <c r="K310" s="2">
        <v>3.0982400000000001</v>
      </c>
      <c r="L310" s="2">
        <f>IF($J310=0,$K310,IF($K310=0,$J310,IF($J310&lt;$K310,$J310,ROUND(($J310*$L$5)+($K310*$L$4),5))))</f>
        <v>2.9794499999999999</v>
      </c>
      <c r="M310" s="49">
        <f>IFERROR(E310/L310,0)</f>
        <v>0.96491969994462068</v>
      </c>
      <c r="N310" s="38">
        <f>ROUNDDOWN(M310,2)</f>
        <v>0.96</v>
      </c>
      <c r="O310" s="50">
        <v>28.38</v>
      </c>
      <c r="P310" s="51">
        <f>IF(Y310="Y",Z310,O310)</f>
        <v>30.470000000000002</v>
      </c>
      <c r="Q310" s="25"/>
      <c r="S310" s="50">
        <v>34.26</v>
      </c>
      <c r="T310" s="50">
        <v>32.07</v>
      </c>
      <c r="U310" s="49">
        <f>IFERROR((T310-S310)/S310,0)</f>
        <v>-6.3922942206654926E-2</v>
      </c>
      <c r="V310" s="2" t="str">
        <f>IF(U310&lt;-0.05,"Y","N")</f>
        <v>Y</v>
      </c>
      <c r="W310" s="49">
        <f>IF(T310=0,0,(O310-T310)/T310)</f>
        <v>-0.11506080449017778</v>
      </c>
      <c r="X310" s="2" t="str">
        <f>IF(W310&lt;-0.05,"Y","N")</f>
        <v>Y</v>
      </c>
      <c r="Y310" s="2" t="str">
        <f>IF(AND(V310="Y",X310="Y"),"Y","N")</f>
        <v>Y</v>
      </c>
      <c r="Z310" s="51">
        <f>ROUNDUP(T310*0.95,2)</f>
        <v>30.470000000000002</v>
      </c>
      <c r="AC310" s="25"/>
      <c r="AE310" s="25"/>
    </row>
    <row r="311" spans="1:31">
      <c r="A311" s="52" t="s">
        <v>342</v>
      </c>
      <c r="B311" s="53">
        <v>6008510</v>
      </c>
      <c r="C311" s="53">
        <v>145732</v>
      </c>
      <c r="D311" s="53">
        <v>0</v>
      </c>
      <c r="E311" s="54">
        <v>2.9209700000000001</v>
      </c>
      <c r="F311" s="54">
        <f>$F$5</f>
        <v>0.71220000000000006</v>
      </c>
      <c r="G311" s="54">
        <v>4.8317899999999998</v>
      </c>
      <c r="H311" s="54">
        <f>$H$5</f>
        <v>3.79</v>
      </c>
      <c r="I311" s="54">
        <f>$I$5</f>
        <v>3.8489599999999999</v>
      </c>
      <c r="J311" s="54">
        <f>ROUND(F311*G311*(H311/I311),5)</f>
        <v>3.38849</v>
      </c>
      <c r="K311" s="54">
        <v>2.8892699999999998</v>
      </c>
      <c r="L311" s="54">
        <f>IF($J311=0,$K311,IF($K311=0,$J311,IF($J311&lt;$K311,$J311,ROUND(($J311*$L$5)+($K311*$L$4),5))))</f>
        <v>3.38849</v>
      </c>
      <c r="M311" s="55">
        <f>IFERROR(E311/L311,0)</f>
        <v>0.86202703859241137</v>
      </c>
      <c r="N311" s="56">
        <f>ROUNDDOWN(M311,2)</f>
        <v>0.86</v>
      </c>
      <c r="O311" s="57">
        <v>21.15</v>
      </c>
      <c r="P311" s="58">
        <f>IF(Y311="Y",Z311,O311)</f>
        <v>21.15</v>
      </c>
      <c r="Q311" s="25"/>
      <c r="S311" s="57">
        <v>26.42</v>
      </c>
      <c r="T311" s="57">
        <v>25.1</v>
      </c>
      <c r="U311" s="55">
        <f>IFERROR((T311-S311)/S311,0)</f>
        <v>-4.9962149886449668E-2</v>
      </c>
      <c r="V311" s="54" t="str">
        <f>IF(U311&lt;-0.05,"Y","N")</f>
        <v>N</v>
      </c>
      <c r="W311" s="55">
        <f>IF(T311=0,0,(O311-T311)/T311)</f>
        <v>-0.15737051792828696</v>
      </c>
      <c r="X311" s="54" t="str">
        <f>IF(W311&lt;-0.05,"Y","N")</f>
        <v>Y</v>
      </c>
      <c r="Y311" s="54" t="str">
        <f>IF(AND(V311="Y",X311="Y"),"Y","N")</f>
        <v>N</v>
      </c>
      <c r="Z311" s="58">
        <f>ROUNDUP(T311*0.95,2)</f>
        <v>23.85</v>
      </c>
      <c r="AC311" s="25"/>
      <c r="AE311" s="25"/>
    </row>
    <row r="312" spans="1:31">
      <c r="A312" s="42" t="s">
        <v>343</v>
      </c>
      <c r="B312" s="43">
        <v>6000707</v>
      </c>
      <c r="C312" s="43">
        <v>145267</v>
      </c>
      <c r="D312" s="43">
        <v>0</v>
      </c>
      <c r="E312" s="44">
        <v>2.6715499999999999</v>
      </c>
      <c r="F312" s="44">
        <f>$F$5</f>
        <v>0.71220000000000006</v>
      </c>
      <c r="G312" s="44">
        <v>4.7632500000000002</v>
      </c>
      <c r="H312" s="44">
        <f>$H$5</f>
        <v>3.79</v>
      </c>
      <c r="I312" s="44">
        <f>$I$5</f>
        <v>3.8489599999999999</v>
      </c>
      <c r="J312" s="44">
        <f>ROUND(F312*G312*(H312/I312),5)</f>
        <v>3.3404199999999999</v>
      </c>
      <c r="K312" s="44">
        <v>3.4989699999999999</v>
      </c>
      <c r="L312" s="44">
        <f>IF($J312=0,$K312,IF($K312=0,$J312,IF($J312&lt;$K312,$J312,ROUND(($J312*$L$5)+($K312*$L$4),5))))</f>
        <v>3.3404199999999999</v>
      </c>
      <c r="M312" s="45">
        <f>IFERROR(E312/L312,0)</f>
        <v>0.79976470024727431</v>
      </c>
      <c r="N312" s="46">
        <f>ROUNDDOWN(M312,2)</f>
        <v>0.79</v>
      </c>
      <c r="O312" s="47">
        <v>15.77</v>
      </c>
      <c r="P312" s="48">
        <f>IF(Y312="Y",Z312,O312)</f>
        <v>23.020000000000003</v>
      </c>
      <c r="Q312" s="25"/>
      <c r="S312" s="47">
        <v>29.68</v>
      </c>
      <c r="T312" s="47">
        <v>24.23</v>
      </c>
      <c r="U312" s="45">
        <f>IFERROR((T312-S312)/S312,0)</f>
        <v>-0.18362533692722369</v>
      </c>
      <c r="V312" s="44" t="str">
        <f>IF(U312&lt;-0.05,"Y","N")</f>
        <v>Y</v>
      </c>
      <c r="W312" s="45">
        <f>IF(T312=0,0,(O312-T312)/T312)</f>
        <v>-0.34915394139496497</v>
      </c>
      <c r="X312" s="44" t="str">
        <f>IF(W312&lt;-0.05,"Y","N")</f>
        <v>Y</v>
      </c>
      <c r="Y312" s="44" t="str">
        <f>IF(AND(V312="Y",X312="Y"),"Y","N")</f>
        <v>Y</v>
      </c>
      <c r="Z312" s="48">
        <f>ROUNDUP(T312*0.95,2)</f>
        <v>23.020000000000003</v>
      </c>
      <c r="AC312" s="25"/>
      <c r="AE312" s="25"/>
    </row>
    <row r="313" spans="1:31">
      <c r="A313" s="34" t="s">
        <v>344</v>
      </c>
      <c r="B313" s="41">
        <v>6004303</v>
      </c>
      <c r="C313" s="41">
        <v>145044</v>
      </c>
      <c r="D313" s="41">
        <v>0</v>
      </c>
      <c r="E313" s="2">
        <v>3.8890799999999999</v>
      </c>
      <c r="F313" s="2">
        <f>$F$5</f>
        <v>0.71220000000000006</v>
      </c>
      <c r="G313" s="2">
        <v>5.6135900000000003</v>
      </c>
      <c r="H313" s="2">
        <f>$H$5</f>
        <v>3.79</v>
      </c>
      <c r="I313" s="2">
        <f>$I$5</f>
        <v>3.8489599999999999</v>
      </c>
      <c r="J313" s="2">
        <f>ROUND(F313*G313*(H313/I313),5)</f>
        <v>3.93676</v>
      </c>
      <c r="K313" s="2">
        <v>3.5128300000000001</v>
      </c>
      <c r="L313" s="2">
        <f>IF($J313=0,$K313,IF($K313=0,$J313,IF($J313&lt;$K313,$J313,ROUND(($J313*$L$5)+($K313*$L$4),5))))</f>
        <v>3.93676</v>
      </c>
      <c r="M313" s="49">
        <f>IFERROR(E313/L313,0)</f>
        <v>0.98788851746105932</v>
      </c>
      <c r="N313" s="38">
        <f>ROUNDDOWN(M313,2)</f>
        <v>0.98</v>
      </c>
      <c r="O313" s="50">
        <v>29.68</v>
      </c>
      <c r="P313" s="51">
        <f>IF(Y313="Y",Z313,O313)</f>
        <v>29.68</v>
      </c>
      <c r="Q313" s="25"/>
      <c r="S313" s="50">
        <v>33.159999999999997</v>
      </c>
      <c r="T313" s="50">
        <v>37.04</v>
      </c>
      <c r="U313" s="49">
        <f>IFERROR((T313-S313)/S313,0)</f>
        <v>0.11700844390832336</v>
      </c>
      <c r="V313" s="2" t="str">
        <f>IF(U313&lt;-0.05,"Y","N")</f>
        <v>N</v>
      </c>
      <c r="W313" s="49">
        <f>IF(T313=0,0,(O313-T313)/T313)</f>
        <v>-0.19870410367170624</v>
      </c>
      <c r="X313" s="2" t="str">
        <f>IF(W313&lt;-0.05,"Y","N")</f>
        <v>Y</v>
      </c>
      <c r="Y313" s="2" t="str">
        <f>IF(AND(V313="Y",X313="Y"),"Y","N")</f>
        <v>N</v>
      </c>
      <c r="Z313" s="51">
        <f>ROUNDUP(T313*0.95,2)</f>
        <v>35.19</v>
      </c>
      <c r="AC313" s="25"/>
      <c r="AE313" s="25"/>
    </row>
    <row r="314" spans="1:31">
      <c r="A314" s="34" t="s">
        <v>345</v>
      </c>
      <c r="B314" s="41">
        <v>6002125</v>
      </c>
      <c r="C314" s="41">
        <v>145760</v>
      </c>
      <c r="D314" s="41">
        <v>0</v>
      </c>
      <c r="E314" s="2">
        <v>3.3433899999999999</v>
      </c>
      <c r="F314" s="2">
        <f>$F$5</f>
        <v>0.71220000000000006</v>
      </c>
      <c r="G314" s="2">
        <v>4.4854900000000004</v>
      </c>
      <c r="H314" s="2">
        <f>$H$5</f>
        <v>3.79</v>
      </c>
      <c r="I314" s="2">
        <f>$I$5</f>
        <v>3.8489599999999999</v>
      </c>
      <c r="J314" s="2">
        <f>ROUND(F314*G314*(H314/I314),5)</f>
        <v>3.1456300000000001</v>
      </c>
      <c r="K314" s="2">
        <v>3.2276600000000002</v>
      </c>
      <c r="L314" s="2">
        <f>IF($J314=0,$K314,IF($K314=0,$J314,IF($J314&lt;$K314,$J314,ROUND(($J314*$L$5)+($K314*$L$4),5))))</f>
        <v>3.1456300000000001</v>
      </c>
      <c r="M314" s="49">
        <f>IFERROR(E314/L314,0)</f>
        <v>1.0628681694922797</v>
      </c>
      <c r="N314" s="38">
        <f>ROUNDDOWN(M314,2)</f>
        <v>1.06</v>
      </c>
      <c r="O314" s="50">
        <v>34.26</v>
      </c>
      <c r="P314" s="51">
        <f>IF(Y314="Y",Z314,O314)</f>
        <v>34.26</v>
      </c>
      <c r="Q314" s="25"/>
      <c r="S314" s="50">
        <v>28.38</v>
      </c>
      <c r="T314" s="50">
        <v>32.07</v>
      </c>
      <c r="U314" s="49">
        <f>IFERROR((T314-S314)/S314,0)</f>
        <v>0.13002114164904868</v>
      </c>
      <c r="V314" s="2" t="str">
        <f>IF(U314&lt;-0.05,"Y","N")</f>
        <v>N</v>
      </c>
      <c r="W314" s="49">
        <f>IF(T314=0,0,(O314-T314)/T314)</f>
        <v>6.8288119738072889E-2</v>
      </c>
      <c r="X314" s="2" t="str">
        <f>IF(W314&lt;-0.05,"Y","N")</f>
        <v>N</v>
      </c>
      <c r="Y314" s="2" t="str">
        <f>IF(AND(V314="Y",X314="Y"),"Y","N")</f>
        <v>N</v>
      </c>
      <c r="Z314" s="51">
        <f>ROUNDUP(T314*0.95,2)</f>
        <v>30.470000000000002</v>
      </c>
      <c r="AC314" s="25"/>
      <c r="AE314" s="25"/>
    </row>
    <row r="315" spans="1:31">
      <c r="A315" s="34" t="s">
        <v>346</v>
      </c>
      <c r="B315" s="41">
        <v>6000715</v>
      </c>
      <c r="C315" s="41">
        <v>145286</v>
      </c>
      <c r="D315" s="41">
        <v>0</v>
      </c>
      <c r="E315" s="2">
        <v>2.8779699999999999</v>
      </c>
      <c r="F315" s="2">
        <f>$F$5</f>
        <v>0.71220000000000006</v>
      </c>
      <c r="G315" s="2">
        <v>4.8326200000000004</v>
      </c>
      <c r="H315" s="2">
        <f>$H$5</f>
        <v>3.79</v>
      </c>
      <c r="I315" s="2">
        <f>$I$5</f>
        <v>3.8489599999999999</v>
      </c>
      <c r="J315" s="2">
        <f>ROUND(F315*G315*(H315/I315),5)</f>
        <v>3.3890699999999998</v>
      </c>
      <c r="K315" s="2">
        <v>3.00739</v>
      </c>
      <c r="L315" s="2">
        <f>IF($J315=0,$K315,IF($K315=0,$J315,IF($J315&lt;$K315,$J315,ROUND(($J315*$L$5)+($K315*$L$4),5))))</f>
        <v>3.3890699999999998</v>
      </c>
      <c r="M315" s="49">
        <f>IFERROR(E315/L315,0)</f>
        <v>0.84919166615030084</v>
      </c>
      <c r="N315" s="38">
        <f>ROUNDDOWN(M315,2)</f>
        <v>0.84</v>
      </c>
      <c r="O315" s="50">
        <v>19.600000000000001</v>
      </c>
      <c r="P315" s="51">
        <f>IF(Y315="Y",Z315,O315)</f>
        <v>19.600000000000001</v>
      </c>
      <c r="Q315" s="25"/>
      <c r="S315" s="50">
        <v>27.72</v>
      </c>
      <c r="T315" s="50">
        <v>26.42</v>
      </c>
      <c r="U315" s="49">
        <f>IFERROR((T315-S315)/S315,0)</f>
        <v>-4.6897546897546799E-2</v>
      </c>
      <c r="V315" s="2" t="str">
        <f>IF(U315&lt;-0.05,"Y","N")</f>
        <v>N</v>
      </c>
      <c r="W315" s="49">
        <f>IF(T315=0,0,(O315-T315)/T315)</f>
        <v>-0.25813777441332325</v>
      </c>
      <c r="X315" s="2" t="str">
        <f>IF(W315&lt;-0.05,"Y","N")</f>
        <v>Y</v>
      </c>
      <c r="Y315" s="2" t="str">
        <f>IF(AND(V315="Y",X315="Y"),"Y","N")</f>
        <v>N</v>
      </c>
      <c r="Z315" s="51">
        <f>ROUNDUP(T315*0.95,2)</f>
        <v>25.1</v>
      </c>
      <c r="AC315" s="25"/>
      <c r="AE315" s="25"/>
    </row>
    <row r="316" spans="1:31">
      <c r="A316" s="52" t="s">
        <v>347</v>
      </c>
      <c r="B316" s="53">
        <v>6004311</v>
      </c>
      <c r="C316" s="53">
        <v>145062</v>
      </c>
      <c r="D316" s="53">
        <v>0</v>
      </c>
      <c r="E316" s="54">
        <v>2.94781</v>
      </c>
      <c r="F316" s="54">
        <f>$F$5</f>
        <v>0.71220000000000006</v>
      </c>
      <c r="G316" s="54">
        <v>4.8347800000000003</v>
      </c>
      <c r="H316" s="54">
        <f>$H$5</f>
        <v>3.79</v>
      </c>
      <c r="I316" s="54">
        <f>$I$5</f>
        <v>3.8489599999999999</v>
      </c>
      <c r="J316" s="54">
        <f>ROUND(F316*G316*(H316/I316),5)</f>
        <v>3.3905799999999999</v>
      </c>
      <c r="K316" s="54">
        <v>3.2246700000000001</v>
      </c>
      <c r="L316" s="54">
        <f>IF($J316=0,$K316,IF($K316=0,$J316,IF($J316&lt;$K316,$J316,ROUND(($J316*$L$5)+($K316*$L$4),5))))</f>
        <v>3.3905799999999999</v>
      </c>
      <c r="M316" s="55">
        <f>IFERROR(E316/L316,0)</f>
        <v>0.86941172306802972</v>
      </c>
      <c r="N316" s="56">
        <f>ROUNDDOWN(M316,2)</f>
        <v>0.86</v>
      </c>
      <c r="O316" s="57">
        <v>21.15</v>
      </c>
      <c r="P316" s="58">
        <f>IF(Y316="Y",Z316,O316)</f>
        <v>21.560000000000002</v>
      </c>
      <c r="Q316" s="25"/>
      <c r="S316" s="57">
        <v>25.77</v>
      </c>
      <c r="T316" s="57">
        <v>22.69</v>
      </c>
      <c r="U316" s="55">
        <f>IFERROR((T316-S316)/S316,0)</f>
        <v>-0.11951882033372131</v>
      </c>
      <c r="V316" s="54" t="str">
        <f>IF(U316&lt;-0.05,"Y","N")</f>
        <v>Y</v>
      </c>
      <c r="W316" s="55">
        <f>IF(T316=0,0,(O316-T316)/T316)</f>
        <v>-6.7871308946672662E-2</v>
      </c>
      <c r="X316" s="54" t="str">
        <f>IF(W316&lt;-0.05,"Y","N")</f>
        <v>Y</v>
      </c>
      <c r="Y316" s="54" t="str">
        <f>IF(AND(V316="Y",X316="Y"),"Y","N")</f>
        <v>Y</v>
      </c>
      <c r="Z316" s="58">
        <f>ROUNDUP(T316*0.95,2)</f>
        <v>21.560000000000002</v>
      </c>
      <c r="AC316" s="25"/>
      <c r="AE316" s="25"/>
    </row>
    <row r="317" spans="1:31">
      <c r="A317" s="42" t="s">
        <v>348</v>
      </c>
      <c r="B317" s="43">
        <v>6009690</v>
      </c>
      <c r="C317" s="43">
        <v>146063</v>
      </c>
      <c r="D317" s="43">
        <v>0</v>
      </c>
      <c r="E317" s="44">
        <v>3.50237</v>
      </c>
      <c r="F317" s="44">
        <f>$F$5</f>
        <v>0.71220000000000006</v>
      </c>
      <c r="G317" s="44">
        <v>5.22227</v>
      </c>
      <c r="H317" s="44">
        <f>$H$5</f>
        <v>3.79</v>
      </c>
      <c r="I317" s="44">
        <f>$I$5</f>
        <v>3.8489599999999999</v>
      </c>
      <c r="J317" s="44">
        <f>ROUND(F317*G317*(H317/I317),5)</f>
        <v>3.6623299999999999</v>
      </c>
      <c r="K317" s="44">
        <v>3.18519</v>
      </c>
      <c r="L317" s="44">
        <f>IF($J317=0,$K317,IF($K317=0,$J317,IF($J317&lt;$K317,$J317,ROUND(($J317*$L$5)+($K317*$L$4),5))))</f>
        <v>3.6623299999999999</v>
      </c>
      <c r="M317" s="45">
        <f>IFERROR(E317/L317,0)</f>
        <v>0.95632288734221116</v>
      </c>
      <c r="N317" s="46">
        <f>ROUNDDOWN(M317,2)</f>
        <v>0.95</v>
      </c>
      <c r="O317" s="47">
        <v>27.72</v>
      </c>
      <c r="P317" s="48">
        <f>IF(Y317="Y",Z317,O317)</f>
        <v>29.96</v>
      </c>
      <c r="Q317" s="25"/>
      <c r="S317" s="47">
        <v>36.74</v>
      </c>
      <c r="T317" s="47">
        <v>31.53</v>
      </c>
      <c r="U317" s="45">
        <f>IFERROR((T317-S317)/S317,0)</f>
        <v>-0.1418072945019053</v>
      </c>
      <c r="V317" s="44" t="str">
        <f>IF(U317&lt;-0.05,"Y","N")</f>
        <v>Y</v>
      </c>
      <c r="W317" s="45">
        <f>IF(T317=0,0,(O317-T317)/T317)</f>
        <v>-0.12083729781160805</v>
      </c>
      <c r="X317" s="44" t="str">
        <f>IF(W317&lt;-0.05,"Y","N")</f>
        <v>Y</v>
      </c>
      <c r="Y317" s="44" t="str">
        <f>IF(AND(V317="Y",X317="Y"),"Y","N")</f>
        <v>Y</v>
      </c>
      <c r="Z317" s="48">
        <f>ROUNDUP(T317*0.95,2)</f>
        <v>29.96</v>
      </c>
      <c r="AC317" s="25"/>
      <c r="AE317" s="25"/>
    </row>
    <row r="318" spans="1:31">
      <c r="A318" s="34" t="s">
        <v>349</v>
      </c>
      <c r="B318" s="41">
        <v>6004337</v>
      </c>
      <c r="C318" s="41" t="s">
        <v>350</v>
      </c>
      <c r="D318" s="41">
        <v>0</v>
      </c>
      <c r="E318" s="2">
        <v>6.9828099999999997</v>
      </c>
      <c r="F318" s="2">
        <f>$F$5</f>
        <v>0.71220000000000006</v>
      </c>
      <c r="G318" s="2">
        <v>3.3407399999999998</v>
      </c>
      <c r="H318" s="2">
        <f>$H$5</f>
        <v>3.79</v>
      </c>
      <c r="I318" s="2">
        <f>$I$5</f>
        <v>3.8489599999999999</v>
      </c>
      <c r="J318" s="2">
        <f>ROUND(F318*G318*(H318/I318),5)</f>
        <v>2.3428300000000002</v>
      </c>
      <c r="K318" s="2">
        <v>3.1281699999999999</v>
      </c>
      <c r="L318" s="2">
        <f>IF($J318=0,$K318,IF($K318=0,$J318,IF($J318&lt;$K318,$J318,ROUND(($J318*$L$5)+($K318*$L$4),5))))</f>
        <v>2.3428300000000002</v>
      </c>
      <c r="M318" s="49">
        <f>IFERROR(E318/L318,0)</f>
        <v>2.9805022131353955</v>
      </c>
      <c r="N318" s="38">
        <f>ROUNDDOWN(M318,2)</f>
        <v>2.98</v>
      </c>
      <c r="O318" s="50">
        <v>38.68</v>
      </c>
      <c r="P318" s="51">
        <f>IF(Y318="Y",Z318,O318)</f>
        <v>38.68</v>
      </c>
      <c r="Q318" s="25"/>
      <c r="S318" s="50">
        <v>38.68</v>
      </c>
      <c r="T318" s="50">
        <v>38.68</v>
      </c>
      <c r="U318" s="49">
        <f>IFERROR((T318-S318)/S318,0)</f>
        <v>0</v>
      </c>
      <c r="V318" s="2" t="str">
        <f>IF(U318&lt;-0.05,"Y","N")</f>
        <v>N</v>
      </c>
      <c r="W318" s="49">
        <f>IF(T318=0,0,(O318-T318)/T318)</f>
        <v>0</v>
      </c>
      <c r="X318" s="2" t="str">
        <f>IF(W318&lt;-0.05,"Y","N")</f>
        <v>N</v>
      </c>
      <c r="Y318" s="2" t="str">
        <f>IF(AND(V318="Y",X318="Y"),"Y","N")</f>
        <v>N</v>
      </c>
      <c r="Z318" s="51">
        <f>ROUNDUP(T318*0.95,2)</f>
        <v>36.75</v>
      </c>
      <c r="AC318" s="25"/>
      <c r="AE318" s="25"/>
    </row>
    <row r="319" spans="1:31">
      <c r="A319" s="34" t="s">
        <v>351</v>
      </c>
      <c r="B319" s="41">
        <v>6004352</v>
      </c>
      <c r="C319" s="41">
        <v>145866</v>
      </c>
      <c r="D319" s="41">
        <v>0</v>
      </c>
      <c r="E319" s="2">
        <v>2.4388299999999998</v>
      </c>
      <c r="F319" s="2">
        <f>$F$5</f>
        <v>0.71220000000000006</v>
      </c>
      <c r="G319" s="2">
        <v>5.4874099999999997</v>
      </c>
      <c r="H319" s="2">
        <f>$H$5</f>
        <v>3.79</v>
      </c>
      <c r="I319" s="2">
        <f>$I$5</f>
        <v>3.8489599999999999</v>
      </c>
      <c r="J319" s="2">
        <f>ROUND(F319*G319*(H319/I319),5)</f>
        <v>3.8482699999999999</v>
      </c>
      <c r="K319" s="2">
        <v>2.9817200000000001</v>
      </c>
      <c r="L319" s="2">
        <f>IF($J319=0,$K319,IF($K319=0,$J319,IF($J319&lt;$K319,$J319,ROUND(($J319*$L$5)+($K319*$L$4),5))))</f>
        <v>3.8482699999999999</v>
      </c>
      <c r="M319" s="49">
        <f>IFERROR(E319/L319,0)</f>
        <v>0.63374711233879122</v>
      </c>
      <c r="N319" s="38">
        <f>ROUNDDOWN(M319,2)</f>
        <v>0.63</v>
      </c>
      <c r="O319" s="50">
        <v>0</v>
      </c>
      <c r="P319" s="51">
        <f>IF(Y319="Y",Z319,O319)</f>
        <v>0</v>
      </c>
      <c r="Q319" s="25"/>
      <c r="S319" s="50">
        <v>12.01</v>
      </c>
      <c r="T319" s="50">
        <v>0</v>
      </c>
      <c r="U319" s="49">
        <f>IFERROR((T319-S319)/S319,0)</f>
        <v>-1</v>
      </c>
      <c r="V319" s="2" t="str">
        <f>IF(U319&lt;-0.05,"Y","N")</f>
        <v>Y</v>
      </c>
      <c r="W319" s="49">
        <f>IF(T319=0,0,(O319-T319)/T319)</f>
        <v>0</v>
      </c>
      <c r="X319" s="2" t="str">
        <f>IF(W319&lt;-0.05,"Y","N")</f>
        <v>N</v>
      </c>
      <c r="Y319" s="2" t="str">
        <f>IF(AND(V319="Y",X319="Y"),"Y","N")</f>
        <v>N</v>
      </c>
      <c r="Z319" s="51">
        <f>ROUNDUP(T319*0.95,2)</f>
        <v>0</v>
      </c>
      <c r="AC319" s="25"/>
      <c r="AE319" s="25"/>
    </row>
    <row r="320" spans="1:31">
      <c r="A320" s="34" t="s">
        <v>352</v>
      </c>
      <c r="B320" s="41">
        <v>6016687</v>
      </c>
      <c r="C320" s="41">
        <v>146148</v>
      </c>
      <c r="D320" s="41">
        <v>0</v>
      </c>
      <c r="E320" s="2">
        <v>5.6844299999999999</v>
      </c>
      <c r="F320" s="2">
        <f>$F$5</f>
        <v>0.71220000000000006</v>
      </c>
      <c r="G320" s="2">
        <v>3.79053</v>
      </c>
      <c r="H320" s="2">
        <f>$H$5</f>
        <v>3.79</v>
      </c>
      <c r="I320" s="2">
        <f>$I$5</f>
        <v>3.8489599999999999</v>
      </c>
      <c r="J320" s="2">
        <f>ROUND(F320*G320*(H320/I320),5)</f>
        <v>2.6582599999999998</v>
      </c>
      <c r="K320" s="2">
        <v>3.27372</v>
      </c>
      <c r="L320" s="2">
        <f>IF($J320=0,$K320,IF($K320=0,$J320,IF($J320&lt;$K320,$J320,ROUND(($J320*$L$5)+($K320*$L$4),5))))</f>
        <v>2.6582599999999998</v>
      </c>
      <c r="M320" s="49">
        <f>IFERROR(E320/L320,0)</f>
        <v>2.1384025640832727</v>
      </c>
      <c r="N320" s="38">
        <f>ROUNDDOWN(M320,2)</f>
        <v>2.13</v>
      </c>
      <c r="O320" s="50">
        <v>38.68</v>
      </c>
      <c r="P320" s="51">
        <f>IF(Y320="Y",Z320,O320)</f>
        <v>38.68</v>
      </c>
      <c r="Q320" s="25"/>
      <c r="S320" s="50">
        <v>38.68</v>
      </c>
      <c r="T320" s="50">
        <v>38.68</v>
      </c>
      <c r="U320" s="49">
        <f>IFERROR((T320-S320)/S320,0)</f>
        <v>0</v>
      </c>
      <c r="V320" s="2" t="str">
        <f>IF(U320&lt;-0.05,"Y","N")</f>
        <v>N</v>
      </c>
      <c r="W320" s="49">
        <f>IF(T320=0,0,(O320-T320)/T320)</f>
        <v>0</v>
      </c>
      <c r="X320" s="2" t="str">
        <f>IF(W320&lt;-0.05,"Y","N")</f>
        <v>N</v>
      </c>
      <c r="Y320" s="2" t="str">
        <f>IF(AND(V320="Y",X320="Y"),"Y","N")</f>
        <v>N</v>
      </c>
      <c r="Z320" s="51">
        <f>ROUNDUP(T320*0.95,2)</f>
        <v>36.75</v>
      </c>
      <c r="AC320" s="25"/>
      <c r="AE320" s="25"/>
    </row>
    <row r="321" spans="1:31">
      <c r="A321" s="52" t="s">
        <v>353</v>
      </c>
      <c r="B321" s="53">
        <v>6001663</v>
      </c>
      <c r="C321" s="53">
        <v>145508</v>
      </c>
      <c r="D321" s="53">
        <v>0</v>
      </c>
      <c r="E321" s="54">
        <v>3.0583</v>
      </c>
      <c r="F321" s="54">
        <f>$F$5</f>
        <v>0.71220000000000006</v>
      </c>
      <c r="G321" s="54">
        <v>4.6802700000000002</v>
      </c>
      <c r="H321" s="54">
        <f>$H$5</f>
        <v>3.79</v>
      </c>
      <c r="I321" s="54">
        <f>$I$5</f>
        <v>3.8489599999999999</v>
      </c>
      <c r="J321" s="54">
        <f>ROUND(F321*G321*(H321/I321),5)</f>
        <v>3.2822300000000002</v>
      </c>
      <c r="K321" s="54">
        <v>3.2796400000000001</v>
      </c>
      <c r="L321" s="54">
        <f>IF($J321=0,$K321,IF($K321=0,$J321,IF($J321&lt;$K321,$J321,ROUND(($J321*$L$5)+($K321*$L$4),5))))</f>
        <v>3.2822300000000002</v>
      </c>
      <c r="M321" s="55">
        <f>IFERROR(E321/L321,0)</f>
        <v>0.93177504318710136</v>
      </c>
      <c r="N321" s="56">
        <f>ROUNDDOWN(M321,2)</f>
        <v>0.93</v>
      </c>
      <c r="O321" s="57">
        <v>26.42</v>
      </c>
      <c r="P321" s="58">
        <f>IF(Y321="Y",Z321,O321)</f>
        <v>30.990000000000002</v>
      </c>
      <c r="Q321" s="25"/>
      <c r="S321" s="57">
        <v>37.78</v>
      </c>
      <c r="T321" s="57">
        <v>32.619999999999997</v>
      </c>
      <c r="U321" s="55">
        <f>IFERROR((T321-S321)/S321,0)</f>
        <v>-0.13658020116463745</v>
      </c>
      <c r="V321" s="54" t="str">
        <f>IF(U321&lt;-0.05,"Y","N")</f>
        <v>Y</v>
      </c>
      <c r="W321" s="55">
        <f>IF(T321=0,0,(O321-T321)/T321)</f>
        <v>-0.1900674432863273</v>
      </c>
      <c r="X321" s="54" t="str">
        <f>IF(W321&lt;-0.05,"Y","N")</f>
        <v>Y</v>
      </c>
      <c r="Y321" s="54" t="str">
        <f>IF(AND(V321="Y",X321="Y"),"Y","N")</f>
        <v>Y</v>
      </c>
      <c r="Z321" s="58">
        <f>ROUNDUP(T321*0.95,2)</f>
        <v>30.990000000000002</v>
      </c>
      <c r="AC321" s="25"/>
      <c r="AE321" s="25"/>
    </row>
    <row r="322" spans="1:31">
      <c r="A322" s="42" t="s">
        <v>354</v>
      </c>
      <c r="B322" s="43">
        <v>6000392</v>
      </c>
      <c r="C322" s="43" t="s">
        <v>355</v>
      </c>
      <c r="D322" s="43">
        <v>0</v>
      </c>
      <c r="E322" s="44">
        <v>5.4278599999999999</v>
      </c>
      <c r="F322" s="44">
        <f>$F$5</f>
        <v>0.71220000000000006</v>
      </c>
      <c r="G322" s="44">
        <v>4.0455199999999998</v>
      </c>
      <c r="H322" s="44">
        <f>$H$5</f>
        <v>3.79</v>
      </c>
      <c r="I322" s="44">
        <f>$I$5</f>
        <v>3.8489599999999999</v>
      </c>
      <c r="J322" s="44">
        <f>ROUND(F322*G322*(H322/I322),5)</f>
        <v>2.8370799999999998</v>
      </c>
      <c r="K322" s="44">
        <v>2.9191600000000002</v>
      </c>
      <c r="L322" s="44">
        <f>IF($J322=0,$K322,IF($K322=0,$J322,IF($J322&lt;$K322,$J322,ROUND(($J322*$L$5)+($K322*$L$4),5))))</f>
        <v>2.8370799999999998</v>
      </c>
      <c r="M322" s="45">
        <f>IFERROR(E322/L322,0)</f>
        <v>1.9131853877930831</v>
      </c>
      <c r="N322" s="46">
        <f>ROUNDDOWN(M322,2)</f>
        <v>1.91</v>
      </c>
      <c r="O322" s="47">
        <v>38.68</v>
      </c>
      <c r="P322" s="48">
        <f>IF(Y322="Y",Z322,O322)</f>
        <v>38.68</v>
      </c>
      <c r="Q322" s="25"/>
      <c r="S322" s="47">
        <v>38.68</v>
      </c>
      <c r="T322" s="47">
        <v>38.68</v>
      </c>
      <c r="U322" s="45">
        <f>IFERROR((T322-S322)/S322,0)</f>
        <v>0</v>
      </c>
      <c r="V322" s="44" t="str">
        <f>IF(U322&lt;-0.05,"Y","N")</f>
        <v>N</v>
      </c>
      <c r="W322" s="45">
        <f>IF(T322=0,0,(O322-T322)/T322)</f>
        <v>0</v>
      </c>
      <c r="X322" s="44" t="str">
        <f>IF(W322&lt;-0.05,"Y","N")</f>
        <v>N</v>
      </c>
      <c r="Y322" s="44" t="str">
        <f>IF(AND(V322="Y",X322="Y"),"Y","N")</f>
        <v>N</v>
      </c>
      <c r="Z322" s="48">
        <f>ROUNDUP(T322*0.95,2)</f>
        <v>36.75</v>
      </c>
      <c r="AC322" s="25"/>
      <c r="AE322" s="25"/>
    </row>
    <row r="323" spans="1:31">
      <c r="A323" s="34" t="s">
        <v>356</v>
      </c>
      <c r="B323" s="41">
        <v>6004410</v>
      </c>
      <c r="C323" s="41">
        <v>146130</v>
      </c>
      <c r="D323" s="41">
        <v>0</v>
      </c>
      <c r="E323" s="2">
        <v>2.5973099999999998</v>
      </c>
      <c r="F323" s="2">
        <f>$F$5</f>
        <v>0.71220000000000006</v>
      </c>
      <c r="G323" s="2">
        <v>4.8041</v>
      </c>
      <c r="H323" s="2">
        <f>$H$5</f>
        <v>3.79</v>
      </c>
      <c r="I323" s="2">
        <f>$I$5</f>
        <v>3.8489599999999999</v>
      </c>
      <c r="J323" s="2">
        <f>ROUND(F323*G323*(H323/I323),5)</f>
        <v>3.3690699999999998</v>
      </c>
      <c r="K323" s="2">
        <v>3.68445</v>
      </c>
      <c r="L323" s="2">
        <f>IF($J323=0,$K323,IF($K323=0,$J323,IF($J323&lt;$K323,$J323,ROUND(($J323*$L$5)+($K323*$L$4),5))))</f>
        <v>3.3690699999999998</v>
      </c>
      <c r="M323" s="49">
        <f>IFERROR(E323/L323,0)</f>
        <v>0.7709278821751997</v>
      </c>
      <c r="N323" s="38">
        <f>ROUNDDOWN(M323,2)</f>
        <v>0.77</v>
      </c>
      <c r="O323" s="50">
        <v>14.26</v>
      </c>
      <c r="P323" s="51">
        <f>IF(Y323="Y",Z323,O323)</f>
        <v>15.7</v>
      </c>
      <c r="Q323" s="25"/>
      <c r="S323" s="50">
        <v>18.829999999999998</v>
      </c>
      <c r="T323" s="50">
        <v>16.52</v>
      </c>
      <c r="U323" s="49">
        <f>IFERROR((T323-S323)/S323,0)</f>
        <v>-0.12267657992565049</v>
      </c>
      <c r="V323" s="2" t="str">
        <f>IF(U323&lt;-0.05,"Y","N")</f>
        <v>Y</v>
      </c>
      <c r="W323" s="49">
        <f>IF(T323=0,0,(O323-T323)/T323)</f>
        <v>-0.13680387409200967</v>
      </c>
      <c r="X323" s="2" t="str">
        <f>IF(W323&lt;-0.05,"Y","N")</f>
        <v>Y</v>
      </c>
      <c r="Y323" s="2" t="str">
        <f>IF(AND(V323="Y",X323="Y"),"Y","N")</f>
        <v>Y</v>
      </c>
      <c r="Z323" s="51">
        <f>ROUNDUP(T323*0.95,2)</f>
        <v>15.7</v>
      </c>
      <c r="AC323" s="25"/>
      <c r="AE323" s="25"/>
    </row>
    <row r="324" spans="1:31">
      <c r="A324" s="34" t="s">
        <v>357</v>
      </c>
      <c r="B324" s="41">
        <v>6004428</v>
      </c>
      <c r="C324" s="41">
        <v>145500</v>
      </c>
      <c r="D324" s="41">
        <v>0</v>
      </c>
      <c r="E324" s="2">
        <v>3.07091</v>
      </c>
      <c r="F324" s="2">
        <f>$F$5</f>
        <v>0.71220000000000006</v>
      </c>
      <c r="G324" s="2">
        <v>3.9145599999999998</v>
      </c>
      <c r="H324" s="2">
        <f>$H$5</f>
        <v>3.79</v>
      </c>
      <c r="I324" s="2">
        <f>$I$5</f>
        <v>3.8489599999999999</v>
      </c>
      <c r="J324" s="2">
        <f>ROUND(F324*G324*(H324/I324),5)</f>
        <v>2.7452399999999999</v>
      </c>
      <c r="K324" s="2">
        <v>2.9618000000000002</v>
      </c>
      <c r="L324" s="2">
        <f>IF($J324=0,$K324,IF($K324=0,$J324,IF($J324&lt;$K324,$J324,ROUND(($J324*$L$5)+($K324*$L$4),5))))</f>
        <v>2.7452399999999999</v>
      </c>
      <c r="M324" s="49">
        <f>IFERROR(E324/L324,0)</f>
        <v>1.1186307936646704</v>
      </c>
      <c r="N324" s="38">
        <f>ROUNDDOWN(M324,2)</f>
        <v>1.1100000000000001</v>
      </c>
      <c r="O324" s="50">
        <v>36.590000000000003</v>
      </c>
      <c r="P324" s="51">
        <f>IF(Y324="Y",Z324,O324)</f>
        <v>36.590000000000003</v>
      </c>
      <c r="Q324" s="25"/>
      <c r="S324" s="50">
        <v>37.04</v>
      </c>
      <c r="T324" s="50">
        <v>37.49</v>
      </c>
      <c r="U324" s="49">
        <f>IFERROR((T324-S324)/S324,0)</f>
        <v>1.2149028077753856E-2</v>
      </c>
      <c r="V324" s="2" t="str">
        <f>IF(U324&lt;-0.05,"Y","N")</f>
        <v>N</v>
      </c>
      <c r="W324" s="49">
        <f>IF(T324=0,0,(O324-T324)/T324)</f>
        <v>-2.4006401707121861E-2</v>
      </c>
      <c r="X324" s="2" t="str">
        <f>IF(W324&lt;-0.05,"Y","N")</f>
        <v>N</v>
      </c>
      <c r="Y324" s="2" t="str">
        <f>IF(AND(V324="Y",X324="Y"),"Y","N")</f>
        <v>N</v>
      </c>
      <c r="Z324" s="51">
        <f>ROUNDUP(T324*0.95,2)</f>
        <v>35.619999999999997</v>
      </c>
      <c r="AC324" s="25"/>
      <c r="AE324" s="25"/>
    </row>
    <row r="325" spans="1:31">
      <c r="A325" s="34" t="s">
        <v>358</v>
      </c>
      <c r="B325" s="41">
        <v>6004451</v>
      </c>
      <c r="C325" s="41">
        <v>145609</v>
      </c>
      <c r="D325" s="41">
        <v>0</v>
      </c>
      <c r="E325" s="2">
        <v>2.9573499999999999</v>
      </c>
      <c r="F325" s="2">
        <f>$F$5</f>
        <v>0.71220000000000006</v>
      </c>
      <c r="G325" s="2">
        <v>4.30389</v>
      </c>
      <c r="H325" s="2">
        <f>$H$5</f>
        <v>3.79</v>
      </c>
      <c r="I325" s="2">
        <f>$I$5</f>
        <v>3.8489599999999999</v>
      </c>
      <c r="J325" s="2">
        <f>ROUND(F325*G325*(H325/I325),5)</f>
        <v>3.0182799999999999</v>
      </c>
      <c r="K325" s="2">
        <v>3.18723</v>
      </c>
      <c r="L325" s="2">
        <f>IF($J325=0,$K325,IF($K325=0,$J325,IF($J325&lt;$K325,$J325,ROUND(($J325*$L$5)+($K325*$L$4),5))))</f>
        <v>3.0182799999999999</v>
      </c>
      <c r="M325" s="49">
        <f>IFERROR(E325/L325,0)</f>
        <v>0.97981300608293465</v>
      </c>
      <c r="N325" s="38">
        <f>ROUNDDOWN(M325,2)</f>
        <v>0.97</v>
      </c>
      <c r="O325" s="50">
        <v>29.03</v>
      </c>
      <c r="P325" s="51">
        <f>IF(Y325="Y",Z325,O325)</f>
        <v>29.03</v>
      </c>
      <c r="Q325" s="25"/>
      <c r="S325" s="50">
        <v>0</v>
      </c>
      <c r="T325" s="50">
        <v>33.159999999999997</v>
      </c>
      <c r="U325" s="49">
        <f>IFERROR((T325-S325)/S325,0)</f>
        <v>0</v>
      </c>
      <c r="V325" s="2" t="str">
        <f>IF(U325&lt;-0.05,"Y","N")</f>
        <v>N</v>
      </c>
      <c r="W325" s="49">
        <f>IF(T325=0,0,(O325-T325)/T325)</f>
        <v>-0.12454764776839554</v>
      </c>
      <c r="X325" s="2" t="str">
        <f>IF(W325&lt;-0.05,"Y","N")</f>
        <v>Y</v>
      </c>
      <c r="Y325" s="2" t="str">
        <f>IF(AND(V325="Y",X325="Y"),"Y","N")</f>
        <v>N</v>
      </c>
      <c r="Z325" s="51">
        <f>ROUNDUP(T325*0.95,2)</f>
        <v>31.51</v>
      </c>
      <c r="AC325" s="25"/>
      <c r="AE325" s="25"/>
    </row>
    <row r="326" spans="1:31">
      <c r="A326" s="52" t="s">
        <v>359</v>
      </c>
      <c r="B326" s="53">
        <v>6004477</v>
      </c>
      <c r="C326" s="53">
        <v>145862</v>
      </c>
      <c r="D326" s="53">
        <v>0</v>
      </c>
      <c r="E326" s="54">
        <v>3.3640599999999998</v>
      </c>
      <c r="F326" s="54">
        <f>$F$5</f>
        <v>0.71220000000000006</v>
      </c>
      <c r="G326" s="54">
        <v>4.2964500000000001</v>
      </c>
      <c r="H326" s="54">
        <f>$H$5</f>
        <v>3.79</v>
      </c>
      <c r="I326" s="54">
        <f>$I$5</f>
        <v>3.8489599999999999</v>
      </c>
      <c r="J326" s="54">
        <f>ROUND(F326*G326*(H326/I326),5)</f>
        <v>3.0130599999999998</v>
      </c>
      <c r="K326" s="54">
        <v>3.1489099999999999</v>
      </c>
      <c r="L326" s="54">
        <f>IF($J326=0,$K326,IF($K326=0,$J326,IF($J326&lt;$K326,$J326,ROUND(($J326*$L$5)+($K326*$L$4),5))))</f>
        <v>3.0130599999999998</v>
      </c>
      <c r="M326" s="55">
        <f>IFERROR(E326/L326,0)</f>
        <v>1.116492867715877</v>
      </c>
      <c r="N326" s="56">
        <f>ROUNDDOWN(M326,2)</f>
        <v>1.1100000000000001</v>
      </c>
      <c r="O326" s="57">
        <v>36.590000000000003</v>
      </c>
      <c r="P326" s="58">
        <f>IF(Y326="Y",Z326,O326)</f>
        <v>36.590000000000003</v>
      </c>
      <c r="Q326" s="25"/>
      <c r="S326" s="57">
        <v>36.44</v>
      </c>
      <c r="T326" s="57">
        <v>35.35</v>
      </c>
      <c r="U326" s="55">
        <f>IFERROR((T326-S326)/S326,0)</f>
        <v>-2.9912184412733162E-2</v>
      </c>
      <c r="V326" s="54" t="str">
        <f>IF(U326&lt;-0.05,"Y","N")</f>
        <v>N</v>
      </c>
      <c r="W326" s="55">
        <f>IF(T326=0,0,(O326-T326)/T326)</f>
        <v>3.5077793493635136E-2</v>
      </c>
      <c r="X326" s="54" t="str">
        <f>IF(W326&lt;-0.05,"Y","N")</f>
        <v>N</v>
      </c>
      <c r="Y326" s="54" t="str">
        <f>IF(AND(V326="Y",X326="Y"),"Y","N")</f>
        <v>N</v>
      </c>
      <c r="Z326" s="58">
        <f>ROUNDUP(T326*0.95,2)</f>
        <v>33.589999999999996</v>
      </c>
      <c r="AC326" s="25"/>
      <c r="AE326" s="25"/>
    </row>
    <row r="327" spans="1:31">
      <c r="A327" s="42" t="s">
        <v>360</v>
      </c>
      <c r="B327" s="43">
        <v>6004485</v>
      </c>
      <c r="C327" s="43">
        <v>145880</v>
      </c>
      <c r="D327" s="43">
        <v>0</v>
      </c>
      <c r="E327" s="44">
        <v>2.6232700000000002</v>
      </c>
      <c r="F327" s="44">
        <f>$F$5</f>
        <v>0.71220000000000006</v>
      </c>
      <c r="G327" s="44">
        <v>3.4489100000000001</v>
      </c>
      <c r="H327" s="44">
        <f>$H$5</f>
        <v>3.79</v>
      </c>
      <c r="I327" s="44">
        <f>$I$5</f>
        <v>3.8489599999999999</v>
      </c>
      <c r="J327" s="44">
        <f>ROUND(F327*G327*(H327/I327),5)</f>
        <v>2.4186899999999998</v>
      </c>
      <c r="K327" s="44">
        <v>3.0335999999999999</v>
      </c>
      <c r="L327" s="44">
        <f>IF($J327=0,$K327,IF($K327=0,$J327,IF($J327&lt;$K327,$J327,ROUND(($J327*$L$5)+($K327*$L$4),5))))</f>
        <v>2.4186899999999998</v>
      </c>
      <c r="M327" s="45">
        <f>IFERROR(E327/L327,0)</f>
        <v>1.0845829767353403</v>
      </c>
      <c r="N327" s="46">
        <f>ROUNDDOWN(M327,2)</f>
        <v>1.08</v>
      </c>
      <c r="O327" s="47">
        <v>35.35</v>
      </c>
      <c r="P327" s="48">
        <f>IF(Y327="Y",Z327,O327)</f>
        <v>35.35</v>
      </c>
      <c r="Q327" s="25"/>
      <c r="S327" s="47">
        <v>38.68</v>
      </c>
      <c r="T327" s="47">
        <v>34.26</v>
      </c>
      <c r="U327" s="45">
        <f>IFERROR((T327-S327)/S327,0)</f>
        <v>-0.11427094105480873</v>
      </c>
      <c r="V327" s="44" t="str">
        <f>IF(U327&lt;-0.05,"Y","N")</f>
        <v>Y</v>
      </c>
      <c r="W327" s="45">
        <f>IF(T327=0,0,(O327-T327)/T327)</f>
        <v>3.1815528312901444E-2</v>
      </c>
      <c r="X327" s="44" t="str">
        <f>IF(W327&lt;-0.05,"Y","N")</f>
        <v>N</v>
      </c>
      <c r="Y327" s="44" t="str">
        <f>IF(AND(V327="Y",X327="Y"),"Y","N")</f>
        <v>N</v>
      </c>
      <c r="Z327" s="48">
        <f>ROUNDUP(T327*0.95,2)</f>
        <v>32.549999999999997</v>
      </c>
      <c r="AC327" s="25"/>
      <c r="AE327" s="25"/>
    </row>
    <row r="328" spans="1:31">
      <c r="A328" s="34" t="s">
        <v>361</v>
      </c>
      <c r="B328" s="41">
        <v>6004501</v>
      </c>
      <c r="C328" s="41">
        <v>145921</v>
      </c>
      <c r="D328" s="41">
        <v>0</v>
      </c>
      <c r="E328" s="2">
        <v>3.4269500000000002</v>
      </c>
      <c r="F328" s="2">
        <f>$F$5</f>
        <v>0.71220000000000006</v>
      </c>
      <c r="G328" s="2">
        <v>3.4224800000000002</v>
      </c>
      <c r="H328" s="2">
        <f>$H$5</f>
        <v>3.79</v>
      </c>
      <c r="I328" s="2">
        <f>$I$5</f>
        <v>3.8489599999999999</v>
      </c>
      <c r="J328" s="2">
        <f>ROUND(F328*G328*(H328/I328),5)</f>
        <v>2.40015</v>
      </c>
      <c r="K328" s="2">
        <v>3.1848299999999998</v>
      </c>
      <c r="L328" s="2">
        <f>IF($J328=0,$K328,IF($K328=0,$J328,IF($J328&lt;$K328,$J328,ROUND(($J328*$L$5)+($K328*$L$4),5))))</f>
        <v>2.40015</v>
      </c>
      <c r="M328" s="49">
        <f>IFERROR(E328/L328,0)</f>
        <v>1.4278065954211197</v>
      </c>
      <c r="N328" s="38">
        <f>ROUNDDOWN(M328,2)</f>
        <v>1.42</v>
      </c>
      <c r="O328" s="50">
        <v>38.68</v>
      </c>
      <c r="P328" s="51">
        <f>IF(Y328="Y",Z328,O328)</f>
        <v>38.68</v>
      </c>
      <c r="Q328" s="25"/>
      <c r="S328" s="50">
        <v>38.68</v>
      </c>
      <c r="T328" s="50">
        <v>38.68</v>
      </c>
      <c r="U328" s="49">
        <f>IFERROR((T328-S328)/S328,0)</f>
        <v>0</v>
      </c>
      <c r="V328" s="2" t="str">
        <f>IF(U328&lt;-0.05,"Y","N")</f>
        <v>N</v>
      </c>
      <c r="W328" s="49">
        <f>IF(T328=0,0,(O328-T328)/T328)</f>
        <v>0</v>
      </c>
      <c r="X328" s="2" t="str">
        <f>IF(W328&lt;-0.05,"Y","N")</f>
        <v>N</v>
      </c>
      <c r="Y328" s="2" t="str">
        <f>IF(AND(V328="Y",X328="Y"),"Y","N")</f>
        <v>N</v>
      </c>
      <c r="Z328" s="51">
        <f>ROUNDUP(T328*0.95,2)</f>
        <v>36.75</v>
      </c>
      <c r="AC328" s="25"/>
      <c r="AE328" s="25"/>
    </row>
    <row r="329" spans="1:31">
      <c r="A329" s="34" t="s">
        <v>362</v>
      </c>
      <c r="B329" s="41">
        <v>6004550</v>
      </c>
      <c r="C329" s="41">
        <v>146053</v>
      </c>
      <c r="D329" s="41">
        <v>0</v>
      </c>
      <c r="E329" s="2">
        <v>3.0788799999999998</v>
      </c>
      <c r="F329" s="2">
        <f>$F$5</f>
        <v>0.71220000000000006</v>
      </c>
      <c r="G329" s="2">
        <v>5.2324200000000003</v>
      </c>
      <c r="H329" s="2">
        <f>$H$5</f>
        <v>3.79</v>
      </c>
      <c r="I329" s="2">
        <f>$I$5</f>
        <v>3.8489599999999999</v>
      </c>
      <c r="J329" s="2">
        <f>ROUND(F329*G329*(H329/I329),5)</f>
        <v>3.6694399999999998</v>
      </c>
      <c r="K329" s="2">
        <v>3.4053800000000001</v>
      </c>
      <c r="L329" s="2">
        <f>IF($J329=0,$K329,IF($K329=0,$J329,IF($J329&lt;$K329,$J329,ROUND(($J329*$L$5)+($K329*$L$4),5))))</f>
        <v>3.6694399999999998</v>
      </c>
      <c r="M329" s="49">
        <f>IFERROR(E329/L329,0)</f>
        <v>0.83905991104909738</v>
      </c>
      <c r="N329" s="38">
        <f>ROUNDDOWN(M329,2)</f>
        <v>0.83</v>
      </c>
      <c r="O329" s="50">
        <v>18.829999999999998</v>
      </c>
      <c r="P329" s="51">
        <f>IF(Y329="Y",Z329,O329)</f>
        <v>21.560000000000002</v>
      </c>
      <c r="Q329" s="25"/>
      <c r="S329" s="50">
        <v>27.72</v>
      </c>
      <c r="T329" s="50">
        <v>22.69</v>
      </c>
      <c r="U329" s="49">
        <f>IFERROR((T329-S329)/S329,0)</f>
        <v>-0.18145743145743137</v>
      </c>
      <c r="V329" s="2" t="str">
        <f>IF(U329&lt;-0.05,"Y","N")</f>
        <v>Y</v>
      </c>
      <c r="W329" s="49">
        <f>IF(T329=0,0,(O329-T329)/T329)</f>
        <v>-0.17011899515204948</v>
      </c>
      <c r="X329" s="2" t="str">
        <f>IF(W329&lt;-0.05,"Y","N")</f>
        <v>Y</v>
      </c>
      <c r="Y329" s="2" t="str">
        <f>IF(AND(V329="Y",X329="Y"),"Y","N")</f>
        <v>Y</v>
      </c>
      <c r="Z329" s="51">
        <f>ROUNDUP(T329*0.95,2)</f>
        <v>21.560000000000002</v>
      </c>
      <c r="AC329" s="25"/>
      <c r="AE329" s="25"/>
    </row>
    <row r="330" spans="1:31">
      <c r="A330" s="34" t="s">
        <v>363</v>
      </c>
      <c r="B330" s="41">
        <v>6006761</v>
      </c>
      <c r="C330" s="41">
        <v>145269</v>
      </c>
      <c r="D330" s="41">
        <v>0</v>
      </c>
      <c r="E330" s="2">
        <v>3.15848</v>
      </c>
      <c r="F330" s="2">
        <f>$F$5</f>
        <v>0.71220000000000006</v>
      </c>
      <c r="G330" s="2">
        <v>4.55091</v>
      </c>
      <c r="H330" s="2">
        <f>$H$5</f>
        <v>3.79</v>
      </c>
      <c r="I330" s="2">
        <f>$I$5</f>
        <v>3.8489599999999999</v>
      </c>
      <c r="J330" s="2">
        <f>ROUND(F330*G330*(H330/I330),5)</f>
        <v>3.1915100000000001</v>
      </c>
      <c r="K330" s="2">
        <v>3.4433600000000002</v>
      </c>
      <c r="L330" s="2">
        <f>IF($J330=0,$K330,IF($K330=0,$J330,IF($J330&lt;$K330,$J330,ROUND(($J330*$L$5)+($K330*$L$4),5))))</f>
        <v>3.1915100000000001</v>
      </c>
      <c r="M330" s="49">
        <f>IFERROR(E330/L330,0)</f>
        <v>0.98965066692568715</v>
      </c>
      <c r="N330" s="38">
        <f>ROUNDDOWN(M330,2)</f>
        <v>0.98</v>
      </c>
      <c r="O330" s="50">
        <v>29.68</v>
      </c>
      <c r="P330" s="51">
        <f>IF(Y330="Y",Z330,O330)</f>
        <v>29.68</v>
      </c>
      <c r="Q330" s="25"/>
      <c r="S330" s="50">
        <v>30.33</v>
      </c>
      <c r="T330" s="50">
        <v>34.26</v>
      </c>
      <c r="U330" s="49">
        <f>IFERROR((T330-S330)/S330,0)</f>
        <v>0.12957467853610286</v>
      </c>
      <c r="V330" s="2" t="str">
        <f>IF(U330&lt;-0.05,"Y","N")</f>
        <v>N</v>
      </c>
      <c r="W330" s="49">
        <f>IF(T330=0,0,(O330-T330)/T330)</f>
        <v>-0.13368359603035607</v>
      </c>
      <c r="X330" s="2" t="str">
        <f>IF(W330&lt;-0.05,"Y","N")</f>
        <v>Y</v>
      </c>
      <c r="Y330" s="2" t="str">
        <f>IF(AND(V330="Y",X330="Y"),"Y","N")</f>
        <v>N</v>
      </c>
      <c r="Z330" s="51">
        <f>ROUNDUP(T330*0.95,2)</f>
        <v>32.549999999999997</v>
      </c>
      <c r="AC330" s="25"/>
      <c r="AE330" s="25"/>
    </row>
    <row r="331" spans="1:31">
      <c r="A331" s="52" t="s">
        <v>364</v>
      </c>
      <c r="B331" s="53">
        <v>6004212</v>
      </c>
      <c r="C331" s="53">
        <v>146017</v>
      </c>
      <c r="D331" s="53">
        <v>0</v>
      </c>
      <c r="E331" s="54">
        <v>3.0923400000000001</v>
      </c>
      <c r="F331" s="54">
        <f>$F$5</f>
        <v>0.71220000000000006</v>
      </c>
      <c r="G331" s="54">
        <v>4.1005599999999998</v>
      </c>
      <c r="H331" s="54">
        <f>$H$5</f>
        <v>3.79</v>
      </c>
      <c r="I331" s="54">
        <f>$I$5</f>
        <v>3.8489599999999999</v>
      </c>
      <c r="J331" s="54">
        <f>ROUND(F331*G331*(H331/I331),5)</f>
        <v>2.87568</v>
      </c>
      <c r="K331" s="54">
        <v>2.87886</v>
      </c>
      <c r="L331" s="54">
        <f>IF($J331=0,$K331,IF($K331=0,$J331,IF($J331&lt;$K331,$J331,ROUND(($J331*$L$5)+($K331*$L$4),5))))</f>
        <v>2.87568</v>
      </c>
      <c r="M331" s="55">
        <f>IFERROR(E331/L331,0)</f>
        <v>1.0753421799365714</v>
      </c>
      <c r="N331" s="56">
        <f>ROUNDDOWN(M331,2)</f>
        <v>1.07</v>
      </c>
      <c r="O331" s="57">
        <v>34.799999999999997</v>
      </c>
      <c r="P331" s="58">
        <f>IF(Y331="Y",Z331,O331)</f>
        <v>34.799999999999997</v>
      </c>
      <c r="Q331" s="25"/>
      <c r="S331" s="57">
        <v>38.68</v>
      </c>
      <c r="T331" s="57">
        <v>38.229999999999997</v>
      </c>
      <c r="U331" s="55">
        <f>IFERROR((T331-S331)/S331,0)</f>
        <v>-1.1633919338159328E-2</v>
      </c>
      <c r="V331" s="54" t="str">
        <f>IF(U331&lt;-0.05,"Y","N")</f>
        <v>N</v>
      </c>
      <c r="W331" s="55">
        <f>IF(T331=0,0,(O331-T331)/T331)</f>
        <v>-8.9720115092859015E-2</v>
      </c>
      <c r="X331" s="54" t="str">
        <f>IF(W331&lt;-0.05,"Y","N")</f>
        <v>Y</v>
      </c>
      <c r="Y331" s="54" t="str">
        <f>IF(AND(V331="Y",X331="Y"),"Y","N")</f>
        <v>N</v>
      </c>
      <c r="Z331" s="58">
        <f>ROUNDUP(T331*0.95,2)</f>
        <v>36.32</v>
      </c>
      <c r="AC331" s="25"/>
      <c r="AE331" s="25"/>
    </row>
    <row r="332" spans="1:31">
      <c r="A332" s="42" t="s">
        <v>365</v>
      </c>
      <c r="B332" s="43">
        <v>6013023</v>
      </c>
      <c r="C332" s="43">
        <v>145703</v>
      </c>
      <c r="D332" s="43">
        <v>0</v>
      </c>
      <c r="E332" s="44">
        <v>3.81691</v>
      </c>
      <c r="F332" s="44">
        <f>$F$5</f>
        <v>0.71220000000000006</v>
      </c>
      <c r="G332" s="44">
        <v>3.7686999999999999</v>
      </c>
      <c r="H332" s="44">
        <f>$H$5</f>
        <v>3.79</v>
      </c>
      <c r="I332" s="44">
        <f>$I$5</f>
        <v>3.8489599999999999</v>
      </c>
      <c r="J332" s="44">
        <f>ROUND(F332*G332*(H332/I332),5)</f>
        <v>2.6429499999999999</v>
      </c>
      <c r="K332" s="44">
        <v>3.0759500000000002</v>
      </c>
      <c r="L332" s="44">
        <f>IF($J332=0,$K332,IF($K332=0,$J332,IF($J332&lt;$K332,$J332,ROUND(($J332*$L$5)+($K332*$L$4),5))))</f>
        <v>2.6429499999999999</v>
      </c>
      <c r="M332" s="45">
        <f>IFERROR(E332/L332,0)</f>
        <v>1.4441854745644072</v>
      </c>
      <c r="N332" s="46">
        <f>ROUNDDOWN(M332,2)</f>
        <v>1.44</v>
      </c>
      <c r="O332" s="47">
        <v>38.68</v>
      </c>
      <c r="P332" s="48">
        <f>IF(Y332="Y",Z332,O332)</f>
        <v>38.68</v>
      </c>
      <c r="Q332" s="25"/>
      <c r="S332" s="47">
        <v>38.68</v>
      </c>
      <c r="T332" s="47">
        <v>0</v>
      </c>
      <c r="U332" s="45">
        <f>IFERROR((T332-S332)/S332,0)</f>
        <v>-1</v>
      </c>
      <c r="V332" s="44" t="str">
        <f>IF(U332&lt;-0.05,"Y","N")</f>
        <v>Y</v>
      </c>
      <c r="W332" s="45">
        <f>IF(T332=0,0,(O332-T332)/T332)</f>
        <v>0</v>
      </c>
      <c r="X332" s="44" t="str">
        <f>IF(W332&lt;-0.05,"Y","N")</f>
        <v>N</v>
      </c>
      <c r="Y332" s="44" t="str">
        <f>IF(AND(V332="Y",X332="Y"),"Y","N")</f>
        <v>N</v>
      </c>
      <c r="Z332" s="48">
        <f>ROUNDUP(T332*0.95,2)</f>
        <v>0</v>
      </c>
      <c r="AC332" s="25"/>
      <c r="AE332" s="25"/>
    </row>
    <row r="333" spans="1:31">
      <c r="A333" s="34" t="s">
        <v>366</v>
      </c>
      <c r="B333" s="41">
        <v>6012579</v>
      </c>
      <c r="C333" s="41">
        <v>145945</v>
      </c>
      <c r="D333" s="41">
        <v>0</v>
      </c>
      <c r="E333" s="2">
        <v>3.1267200000000002</v>
      </c>
      <c r="F333" s="2">
        <f>$F$5</f>
        <v>0.71220000000000006</v>
      </c>
      <c r="G333" s="2">
        <v>3.5949</v>
      </c>
      <c r="H333" s="2">
        <f>$H$5</f>
        <v>3.79</v>
      </c>
      <c r="I333" s="2">
        <f>$I$5</f>
        <v>3.8489599999999999</v>
      </c>
      <c r="J333" s="2">
        <f>ROUND(F333*G333*(H333/I333),5)</f>
        <v>2.5210699999999999</v>
      </c>
      <c r="K333" s="2">
        <v>3.1501899999999998</v>
      </c>
      <c r="L333" s="2">
        <f>IF($J333=0,$K333,IF($K333=0,$J333,IF($J333&lt;$K333,$J333,ROUND(($J333*$L$5)+($K333*$L$4),5))))</f>
        <v>2.5210699999999999</v>
      </c>
      <c r="M333" s="49">
        <f>IFERROR(E333/L333,0)</f>
        <v>1.2402352969175787</v>
      </c>
      <c r="N333" s="38">
        <f>ROUNDDOWN(M333,2)</f>
        <v>1.24</v>
      </c>
      <c r="O333" s="50">
        <v>38.53</v>
      </c>
      <c r="P333" s="51">
        <f>IF(Y333="Y",Z333,O333)</f>
        <v>38.53</v>
      </c>
      <c r="Q333" s="25"/>
      <c r="S333" s="50">
        <v>38.68</v>
      </c>
      <c r="T333" s="50">
        <v>31.53</v>
      </c>
      <c r="U333" s="49">
        <f>IFERROR((T333-S333)/S333,0)</f>
        <v>-0.18485005170630814</v>
      </c>
      <c r="V333" s="2" t="str">
        <f>IF(U333&lt;-0.05,"Y","N")</f>
        <v>Y</v>
      </c>
      <c r="W333" s="49">
        <f>IF(T333=0,0,(O333-T333)/T333)</f>
        <v>0.22201078338090707</v>
      </c>
      <c r="X333" s="2" t="str">
        <f>IF(W333&lt;-0.05,"Y","N")</f>
        <v>N</v>
      </c>
      <c r="Y333" s="2" t="str">
        <f>IF(AND(V333="Y",X333="Y"),"Y","N")</f>
        <v>N</v>
      </c>
      <c r="Z333" s="51">
        <f>ROUNDUP(T333*0.95,2)</f>
        <v>29.96</v>
      </c>
      <c r="AC333" s="25"/>
      <c r="AE333" s="25"/>
    </row>
    <row r="334" spans="1:31">
      <c r="A334" s="34" t="s">
        <v>367</v>
      </c>
      <c r="B334" s="41">
        <v>6002778</v>
      </c>
      <c r="C334" s="41">
        <v>145427</v>
      </c>
      <c r="D334" s="41">
        <v>0</v>
      </c>
      <c r="E334" s="2">
        <v>3.3225899999999999</v>
      </c>
      <c r="F334" s="2">
        <f>$F$5</f>
        <v>0.71220000000000006</v>
      </c>
      <c r="G334" s="2">
        <v>4.7618900000000002</v>
      </c>
      <c r="H334" s="2">
        <f>$H$5</f>
        <v>3.79</v>
      </c>
      <c r="I334" s="2">
        <f>$I$5</f>
        <v>3.8489599999999999</v>
      </c>
      <c r="J334" s="2">
        <f>ROUND(F334*G334*(H334/I334),5)</f>
        <v>3.3394699999999999</v>
      </c>
      <c r="K334" s="2">
        <v>3.2130399999999999</v>
      </c>
      <c r="L334" s="2">
        <f>IF($J334=0,$K334,IF($K334=0,$J334,IF($J334&lt;$K334,$J334,ROUND(($J334*$L$5)+($K334*$L$4),5))))</f>
        <v>3.3394699999999999</v>
      </c>
      <c r="M334" s="49">
        <f>IFERROR(E334/L334,0)</f>
        <v>0.99494530569222062</v>
      </c>
      <c r="N334" s="38">
        <f>ROUNDDOWN(M334,2)</f>
        <v>0.99</v>
      </c>
      <c r="O334" s="50">
        <v>30.33</v>
      </c>
      <c r="P334" s="51">
        <f>IF(Y334="Y",Z334,O334)</f>
        <v>30.33</v>
      </c>
      <c r="Q334" s="25"/>
      <c r="S334" s="50">
        <v>24.23</v>
      </c>
      <c r="T334" s="50">
        <v>23.46</v>
      </c>
      <c r="U334" s="49">
        <f>IFERROR((T334-S334)/S334,0)</f>
        <v>-3.1778786628146906E-2</v>
      </c>
      <c r="V334" s="2" t="str">
        <f>IF(U334&lt;-0.05,"Y","N")</f>
        <v>N</v>
      </c>
      <c r="W334" s="49">
        <f>IF(T334=0,0,(O334-T334)/T334)</f>
        <v>0.29283887468030678</v>
      </c>
      <c r="X334" s="2" t="str">
        <f>IF(W334&lt;-0.05,"Y","N")</f>
        <v>N</v>
      </c>
      <c r="Y334" s="2" t="str">
        <f>IF(AND(V334="Y",X334="Y"),"Y","N")</f>
        <v>N</v>
      </c>
      <c r="Z334" s="51">
        <f>ROUNDUP(T334*0.95,2)</f>
        <v>22.290000000000003</v>
      </c>
      <c r="AC334" s="25"/>
      <c r="AE334" s="25"/>
    </row>
    <row r="335" spans="1:31">
      <c r="A335" s="34" t="s">
        <v>368</v>
      </c>
      <c r="B335" s="41">
        <v>6001788</v>
      </c>
      <c r="C335" s="41">
        <v>146006</v>
      </c>
      <c r="D335" s="41">
        <v>0</v>
      </c>
      <c r="E335" s="2">
        <v>2.7530000000000001</v>
      </c>
      <c r="F335" s="2">
        <f>$F$5</f>
        <v>0.71220000000000006</v>
      </c>
      <c r="G335" s="2">
        <v>4.2009600000000002</v>
      </c>
      <c r="H335" s="2">
        <f>$H$5</f>
        <v>3.79</v>
      </c>
      <c r="I335" s="2">
        <f>$I$5</f>
        <v>3.8489599999999999</v>
      </c>
      <c r="J335" s="2">
        <f>ROUND(F335*G335*(H335/I335),5)</f>
        <v>2.9460899999999999</v>
      </c>
      <c r="K335" s="2">
        <v>3.4126300000000001</v>
      </c>
      <c r="L335" s="2">
        <f>IF($J335=0,$K335,IF($K335=0,$J335,IF($J335&lt;$K335,$J335,ROUND(($J335*$L$5)+($K335*$L$4),5))))</f>
        <v>2.9460899999999999</v>
      </c>
      <c r="M335" s="49">
        <f>IFERROR(E335/L335,0)</f>
        <v>0.93445889297339868</v>
      </c>
      <c r="N335" s="38">
        <f>ROUNDDOWN(M335,2)</f>
        <v>0.93</v>
      </c>
      <c r="O335" s="50">
        <v>26.42</v>
      </c>
      <c r="P335" s="51">
        <f>IF(Y335="Y",Z335,O335)</f>
        <v>26.42</v>
      </c>
      <c r="Q335" s="25"/>
      <c r="S335" s="50">
        <v>29.03</v>
      </c>
      <c r="T335" s="50">
        <v>25.77</v>
      </c>
      <c r="U335" s="49">
        <f>IFERROR((T335-S335)/S335,0)</f>
        <v>-0.11229762314846715</v>
      </c>
      <c r="V335" s="2" t="str">
        <f>IF(U335&lt;-0.05,"Y","N")</f>
        <v>Y</v>
      </c>
      <c r="W335" s="49">
        <f>IF(T335=0,0,(O335-T335)/T335)</f>
        <v>2.5223127667830893E-2</v>
      </c>
      <c r="X335" s="2" t="str">
        <f>IF(W335&lt;-0.05,"Y","N")</f>
        <v>N</v>
      </c>
      <c r="Y335" s="2" t="str">
        <f>IF(AND(V335="Y",X335="Y"),"Y","N")</f>
        <v>N</v>
      </c>
      <c r="Z335" s="51">
        <f>ROUNDUP(T335*0.95,2)</f>
        <v>24.490000000000002</v>
      </c>
      <c r="AC335" s="25"/>
      <c r="AE335" s="25"/>
    </row>
    <row r="336" spans="1:31">
      <c r="A336" s="52" t="s">
        <v>369</v>
      </c>
      <c r="B336" s="53">
        <v>6001341</v>
      </c>
      <c r="C336" s="53">
        <v>145290</v>
      </c>
      <c r="D336" s="53">
        <v>0</v>
      </c>
      <c r="E336" s="54">
        <v>2.9196</v>
      </c>
      <c r="F336" s="54">
        <f>$F$5</f>
        <v>0.71220000000000006</v>
      </c>
      <c r="G336" s="54">
        <v>4.2705799999999998</v>
      </c>
      <c r="H336" s="54">
        <f>$H$5</f>
        <v>3.79</v>
      </c>
      <c r="I336" s="54">
        <f>$I$5</f>
        <v>3.8489599999999999</v>
      </c>
      <c r="J336" s="54">
        <f>ROUND(F336*G336*(H336/I336),5)</f>
        <v>2.99492</v>
      </c>
      <c r="K336" s="54">
        <v>2.5033500000000002</v>
      </c>
      <c r="L336" s="54">
        <f>IF($J336=0,$K336,IF($K336=0,$J336,IF($J336&lt;$K336,$J336,ROUND(($J336*$L$5)+($K336*$L$4),5))))</f>
        <v>2.99492</v>
      </c>
      <c r="M336" s="55">
        <f>IFERROR(E336/L336,0)</f>
        <v>0.97485074726536936</v>
      </c>
      <c r="N336" s="56">
        <f>ROUNDDOWN(M336,2)</f>
        <v>0.97</v>
      </c>
      <c r="O336" s="57">
        <v>29.03</v>
      </c>
      <c r="P336" s="58">
        <f>IF(Y336="Y",Z336,O336)</f>
        <v>29.03</v>
      </c>
      <c r="Q336" s="25"/>
      <c r="S336" s="57">
        <v>32.07</v>
      </c>
      <c r="T336" s="57">
        <v>37.630000000000003</v>
      </c>
      <c r="U336" s="55">
        <f>IFERROR((T336-S336)/S336,0)</f>
        <v>0.17337075148113509</v>
      </c>
      <c r="V336" s="54" t="str">
        <f>IF(U336&lt;-0.05,"Y","N")</f>
        <v>N</v>
      </c>
      <c r="W336" s="55">
        <f>IF(T336=0,0,(O336-T336)/T336)</f>
        <v>-0.22854105766675528</v>
      </c>
      <c r="X336" s="54" t="str">
        <f>IF(W336&lt;-0.05,"Y","N")</f>
        <v>Y</v>
      </c>
      <c r="Y336" s="54" t="str">
        <f>IF(AND(V336="Y",X336="Y"),"Y","N")</f>
        <v>N</v>
      </c>
      <c r="Z336" s="58">
        <f>ROUNDUP(T336*0.95,2)</f>
        <v>35.75</v>
      </c>
      <c r="AC336" s="25"/>
      <c r="AE336" s="25"/>
    </row>
    <row r="337" spans="1:31">
      <c r="A337" s="42" t="s">
        <v>370</v>
      </c>
      <c r="B337" s="43">
        <v>6009203</v>
      </c>
      <c r="C337" s="43">
        <v>145757</v>
      </c>
      <c r="D337" s="43">
        <v>0</v>
      </c>
      <c r="E337" s="44">
        <v>4.2329600000000003</v>
      </c>
      <c r="F337" s="44">
        <f>$F$5</f>
        <v>0.71220000000000006</v>
      </c>
      <c r="G337" s="44">
        <v>3.5115699999999999</v>
      </c>
      <c r="H337" s="44">
        <f>$H$5</f>
        <v>3.79</v>
      </c>
      <c r="I337" s="44">
        <f>$I$5</f>
        <v>3.8489599999999999</v>
      </c>
      <c r="J337" s="44">
        <f>ROUND(F337*G337*(H337/I337),5)</f>
        <v>2.4626299999999999</v>
      </c>
      <c r="K337" s="44">
        <v>2.8376299999999999</v>
      </c>
      <c r="L337" s="44">
        <f>IF($J337=0,$K337,IF($K337=0,$J337,IF($J337&lt;$K337,$J337,ROUND(($J337*$L$5)+($K337*$L$4),5))))</f>
        <v>2.4626299999999999</v>
      </c>
      <c r="M337" s="45">
        <f>IFERROR(E337/L337,0)</f>
        <v>1.7188777851321557</v>
      </c>
      <c r="N337" s="46">
        <f>ROUNDDOWN(M337,2)</f>
        <v>1.71</v>
      </c>
      <c r="O337" s="47">
        <v>38.68</v>
      </c>
      <c r="P337" s="48">
        <f>IF(Y337="Y",Z337,O337)</f>
        <v>38.68</v>
      </c>
      <c r="Q337" s="25"/>
      <c r="S337" s="47">
        <v>38.68</v>
      </c>
      <c r="T337" s="47">
        <v>38.68</v>
      </c>
      <c r="U337" s="45">
        <f>IFERROR((T337-S337)/S337,0)</f>
        <v>0</v>
      </c>
      <c r="V337" s="44" t="str">
        <f>IF(U337&lt;-0.05,"Y","N")</f>
        <v>N</v>
      </c>
      <c r="W337" s="45">
        <f>IF(T337=0,0,(O337-T337)/T337)</f>
        <v>0</v>
      </c>
      <c r="X337" s="44" t="str">
        <f>IF(W337&lt;-0.05,"Y","N")</f>
        <v>N</v>
      </c>
      <c r="Y337" s="44" t="str">
        <f>IF(AND(V337="Y",X337="Y"),"Y","N")</f>
        <v>N</v>
      </c>
      <c r="Z337" s="48">
        <f>ROUNDUP(T337*0.95,2)</f>
        <v>36.75</v>
      </c>
      <c r="AC337" s="25"/>
      <c r="AE337" s="25"/>
    </row>
    <row r="338" spans="1:31">
      <c r="A338" s="34" t="s">
        <v>371</v>
      </c>
      <c r="B338" s="41">
        <v>6004469</v>
      </c>
      <c r="C338" s="41">
        <v>145922</v>
      </c>
      <c r="D338" s="41">
        <v>0</v>
      </c>
      <c r="E338" s="2">
        <v>2.5911499999999998</v>
      </c>
      <c r="F338" s="2">
        <f>$F$5</f>
        <v>0.71220000000000006</v>
      </c>
      <c r="G338" s="2">
        <v>3.4171</v>
      </c>
      <c r="H338" s="2">
        <f>$H$5</f>
        <v>3.79</v>
      </c>
      <c r="I338" s="2">
        <f>$I$5</f>
        <v>3.8489599999999999</v>
      </c>
      <c r="J338" s="2">
        <f>ROUND(F338*G338*(H338/I338),5)</f>
        <v>2.3963800000000002</v>
      </c>
      <c r="K338" s="2">
        <v>2.70703</v>
      </c>
      <c r="L338" s="2">
        <f>IF($J338=0,$K338,IF($K338=0,$J338,IF($J338&lt;$K338,$J338,ROUND(($J338*$L$5)+($K338*$L$4),5))))</f>
        <v>2.3963800000000002</v>
      </c>
      <c r="M338" s="49">
        <f>IFERROR(E338/L338,0)</f>
        <v>1.0812767591116599</v>
      </c>
      <c r="N338" s="38">
        <f>ROUNDDOWN(M338,2)</f>
        <v>1.08</v>
      </c>
      <c r="O338" s="50">
        <v>35.35</v>
      </c>
      <c r="P338" s="51">
        <f>IF(Y338="Y",Z338,O338)</f>
        <v>35.35</v>
      </c>
      <c r="Q338" s="25"/>
      <c r="S338" s="50">
        <v>36.74</v>
      </c>
      <c r="T338" s="50">
        <v>36.44</v>
      </c>
      <c r="U338" s="49">
        <f>IFERROR((T338-S338)/S338,0)</f>
        <v>-8.165487207403491E-3</v>
      </c>
      <c r="V338" s="2" t="str">
        <f>IF(U338&lt;-0.05,"Y","N")</f>
        <v>N</v>
      </c>
      <c r="W338" s="49">
        <f>IF(T338=0,0,(O338-T338)/T338)</f>
        <v>-2.9912184412733162E-2</v>
      </c>
      <c r="X338" s="2" t="str">
        <f>IF(W338&lt;-0.05,"Y","N")</f>
        <v>N</v>
      </c>
      <c r="Y338" s="2" t="str">
        <f>IF(AND(V338="Y",X338="Y"),"Y","N")</f>
        <v>N</v>
      </c>
      <c r="Z338" s="51">
        <f>ROUNDUP(T338*0.95,2)</f>
        <v>34.619999999999997</v>
      </c>
      <c r="AC338" s="25"/>
      <c r="AE338" s="25"/>
    </row>
    <row r="339" spans="1:31">
      <c r="A339" s="34" t="s">
        <v>372</v>
      </c>
      <c r="B339" s="41">
        <v>6013106</v>
      </c>
      <c r="C339" s="41">
        <v>145717</v>
      </c>
      <c r="D339" s="41">
        <v>0</v>
      </c>
      <c r="E339" s="2">
        <v>3.3809300000000002</v>
      </c>
      <c r="F339" s="2">
        <f>$F$5</f>
        <v>0.71220000000000006</v>
      </c>
      <c r="G339" s="2">
        <v>4.7249400000000001</v>
      </c>
      <c r="H339" s="2">
        <f>$H$5</f>
        <v>3.79</v>
      </c>
      <c r="I339" s="2">
        <f>$I$5</f>
        <v>3.8489599999999999</v>
      </c>
      <c r="J339" s="2">
        <f>ROUND(F339*G339*(H339/I339),5)</f>
        <v>3.3135500000000002</v>
      </c>
      <c r="K339" s="2">
        <v>3.19828</v>
      </c>
      <c r="L339" s="2">
        <f>IF($J339=0,$K339,IF($K339=0,$J339,IF($J339&lt;$K339,$J339,ROUND(($J339*$L$5)+($K339*$L$4),5))))</f>
        <v>3.3135500000000002</v>
      </c>
      <c r="M339" s="49">
        <f>IFERROR(E339/L339,0)</f>
        <v>1.0203346863635678</v>
      </c>
      <c r="N339" s="38">
        <f>ROUNDDOWN(M339,2)</f>
        <v>1.02</v>
      </c>
      <c r="O339" s="50">
        <v>32.07</v>
      </c>
      <c r="P339" s="51">
        <f>IF(Y339="Y",Z339,O339)</f>
        <v>32.07</v>
      </c>
      <c r="Q339" s="25"/>
      <c r="S339" s="50">
        <v>29.03</v>
      </c>
      <c r="T339" s="50">
        <v>33.71</v>
      </c>
      <c r="U339" s="49">
        <f>IFERROR((T339-S339)/S339,0)</f>
        <v>0.16121253875301411</v>
      </c>
      <c r="V339" s="2" t="str">
        <f>IF(U339&lt;-0.05,"Y","N")</f>
        <v>N</v>
      </c>
      <c r="W339" s="49">
        <f>IF(T339=0,0,(O339-T339)/T339)</f>
        <v>-4.865025215069714E-2</v>
      </c>
      <c r="X339" s="2" t="str">
        <f>IF(W339&lt;-0.05,"Y","N")</f>
        <v>N</v>
      </c>
      <c r="Y339" s="2" t="str">
        <f>IF(AND(V339="Y",X339="Y"),"Y","N")</f>
        <v>N</v>
      </c>
      <c r="Z339" s="51">
        <f>ROUNDUP(T339*0.95,2)</f>
        <v>32.03</v>
      </c>
      <c r="AC339" s="25"/>
      <c r="AE339" s="25"/>
    </row>
    <row r="340" spans="1:31">
      <c r="A340" s="34" t="s">
        <v>373</v>
      </c>
      <c r="B340" s="41">
        <v>6001028</v>
      </c>
      <c r="C340" s="41">
        <v>145656</v>
      </c>
      <c r="D340" s="41">
        <v>0</v>
      </c>
      <c r="E340" s="2">
        <v>2.9751500000000002</v>
      </c>
      <c r="F340" s="2">
        <f>$F$5</f>
        <v>0.71220000000000006</v>
      </c>
      <c r="G340" s="2">
        <v>4.4311699999999998</v>
      </c>
      <c r="H340" s="2">
        <f>$H$5</f>
        <v>3.79</v>
      </c>
      <c r="I340" s="2">
        <f>$I$5</f>
        <v>3.8489599999999999</v>
      </c>
      <c r="J340" s="2">
        <f>ROUND(F340*G340*(H340/I340),5)</f>
        <v>3.1075400000000002</v>
      </c>
      <c r="K340" s="2">
        <v>3.16689</v>
      </c>
      <c r="L340" s="2">
        <f>IF($J340=0,$K340,IF($K340=0,$J340,IF($J340&lt;$K340,$J340,ROUND(($J340*$L$5)+($K340*$L$4),5))))</f>
        <v>3.1075400000000002</v>
      </c>
      <c r="M340" s="49">
        <f>IFERROR(E340/L340,0)</f>
        <v>0.95739716946523612</v>
      </c>
      <c r="N340" s="38">
        <f>ROUNDDOWN(M340,2)</f>
        <v>0.95</v>
      </c>
      <c r="O340" s="50">
        <v>27.72</v>
      </c>
      <c r="P340" s="51">
        <f>IF(Y340="Y",Z340,O340)</f>
        <v>27.72</v>
      </c>
      <c r="Q340" s="25"/>
      <c r="S340" s="50">
        <v>33.71</v>
      </c>
      <c r="T340" s="50">
        <v>32.619999999999997</v>
      </c>
      <c r="U340" s="49">
        <f>IFERROR((T340-S340)/S340,0)</f>
        <v>-3.2334618807475624E-2</v>
      </c>
      <c r="V340" s="2" t="str">
        <f>IF(U340&lt;-0.05,"Y","N")</f>
        <v>N</v>
      </c>
      <c r="W340" s="49">
        <f>IF(T340=0,0,(O340-T340)/T340)</f>
        <v>-0.15021459227467807</v>
      </c>
      <c r="X340" s="2" t="str">
        <f>IF(W340&lt;-0.05,"Y","N")</f>
        <v>Y</v>
      </c>
      <c r="Y340" s="2" t="str">
        <f>IF(AND(V340="Y",X340="Y"),"Y","N")</f>
        <v>N</v>
      </c>
      <c r="Z340" s="51">
        <f>ROUNDUP(T340*0.95,2)</f>
        <v>30.990000000000002</v>
      </c>
      <c r="AC340" s="25"/>
      <c r="AE340" s="25"/>
    </row>
    <row r="341" spans="1:31">
      <c r="A341" s="52" t="s">
        <v>374</v>
      </c>
      <c r="B341" s="53">
        <v>6003362</v>
      </c>
      <c r="C341" s="53">
        <v>146092</v>
      </c>
      <c r="D341" s="53">
        <v>0</v>
      </c>
      <c r="E341" s="54">
        <v>3.2355299999999998</v>
      </c>
      <c r="F341" s="54">
        <f>$F$5</f>
        <v>0.71220000000000006</v>
      </c>
      <c r="G341" s="54">
        <v>4.1753299999999998</v>
      </c>
      <c r="H341" s="54">
        <f>$H$5</f>
        <v>3.79</v>
      </c>
      <c r="I341" s="54">
        <f>$I$5</f>
        <v>3.8489599999999999</v>
      </c>
      <c r="J341" s="54">
        <f>ROUND(F341*G341*(H341/I341),5)</f>
        <v>2.9281199999999998</v>
      </c>
      <c r="K341" s="54">
        <v>3.35128</v>
      </c>
      <c r="L341" s="54">
        <f>IF($J341=0,$K341,IF($K341=0,$J341,IF($J341&lt;$K341,$J341,ROUND(($J341*$L$5)+($K341*$L$4),5))))</f>
        <v>2.9281199999999998</v>
      </c>
      <c r="M341" s="55">
        <f>IFERROR(E341/L341,0)</f>
        <v>1.1049854514159256</v>
      </c>
      <c r="N341" s="56">
        <f>ROUNDDOWN(M341,2)</f>
        <v>1.1000000000000001</v>
      </c>
      <c r="O341" s="57">
        <v>36.44</v>
      </c>
      <c r="P341" s="58">
        <f>IF(Y341="Y",Z341,O341)</f>
        <v>36.44</v>
      </c>
      <c r="Q341" s="25"/>
      <c r="S341" s="57">
        <v>38.68</v>
      </c>
      <c r="T341" s="57">
        <v>38.68</v>
      </c>
      <c r="U341" s="55">
        <f>IFERROR((T341-S341)/S341,0)</f>
        <v>0</v>
      </c>
      <c r="V341" s="54" t="str">
        <f>IF(U341&lt;-0.05,"Y","N")</f>
        <v>N</v>
      </c>
      <c r="W341" s="55">
        <f>IF(T341=0,0,(O341-T341)/T341)</f>
        <v>-5.7911065149948343E-2</v>
      </c>
      <c r="X341" s="54" t="str">
        <f>IF(W341&lt;-0.05,"Y","N")</f>
        <v>Y</v>
      </c>
      <c r="Y341" s="54" t="str">
        <f>IF(AND(V341="Y",X341="Y"),"Y","N")</f>
        <v>N</v>
      </c>
      <c r="Z341" s="58">
        <f>ROUNDUP(T341*0.95,2)</f>
        <v>36.75</v>
      </c>
      <c r="AC341" s="25"/>
      <c r="AE341" s="25"/>
    </row>
    <row r="342" spans="1:31">
      <c r="A342" s="42" t="s">
        <v>375</v>
      </c>
      <c r="B342" s="43">
        <v>6003230</v>
      </c>
      <c r="C342" s="43">
        <v>145863</v>
      </c>
      <c r="D342" s="43">
        <v>0</v>
      </c>
      <c r="E342" s="44">
        <v>3.4904099999999998</v>
      </c>
      <c r="F342" s="44">
        <f>$F$5</f>
        <v>0.71220000000000006</v>
      </c>
      <c r="G342" s="44">
        <v>3.9995099999999999</v>
      </c>
      <c r="H342" s="44">
        <f>$H$5</f>
        <v>3.79</v>
      </c>
      <c r="I342" s="44">
        <f>$I$5</f>
        <v>3.8489599999999999</v>
      </c>
      <c r="J342" s="44">
        <f>ROUND(F342*G342*(H342/I342),5)</f>
        <v>2.8048199999999999</v>
      </c>
      <c r="K342" s="44">
        <v>3.1671999999999998</v>
      </c>
      <c r="L342" s="44">
        <f>IF($J342=0,$K342,IF($K342=0,$J342,IF($J342&lt;$K342,$J342,ROUND(($J342*$L$5)+($K342*$L$4),5))))</f>
        <v>2.8048199999999999</v>
      </c>
      <c r="M342" s="45">
        <f>IFERROR(E342/L342,0)</f>
        <v>1.2444327978265985</v>
      </c>
      <c r="N342" s="46">
        <f>ROUNDDOWN(M342,2)</f>
        <v>1.24</v>
      </c>
      <c r="O342" s="47">
        <v>38.53</v>
      </c>
      <c r="P342" s="48">
        <f>IF(Y342="Y",Z342,O342)</f>
        <v>38.53</v>
      </c>
      <c r="Q342" s="25"/>
      <c r="S342" s="47">
        <v>38.380000000000003</v>
      </c>
      <c r="T342" s="47">
        <v>38.68</v>
      </c>
      <c r="U342" s="45">
        <f>IFERROR((T342-S342)/S342,0)</f>
        <v>7.8165711307972164E-3</v>
      </c>
      <c r="V342" s="44" t="str">
        <f>IF(U342&lt;-0.05,"Y","N")</f>
        <v>N</v>
      </c>
      <c r="W342" s="45">
        <f>IF(T342=0,0,(O342-T342)/T342)</f>
        <v>-3.8779731127197149E-3</v>
      </c>
      <c r="X342" s="44" t="str">
        <f>IF(W342&lt;-0.05,"Y","N")</f>
        <v>N</v>
      </c>
      <c r="Y342" s="44" t="str">
        <f>IF(AND(V342="Y",X342="Y"),"Y","N")</f>
        <v>N</v>
      </c>
      <c r="Z342" s="48">
        <f>ROUNDUP(T342*0.95,2)</f>
        <v>36.75</v>
      </c>
      <c r="AC342" s="25"/>
      <c r="AE342" s="25"/>
    </row>
    <row r="343" spans="1:31">
      <c r="A343" s="34" t="s">
        <v>376</v>
      </c>
      <c r="B343" s="41">
        <v>6009534</v>
      </c>
      <c r="C343" s="41">
        <v>145655</v>
      </c>
      <c r="D343" s="41">
        <v>0</v>
      </c>
      <c r="E343" s="2">
        <v>3.9012199999999999</v>
      </c>
      <c r="F343" s="2">
        <f>$F$5</f>
        <v>0.71220000000000006</v>
      </c>
      <c r="G343" s="2">
        <v>5.0064299999999999</v>
      </c>
      <c r="H343" s="2">
        <f>$H$5</f>
        <v>3.79</v>
      </c>
      <c r="I343" s="2">
        <f>$I$5</f>
        <v>3.8489599999999999</v>
      </c>
      <c r="J343" s="2">
        <f>ROUND(F343*G343*(H343/I343),5)</f>
        <v>3.5109599999999999</v>
      </c>
      <c r="K343" s="2">
        <v>3.16594</v>
      </c>
      <c r="L343" s="2">
        <f>IF($J343=0,$K343,IF($K343=0,$J343,IF($J343&lt;$K343,$J343,ROUND(($J343*$L$5)+($K343*$L$4),5))))</f>
        <v>3.5109599999999999</v>
      </c>
      <c r="M343" s="49">
        <f>IFERROR(E343/L343,0)</f>
        <v>1.1111547838767744</v>
      </c>
      <c r="N343" s="38">
        <f>ROUNDDOWN(M343,2)</f>
        <v>1.1100000000000001</v>
      </c>
      <c r="O343" s="50">
        <v>36.590000000000003</v>
      </c>
      <c r="P343" s="51">
        <f>IF(Y343="Y",Z343,O343)</f>
        <v>36.590000000000003</v>
      </c>
      <c r="Q343" s="25"/>
      <c r="S343" s="50">
        <v>33.71</v>
      </c>
      <c r="T343" s="50">
        <v>33.71</v>
      </c>
      <c r="U343" s="49">
        <f>IFERROR((T343-S343)/S343,0)</f>
        <v>0</v>
      </c>
      <c r="V343" s="2" t="str">
        <f>IF(U343&lt;-0.05,"Y","N")</f>
        <v>N</v>
      </c>
      <c r="W343" s="49">
        <f>IF(T343=0,0,(O343-T343)/T343)</f>
        <v>8.54345891426877E-2</v>
      </c>
      <c r="X343" s="2" t="str">
        <f>IF(W343&lt;-0.05,"Y","N")</f>
        <v>N</v>
      </c>
      <c r="Y343" s="2" t="str">
        <f>IF(AND(V343="Y",X343="Y"),"Y","N")</f>
        <v>N</v>
      </c>
      <c r="Z343" s="51">
        <f>ROUNDUP(T343*0.95,2)</f>
        <v>32.03</v>
      </c>
      <c r="AC343" s="25"/>
      <c r="AE343" s="25"/>
    </row>
    <row r="344" spans="1:31">
      <c r="A344" s="34" t="s">
        <v>377</v>
      </c>
      <c r="B344" s="41">
        <v>6014633</v>
      </c>
      <c r="C344" s="41">
        <v>145994</v>
      </c>
      <c r="D344" s="41">
        <v>0</v>
      </c>
      <c r="E344" s="2">
        <v>2.9723999999999999</v>
      </c>
      <c r="F344" s="2">
        <f>$F$5</f>
        <v>0.71220000000000006</v>
      </c>
      <c r="G344" s="2">
        <v>4.3767399999999999</v>
      </c>
      <c r="H344" s="2">
        <f>$H$5</f>
        <v>3.79</v>
      </c>
      <c r="I344" s="2">
        <f>$I$5</f>
        <v>3.8489599999999999</v>
      </c>
      <c r="J344" s="2">
        <f>ROUND(F344*G344*(H344/I344),5)</f>
        <v>3.0693600000000001</v>
      </c>
      <c r="K344" s="2">
        <v>3.3659400000000002</v>
      </c>
      <c r="L344" s="2">
        <f>IF($J344=0,$K344,IF($K344=0,$J344,IF($J344&lt;$K344,$J344,ROUND(($J344*$L$5)+($K344*$L$4),5))))</f>
        <v>3.0693600000000001</v>
      </c>
      <c r="M344" s="49">
        <f>IFERROR(E344/L344,0)</f>
        <v>0.96841035264680575</v>
      </c>
      <c r="N344" s="38">
        <f>ROUNDDOWN(M344,2)</f>
        <v>0.96</v>
      </c>
      <c r="O344" s="50">
        <v>28.38</v>
      </c>
      <c r="P344" s="51">
        <f>IF(Y344="Y",Z344,O344)</f>
        <v>28.38</v>
      </c>
      <c r="Q344" s="25"/>
      <c r="S344" s="50">
        <v>29.68</v>
      </c>
      <c r="T344" s="50">
        <v>30.33</v>
      </c>
      <c r="U344" s="49">
        <f>IFERROR((T344-S344)/S344,0)</f>
        <v>2.1900269541778927E-2</v>
      </c>
      <c r="V344" s="2" t="str">
        <f>IF(U344&lt;-0.05,"Y","N")</f>
        <v>N</v>
      </c>
      <c r="W344" s="49">
        <f>IF(T344=0,0,(O344-T344)/T344)</f>
        <v>-6.4292779426310565E-2</v>
      </c>
      <c r="X344" s="2" t="str">
        <f>IF(W344&lt;-0.05,"Y","N")</f>
        <v>Y</v>
      </c>
      <c r="Y344" s="2" t="str">
        <f>IF(AND(V344="Y",X344="Y"),"Y","N")</f>
        <v>N</v>
      </c>
      <c r="Z344" s="51">
        <f>ROUNDUP(T344*0.95,2)</f>
        <v>28.82</v>
      </c>
      <c r="AC344" s="25"/>
      <c r="AE344" s="25"/>
    </row>
    <row r="345" spans="1:31">
      <c r="A345" s="34" t="s">
        <v>378</v>
      </c>
      <c r="B345" s="41">
        <v>6004790</v>
      </c>
      <c r="C345" s="41">
        <v>146049</v>
      </c>
      <c r="D345" s="41">
        <v>23</v>
      </c>
      <c r="E345" s="2">
        <v>0</v>
      </c>
      <c r="F345" s="2">
        <f>$F$5</f>
        <v>0.71220000000000006</v>
      </c>
      <c r="G345" s="2">
        <v>0</v>
      </c>
      <c r="H345" s="2">
        <f>$H$5</f>
        <v>3.79</v>
      </c>
      <c r="I345" s="2">
        <f>$I$5</f>
        <v>3.8489599999999999</v>
      </c>
      <c r="J345" s="2">
        <f>ROUND(F345*G345*(H345/I345),5)</f>
        <v>0</v>
      </c>
      <c r="K345" s="2">
        <v>3.1968100000000002</v>
      </c>
      <c r="L345" s="2">
        <f>IF($J345=0,$K345,IF($K345=0,$J345,IF($J345&lt;$K345,$J345,ROUND(($J345*$L$5)+($K345*$L$4),5))))</f>
        <v>3.1968100000000002</v>
      </c>
      <c r="M345" s="49">
        <f>IFERROR(E345/L345,0)</f>
        <v>0</v>
      </c>
      <c r="N345" s="38">
        <f>ROUNDDOWN(M345,2)</f>
        <v>0</v>
      </c>
      <c r="O345" s="50">
        <v>0</v>
      </c>
      <c r="P345" s="51">
        <f>IF(Y345="Y",Z345,O345)</f>
        <v>0</v>
      </c>
      <c r="Q345" s="25"/>
      <c r="S345" s="50">
        <v>0</v>
      </c>
      <c r="T345" s="50">
        <v>38.68</v>
      </c>
      <c r="U345" s="49">
        <f>IFERROR((T345-S345)/S345,0)</f>
        <v>0</v>
      </c>
      <c r="V345" s="2" t="str">
        <f>IF(U345&lt;-0.05,"Y","N")</f>
        <v>N</v>
      </c>
      <c r="W345" s="49">
        <f>IF(T345=0,0,(O345-T345)/T345)</f>
        <v>-1</v>
      </c>
      <c r="X345" s="2" t="str">
        <f>IF(W345&lt;-0.05,"Y","N")</f>
        <v>Y</v>
      </c>
      <c r="Y345" s="2" t="str">
        <f>IF(AND(V345="Y",X345="Y"),"Y","N")</f>
        <v>N</v>
      </c>
      <c r="Z345" s="51">
        <f>ROUNDUP(T345*0.95,2)</f>
        <v>36.75</v>
      </c>
      <c r="AC345" s="25"/>
      <c r="AE345" s="25"/>
    </row>
    <row r="346" spans="1:31">
      <c r="A346" s="52" t="s">
        <v>379</v>
      </c>
      <c r="B346" s="53">
        <v>6004840</v>
      </c>
      <c r="C346" s="53">
        <v>145273</v>
      </c>
      <c r="D346" s="53">
        <v>0</v>
      </c>
      <c r="E346" s="54">
        <v>3.19475</v>
      </c>
      <c r="F346" s="54">
        <f>$F$5</f>
        <v>0.71220000000000006</v>
      </c>
      <c r="G346" s="54">
        <v>5.2933500000000002</v>
      </c>
      <c r="H346" s="54">
        <f>$H$5</f>
        <v>3.79</v>
      </c>
      <c r="I346" s="54">
        <f>$I$5</f>
        <v>3.8489599999999999</v>
      </c>
      <c r="J346" s="54">
        <f>ROUND(F346*G346*(H346/I346),5)</f>
        <v>3.71217</v>
      </c>
      <c r="K346" s="54">
        <v>3.7351100000000002</v>
      </c>
      <c r="L346" s="54">
        <f>IF($J346=0,$K346,IF($K346=0,$J346,IF($J346&lt;$K346,$J346,ROUND(($J346*$L$5)+($K346*$L$4),5))))</f>
        <v>3.71217</v>
      </c>
      <c r="M346" s="55">
        <f>IFERROR(E346/L346,0)</f>
        <v>0.86061521966935783</v>
      </c>
      <c r="N346" s="56">
        <f>ROUNDDOWN(M346,2)</f>
        <v>0.86</v>
      </c>
      <c r="O346" s="57">
        <v>21.15</v>
      </c>
      <c r="P346" s="58">
        <f>IF(Y346="Y",Z346,O346)</f>
        <v>21.15</v>
      </c>
      <c r="Q346" s="25"/>
      <c r="S346" s="57">
        <v>20.37</v>
      </c>
      <c r="T346" s="57">
        <v>23.46</v>
      </c>
      <c r="U346" s="55">
        <f>IFERROR((T346-S346)/S346,0)</f>
        <v>0.15169366715758467</v>
      </c>
      <c r="V346" s="54" t="str">
        <f>IF(U346&lt;-0.05,"Y","N")</f>
        <v>N</v>
      </c>
      <c r="W346" s="55">
        <f>IF(T346=0,0,(O346-T346)/T346)</f>
        <v>-9.846547314578015E-2</v>
      </c>
      <c r="X346" s="54" t="str">
        <f>IF(W346&lt;-0.05,"Y","N")</f>
        <v>Y</v>
      </c>
      <c r="Y346" s="54" t="str">
        <f>IF(AND(V346="Y",X346="Y"),"Y","N")</f>
        <v>N</v>
      </c>
      <c r="Z346" s="58">
        <f>ROUNDUP(T346*0.95,2)</f>
        <v>22.290000000000003</v>
      </c>
      <c r="AC346" s="25"/>
      <c r="AE346" s="25"/>
    </row>
    <row r="347" spans="1:31">
      <c r="A347" s="42" t="s">
        <v>380</v>
      </c>
      <c r="B347" s="43">
        <v>6004899</v>
      </c>
      <c r="C347" s="43">
        <v>146197</v>
      </c>
      <c r="D347" s="43">
        <v>0</v>
      </c>
      <c r="E347" s="44">
        <v>3.2588599999999999</v>
      </c>
      <c r="F347" s="44">
        <f>$F$5</f>
        <v>0.71220000000000006</v>
      </c>
      <c r="G347" s="44">
        <v>3.9117099999999998</v>
      </c>
      <c r="H347" s="44">
        <f>$H$5</f>
        <v>3.79</v>
      </c>
      <c r="I347" s="44">
        <f>$I$5</f>
        <v>3.8489599999999999</v>
      </c>
      <c r="J347" s="44">
        <f>ROUND(F347*G347*(H347/I347),5)</f>
        <v>2.7432400000000001</v>
      </c>
      <c r="K347" s="44">
        <v>3.1022599999999998</v>
      </c>
      <c r="L347" s="44">
        <f>IF($J347=0,$K347,IF($K347=0,$J347,IF($J347&lt;$K347,$J347,ROUND(($J347*$L$5)+($K347*$L$4),5))))</f>
        <v>2.7432400000000001</v>
      </c>
      <c r="M347" s="45">
        <f>IFERROR(E347/L347,0)</f>
        <v>1.1879602222189818</v>
      </c>
      <c r="N347" s="46">
        <f>ROUNDDOWN(M347,2)</f>
        <v>1.18</v>
      </c>
      <c r="O347" s="47">
        <v>37.630000000000003</v>
      </c>
      <c r="P347" s="48">
        <f>IF(Y347="Y",Z347,O347)</f>
        <v>37.630000000000003</v>
      </c>
      <c r="Q347" s="25"/>
      <c r="S347" s="47">
        <v>37.19</v>
      </c>
      <c r="T347" s="47">
        <v>36.74</v>
      </c>
      <c r="U347" s="45">
        <f>IFERROR((T347-S347)/S347,0)</f>
        <v>-1.2100026888948527E-2</v>
      </c>
      <c r="V347" s="44" t="str">
        <f>IF(U347&lt;-0.05,"Y","N")</f>
        <v>N</v>
      </c>
      <c r="W347" s="45">
        <f>IF(T347=0,0,(O347-T347)/T347)</f>
        <v>2.4224278715296692E-2</v>
      </c>
      <c r="X347" s="44" t="str">
        <f>IF(W347&lt;-0.05,"Y","N")</f>
        <v>N</v>
      </c>
      <c r="Y347" s="44" t="str">
        <f>IF(AND(V347="Y",X347="Y"),"Y","N")</f>
        <v>N</v>
      </c>
      <c r="Z347" s="48">
        <f>ROUNDUP(T347*0.95,2)</f>
        <v>34.909999999999997</v>
      </c>
      <c r="AC347" s="25"/>
      <c r="AE347" s="25"/>
    </row>
    <row r="348" spans="1:31">
      <c r="A348" s="34" t="s">
        <v>381</v>
      </c>
      <c r="B348" s="41">
        <v>6013312</v>
      </c>
      <c r="C348" s="41">
        <v>145733</v>
      </c>
      <c r="D348" s="41">
        <v>0</v>
      </c>
      <c r="E348" s="2">
        <v>3.6160899999999998</v>
      </c>
      <c r="F348" s="2">
        <f>$F$5</f>
        <v>0.71220000000000006</v>
      </c>
      <c r="G348" s="2">
        <v>4.1896699999999996</v>
      </c>
      <c r="H348" s="2">
        <f>$H$5</f>
        <v>3.79</v>
      </c>
      <c r="I348" s="2">
        <f>$I$5</f>
        <v>3.8489599999999999</v>
      </c>
      <c r="J348" s="2">
        <f>ROUND(F348*G348*(H348/I348),5)</f>
        <v>2.9381699999999999</v>
      </c>
      <c r="K348" s="2">
        <v>3.3663099999999999</v>
      </c>
      <c r="L348" s="2">
        <f>IF($J348=0,$K348,IF($K348=0,$J348,IF($J348&lt;$K348,$J348,ROUND(($J348*$L$5)+($K348*$L$4),5))))</f>
        <v>2.9381699999999999</v>
      </c>
      <c r="M348" s="49">
        <f>IFERROR(E348/L348,0)</f>
        <v>1.2307286508268751</v>
      </c>
      <c r="N348" s="38">
        <f>ROUNDDOWN(M348,2)</f>
        <v>1.23</v>
      </c>
      <c r="O348" s="50">
        <v>38.380000000000003</v>
      </c>
      <c r="P348" s="51">
        <f>IF(Y348="Y",Z348,O348)</f>
        <v>38.380000000000003</v>
      </c>
      <c r="Q348" s="25"/>
      <c r="S348" s="50">
        <v>36.44</v>
      </c>
      <c r="T348" s="50">
        <v>37.49</v>
      </c>
      <c r="U348" s="49">
        <f>IFERROR((T348-S348)/S348,0)</f>
        <v>2.8814489571899131E-2</v>
      </c>
      <c r="V348" s="2" t="str">
        <f>IF(U348&lt;-0.05,"Y","N")</f>
        <v>N</v>
      </c>
      <c r="W348" s="49">
        <f>IF(T348=0,0,(O348-T348)/T348)</f>
        <v>2.3739663910376116E-2</v>
      </c>
      <c r="X348" s="2" t="str">
        <f>IF(W348&lt;-0.05,"Y","N")</f>
        <v>N</v>
      </c>
      <c r="Y348" s="2" t="str">
        <f>IF(AND(V348="Y",X348="Y"),"Y","N")</f>
        <v>N</v>
      </c>
      <c r="Z348" s="51">
        <f>ROUNDUP(T348*0.95,2)</f>
        <v>35.619999999999997</v>
      </c>
      <c r="AC348" s="25"/>
      <c r="AE348" s="25"/>
    </row>
    <row r="349" spans="1:31">
      <c r="A349" s="34" t="s">
        <v>382</v>
      </c>
      <c r="B349" s="41">
        <v>6004907</v>
      </c>
      <c r="C349" s="41">
        <v>145465</v>
      </c>
      <c r="D349" s="41">
        <v>0</v>
      </c>
      <c r="E349" s="2">
        <v>3.0618699999999999</v>
      </c>
      <c r="F349" s="2">
        <f>$F$5</f>
        <v>0.71220000000000006</v>
      </c>
      <c r="G349" s="2">
        <v>3.8275100000000002</v>
      </c>
      <c r="H349" s="2">
        <f>$H$5</f>
        <v>3.79</v>
      </c>
      <c r="I349" s="2">
        <f>$I$5</f>
        <v>3.8489599999999999</v>
      </c>
      <c r="J349" s="2">
        <f>ROUND(F349*G349*(H349/I349),5)</f>
        <v>2.6842000000000001</v>
      </c>
      <c r="K349" s="2">
        <v>3.20478</v>
      </c>
      <c r="L349" s="2">
        <f>IF($J349=0,$K349,IF($K349=0,$J349,IF($J349&lt;$K349,$J349,ROUND(($J349*$L$5)+($K349*$L$4),5))))</f>
        <v>2.6842000000000001</v>
      </c>
      <c r="M349" s="49">
        <f>IFERROR(E349/L349,0)</f>
        <v>1.1407011400044704</v>
      </c>
      <c r="N349" s="38">
        <f>ROUNDDOWN(M349,2)</f>
        <v>1.1399999999999999</v>
      </c>
      <c r="O349" s="50">
        <v>37.04</v>
      </c>
      <c r="P349" s="51">
        <f>IF(Y349="Y",Z349,O349)</f>
        <v>37.04</v>
      </c>
      <c r="Q349" s="25"/>
      <c r="S349" s="50">
        <v>37.04</v>
      </c>
      <c r="T349" s="50">
        <v>37.19</v>
      </c>
      <c r="U349" s="49">
        <f>IFERROR((T349-S349)/S349,0)</f>
        <v>4.0496760259178879E-3</v>
      </c>
      <c r="V349" s="2" t="str">
        <f>IF(U349&lt;-0.05,"Y","N")</f>
        <v>N</v>
      </c>
      <c r="W349" s="49">
        <f>IF(T349=0,0,(O349-T349)/T349)</f>
        <v>-4.0333422963161761E-3</v>
      </c>
      <c r="X349" s="2" t="str">
        <f>IF(W349&lt;-0.05,"Y","N")</f>
        <v>N</v>
      </c>
      <c r="Y349" s="2" t="str">
        <f>IF(AND(V349="Y",X349="Y"),"Y","N")</f>
        <v>N</v>
      </c>
      <c r="Z349" s="51">
        <f>ROUNDUP(T349*0.95,2)</f>
        <v>35.339999999999996</v>
      </c>
      <c r="AC349" s="25"/>
      <c r="AE349" s="25"/>
    </row>
    <row r="350" spans="1:31">
      <c r="A350" s="34" t="s">
        <v>383</v>
      </c>
      <c r="B350" s="41">
        <v>6004964</v>
      </c>
      <c r="C350" s="41" t="s">
        <v>384</v>
      </c>
      <c r="D350" s="41">
        <v>0</v>
      </c>
      <c r="E350" s="2">
        <v>2.08514</v>
      </c>
      <c r="F350" s="2">
        <f>$F$5</f>
        <v>0.71220000000000006</v>
      </c>
      <c r="G350" s="2">
        <v>3.94434</v>
      </c>
      <c r="H350" s="2">
        <f>$H$5</f>
        <v>3.79</v>
      </c>
      <c r="I350" s="2">
        <f>$I$5</f>
        <v>3.8489599999999999</v>
      </c>
      <c r="J350" s="2">
        <f>ROUND(F350*G350*(H350/I350),5)</f>
        <v>2.76613</v>
      </c>
      <c r="K350" s="2">
        <v>2.25468</v>
      </c>
      <c r="L350" s="2">
        <f>IF($J350=0,$K350,IF($K350=0,$J350,IF($J350&lt;$K350,$J350,ROUND(($J350*$L$5)+($K350*$L$4),5))))</f>
        <v>2.76613</v>
      </c>
      <c r="M350" s="49">
        <f>IFERROR(E350/L350,0)</f>
        <v>0.75381128146544085</v>
      </c>
      <c r="N350" s="38">
        <f>ROUNDDOWN(M350,2)</f>
        <v>0.75</v>
      </c>
      <c r="O350" s="50">
        <v>12.76</v>
      </c>
      <c r="P350" s="51">
        <f>IF(Y350="Y",Z350,O350)</f>
        <v>12.76</v>
      </c>
      <c r="Q350" s="25"/>
      <c r="S350" s="50">
        <v>12.01</v>
      </c>
      <c r="T350" s="50">
        <v>19.600000000000001</v>
      </c>
      <c r="U350" s="49">
        <f>IFERROR((T350-S350)/S350,0)</f>
        <v>0.63197335553705258</v>
      </c>
      <c r="V350" s="2" t="str">
        <f>IF(U350&lt;-0.05,"Y","N")</f>
        <v>N</v>
      </c>
      <c r="W350" s="49">
        <f>IF(T350=0,0,(O350-T350)/T350)</f>
        <v>-0.34897959183673477</v>
      </c>
      <c r="X350" s="2" t="str">
        <f>IF(W350&lt;-0.05,"Y","N")</f>
        <v>Y</v>
      </c>
      <c r="Y350" s="2" t="str">
        <f>IF(AND(V350="Y",X350="Y"),"Y","N")</f>
        <v>N</v>
      </c>
      <c r="Z350" s="51">
        <f>ROUNDUP(T350*0.95,2)</f>
        <v>18.62</v>
      </c>
      <c r="AC350" s="25"/>
      <c r="AE350" s="25"/>
    </row>
    <row r="351" spans="1:31">
      <c r="A351" s="42" t="s">
        <v>385</v>
      </c>
      <c r="B351" s="43">
        <v>6006126</v>
      </c>
      <c r="C351" s="43">
        <v>145829</v>
      </c>
      <c r="D351" s="43">
        <v>0</v>
      </c>
      <c r="E351" s="44">
        <v>2.3311500000000001</v>
      </c>
      <c r="F351" s="44">
        <f>$F$5</f>
        <v>0.71220000000000006</v>
      </c>
      <c r="G351" s="44">
        <v>4.9739899999999997</v>
      </c>
      <c r="H351" s="44">
        <f>$H$5</f>
        <v>3.79</v>
      </c>
      <c r="I351" s="44">
        <f>$I$5</f>
        <v>3.8489599999999999</v>
      </c>
      <c r="J351" s="44">
        <f>ROUND(F351*G351*(H351/I351),5)</f>
        <v>3.48821</v>
      </c>
      <c r="K351" s="44">
        <v>3.4535300000000002</v>
      </c>
      <c r="L351" s="44">
        <f>IF($J351=0,$K351,IF($K351=0,$J351,IF($J351&lt;$K351,$J351,ROUND(($J351*$L$5)+($K351*$L$4),5))))</f>
        <v>3.48821</v>
      </c>
      <c r="M351" s="45">
        <f>IFERROR(E351/L351,0)</f>
        <v>0.66829405339701453</v>
      </c>
      <c r="N351" s="46">
        <f>ROUNDDOWN(M351,2)</f>
        <v>0.66</v>
      </c>
      <c r="O351" s="47">
        <v>0</v>
      </c>
      <c r="P351" s="48">
        <f>IF(Y351="Y",Z351,O351)</f>
        <v>0</v>
      </c>
      <c r="Q351" s="25"/>
      <c r="S351" s="47">
        <v>0</v>
      </c>
      <c r="T351" s="47">
        <v>0</v>
      </c>
      <c r="U351" s="45">
        <f>IFERROR((T351-S351)/S351,0)</f>
        <v>0</v>
      </c>
      <c r="V351" s="44" t="str">
        <f>IF(U351&lt;-0.05,"Y","N")</f>
        <v>N</v>
      </c>
      <c r="W351" s="45">
        <f>IF(T351=0,0,(O351-T351)/T351)</f>
        <v>0</v>
      </c>
      <c r="X351" s="44" t="str">
        <f>IF(W351&lt;-0.05,"Y","N")</f>
        <v>N</v>
      </c>
      <c r="Y351" s="44" t="str">
        <f>IF(AND(V351="Y",X351="Y"),"Y","N")</f>
        <v>N</v>
      </c>
      <c r="Z351" s="48">
        <f>ROUNDUP(T351*0.95,2)</f>
        <v>0</v>
      </c>
      <c r="AC351" s="25"/>
      <c r="AE351" s="25"/>
    </row>
    <row r="352" spans="1:31">
      <c r="A352" s="34" t="s">
        <v>386</v>
      </c>
      <c r="B352" s="41">
        <v>6005011</v>
      </c>
      <c r="C352" s="41">
        <v>145968</v>
      </c>
      <c r="D352" s="41">
        <v>0</v>
      </c>
      <c r="E352" s="2">
        <v>2.87391</v>
      </c>
      <c r="F352" s="2">
        <f>$F$5</f>
        <v>0.71220000000000006</v>
      </c>
      <c r="G352" s="2">
        <v>5.66587</v>
      </c>
      <c r="H352" s="2">
        <f>$H$5</f>
        <v>3.79</v>
      </c>
      <c r="I352" s="2">
        <f>$I$5</f>
        <v>3.8489599999999999</v>
      </c>
      <c r="J352" s="2">
        <f>ROUND(F352*G352*(H352/I352),5)</f>
        <v>3.97342</v>
      </c>
      <c r="K352" s="2">
        <v>3.19516</v>
      </c>
      <c r="L352" s="2">
        <f>IF($J352=0,$K352,IF($K352=0,$J352,IF($J352&lt;$K352,$J352,ROUND(($J352*$L$5)+($K352*$L$4),5))))</f>
        <v>3.97342</v>
      </c>
      <c r="M352" s="49">
        <f>IFERROR(E352/L352,0)</f>
        <v>0.72328372032153665</v>
      </c>
      <c r="N352" s="38">
        <f>ROUNDDOWN(M352,2)</f>
        <v>0.72</v>
      </c>
      <c r="O352" s="50">
        <v>10.5</v>
      </c>
      <c r="P352" s="51">
        <f>IF(Y352="Y",Z352,O352)</f>
        <v>25.720000000000002</v>
      </c>
      <c r="Q352" s="25"/>
      <c r="S352" s="50">
        <v>34.799999999999997</v>
      </c>
      <c r="T352" s="50">
        <v>27.07</v>
      </c>
      <c r="U352" s="49">
        <f>IFERROR((T352-S352)/S352,0)</f>
        <v>-0.22212643678160912</v>
      </c>
      <c r="V352" s="2" t="str">
        <f>IF(U352&lt;-0.05,"Y","N")</f>
        <v>Y</v>
      </c>
      <c r="W352" s="49">
        <f>IF(T352=0,0,(O352-T352)/T352)</f>
        <v>-0.61211673439231618</v>
      </c>
      <c r="X352" s="2" t="str">
        <f>IF(W352&lt;-0.05,"Y","N")</f>
        <v>Y</v>
      </c>
      <c r="Y352" s="2" t="str">
        <f>IF(AND(V352="Y",X352="Y"),"Y","N")</f>
        <v>Y</v>
      </c>
      <c r="Z352" s="51">
        <f>ROUNDUP(T352*0.95,2)</f>
        <v>25.720000000000002</v>
      </c>
      <c r="AC352" s="25"/>
      <c r="AE352" s="25"/>
    </row>
    <row r="353" spans="1:31">
      <c r="A353" s="34" t="s">
        <v>387</v>
      </c>
      <c r="B353" s="41">
        <v>6008999</v>
      </c>
      <c r="C353" s="41">
        <v>146123</v>
      </c>
      <c r="D353" s="41">
        <v>0</v>
      </c>
      <c r="E353" s="2">
        <v>3.6684199999999998</v>
      </c>
      <c r="F353" s="2">
        <f>$F$5</f>
        <v>0.71220000000000006</v>
      </c>
      <c r="G353" s="2">
        <v>3.9874399999999999</v>
      </c>
      <c r="H353" s="2">
        <f>$H$5</f>
        <v>3.79</v>
      </c>
      <c r="I353" s="2">
        <f>$I$5</f>
        <v>3.8489599999999999</v>
      </c>
      <c r="J353" s="2">
        <f>ROUND(F353*G353*(H353/I353),5)</f>
        <v>2.7963499999999999</v>
      </c>
      <c r="K353" s="2">
        <v>3.0318999999999998</v>
      </c>
      <c r="L353" s="2">
        <f>IF($J353=0,$K353,IF($K353=0,$J353,IF($J353&lt;$K353,$J353,ROUND(($J353*$L$5)+($K353*$L$4),5))))</f>
        <v>2.7963499999999999</v>
      </c>
      <c r="M353" s="49">
        <f>IFERROR(E353/L353,0)</f>
        <v>1.3118601033490085</v>
      </c>
      <c r="N353" s="38">
        <f>ROUNDDOWN(M353,2)</f>
        <v>1.31</v>
      </c>
      <c r="O353" s="50">
        <v>38.68</v>
      </c>
      <c r="P353" s="51">
        <f>IF(Y353="Y",Z353,O353)</f>
        <v>38.68</v>
      </c>
      <c r="Q353" s="25"/>
      <c r="S353" s="50">
        <v>37.340000000000003</v>
      </c>
      <c r="T353" s="50">
        <v>38.08</v>
      </c>
      <c r="U353" s="49">
        <f>IFERROR((T353-S353)/S353,0)</f>
        <v>1.981788966256012E-2</v>
      </c>
      <c r="V353" s="2" t="str">
        <f>IF(U353&lt;-0.05,"Y","N")</f>
        <v>N</v>
      </c>
      <c r="W353" s="49">
        <f>IF(T353=0,0,(O353-T353)/T353)</f>
        <v>1.5756302521008441E-2</v>
      </c>
      <c r="X353" s="2" t="str">
        <f>IF(W353&lt;-0.05,"Y","N")</f>
        <v>N</v>
      </c>
      <c r="Y353" s="2" t="str">
        <f>IF(AND(V353="Y",X353="Y"),"Y","N")</f>
        <v>N</v>
      </c>
      <c r="Z353" s="51">
        <f>ROUNDUP(T353*0.95,2)</f>
        <v>36.18</v>
      </c>
      <c r="AC353" s="25"/>
      <c r="AE353" s="25"/>
    </row>
    <row r="354" spans="1:31">
      <c r="A354" s="34" t="s">
        <v>388</v>
      </c>
      <c r="B354" s="41">
        <v>6019723</v>
      </c>
      <c r="C354" s="41">
        <v>145971</v>
      </c>
      <c r="D354" s="41">
        <v>0</v>
      </c>
      <c r="E354" s="2">
        <v>3.0490699999999999</v>
      </c>
      <c r="F354" s="2">
        <f>$F$5</f>
        <v>0.71220000000000006</v>
      </c>
      <c r="G354" s="2">
        <v>4.9181699999999999</v>
      </c>
      <c r="H354" s="2">
        <f>$H$5</f>
        <v>3.79</v>
      </c>
      <c r="I354" s="2">
        <f>$I$5</f>
        <v>3.8489599999999999</v>
      </c>
      <c r="J354" s="2">
        <f>ROUND(F354*G354*(H354/I354),5)</f>
        <v>3.4490599999999998</v>
      </c>
      <c r="K354" s="2">
        <v>3.8409200000000001</v>
      </c>
      <c r="L354" s="2">
        <f>IF($J354=0,$K354,IF($K354=0,$J354,IF($J354&lt;$K354,$J354,ROUND(($J354*$L$5)+($K354*$L$4),5))))</f>
        <v>3.4490599999999998</v>
      </c>
      <c r="M354" s="49">
        <f>IFERROR(E354/L354,0)</f>
        <v>0.88402927174360557</v>
      </c>
      <c r="N354" s="38">
        <f>ROUNDDOWN(M354,2)</f>
        <v>0.88</v>
      </c>
      <c r="O354" s="50">
        <v>22.69</v>
      </c>
      <c r="P354" s="51">
        <f>IF(Y354="Y",Z354,O354)</f>
        <v>22.69</v>
      </c>
      <c r="Q354" s="25"/>
      <c r="S354" s="50">
        <v>25</v>
      </c>
      <c r="T354" s="50">
        <v>21.15</v>
      </c>
      <c r="U354" s="49">
        <f>IFERROR((T354-S354)/S354,0)</f>
        <v>-0.15400000000000005</v>
      </c>
      <c r="V354" s="2" t="str">
        <f>IF(U354&lt;-0.05,"Y","N")</f>
        <v>Y</v>
      </c>
      <c r="W354" s="49">
        <f>IF(T354=0,0,(O354-T354)/T354)</f>
        <v>7.2813238770685712E-2</v>
      </c>
      <c r="X354" s="2" t="str">
        <f>IF(W354&lt;-0.05,"Y","N")</f>
        <v>N</v>
      </c>
      <c r="Y354" s="2" t="str">
        <f>IF(AND(V354="Y",X354="Y"),"Y","N")</f>
        <v>N</v>
      </c>
      <c r="Z354" s="51">
        <f>ROUNDUP(T354*0.95,2)</f>
        <v>20.100000000000001</v>
      </c>
      <c r="AC354" s="25"/>
      <c r="AE354" s="25"/>
    </row>
    <row r="355" spans="1:31">
      <c r="A355" s="52" t="s">
        <v>389</v>
      </c>
      <c r="B355" s="53">
        <v>6005169</v>
      </c>
      <c r="C355" s="53">
        <v>145235</v>
      </c>
      <c r="D355" s="53">
        <v>0</v>
      </c>
      <c r="E355" s="54">
        <v>2.3823099999999999</v>
      </c>
      <c r="F355" s="54">
        <f>$F$5</f>
        <v>0.71220000000000006</v>
      </c>
      <c r="G355" s="54">
        <v>5.58908</v>
      </c>
      <c r="H355" s="54">
        <f>$H$5</f>
        <v>3.79</v>
      </c>
      <c r="I355" s="54">
        <f>$I$5</f>
        <v>3.8489599999999999</v>
      </c>
      <c r="J355" s="54">
        <f>ROUND(F355*G355*(H355/I355),5)</f>
        <v>3.9195700000000002</v>
      </c>
      <c r="K355" s="54">
        <v>3.1894300000000002</v>
      </c>
      <c r="L355" s="54">
        <f>IF($J355=0,$K355,IF($K355=0,$J355,IF($J355&lt;$K355,$J355,ROUND(($J355*$L$5)+($K355*$L$4),5))))</f>
        <v>3.9195700000000002</v>
      </c>
      <c r="M355" s="55">
        <f>IFERROR(E355/L355,0)</f>
        <v>0.60779881466589447</v>
      </c>
      <c r="N355" s="56">
        <f>ROUNDDOWN(M355,2)</f>
        <v>0.6</v>
      </c>
      <c r="O355" s="57">
        <v>0</v>
      </c>
      <c r="P355" s="58">
        <f>IF(Y355="Y",Z355,O355)</f>
        <v>0</v>
      </c>
      <c r="Q355" s="25"/>
      <c r="S355" s="57">
        <v>0</v>
      </c>
      <c r="T355" s="57">
        <v>0</v>
      </c>
      <c r="U355" s="55">
        <f>IFERROR((T355-S355)/S355,0)</f>
        <v>0</v>
      </c>
      <c r="V355" s="54" t="str">
        <f>IF(U355&lt;-0.05,"Y","N")</f>
        <v>N</v>
      </c>
      <c r="W355" s="55">
        <f>IF(T355=0,0,(O355-T355)/T355)</f>
        <v>0</v>
      </c>
      <c r="X355" s="54" t="str">
        <f>IF(W355&lt;-0.05,"Y","N")</f>
        <v>N</v>
      </c>
      <c r="Y355" s="54" t="str">
        <f>IF(AND(V355="Y",X355="Y"),"Y","N")</f>
        <v>N</v>
      </c>
      <c r="Z355" s="58">
        <f>ROUNDUP(T355*0.95,2)</f>
        <v>0</v>
      </c>
      <c r="AC355" s="25"/>
      <c r="AE355" s="25"/>
    </row>
    <row r="356" spans="1:31">
      <c r="A356" s="42" t="s">
        <v>390</v>
      </c>
      <c r="B356" s="43">
        <v>6005185</v>
      </c>
      <c r="C356" s="43">
        <v>145256</v>
      </c>
      <c r="D356" s="43">
        <v>0</v>
      </c>
      <c r="E356" s="44">
        <v>3.37201</v>
      </c>
      <c r="F356" s="44">
        <f>$F$5</f>
        <v>0.71220000000000006</v>
      </c>
      <c r="G356" s="44">
        <v>3.9269500000000002</v>
      </c>
      <c r="H356" s="44">
        <f>$H$5</f>
        <v>3.79</v>
      </c>
      <c r="I356" s="44">
        <f>$I$5</f>
        <v>3.8489599999999999</v>
      </c>
      <c r="J356" s="44">
        <f>ROUND(F356*G356*(H356/I356),5)</f>
        <v>2.75393</v>
      </c>
      <c r="K356" s="44">
        <v>2.9506199999999998</v>
      </c>
      <c r="L356" s="44">
        <f>IF($J356=0,$K356,IF($K356=0,$J356,IF($J356&lt;$K356,$J356,ROUND(($J356*$L$5)+($K356*$L$4),5))))</f>
        <v>2.75393</v>
      </c>
      <c r="M356" s="45">
        <f>IFERROR(E356/L356,0)</f>
        <v>1.2244356247253925</v>
      </c>
      <c r="N356" s="46">
        <f>ROUNDDOWN(M356,2)</f>
        <v>1.22</v>
      </c>
      <c r="O356" s="47">
        <v>38.229999999999997</v>
      </c>
      <c r="P356" s="48">
        <f>IF(Y356="Y",Z356,O356)</f>
        <v>38.229999999999997</v>
      </c>
      <c r="Q356" s="25"/>
      <c r="S356" s="47">
        <v>37.93</v>
      </c>
      <c r="T356" s="47">
        <v>37.49</v>
      </c>
      <c r="U356" s="45">
        <f>IFERROR((T356-S356)/S356,0)</f>
        <v>-1.1600316372264639E-2</v>
      </c>
      <c r="V356" s="44" t="str">
        <f>IF(U356&lt;-0.05,"Y","N")</f>
        <v>N</v>
      </c>
      <c r="W356" s="45">
        <f>IF(T356=0,0,(O356-T356)/T356)</f>
        <v>1.9738596959188979E-2</v>
      </c>
      <c r="X356" s="44" t="str">
        <f>IF(W356&lt;-0.05,"Y","N")</f>
        <v>N</v>
      </c>
      <c r="Y356" s="44" t="str">
        <f>IF(AND(V356="Y",X356="Y"),"Y","N")</f>
        <v>N</v>
      </c>
      <c r="Z356" s="48">
        <f>ROUNDUP(T356*0.95,2)</f>
        <v>35.619999999999997</v>
      </c>
      <c r="AC356" s="25"/>
      <c r="AE356" s="25"/>
    </row>
    <row r="357" spans="1:31">
      <c r="A357" s="34" t="s">
        <v>391</v>
      </c>
      <c r="B357" s="41">
        <v>6012835</v>
      </c>
      <c r="C357" s="41">
        <v>145694</v>
      </c>
      <c r="D357" s="41">
        <v>0</v>
      </c>
      <c r="E357" s="2">
        <v>2.9740500000000001</v>
      </c>
      <c r="F357" s="2">
        <f>$F$5</f>
        <v>0.71220000000000006</v>
      </c>
      <c r="G357" s="2">
        <v>4.1908899999999996</v>
      </c>
      <c r="H357" s="2">
        <f>$H$5</f>
        <v>3.79</v>
      </c>
      <c r="I357" s="2">
        <f>$I$5</f>
        <v>3.8489599999999999</v>
      </c>
      <c r="J357" s="2">
        <f>ROUND(F357*G357*(H357/I357),5)</f>
        <v>2.9390299999999998</v>
      </c>
      <c r="K357" s="2">
        <v>3.4267599999999998</v>
      </c>
      <c r="L357" s="2">
        <f>IF($J357=0,$K357,IF($K357=0,$J357,IF($J357&lt;$K357,$J357,ROUND(($J357*$L$5)+($K357*$L$4),5))))</f>
        <v>2.9390299999999998</v>
      </c>
      <c r="M357" s="49">
        <f>IFERROR(E357/L357,0)</f>
        <v>1.0119154959289289</v>
      </c>
      <c r="N357" s="38">
        <f>ROUNDDOWN(M357,2)</f>
        <v>1.01</v>
      </c>
      <c r="O357" s="50">
        <v>31.53</v>
      </c>
      <c r="P357" s="51">
        <f>IF(Y357="Y",Z357,O357)</f>
        <v>31.53</v>
      </c>
      <c r="Q357" s="25"/>
      <c r="S357" s="50">
        <v>36.89</v>
      </c>
      <c r="T357" s="50">
        <v>37.04</v>
      </c>
      <c r="U357" s="49">
        <f>IFERROR((T357-S357)/S357,0)</f>
        <v>4.0661425860666458E-3</v>
      </c>
      <c r="V357" s="2" t="str">
        <f>IF(U357&lt;-0.05,"Y","N")</f>
        <v>N</v>
      </c>
      <c r="W357" s="49">
        <f>IF(T357=0,0,(O357-T357)/T357)</f>
        <v>-0.14875809935205178</v>
      </c>
      <c r="X357" s="2" t="str">
        <f>IF(W357&lt;-0.05,"Y","N")</f>
        <v>Y</v>
      </c>
      <c r="Y357" s="2" t="str">
        <f>IF(AND(V357="Y",X357="Y"),"Y","N")</f>
        <v>N</v>
      </c>
      <c r="Z357" s="51">
        <f>ROUNDUP(T357*0.95,2)</f>
        <v>35.19</v>
      </c>
      <c r="AC357" s="25"/>
      <c r="AE357" s="25"/>
    </row>
    <row r="358" spans="1:31">
      <c r="A358" s="34" t="s">
        <v>392</v>
      </c>
      <c r="B358" s="41">
        <v>6012017</v>
      </c>
      <c r="C358" s="41">
        <v>145646</v>
      </c>
      <c r="D358" s="41">
        <v>0</v>
      </c>
      <c r="E358" s="2">
        <v>3.5023200000000001</v>
      </c>
      <c r="F358" s="2">
        <f>$F$5</f>
        <v>0.71220000000000006</v>
      </c>
      <c r="G358" s="2">
        <v>4.7946400000000002</v>
      </c>
      <c r="H358" s="2">
        <f>$H$5</f>
        <v>3.79</v>
      </c>
      <c r="I358" s="2">
        <f>$I$5</f>
        <v>3.8489599999999999</v>
      </c>
      <c r="J358" s="2">
        <f>ROUND(F358*G358*(H358/I358),5)</f>
        <v>3.3624299999999998</v>
      </c>
      <c r="K358" s="2">
        <v>3.54528</v>
      </c>
      <c r="L358" s="2">
        <f>IF($J358=0,$K358,IF($K358=0,$J358,IF($J358&lt;$K358,$J358,ROUND(($J358*$L$5)+($K358*$L$4),5))))</f>
        <v>3.3624299999999998</v>
      </c>
      <c r="M358" s="49">
        <f>IFERROR(E358/L358,0)</f>
        <v>1.0416038400799423</v>
      </c>
      <c r="N358" s="38">
        <f>ROUNDDOWN(M358,2)</f>
        <v>1.04</v>
      </c>
      <c r="O358" s="50">
        <v>33.159999999999997</v>
      </c>
      <c r="P358" s="51">
        <f>IF(Y358="Y",Z358,O358)</f>
        <v>33.159999999999997</v>
      </c>
      <c r="Q358" s="25"/>
      <c r="S358" s="50">
        <v>36.74</v>
      </c>
      <c r="T358" s="50">
        <v>34.26</v>
      </c>
      <c r="U358" s="49">
        <f>IFERROR((T358-S358)/S358,0)</f>
        <v>-6.7501360914534667E-2</v>
      </c>
      <c r="V358" s="2" t="str">
        <f>IF(U358&lt;-0.05,"Y","N")</f>
        <v>Y</v>
      </c>
      <c r="W358" s="49">
        <f>IF(T358=0,0,(O358-T358)/T358)</f>
        <v>-3.210741389375369E-2</v>
      </c>
      <c r="X358" s="2" t="str">
        <f>IF(W358&lt;-0.05,"Y","N")</f>
        <v>N</v>
      </c>
      <c r="Y358" s="2" t="str">
        <f>IF(AND(V358="Y",X358="Y"),"Y","N")</f>
        <v>N</v>
      </c>
      <c r="Z358" s="51">
        <f>ROUNDUP(T358*0.95,2)</f>
        <v>32.549999999999997</v>
      </c>
      <c r="AC358" s="25"/>
      <c r="AE358" s="25"/>
    </row>
    <row r="359" spans="1:31">
      <c r="A359" s="34" t="s">
        <v>393</v>
      </c>
      <c r="B359" s="41">
        <v>6005227</v>
      </c>
      <c r="C359" s="41">
        <v>145654</v>
      </c>
      <c r="D359" s="41">
        <v>0</v>
      </c>
      <c r="E359" s="2">
        <v>2.90923</v>
      </c>
      <c r="F359" s="2">
        <f>$F$5</f>
        <v>0.71220000000000006</v>
      </c>
      <c r="G359" s="2">
        <v>4.5288399999999998</v>
      </c>
      <c r="H359" s="2">
        <f>$H$5</f>
        <v>3.79</v>
      </c>
      <c r="I359" s="2">
        <f>$I$5</f>
        <v>3.8489599999999999</v>
      </c>
      <c r="J359" s="2">
        <f>ROUND(F359*G359*(H359/I359),5)</f>
        <v>3.1760299999999999</v>
      </c>
      <c r="K359" s="2">
        <v>3.74403</v>
      </c>
      <c r="L359" s="2">
        <f>IF($J359=0,$K359,IF($K359=0,$J359,IF($J359&lt;$K359,$J359,ROUND(($J359*$L$5)+($K359*$L$4),5))))</f>
        <v>3.1760299999999999</v>
      </c>
      <c r="M359" s="49">
        <f>IFERROR(E359/L359,0)</f>
        <v>0.91599575570759728</v>
      </c>
      <c r="N359" s="38">
        <f>ROUNDDOWN(M359,2)</f>
        <v>0.91</v>
      </c>
      <c r="O359" s="50">
        <v>25</v>
      </c>
      <c r="P359" s="51">
        <f>IF(Y359="Y",Z359,O359)</f>
        <v>25</v>
      </c>
      <c r="Q359" s="25"/>
      <c r="S359" s="50">
        <v>27.72</v>
      </c>
      <c r="T359" s="50">
        <v>27.72</v>
      </c>
      <c r="U359" s="49">
        <f>IFERROR((T359-S359)/S359,0)</f>
        <v>0</v>
      </c>
      <c r="V359" s="2" t="str">
        <f>IF(U359&lt;-0.05,"Y","N")</f>
        <v>N</v>
      </c>
      <c r="W359" s="49">
        <f>IF(T359=0,0,(O359-T359)/T359)</f>
        <v>-9.8124098124098086E-2</v>
      </c>
      <c r="X359" s="2" t="str">
        <f>IF(W359&lt;-0.05,"Y","N")</f>
        <v>Y</v>
      </c>
      <c r="Y359" s="2" t="str">
        <f>IF(AND(V359="Y",X359="Y"),"Y","N")</f>
        <v>N</v>
      </c>
      <c r="Z359" s="51">
        <f>ROUNDUP(T359*0.95,2)</f>
        <v>26.34</v>
      </c>
      <c r="AC359" s="25"/>
      <c r="AE359" s="25"/>
    </row>
    <row r="360" spans="1:31">
      <c r="A360" s="52" t="s">
        <v>394</v>
      </c>
      <c r="B360" s="53">
        <v>6005235</v>
      </c>
      <c r="C360" s="53">
        <v>145761</v>
      </c>
      <c r="D360" s="53">
        <v>0</v>
      </c>
      <c r="E360" s="54">
        <v>3.1960999999999999</v>
      </c>
      <c r="F360" s="54">
        <f>$F$5</f>
        <v>0.71220000000000006</v>
      </c>
      <c r="G360" s="54">
        <v>4.4902800000000003</v>
      </c>
      <c r="H360" s="54">
        <f>$H$5</f>
        <v>3.79</v>
      </c>
      <c r="I360" s="54">
        <f>$I$5</f>
        <v>3.8489599999999999</v>
      </c>
      <c r="J360" s="54">
        <f>ROUND(F360*G360*(H360/I360),5)</f>
        <v>3.14899</v>
      </c>
      <c r="K360" s="54">
        <v>3.2110799999999999</v>
      </c>
      <c r="L360" s="54">
        <f>IF($J360=0,$K360,IF($K360=0,$J360,IF($J360&lt;$K360,$J360,ROUND(($J360*$L$5)+($K360*$L$4),5))))</f>
        <v>3.14899</v>
      </c>
      <c r="M360" s="55">
        <f>IFERROR(E360/L360,0)</f>
        <v>1.0149603523669495</v>
      </c>
      <c r="N360" s="56">
        <f>ROUNDDOWN(M360,2)</f>
        <v>1.01</v>
      </c>
      <c r="O360" s="57">
        <v>31.53</v>
      </c>
      <c r="P360" s="58">
        <f>IF(Y360="Y",Z360,O360)</f>
        <v>31.53</v>
      </c>
      <c r="Q360" s="25"/>
      <c r="S360" s="57">
        <v>32.619999999999997</v>
      </c>
      <c r="T360" s="57">
        <v>29.03</v>
      </c>
      <c r="U360" s="55">
        <f>IFERROR((T360-S360)/S360,0)</f>
        <v>-0.11005518087063142</v>
      </c>
      <c r="V360" s="54" t="str">
        <f>IF(U360&lt;-0.05,"Y","N")</f>
        <v>Y</v>
      </c>
      <c r="W360" s="55">
        <f>IF(T360=0,0,(O360-T360)/T360)</f>
        <v>8.6117809162934891E-2</v>
      </c>
      <c r="X360" s="54" t="str">
        <f>IF(W360&lt;-0.05,"Y","N")</f>
        <v>N</v>
      </c>
      <c r="Y360" s="54" t="str">
        <f>IF(AND(V360="Y",X360="Y"),"Y","N")</f>
        <v>N</v>
      </c>
      <c r="Z360" s="58">
        <f>ROUNDUP(T360*0.95,2)</f>
        <v>27.580000000000002</v>
      </c>
      <c r="AC360" s="25"/>
      <c r="AE360" s="25"/>
    </row>
    <row r="361" spans="1:31">
      <c r="A361" s="42" t="s">
        <v>395</v>
      </c>
      <c r="B361" s="43">
        <v>6000640</v>
      </c>
      <c r="C361" s="43">
        <v>145334</v>
      </c>
      <c r="D361" s="43">
        <v>0</v>
      </c>
      <c r="E361" s="44">
        <v>3.28783</v>
      </c>
      <c r="F361" s="44">
        <f>$F$5</f>
        <v>0.71220000000000006</v>
      </c>
      <c r="G361" s="44">
        <v>5.38375</v>
      </c>
      <c r="H361" s="44">
        <f>$H$5</f>
        <v>3.79</v>
      </c>
      <c r="I361" s="44">
        <f>$I$5</f>
        <v>3.8489599999999999</v>
      </c>
      <c r="J361" s="44">
        <f>ROUND(F361*G361*(H361/I361),5)</f>
        <v>3.7755700000000001</v>
      </c>
      <c r="K361" s="44">
        <v>4.17455</v>
      </c>
      <c r="L361" s="44">
        <f>IF($J361=0,$K361,IF($K361=0,$J361,IF($J361&lt;$K361,$J361,ROUND(($J361*$L$5)+($K361*$L$4),5))))</f>
        <v>3.7755700000000001</v>
      </c>
      <c r="M361" s="45">
        <f>IFERROR(E361/L361,0)</f>
        <v>0.87081685679248433</v>
      </c>
      <c r="N361" s="46">
        <f>ROUNDDOWN(M361,2)</f>
        <v>0.87</v>
      </c>
      <c r="O361" s="47">
        <v>21.92</v>
      </c>
      <c r="P361" s="48">
        <f>IF(Y361="Y",Z361,O361)</f>
        <v>21.92</v>
      </c>
      <c r="Q361" s="25"/>
      <c r="S361" s="47">
        <v>25.77</v>
      </c>
      <c r="T361" s="47">
        <v>18.829999999999998</v>
      </c>
      <c r="U361" s="45">
        <f>IFERROR((T361-S361)/S361,0)</f>
        <v>-0.26930539386883978</v>
      </c>
      <c r="V361" s="44" t="str">
        <f>IF(U361&lt;-0.05,"Y","N")</f>
        <v>Y</v>
      </c>
      <c r="W361" s="45">
        <f>IF(T361=0,0,(O361-T361)/T361)</f>
        <v>0.16409984067976652</v>
      </c>
      <c r="X361" s="44" t="str">
        <f>IF(W361&lt;-0.05,"Y","N")</f>
        <v>N</v>
      </c>
      <c r="Y361" s="44" t="str">
        <f>IF(AND(V361="Y",X361="Y"),"Y","N")</f>
        <v>N</v>
      </c>
      <c r="Z361" s="48">
        <f>ROUNDUP(T361*0.95,2)</f>
        <v>17.89</v>
      </c>
      <c r="AC361" s="25"/>
      <c r="AE361" s="25"/>
    </row>
    <row r="362" spans="1:31">
      <c r="A362" s="34" t="s">
        <v>396</v>
      </c>
      <c r="B362" s="41">
        <v>6007918</v>
      </c>
      <c r="C362" s="41">
        <v>145424</v>
      </c>
      <c r="D362" s="41">
        <v>0</v>
      </c>
      <c r="E362" s="2">
        <v>3.0853999999999999</v>
      </c>
      <c r="F362" s="2">
        <f>$F$5</f>
        <v>0.71220000000000006</v>
      </c>
      <c r="G362" s="2">
        <v>5.0920899999999998</v>
      </c>
      <c r="H362" s="2">
        <f>$H$5</f>
        <v>3.79</v>
      </c>
      <c r="I362" s="2">
        <f>$I$5</f>
        <v>3.8489599999999999</v>
      </c>
      <c r="J362" s="2">
        <f>ROUND(F362*G362*(H362/I362),5)</f>
        <v>3.5710299999999999</v>
      </c>
      <c r="K362" s="2">
        <v>3.4552800000000001</v>
      </c>
      <c r="L362" s="2">
        <f>IF($J362=0,$K362,IF($K362=0,$J362,IF($J362&lt;$K362,$J362,ROUND(($J362*$L$5)+($K362*$L$4),5))))</f>
        <v>3.5710299999999999</v>
      </c>
      <c r="M362" s="49">
        <f>IFERROR(E362/L362,0)</f>
        <v>0.8640084233400448</v>
      </c>
      <c r="N362" s="38">
        <f>ROUNDDOWN(M362,2)</f>
        <v>0.86</v>
      </c>
      <c r="O362" s="50">
        <v>21.15</v>
      </c>
      <c r="P362" s="51">
        <f>IF(Y362="Y",Z362,O362)</f>
        <v>21.15</v>
      </c>
      <c r="Q362" s="25"/>
      <c r="S362" s="50">
        <v>29.68</v>
      </c>
      <c r="T362" s="50">
        <v>21.15</v>
      </c>
      <c r="U362" s="49">
        <f>IFERROR((T362-S362)/S362,0)</f>
        <v>-0.28739892183288412</v>
      </c>
      <c r="V362" s="2" t="str">
        <f>IF(U362&lt;-0.05,"Y","N")</f>
        <v>Y</v>
      </c>
      <c r="W362" s="49">
        <f>IF(T362=0,0,(O362-T362)/T362)</f>
        <v>0</v>
      </c>
      <c r="X362" s="2" t="str">
        <f>IF(W362&lt;-0.05,"Y","N")</f>
        <v>N</v>
      </c>
      <c r="Y362" s="2" t="str">
        <f>IF(AND(V362="Y",X362="Y"),"Y","N")</f>
        <v>N</v>
      </c>
      <c r="Z362" s="51">
        <f>ROUNDUP(T362*0.95,2)</f>
        <v>20.100000000000001</v>
      </c>
      <c r="AC362" s="25"/>
      <c r="AE362" s="25"/>
    </row>
    <row r="363" spans="1:31">
      <c r="A363" s="34" t="s">
        <v>397</v>
      </c>
      <c r="B363" s="41">
        <v>6001044</v>
      </c>
      <c r="C363" s="41">
        <v>145897</v>
      </c>
      <c r="D363" s="41">
        <v>0</v>
      </c>
      <c r="E363" s="2">
        <v>2.9540899999999999</v>
      </c>
      <c r="F363" s="2">
        <f>$F$5</f>
        <v>0.71220000000000006</v>
      </c>
      <c r="G363" s="2">
        <v>4.85229</v>
      </c>
      <c r="H363" s="2">
        <f>$H$5</f>
        <v>3.79</v>
      </c>
      <c r="I363" s="2">
        <f>$I$5</f>
        <v>3.8489599999999999</v>
      </c>
      <c r="J363" s="2">
        <f>ROUND(F363*G363*(H363/I363),5)</f>
        <v>3.40286</v>
      </c>
      <c r="K363" s="2">
        <v>2.9104299999999999</v>
      </c>
      <c r="L363" s="2">
        <f>IF($J363=0,$K363,IF($K363=0,$J363,IF($J363&lt;$K363,$J363,ROUND(($J363*$L$5)+($K363*$L$4),5))))</f>
        <v>3.40286</v>
      </c>
      <c r="M363" s="49">
        <f>IFERROR(E363/L363,0)</f>
        <v>0.86811975808584541</v>
      </c>
      <c r="N363" s="38">
        <f>ROUNDDOWN(M363,2)</f>
        <v>0.86</v>
      </c>
      <c r="O363" s="50">
        <v>21.15</v>
      </c>
      <c r="P363" s="51">
        <f>IF(Y363="Y",Z363,O363)</f>
        <v>21.15</v>
      </c>
      <c r="Q363" s="25"/>
      <c r="S363" s="50">
        <v>38.68</v>
      </c>
      <c r="T363" s="50">
        <v>38.380000000000003</v>
      </c>
      <c r="U363" s="49">
        <f>IFERROR((T363-S363)/S363,0)</f>
        <v>-7.7559462254394298E-3</v>
      </c>
      <c r="V363" s="2" t="str">
        <f>IF(U363&lt;-0.05,"Y","N")</f>
        <v>N</v>
      </c>
      <c r="W363" s="49">
        <f>IF(T363=0,0,(O363-T363)/T363)</f>
        <v>-0.4489317352787911</v>
      </c>
      <c r="X363" s="2" t="str">
        <f>IF(W363&lt;-0.05,"Y","N")</f>
        <v>Y</v>
      </c>
      <c r="Y363" s="2" t="str">
        <f>IF(AND(V363="Y",X363="Y"),"Y","N")</f>
        <v>N</v>
      </c>
      <c r="Z363" s="51">
        <f>ROUNDUP(T363*0.95,2)</f>
        <v>36.47</v>
      </c>
      <c r="AC363" s="25"/>
      <c r="AE363" s="25"/>
    </row>
    <row r="364" spans="1:31">
      <c r="A364" s="34" t="s">
        <v>398</v>
      </c>
      <c r="B364" s="41">
        <v>6005284</v>
      </c>
      <c r="C364" s="41">
        <v>145382</v>
      </c>
      <c r="D364" s="41">
        <v>0</v>
      </c>
      <c r="E364" s="2">
        <v>3.1137299999999999</v>
      </c>
      <c r="F364" s="2">
        <f>$F$5</f>
        <v>0.71220000000000006</v>
      </c>
      <c r="G364" s="2">
        <v>4.6446300000000003</v>
      </c>
      <c r="H364" s="2">
        <f>$H$5</f>
        <v>3.79</v>
      </c>
      <c r="I364" s="2">
        <f>$I$5</f>
        <v>3.8489599999999999</v>
      </c>
      <c r="J364" s="2">
        <f>ROUND(F364*G364*(H364/I364),5)</f>
        <v>3.2572299999999998</v>
      </c>
      <c r="K364" s="2">
        <v>3.4252099999999999</v>
      </c>
      <c r="L364" s="2">
        <f>IF($J364=0,$K364,IF($K364=0,$J364,IF($J364&lt;$K364,$J364,ROUND(($J364*$L$5)+($K364*$L$4),5))))</f>
        <v>3.2572299999999998</v>
      </c>
      <c r="M364" s="49">
        <f>IFERROR(E364/L364,0)</f>
        <v>0.95594416114305714</v>
      </c>
      <c r="N364" s="38">
        <f>ROUNDDOWN(M364,2)</f>
        <v>0.95</v>
      </c>
      <c r="O364" s="50">
        <v>27.72</v>
      </c>
      <c r="P364" s="51">
        <f>IF(Y364="Y",Z364,O364)</f>
        <v>27.72</v>
      </c>
      <c r="Q364" s="25"/>
      <c r="S364" s="50">
        <v>30.33</v>
      </c>
      <c r="T364" s="50">
        <v>30.33</v>
      </c>
      <c r="U364" s="49">
        <f>IFERROR((T364-S364)/S364,0)</f>
        <v>0</v>
      </c>
      <c r="V364" s="2" t="str">
        <f>IF(U364&lt;-0.05,"Y","N")</f>
        <v>N</v>
      </c>
      <c r="W364" s="49">
        <f>IF(T364=0,0,(O364-T364)/T364)</f>
        <v>-8.6053412462907999E-2</v>
      </c>
      <c r="X364" s="2" t="str">
        <f>IF(W364&lt;-0.05,"Y","N")</f>
        <v>Y</v>
      </c>
      <c r="Y364" s="2" t="str">
        <f>IF(AND(V364="Y",X364="Y"),"Y","N")</f>
        <v>N</v>
      </c>
      <c r="Z364" s="51">
        <f>ROUNDUP(T364*0.95,2)</f>
        <v>28.82</v>
      </c>
      <c r="AC364" s="25"/>
      <c r="AE364" s="25"/>
    </row>
    <row r="365" spans="1:31">
      <c r="A365" s="52" t="s">
        <v>399</v>
      </c>
      <c r="B365" s="53">
        <v>6014492</v>
      </c>
      <c r="C365" s="53">
        <v>145901</v>
      </c>
      <c r="D365" s="53">
        <v>0</v>
      </c>
      <c r="E365" s="54">
        <v>3.1020300000000001</v>
      </c>
      <c r="F365" s="54">
        <f>$F$5</f>
        <v>0.71220000000000006</v>
      </c>
      <c r="G365" s="54">
        <v>4.6536</v>
      </c>
      <c r="H365" s="54">
        <f>$H$5</f>
        <v>3.79</v>
      </c>
      <c r="I365" s="54">
        <f>$I$5</f>
        <v>3.8489599999999999</v>
      </c>
      <c r="J365" s="54">
        <f>ROUND(F365*G365*(H365/I365),5)</f>
        <v>3.2635200000000002</v>
      </c>
      <c r="K365" s="54">
        <v>3.2594099999999999</v>
      </c>
      <c r="L365" s="54">
        <f>IF($J365=0,$K365,IF($K365=0,$J365,IF($J365&lt;$K365,$J365,ROUND(($J365*$L$5)+($K365*$L$4),5))))</f>
        <v>3.2635200000000002</v>
      </c>
      <c r="M365" s="55">
        <f>IFERROR(E365/L365,0)</f>
        <v>0.95051662009118987</v>
      </c>
      <c r="N365" s="56">
        <f>ROUNDDOWN(M365,2)</f>
        <v>0.95</v>
      </c>
      <c r="O365" s="57">
        <v>27.72</v>
      </c>
      <c r="P365" s="58">
        <f>IF(Y365="Y",Z365,O365)</f>
        <v>27.72</v>
      </c>
      <c r="Q365" s="25"/>
      <c r="S365" s="57">
        <v>25.77</v>
      </c>
      <c r="T365" s="57">
        <v>26.42</v>
      </c>
      <c r="U365" s="55">
        <f>IFERROR((T365-S365)/S365,0)</f>
        <v>2.5223127667830893E-2</v>
      </c>
      <c r="V365" s="54" t="str">
        <f>IF(U365&lt;-0.05,"Y","N")</f>
        <v>N</v>
      </c>
      <c r="W365" s="55">
        <f>IF(T365=0,0,(O365-T365)/T365)</f>
        <v>4.9205147615442736E-2</v>
      </c>
      <c r="X365" s="54" t="str">
        <f>IF(W365&lt;-0.05,"Y","N")</f>
        <v>N</v>
      </c>
      <c r="Y365" s="54" t="str">
        <f>IF(AND(V365="Y",X365="Y"),"Y","N")</f>
        <v>N</v>
      </c>
      <c r="Z365" s="58">
        <f>ROUNDUP(T365*0.95,2)</f>
        <v>25.1</v>
      </c>
      <c r="AC365" s="25"/>
      <c r="AE365" s="25"/>
    </row>
    <row r="366" spans="1:31">
      <c r="A366" s="42" t="s">
        <v>400</v>
      </c>
      <c r="B366" s="43">
        <v>6005292</v>
      </c>
      <c r="C366" s="43">
        <v>146114</v>
      </c>
      <c r="D366" s="43">
        <v>0</v>
      </c>
      <c r="E366" s="44">
        <v>3.4089499999999999</v>
      </c>
      <c r="F366" s="44">
        <f>$F$5</f>
        <v>0.71220000000000006</v>
      </c>
      <c r="G366" s="44">
        <v>4.0995600000000003</v>
      </c>
      <c r="H366" s="44">
        <f>$H$5</f>
        <v>3.79</v>
      </c>
      <c r="I366" s="44">
        <f>$I$5</f>
        <v>3.8489599999999999</v>
      </c>
      <c r="J366" s="44">
        <f>ROUND(F366*G366*(H366/I366),5)</f>
        <v>2.8749799999999999</v>
      </c>
      <c r="K366" s="44">
        <v>3.0105499999999998</v>
      </c>
      <c r="L366" s="44">
        <f>IF($J366=0,$K366,IF($K366=0,$J366,IF($J366&lt;$K366,$J366,ROUND(($J366*$L$5)+($K366*$L$4),5))))</f>
        <v>2.8749799999999999</v>
      </c>
      <c r="M366" s="45">
        <f>IFERROR(E366/L366,0)</f>
        <v>1.185729987686871</v>
      </c>
      <c r="N366" s="46">
        <f>ROUNDDOWN(M366,2)</f>
        <v>1.18</v>
      </c>
      <c r="O366" s="47">
        <v>37.630000000000003</v>
      </c>
      <c r="P366" s="48">
        <f>IF(Y366="Y",Z366,O366)</f>
        <v>37.630000000000003</v>
      </c>
      <c r="Q366" s="25"/>
      <c r="S366" s="47">
        <v>38.68</v>
      </c>
      <c r="T366" s="47">
        <v>38.53</v>
      </c>
      <c r="U366" s="45">
        <f>IFERROR((T366-S366)/S366,0)</f>
        <v>-3.8779731127197149E-3</v>
      </c>
      <c r="V366" s="44" t="str">
        <f>IF(U366&lt;-0.05,"Y","N")</f>
        <v>N</v>
      </c>
      <c r="W366" s="45">
        <f>IF(T366=0,0,(O366-T366)/T366)</f>
        <v>-2.3358422008824254E-2</v>
      </c>
      <c r="X366" s="44" t="str">
        <f>IF(W366&lt;-0.05,"Y","N")</f>
        <v>N</v>
      </c>
      <c r="Y366" s="44" t="str">
        <f>IF(AND(V366="Y",X366="Y"),"Y","N")</f>
        <v>N</v>
      </c>
      <c r="Z366" s="48">
        <f>ROUNDUP(T366*0.95,2)</f>
        <v>36.61</v>
      </c>
      <c r="AC366" s="25"/>
      <c r="AE366" s="25"/>
    </row>
    <row r="367" spans="1:31">
      <c r="A367" s="34" t="s">
        <v>401</v>
      </c>
      <c r="B367" s="41">
        <v>6005300</v>
      </c>
      <c r="C367" s="41">
        <v>146026</v>
      </c>
      <c r="D367" s="41">
        <v>0</v>
      </c>
      <c r="E367" s="2">
        <v>2.4821599999999999</v>
      </c>
      <c r="F367" s="2">
        <f>$F$5</f>
        <v>0.71220000000000006</v>
      </c>
      <c r="G367" s="2">
        <v>4.0179299999999998</v>
      </c>
      <c r="H367" s="2">
        <f>$H$5</f>
        <v>3.79</v>
      </c>
      <c r="I367" s="2">
        <f>$I$5</f>
        <v>3.8489599999999999</v>
      </c>
      <c r="J367" s="2">
        <f>ROUND(F367*G367*(H367/I367),5)</f>
        <v>2.8177400000000001</v>
      </c>
      <c r="K367" s="2">
        <v>3.00522</v>
      </c>
      <c r="L367" s="2">
        <f>IF($J367=0,$K367,IF($K367=0,$J367,IF($J367&lt;$K367,$J367,ROUND(($J367*$L$5)+($K367*$L$4),5))))</f>
        <v>2.8177400000000001</v>
      </c>
      <c r="M367" s="49">
        <f>IFERROR(E367/L367,0)</f>
        <v>0.88090455471406159</v>
      </c>
      <c r="N367" s="38">
        <f>ROUNDDOWN(M367,2)</f>
        <v>0.88</v>
      </c>
      <c r="O367" s="50">
        <v>22.69</v>
      </c>
      <c r="P367" s="51">
        <f>IF(Y367="Y",Z367,O367)</f>
        <v>22.69</v>
      </c>
      <c r="Q367" s="25"/>
      <c r="S367" s="50">
        <v>38.68</v>
      </c>
      <c r="T367" s="50">
        <v>38.68</v>
      </c>
      <c r="U367" s="49">
        <f>IFERROR((T367-S367)/S367,0)</f>
        <v>0</v>
      </c>
      <c r="V367" s="2" t="str">
        <f>IF(U367&lt;-0.05,"Y","N")</f>
        <v>N</v>
      </c>
      <c r="W367" s="49">
        <f>IF(T367=0,0,(O367-T367)/T367)</f>
        <v>-0.41339193381592548</v>
      </c>
      <c r="X367" s="2" t="str">
        <f>IF(W367&lt;-0.05,"Y","N")</f>
        <v>Y</v>
      </c>
      <c r="Y367" s="2" t="str">
        <f>IF(AND(V367="Y",X367="Y"),"Y","N")</f>
        <v>N</v>
      </c>
      <c r="Z367" s="51">
        <f>ROUNDUP(T367*0.95,2)</f>
        <v>36.75</v>
      </c>
      <c r="AC367" s="25"/>
      <c r="AE367" s="25"/>
    </row>
    <row r="368" spans="1:31">
      <c r="A368" s="34" t="s">
        <v>402</v>
      </c>
      <c r="B368" s="41">
        <v>6011993</v>
      </c>
      <c r="C368" s="41">
        <v>145638</v>
      </c>
      <c r="D368" s="41">
        <v>0</v>
      </c>
      <c r="E368" s="2">
        <v>3.3955899999999999</v>
      </c>
      <c r="F368" s="2">
        <f>$F$5</f>
        <v>0.71220000000000006</v>
      </c>
      <c r="G368" s="2">
        <v>5.0464900000000004</v>
      </c>
      <c r="H368" s="2">
        <f>$H$5</f>
        <v>3.79</v>
      </c>
      <c r="I368" s="2">
        <f>$I$5</f>
        <v>3.8489599999999999</v>
      </c>
      <c r="J368" s="2">
        <f>ROUND(F368*G368*(H368/I368),5)</f>
        <v>3.53905</v>
      </c>
      <c r="K368" s="2">
        <v>3.42503</v>
      </c>
      <c r="L368" s="2">
        <f>IF($J368=0,$K368,IF($K368=0,$J368,IF($J368&lt;$K368,$J368,ROUND(($J368*$L$5)+($K368*$L$4),5))))</f>
        <v>3.53905</v>
      </c>
      <c r="M368" s="49">
        <f>IFERROR(E368/L368,0)</f>
        <v>0.95946369788502561</v>
      </c>
      <c r="N368" s="38">
        <f>ROUNDDOWN(M368,2)</f>
        <v>0.95</v>
      </c>
      <c r="O368" s="50">
        <v>27.72</v>
      </c>
      <c r="P368" s="51">
        <f>IF(Y368="Y",Z368,O368)</f>
        <v>27.72</v>
      </c>
      <c r="Q368" s="25"/>
      <c r="S368" s="50">
        <v>32.619999999999997</v>
      </c>
      <c r="T368" s="50">
        <v>31.53</v>
      </c>
      <c r="U368" s="49">
        <f>IFERROR((T368-S368)/S368,0)</f>
        <v>-3.3415082771305837E-2</v>
      </c>
      <c r="V368" s="2" t="str">
        <f>IF(U368&lt;-0.05,"Y","N")</f>
        <v>N</v>
      </c>
      <c r="W368" s="49">
        <f>IF(T368=0,0,(O368-T368)/T368)</f>
        <v>-0.12083729781160805</v>
      </c>
      <c r="X368" s="2" t="str">
        <f>IF(W368&lt;-0.05,"Y","N")</f>
        <v>Y</v>
      </c>
      <c r="Y368" s="2" t="str">
        <f>IF(AND(V368="Y",X368="Y"),"Y","N")</f>
        <v>N</v>
      </c>
      <c r="Z368" s="51">
        <f>ROUNDUP(T368*0.95,2)</f>
        <v>29.96</v>
      </c>
      <c r="AC368" s="25"/>
      <c r="AE368" s="25"/>
    </row>
    <row r="369" spans="1:31">
      <c r="A369" s="34" t="s">
        <v>403</v>
      </c>
      <c r="B369" s="41">
        <v>6005318</v>
      </c>
      <c r="C369" s="41">
        <v>145511</v>
      </c>
      <c r="D369" s="41">
        <v>0</v>
      </c>
      <c r="E369" s="2">
        <v>3.2432599999999998</v>
      </c>
      <c r="F369" s="2">
        <f>$F$5</f>
        <v>0.71220000000000006</v>
      </c>
      <c r="G369" s="2">
        <v>5.1635999999999997</v>
      </c>
      <c r="H369" s="2">
        <f>$H$5</f>
        <v>3.79</v>
      </c>
      <c r="I369" s="2">
        <f>$I$5</f>
        <v>3.8489599999999999</v>
      </c>
      <c r="J369" s="2">
        <f>ROUND(F369*G369*(H369/I369),5)</f>
        <v>3.6211799999999998</v>
      </c>
      <c r="K369" s="2">
        <v>3.4561500000000001</v>
      </c>
      <c r="L369" s="2">
        <f>IF($J369=0,$K369,IF($K369=0,$J369,IF($J369&lt;$K369,$J369,ROUND(($J369*$L$5)+($K369*$L$4),5))))</f>
        <v>3.6211799999999998</v>
      </c>
      <c r="M369" s="49">
        <f>IFERROR(E369/L369,0)</f>
        <v>0.89563622907450058</v>
      </c>
      <c r="N369" s="38">
        <f>ROUNDDOWN(M369,2)</f>
        <v>0.89</v>
      </c>
      <c r="O369" s="50">
        <v>23.46</v>
      </c>
      <c r="P369" s="51">
        <f>IF(Y369="Y",Z369,O369)</f>
        <v>26.34</v>
      </c>
      <c r="Q369" s="25"/>
      <c r="S369" s="50">
        <v>29.68</v>
      </c>
      <c r="T369" s="50">
        <v>27.72</v>
      </c>
      <c r="U369" s="49">
        <f>IFERROR((T369-S369)/S369,0)</f>
        <v>-6.6037735849056631E-2</v>
      </c>
      <c r="V369" s="2" t="str">
        <f>IF(U369&lt;-0.05,"Y","N")</f>
        <v>Y</v>
      </c>
      <c r="W369" s="49">
        <f>IF(T369=0,0,(O369-T369)/T369)</f>
        <v>-0.15367965367965361</v>
      </c>
      <c r="X369" s="2" t="str">
        <f>IF(W369&lt;-0.05,"Y","N")</f>
        <v>Y</v>
      </c>
      <c r="Y369" s="2" t="str">
        <f>IF(AND(V369="Y",X369="Y"),"Y","N")</f>
        <v>Y</v>
      </c>
      <c r="Z369" s="51">
        <f>ROUNDUP(T369*0.95,2)</f>
        <v>26.34</v>
      </c>
      <c r="AC369" s="25"/>
      <c r="AE369" s="25"/>
    </row>
    <row r="370" spans="1:31">
      <c r="A370" s="52" t="s">
        <v>404</v>
      </c>
      <c r="B370" s="53">
        <v>6012967</v>
      </c>
      <c r="C370" s="53">
        <v>145700</v>
      </c>
      <c r="D370" s="53">
        <v>0</v>
      </c>
      <c r="E370" s="54">
        <v>3.4883099999999998</v>
      </c>
      <c r="F370" s="54">
        <f>$F$5</f>
        <v>0.71220000000000006</v>
      </c>
      <c r="G370" s="54">
        <v>4.9408500000000002</v>
      </c>
      <c r="H370" s="54">
        <f>$H$5</f>
        <v>3.79</v>
      </c>
      <c r="I370" s="54">
        <f>$I$5</f>
        <v>3.8489599999999999</v>
      </c>
      <c r="J370" s="54">
        <f>ROUND(F370*G370*(H370/I370),5)</f>
        <v>3.4649700000000001</v>
      </c>
      <c r="K370" s="54">
        <v>3.3400300000000001</v>
      </c>
      <c r="L370" s="54">
        <f>IF($J370=0,$K370,IF($K370=0,$J370,IF($J370&lt;$K370,$J370,ROUND(($J370*$L$5)+($K370*$L$4),5))))</f>
        <v>3.4649700000000001</v>
      </c>
      <c r="M370" s="55">
        <f>IFERROR(E370/L370,0)</f>
        <v>1.0067359890561822</v>
      </c>
      <c r="N370" s="56">
        <f>ROUNDDOWN(M370,2)</f>
        <v>1</v>
      </c>
      <c r="O370" s="57">
        <v>30.98</v>
      </c>
      <c r="P370" s="58">
        <f>IF(Y370="Y",Z370,O370)</f>
        <v>30.98</v>
      </c>
      <c r="Q370" s="25"/>
      <c r="S370" s="57">
        <v>30.33</v>
      </c>
      <c r="T370" s="57">
        <v>32.07</v>
      </c>
      <c r="U370" s="55">
        <f>IFERROR((T370-S370)/S370,0)</f>
        <v>5.7368941641938745E-2</v>
      </c>
      <c r="V370" s="54" t="str">
        <f>IF(U370&lt;-0.05,"Y","N")</f>
        <v>N</v>
      </c>
      <c r="W370" s="55">
        <f>IF(T370=0,0,(O370-T370)/T370)</f>
        <v>-3.3988150919862799E-2</v>
      </c>
      <c r="X370" s="54" t="str">
        <f>IF(W370&lt;-0.05,"Y","N")</f>
        <v>N</v>
      </c>
      <c r="Y370" s="54" t="str">
        <f>IF(AND(V370="Y",X370="Y"),"Y","N")</f>
        <v>N</v>
      </c>
      <c r="Z370" s="58">
        <f>ROUNDUP(T370*0.95,2)</f>
        <v>30.470000000000002</v>
      </c>
      <c r="AC370" s="25"/>
      <c r="AE370" s="25"/>
    </row>
    <row r="371" spans="1:31">
      <c r="A371" s="42" t="s">
        <v>405</v>
      </c>
      <c r="B371" s="43">
        <v>6013098</v>
      </c>
      <c r="C371" s="43">
        <v>145711</v>
      </c>
      <c r="D371" s="43">
        <v>0</v>
      </c>
      <c r="E371" s="44">
        <v>3.83589</v>
      </c>
      <c r="F371" s="44">
        <f>$F$5</f>
        <v>0.71220000000000006</v>
      </c>
      <c r="G371" s="44">
        <v>5.4075199999999999</v>
      </c>
      <c r="H371" s="44">
        <f>$H$5</f>
        <v>3.79</v>
      </c>
      <c r="I371" s="44">
        <f>$I$5</f>
        <v>3.8489599999999999</v>
      </c>
      <c r="J371" s="44">
        <f>ROUND(F371*G371*(H371/I371),5)</f>
        <v>3.7922400000000001</v>
      </c>
      <c r="K371" s="44">
        <v>3.6658200000000001</v>
      </c>
      <c r="L371" s="44">
        <f>IF($J371=0,$K371,IF($K371=0,$J371,IF($J371&lt;$K371,$J371,ROUND(($J371*$L$5)+($K371*$L$4),5))))</f>
        <v>3.7922400000000001</v>
      </c>
      <c r="M371" s="45">
        <f>IFERROR(E371/L371,0)</f>
        <v>1.0115103474463643</v>
      </c>
      <c r="N371" s="46">
        <f>ROUNDDOWN(M371,2)</f>
        <v>1.01</v>
      </c>
      <c r="O371" s="47">
        <v>31.53</v>
      </c>
      <c r="P371" s="48">
        <f>IF(Y371="Y",Z371,O371)</f>
        <v>31.53</v>
      </c>
      <c r="Q371" s="25"/>
      <c r="S371" s="47">
        <v>36.74</v>
      </c>
      <c r="T371" s="47">
        <v>31.53</v>
      </c>
      <c r="U371" s="45">
        <f>IFERROR((T371-S371)/S371,0)</f>
        <v>-0.1418072945019053</v>
      </c>
      <c r="V371" s="44" t="str">
        <f>IF(U371&lt;-0.05,"Y","N")</f>
        <v>Y</v>
      </c>
      <c r="W371" s="45">
        <f>IF(T371=0,0,(O371-T371)/T371)</f>
        <v>0</v>
      </c>
      <c r="X371" s="44" t="str">
        <f>IF(W371&lt;-0.05,"Y","N")</f>
        <v>N</v>
      </c>
      <c r="Y371" s="44" t="str">
        <f>IF(AND(V371="Y",X371="Y"),"Y","N")</f>
        <v>N</v>
      </c>
      <c r="Z371" s="48">
        <f>ROUNDUP(T371*0.95,2)</f>
        <v>29.96</v>
      </c>
      <c r="AC371" s="25"/>
      <c r="AE371" s="25"/>
    </row>
    <row r="372" spans="1:31">
      <c r="A372" s="34" t="s">
        <v>406</v>
      </c>
      <c r="B372" s="41">
        <v>6013361</v>
      </c>
      <c r="C372" s="41">
        <v>145737</v>
      </c>
      <c r="D372" s="41">
        <v>0</v>
      </c>
      <c r="E372" s="2">
        <v>3.69339</v>
      </c>
      <c r="F372" s="2">
        <f>$F$5</f>
        <v>0.71220000000000006</v>
      </c>
      <c r="G372" s="2">
        <v>4.8561699999999997</v>
      </c>
      <c r="H372" s="2">
        <f>$H$5</f>
        <v>3.79</v>
      </c>
      <c r="I372" s="2">
        <f>$I$5</f>
        <v>3.8489599999999999</v>
      </c>
      <c r="J372" s="2">
        <f>ROUND(F372*G372*(H372/I372),5)</f>
        <v>3.4055800000000001</v>
      </c>
      <c r="K372" s="2">
        <v>3.6121300000000001</v>
      </c>
      <c r="L372" s="2">
        <f>IF($J372=0,$K372,IF($K372=0,$J372,IF($J372&lt;$K372,$J372,ROUND(($J372*$L$5)+($K372*$L$4),5))))</f>
        <v>3.4055800000000001</v>
      </c>
      <c r="M372" s="49">
        <f>IFERROR(E372/L372,0)</f>
        <v>1.0845113020395938</v>
      </c>
      <c r="N372" s="38">
        <f>ROUNDDOWN(M372,2)</f>
        <v>1.08</v>
      </c>
      <c r="O372" s="50">
        <v>35.35</v>
      </c>
      <c r="P372" s="51">
        <f>IF(Y372="Y",Z372,O372)</f>
        <v>35.35</v>
      </c>
      <c r="Q372" s="25"/>
      <c r="S372" s="50">
        <v>36.590000000000003</v>
      </c>
      <c r="T372" s="50">
        <v>37.19</v>
      </c>
      <c r="U372" s="49">
        <f>IFERROR((T372-S372)/S372,0)</f>
        <v>1.6397922929762072E-2</v>
      </c>
      <c r="V372" s="2" t="str">
        <f>IF(U372&lt;-0.05,"Y","N")</f>
        <v>N</v>
      </c>
      <c r="W372" s="49">
        <f>IF(T372=0,0,(O372-T372)/T372)</f>
        <v>-4.9475665501478798E-2</v>
      </c>
      <c r="X372" s="2" t="str">
        <f>IF(W372&lt;-0.05,"Y","N")</f>
        <v>N</v>
      </c>
      <c r="Y372" s="2" t="str">
        <f>IF(AND(V372="Y",X372="Y"),"Y","N")</f>
        <v>N</v>
      </c>
      <c r="Z372" s="51">
        <f>ROUNDUP(T372*0.95,2)</f>
        <v>35.339999999999996</v>
      </c>
      <c r="AC372" s="25"/>
      <c r="AE372" s="25"/>
    </row>
    <row r="373" spans="1:31">
      <c r="A373" s="34" t="s">
        <v>407</v>
      </c>
      <c r="B373" s="41">
        <v>6014138</v>
      </c>
      <c r="C373" s="41">
        <v>145816</v>
      </c>
      <c r="D373" s="41">
        <v>0</v>
      </c>
      <c r="E373" s="2">
        <v>3.3676699999999999</v>
      </c>
      <c r="F373" s="2">
        <f>$F$5</f>
        <v>0.71220000000000006</v>
      </c>
      <c r="G373" s="2">
        <v>5.3870100000000001</v>
      </c>
      <c r="H373" s="2">
        <f>$H$5</f>
        <v>3.79</v>
      </c>
      <c r="I373" s="2">
        <f>$I$5</f>
        <v>3.8489599999999999</v>
      </c>
      <c r="J373" s="2">
        <f>ROUND(F373*G373*(H373/I373),5)</f>
        <v>3.77786</v>
      </c>
      <c r="K373" s="2">
        <v>3.6730399999999999</v>
      </c>
      <c r="L373" s="2">
        <f>IF($J373=0,$K373,IF($K373=0,$J373,IF($J373&lt;$K373,$J373,ROUND(($J373*$L$5)+($K373*$L$4),5))))</f>
        <v>3.77786</v>
      </c>
      <c r="M373" s="49">
        <f>IFERROR(E373/L373,0)</f>
        <v>0.89142265727157699</v>
      </c>
      <c r="N373" s="38">
        <f>ROUNDDOWN(M373,2)</f>
        <v>0.89</v>
      </c>
      <c r="O373" s="50">
        <v>23.46</v>
      </c>
      <c r="P373" s="51">
        <f>IF(Y373="Y",Z373,O373)</f>
        <v>23.46</v>
      </c>
      <c r="Q373" s="25"/>
      <c r="S373" s="50">
        <v>25</v>
      </c>
      <c r="T373" s="50">
        <v>21.92</v>
      </c>
      <c r="U373" s="49">
        <f>IFERROR((T373-S373)/S373,0)</f>
        <v>-0.12319999999999993</v>
      </c>
      <c r="V373" s="2" t="str">
        <f>IF(U373&lt;-0.05,"Y","N")</f>
        <v>Y</v>
      </c>
      <c r="W373" s="49">
        <f>IF(T373=0,0,(O373-T373)/T373)</f>
        <v>7.02554744525547E-2</v>
      </c>
      <c r="X373" s="2" t="str">
        <f>IF(W373&lt;-0.05,"Y","N")</f>
        <v>N</v>
      </c>
      <c r="Y373" s="2" t="str">
        <f>IF(AND(V373="Y",X373="Y"),"Y","N")</f>
        <v>N</v>
      </c>
      <c r="Z373" s="51">
        <f>ROUNDUP(T373*0.95,2)</f>
        <v>20.830000000000002</v>
      </c>
      <c r="AC373" s="25"/>
      <c r="AE373" s="25"/>
    </row>
    <row r="374" spans="1:31">
      <c r="A374" s="34" t="s">
        <v>408</v>
      </c>
      <c r="B374" s="41">
        <v>6014682</v>
      </c>
      <c r="C374" s="41">
        <v>145899</v>
      </c>
      <c r="D374" s="41">
        <v>0</v>
      </c>
      <c r="E374" s="2">
        <v>4.0765900000000004</v>
      </c>
      <c r="F374" s="2">
        <f>$F$5</f>
        <v>0.71220000000000006</v>
      </c>
      <c r="G374" s="2">
        <v>5.0411400000000004</v>
      </c>
      <c r="H374" s="2">
        <f>$H$5</f>
        <v>3.79</v>
      </c>
      <c r="I374" s="2">
        <f>$I$5</f>
        <v>3.8489599999999999</v>
      </c>
      <c r="J374" s="2">
        <f>ROUND(F374*G374*(H374/I374),5)</f>
        <v>3.5352999999999999</v>
      </c>
      <c r="K374" s="2">
        <v>3.6309300000000002</v>
      </c>
      <c r="L374" s="2">
        <f>IF($J374=0,$K374,IF($K374=0,$J374,IF($J374&lt;$K374,$J374,ROUND(($J374*$L$5)+($K374*$L$4),5))))</f>
        <v>3.5352999999999999</v>
      </c>
      <c r="M374" s="49">
        <f>IFERROR(E374/L374,0)</f>
        <v>1.1531100613809295</v>
      </c>
      <c r="N374" s="38">
        <f>ROUNDDOWN(M374,2)</f>
        <v>1.1499999999999999</v>
      </c>
      <c r="O374" s="50">
        <v>37.19</v>
      </c>
      <c r="P374" s="51">
        <f>IF(Y374="Y",Z374,O374)</f>
        <v>37.19</v>
      </c>
      <c r="Q374" s="25"/>
      <c r="S374" s="50">
        <v>36.89</v>
      </c>
      <c r="T374" s="50">
        <v>35.35</v>
      </c>
      <c r="U374" s="49">
        <f>IFERROR((T374-S374)/S374,0)</f>
        <v>-4.1745730550284604E-2</v>
      </c>
      <c r="V374" s="2" t="str">
        <f>IF(U374&lt;-0.05,"Y","N")</f>
        <v>N</v>
      </c>
      <c r="W374" s="49">
        <f>IF(T374=0,0,(O374-T374)/T374)</f>
        <v>5.2050919377651945E-2</v>
      </c>
      <c r="X374" s="2" t="str">
        <f>IF(W374&lt;-0.05,"Y","N")</f>
        <v>N</v>
      </c>
      <c r="Y374" s="2" t="str">
        <f>IF(AND(V374="Y",X374="Y"),"Y","N")</f>
        <v>N</v>
      </c>
      <c r="Z374" s="51">
        <f>ROUNDUP(T374*0.95,2)</f>
        <v>33.589999999999996</v>
      </c>
      <c r="AC374" s="25"/>
      <c r="AE374" s="25"/>
    </row>
    <row r="375" spans="1:31">
      <c r="A375" s="52" t="s">
        <v>409</v>
      </c>
      <c r="B375" s="53">
        <v>6012553</v>
      </c>
      <c r="C375" s="53">
        <v>145678</v>
      </c>
      <c r="D375" s="53">
        <v>0</v>
      </c>
      <c r="E375" s="54">
        <v>3.7777099999999999</v>
      </c>
      <c r="F375" s="54">
        <f>$F$5</f>
        <v>0.71220000000000006</v>
      </c>
      <c r="G375" s="54">
        <v>5.2771999999999997</v>
      </c>
      <c r="H375" s="54">
        <f>$H$5</f>
        <v>3.79</v>
      </c>
      <c r="I375" s="54">
        <f>$I$5</f>
        <v>3.8489599999999999</v>
      </c>
      <c r="J375" s="54">
        <f>ROUND(F375*G375*(H375/I375),5)</f>
        <v>3.70085</v>
      </c>
      <c r="K375" s="54">
        <v>3.6882199999999998</v>
      </c>
      <c r="L375" s="54">
        <f>IF($J375=0,$K375,IF($K375=0,$J375,IF($J375&lt;$K375,$J375,ROUND(($J375*$L$5)+($K375*$L$4),5))))</f>
        <v>3.70085</v>
      </c>
      <c r="M375" s="55">
        <f>IFERROR(E375/L375,0)</f>
        <v>1.0207682018995636</v>
      </c>
      <c r="N375" s="56">
        <f>ROUNDDOWN(M375,2)</f>
        <v>1.02</v>
      </c>
      <c r="O375" s="57">
        <v>32.07</v>
      </c>
      <c r="P375" s="58">
        <f>IF(Y375="Y",Z375,O375)</f>
        <v>32.07</v>
      </c>
      <c r="Q375" s="25"/>
      <c r="S375" s="57">
        <v>32.07</v>
      </c>
      <c r="T375" s="57">
        <v>33.159999999999997</v>
      </c>
      <c r="U375" s="55">
        <f>IFERROR((T375-S375)/S375,0)</f>
        <v>3.3988150919862688E-2</v>
      </c>
      <c r="V375" s="54" t="str">
        <f>IF(U375&lt;-0.05,"Y","N")</f>
        <v>N</v>
      </c>
      <c r="W375" s="55">
        <f>IF(T375=0,0,(O375-T375)/T375)</f>
        <v>-3.287092882991545E-2</v>
      </c>
      <c r="X375" s="54" t="str">
        <f>IF(W375&lt;-0.05,"Y","N")</f>
        <v>N</v>
      </c>
      <c r="Y375" s="54" t="str">
        <f>IF(AND(V375="Y",X375="Y"),"Y","N")</f>
        <v>N</v>
      </c>
      <c r="Z375" s="58">
        <f>ROUNDUP(T375*0.95,2)</f>
        <v>31.51</v>
      </c>
      <c r="AC375" s="25"/>
      <c r="AE375" s="25"/>
    </row>
    <row r="376" spans="1:31">
      <c r="A376" s="42" t="s">
        <v>410</v>
      </c>
      <c r="B376" s="43">
        <v>6005359</v>
      </c>
      <c r="C376" s="43">
        <v>145344</v>
      </c>
      <c r="D376" s="43">
        <v>0</v>
      </c>
      <c r="E376" s="44">
        <v>5.2187099999999997</v>
      </c>
      <c r="F376" s="44">
        <f>$F$5</f>
        <v>0.71220000000000006</v>
      </c>
      <c r="G376" s="44">
        <v>3.7157900000000001</v>
      </c>
      <c r="H376" s="44">
        <f>$H$5</f>
        <v>3.79</v>
      </c>
      <c r="I376" s="44">
        <f>$I$5</f>
        <v>3.8489599999999999</v>
      </c>
      <c r="J376" s="44">
        <f>ROUND(F376*G376*(H376/I376),5)</f>
        <v>2.6058500000000002</v>
      </c>
      <c r="K376" s="44">
        <v>0</v>
      </c>
      <c r="L376" s="44">
        <f>IF($J376=0,$K376,IF($K376=0,$J376,IF($J376&lt;$K376,$J376,ROUND(($J376*$L$5)+($K376*$L$4),5))))</f>
        <v>2.6058500000000002</v>
      </c>
      <c r="M376" s="45">
        <f>IFERROR(E376/L376,0)</f>
        <v>2.0026901011186364</v>
      </c>
      <c r="N376" s="46">
        <f>ROUNDDOWN(M376,2)</f>
        <v>2</v>
      </c>
      <c r="O376" s="47">
        <v>38.68</v>
      </c>
      <c r="P376" s="48">
        <f>IF(Y376="Y",Z376,O376)</f>
        <v>38.68</v>
      </c>
      <c r="Q376" s="25"/>
      <c r="S376" s="47">
        <v>38.68</v>
      </c>
      <c r="T376" s="47">
        <v>38.68</v>
      </c>
      <c r="U376" s="45">
        <f>IFERROR((T376-S376)/S376,0)</f>
        <v>0</v>
      </c>
      <c r="V376" s="44" t="str">
        <f>IF(U376&lt;-0.05,"Y","N")</f>
        <v>N</v>
      </c>
      <c r="W376" s="45">
        <f>IF(T376=0,0,(O376-T376)/T376)</f>
        <v>0</v>
      </c>
      <c r="X376" s="44" t="str">
        <f>IF(W376&lt;-0.05,"Y","N")</f>
        <v>N</v>
      </c>
      <c r="Y376" s="44" t="str">
        <f>IF(AND(V376="Y",X376="Y"),"Y","N")</f>
        <v>N</v>
      </c>
      <c r="Z376" s="48">
        <f>ROUNDUP(T376*0.95,2)</f>
        <v>36.75</v>
      </c>
      <c r="AC376" s="25"/>
      <c r="AE376" s="25"/>
    </row>
    <row r="377" spans="1:31">
      <c r="A377" s="34" t="s">
        <v>411</v>
      </c>
      <c r="B377" s="41">
        <v>6005375</v>
      </c>
      <c r="C377" s="41">
        <v>145931</v>
      </c>
      <c r="D377" s="41">
        <v>0</v>
      </c>
      <c r="E377" s="2">
        <v>3.3807999999999998</v>
      </c>
      <c r="F377" s="2">
        <f>$F$5</f>
        <v>0.71220000000000006</v>
      </c>
      <c r="G377" s="2">
        <v>4.8924200000000004</v>
      </c>
      <c r="H377" s="2">
        <f>$H$5</f>
        <v>3.79</v>
      </c>
      <c r="I377" s="2">
        <f>$I$5</f>
        <v>3.8489599999999999</v>
      </c>
      <c r="J377" s="2">
        <f>ROUND(F377*G377*(H377/I377),5)</f>
        <v>3.4310100000000001</v>
      </c>
      <c r="K377" s="2">
        <v>3.4253999999999998</v>
      </c>
      <c r="L377" s="2">
        <f>IF($J377=0,$K377,IF($K377=0,$J377,IF($J377&lt;$K377,$J377,ROUND(($J377*$L$5)+($K377*$L$4),5))))</f>
        <v>3.4310100000000001</v>
      </c>
      <c r="M377" s="49">
        <f>IFERROR(E377/L377,0)</f>
        <v>0.98536582522347638</v>
      </c>
      <c r="N377" s="38">
        <f>ROUNDDOWN(M377,2)</f>
        <v>0.98</v>
      </c>
      <c r="O377" s="50">
        <v>29.68</v>
      </c>
      <c r="P377" s="51">
        <f>IF(Y377="Y",Z377,O377)</f>
        <v>29.68</v>
      </c>
      <c r="Q377" s="25"/>
      <c r="S377" s="50">
        <v>31.53</v>
      </c>
      <c r="T377" s="50">
        <v>27.07</v>
      </c>
      <c r="U377" s="49">
        <f>IFERROR((T377-S377)/S377,0)</f>
        <v>-0.14145258483983511</v>
      </c>
      <c r="V377" s="2" t="str">
        <f>IF(U377&lt;-0.05,"Y","N")</f>
        <v>Y</v>
      </c>
      <c r="W377" s="49">
        <f>IF(T377=0,0,(O377-T377)/T377)</f>
        <v>9.6416697451052802E-2</v>
      </c>
      <c r="X377" s="2" t="str">
        <f>IF(W377&lt;-0.05,"Y","N")</f>
        <v>N</v>
      </c>
      <c r="Y377" s="2" t="str">
        <f>IF(AND(V377="Y",X377="Y"),"Y","N")</f>
        <v>N</v>
      </c>
      <c r="Z377" s="51">
        <f>ROUNDUP(T377*0.95,2)</f>
        <v>25.720000000000002</v>
      </c>
      <c r="AC377" s="25"/>
      <c r="AE377" s="25"/>
    </row>
    <row r="378" spans="1:31">
      <c r="A378" s="34" t="s">
        <v>412</v>
      </c>
      <c r="B378" s="41">
        <v>6009005</v>
      </c>
      <c r="C378" s="41">
        <v>146189</v>
      </c>
      <c r="D378" s="41">
        <v>0</v>
      </c>
      <c r="E378" s="2">
        <v>5.2941500000000001</v>
      </c>
      <c r="F378" s="2">
        <f>$F$5</f>
        <v>0.71220000000000006</v>
      </c>
      <c r="G378" s="2">
        <v>2.8831199999999999</v>
      </c>
      <c r="H378" s="2">
        <f>$H$5</f>
        <v>3.79</v>
      </c>
      <c r="I378" s="2">
        <f>$I$5</f>
        <v>3.8489599999999999</v>
      </c>
      <c r="J378" s="2">
        <f>ROUND(F378*G378*(H378/I378),5)</f>
        <v>2.0219</v>
      </c>
      <c r="K378" s="2">
        <v>2.8465500000000001</v>
      </c>
      <c r="L378" s="2">
        <f>IF($J378=0,$K378,IF($K378=0,$J378,IF($J378&lt;$K378,$J378,ROUND(($J378*$L$5)+($K378*$L$4),5))))</f>
        <v>2.0219</v>
      </c>
      <c r="M378" s="49">
        <f>IFERROR(E378/L378,0)</f>
        <v>2.6184034818734854</v>
      </c>
      <c r="N378" s="38">
        <f>ROUNDDOWN(M378,2)</f>
        <v>2.61</v>
      </c>
      <c r="O378" s="50">
        <v>38.68</v>
      </c>
      <c r="P378" s="51">
        <f>IF(Y378="Y",Z378,O378)</f>
        <v>38.68</v>
      </c>
      <c r="Q378" s="25"/>
      <c r="S378" s="50">
        <v>38.68</v>
      </c>
      <c r="T378" s="50">
        <v>38.68</v>
      </c>
      <c r="U378" s="49">
        <f>IFERROR((T378-S378)/S378,0)</f>
        <v>0</v>
      </c>
      <c r="V378" s="2" t="str">
        <f>IF(U378&lt;-0.05,"Y","N")</f>
        <v>N</v>
      </c>
      <c r="W378" s="49">
        <f>IF(T378=0,0,(O378-T378)/T378)</f>
        <v>0</v>
      </c>
      <c r="X378" s="2" t="str">
        <f>IF(W378&lt;-0.05,"Y","N")</f>
        <v>N</v>
      </c>
      <c r="Y378" s="2" t="str">
        <f>IF(AND(V378="Y",X378="Y"),"Y","N")</f>
        <v>N</v>
      </c>
      <c r="Z378" s="51">
        <f>ROUNDUP(T378*0.95,2)</f>
        <v>36.75</v>
      </c>
      <c r="AC378" s="25"/>
      <c r="AE378" s="25"/>
    </row>
    <row r="379" spans="1:31">
      <c r="A379" s="34" t="s">
        <v>413</v>
      </c>
      <c r="B379" s="41">
        <v>6005563</v>
      </c>
      <c r="C379" s="41">
        <v>146185</v>
      </c>
      <c r="D379" s="41">
        <v>0</v>
      </c>
      <c r="E379" s="2">
        <v>4.6906499999999998</v>
      </c>
      <c r="F379" s="2">
        <f>$F$5</f>
        <v>0.71220000000000006</v>
      </c>
      <c r="G379" s="2">
        <v>3.60568</v>
      </c>
      <c r="H379" s="2">
        <f>$H$5</f>
        <v>3.79</v>
      </c>
      <c r="I379" s="2">
        <f>$I$5</f>
        <v>3.8489599999999999</v>
      </c>
      <c r="J379" s="2">
        <f>ROUND(F379*G379*(H379/I379),5)</f>
        <v>2.5286300000000002</v>
      </c>
      <c r="K379" s="2">
        <v>2.9384399999999999</v>
      </c>
      <c r="L379" s="2">
        <f>IF($J379=0,$K379,IF($K379=0,$J379,IF($J379&lt;$K379,$J379,ROUND(($J379*$L$5)+($K379*$L$4),5))))</f>
        <v>2.5286300000000002</v>
      </c>
      <c r="M379" s="49">
        <f>IFERROR(E379/L379,0)</f>
        <v>1.8550163527285524</v>
      </c>
      <c r="N379" s="38">
        <f>ROUNDDOWN(M379,2)</f>
        <v>1.85</v>
      </c>
      <c r="O379" s="50">
        <v>38.68</v>
      </c>
      <c r="P379" s="51">
        <f>IF(Y379="Y",Z379,O379)</f>
        <v>38.68</v>
      </c>
      <c r="Q379" s="25"/>
      <c r="S379" s="50">
        <v>38.68</v>
      </c>
      <c r="T379" s="50">
        <v>38.68</v>
      </c>
      <c r="U379" s="49">
        <f>IFERROR((T379-S379)/S379,0)</f>
        <v>0</v>
      </c>
      <c r="V379" s="2" t="str">
        <f>IF(U379&lt;-0.05,"Y","N")</f>
        <v>N</v>
      </c>
      <c r="W379" s="49">
        <f>IF(T379=0,0,(O379-T379)/T379)</f>
        <v>0</v>
      </c>
      <c r="X379" s="2" t="str">
        <f>IF(W379&lt;-0.05,"Y","N")</f>
        <v>N</v>
      </c>
      <c r="Y379" s="2" t="str">
        <f>IF(AND(V379="Y",X379="Y"),"Y","N")</f>
        <v>N</v>
      </c>
      <c r="Z379" s="51">
        <f>ROUNDUP(T379*0.95,2)</f>
        <v>36.75</v>
      </c>
      <c r="AC379" s="25"/>
      <c r="AE379" s="25"/>
    </row>
    <row r="380" spans="1:31">
      <c r="A380" s="52" t="s">
        <v>414</v>
      </c>
      <c r="B380" s="53">
        <v>6007140</v>
      </c>
      <c r="C380" s="53">
        <v>146018</v>
      </c>
      <c r="D380" s="53">
        <v>0</v>
      </c>
      <c r="E380" s="54">
        <v>2.2681900000000002</v>
      </c>
      <c r="F380" s="54">
        <f>$F$5</f>
        <v>0.71220000000000006</v>
      </c>
      <c r="G380" s="54">
        <v>4.5707300000000002</v>
      </c>
      <c r="H380" s="54">
        <f>$H$5</f>
        <v>3.79</v>
      </c>
      <c r="I380" s="54">
        <f>$I$5</f>
        <v>3.8489599999999999</v>
      </c>
      <c r="J380" s="54">
        <f>ROUND(F380*G380*(H380/I380),5)</f>
        <v>3.2054100000000001</v>
      </c>
      <c r="K380" s="54">
        <v>2.95038</v>
      </c>
      <c r="L380" s="54">
        <f>IF($J380=0,$K380,IF($K380=0,$J380,IF($J380&lt;$K380,$J380,ROUND(($J380*$L$5)+($K380*$L$4),5))))</f>
        <v>3.2054100000000001</v>
      </c>
      <c r="M380" s="55">
        <f>IFERROR(E380/L380,0)</f>
        <v>0.70761306665917934</v>
      </c>
      <c r="N380" s="56">
        <f>ROUNDDOWN(M380,2)</f>
        <v>0.7</v>
      </c>
      <c r="O380" s="57">
        <v>9</v>
      </c>
      <c r="P380" s="58">
        <f>IF(Y380="Y",Z380,O380)</f>
        <v>9</v>
      </c>
      <c r="Q380" s="25"/>
      <c r="S380" s="57">
        <v>14.27</v>
      </c>
      <c r="T380" s="57">
        <v>13.56</v>
      </c>
      <c r="U380" s="55">
        <f>IFERROR((T380-S380)/S380,0)</f>
        <v>-4.9754730203223484E-2</v>
      </c>
      <c r="V380" s="54" t="str">
        <f>IF(U380&lt;-0.05,"Y","N")</f>
        <v>N</v>
      </c>
      <c r="W380" s="55">
        <f>IF(T380=0,0,(O380-T380)/T380)</f>
        <v>-0.33628318584070799</v>
      </c>
      <c r="X380" s="54" t="str">
        <f>IF(W380&lt;-0.05,"Y","N")</f>
        <v>Y</v>
      </c>
      <c r="Y380" s="54" t="str">
        <f>IF(AND(V380="Y",X380="Y"),"Y","N")</f>
        <v>N</v>
      </c>
      <c r="Z380" s="58">
        <f>ROUNDUP(T380*0.95,2)</f>
        <v>12.89</v>
      </c>
      <c r="AC380" s="25"/>
      <c r="AE380" s="25"/>
    </row>
    <row r="381" spans="1:31">
      <c r="A381" s="42" t="s">
        <v>415</v>
      </c>
      <c r="B381" s="43">
        <v>6011597</v>
      </c>
      <c r="C381" s="43">
        <v>145600</v>
      </c>
      <c r="D381" s="43">
        <v>0</v>
      </c>
      <c r="E381" s="44">
        <v>3.0680999999999998</v>
      </c>
      <c r="F381" s="44">
        <f>$F$5</f>
        <v>0.71220000000000006</v>
      </c>
      <c r="G381" s="44">
        <v>4.1418200000000001</v>
      </c>
      <c r="H381" s="44">
        <f>$H$5</f>
        <v>3.79</v>
      </c>
      <c r="I381" s="44">
        <f>$I$5</f>
        <v>3.8489599999999999</v>
      </c>
      <c r="J381" s="44">
        <f>ROUND(F381*G381*(H381/I381),5)</f>
        <v>2.90462</v>
      </c>
      <c r="K381" s="44">
        <v>3.0747800000000001</v>
      </c>
      <c r="L381" s="44">
        <f>IF($J381=0,$K381,IF($K381=0,$J381,IF($J381&lt;$K381,$J381,ROUND(($J381*$L$5)+($K381*$L$4),5))))</f>
        <v>2.90462</v>
      </c>
      <c r="M381" s="45">
        <f>IFERROR(E381/L381,0)</f>
        <v>1.0562827495507157</v>
      </c>
      <c r="N381" s="46">
        <f>ROUNDDOWN(M381,2)</f>
        <v>1.05</v>
      </c>
      <c r="O381" s="47">
        <v>33.71</v>
      </c>
      <c r="P381" s="48">
        <f>IF(Y381="Y",Z381,O381)</f>
        <v>33.71</v>
      </c>
      <c r="Q381" s="25"/>
      <c r="S381" s="47">
        <v>30.98</v>
      </c>
      <c r="T381" s="47">
        <v>32.619999999999997</v>
      </c>
      <c r="U381" s="45">
        <f>IFERROR((T381-S381)/S381,0)</f>
        <v>5.293737895416388E-2</v>
      </c>
      <c r="V381" s="44" t="str">
        <f>IF(U381&lt;-0.05,"Y","N")</f>
        <v>N</v>
      </c>
      <c r="W381" s="45">
        <f>IF(T381=0,0,(O381-T381)/T381)</f>
        <v>3.3415082771306052E-2</v>
      </c>
      <c r="X381" s="44" t="str">
        <f>IF(W381&lt;-0.05,"Y","N")</f>
        <v>N</v>
      </c>
      <c r="Y381" s="44" t="str">
        <f>IF(AND(V381="Y",X381="Y"),"Y","N")</f>
        <v>N</v>
      </c>
      <c r="Z381" s="48">
        <f>ROUNDUP(T381*0.95,2)</f>
        <v>30.990000000000002</v>
      </c>
      <c r="AC381" s="25"/>
      <c r="AE381" s="25"/>
    </row>
    <row r="382" spans="1:31">
      <c r="A382" s="34" t="s">
        <v>416</v>
      </c>
      <c r="B382" s="41">
        <v>6000244</v>
      </c>
      <c r="C382" s="41">
        <v>145031</v>
      </c>
      <c r="D382" s="41">
        <v>0</v>
      </c>
      <c r="E382" s="2">
        <v>3.2125300000000001</v>
      </c>
      <c r="F382" s="2">
        <f>$F$5</f>
        <v>0.71220000000000006</v>
      </c>
      <c r="G382" s="2">
        <v>4.2385400000000004</v>
      </c>
      <c r="H382" s="2">
        <f>$H$5</f>
        <v>3.79</v>
      </c>
      <c r="I382" s="2">
        <f>$I$5</f>
        <v>3.8489599999999999</v>
      </c>
      <c r="J382" s="2">
        <f>ROUND(F382*G382*(H382/I382),5)</f>
        <v>2.9724499999999998</v>
      </c>
      <c r="K382" s="2">
        <v>3.2758500000000002</v>
      </c>
      <c r="L382" s="2">
        <f>IF($J382=0,$K382,IF($K382=0,$J382,IF($J382&lt;$K382,$J382,ROUND(($J382*$L$5)+($K382*$L$4),5))))</f>
        <v>2.9724499999999998</v>
      </c>
      <c r="M382" s="49">
        <f>IFERROR(E382/L382,0)</f>
        <v>1.0807683897121905</v>
      </c>
      <c r="N382" s="38">
        <f>ROUNDDOWN(M382,2)</f>
        <v>1.08</v>
      </c>
      <c r="O382" s="50">
        <v>35.35</v>
      </c>
      <c r="P382" s="51">
        <f>IF(Y382="Y",Z382,O382)</f>
        <v>35.35</v>
      </c>
      <c r="Q382" s="25"/>
      <c r="S382" s="50">
        <v>27.07</v>
      </c>
      <c r="T382" s="50">
        <v>30.33</v>
      </c>
      <c r="U382" s="49">
        <f>IFERROR((T382-S382)/S382,0)</f>
        <v>0.12042851865533793</v>
      </c>
      <c r="V382" s="2" t="str">
        <f>IF(U382&lt;-0.05,"Y","N")</f>
        <v>N</v>
      </c>
      <c r="W382" s="49">
        <f>IF(T382=0,0,(O382-T382)/T382)</f>
        <v>0.1655126937026048</v>
      </c>
      <c r="X382" s="2" t="str">
        <f>IF(W382&lt;-0.05,"Y","N")</f>
        <v>N</v>
      </c>
      <c r="Y382" s="2" t="str">
        <f>IF(AND(V382="Y",X382="Y"),"Y","N")</f>
        <v>N</v>
      </c>
      <c r="Z382" s="51">
        <f>ROUNDUP(T382*0.95,2)</f>
        <v>28.82</v>
      </c>
      <c r="AC382" s="25"/>
      <c r="AE382" s="25"/>
    </row>
    <row r="383" spans="1:31">
      <c r="A383" s="34" t="s">
        <v>417</v>
      </c>
      <c r="B383" s="41">
        <v>6005722</v>
      </c>
      <c r="C383" s="41">
        <v>145431</v>
      </c>
      <c r="D383" s="41">
        <v>0</v>
      </c>
      <c r="E383" s="2">
        <v>3.4992100000000002</v>
      </c>
      <c r="F383" s="2">
        <f>$F$5</f>
        <v>0.71220000000000006</v>
      </c>
      <c r="G383" s="2">
        <v>4.3614899999999999</v>
      </c>
      <c r="H383" s="2">
        <f>$H$5</f>
        <v>3.79</v>
      </c>
      <c r="I383" s="2">
        <f>$I$5</f>
        <v>3.8489599999999999</v>
      </c>
      <c r="J383" s="2">
        <f>ROUND(F383*G383*(H383/I383),5)</f>
        <v>3.0586700000000002</v>
      </c>
      <c r="K383" s="2">
        <v>3.1022699999999999</v>
      </c>
      <c r="L383" s="2">
        <f>IF($J383=0,$K383,IF($K383=0,$J383,IF($J383&lt;$K383,$J383,ROUND(($J383*$L$5)+($K383*$L$4),5))))</f>
        <v>3.0586700000000002</v>
      </c>
      <c r="M383" s="49">
        <f>IFERROR(E383/L383,0)</f>
        <v>1.1440299215018293</v>
      </c>
      <c r="N383" s="38">
        <f>ROUNDDOWN(M383,2)</f>
        <v>1.1399999999999999</v>
      </c>
      <c r="O383" s="50">
        <v>37.04</v>
      </c>
      <c r="P383" s="51">
        <f>IF(Y383="Y",Z383,O383)</f>
        <v>37.04</v>
      </c>
      <c r="Q383" s="25"/>
      <c r="S383" s="50">
        <v>38.68</v>
      </c>
      <c r="T383" s="50">
        <v>38.68</v>
      </c>
      <c r="U383" s="49">
        <f>IFERROR((T383-S383)/S383,0)</f>
        <v>0</v>
      </c>
      <c r="V383" s="2" t="str">
        <f>IF(U383&lt;-0.05,"Y","N")</f>
        <v>N</v>
      </c>
      <c r="W383" s="49">
        <f>IF(T383=0,0,(O383-T383)/T383)</f>
        <v>-4.2399172699069301E-2</v>
      </c>
      <c r="X383" s="2" t="str">
        <f>IF(W383&lt;-0.05,"Y","N")</f>
        <v>N</v>
      </c>
      <c r="Y383" s="2" t="str">
        <f>IF(AND(V383="Y",X383="Y"),"Y","N")</f>
        <v>N</v>
      </c>
      <c r="Z383" s="51">
        <f>ROUNDUP(T383*0.95,2)</f>
        <v>36.75</v>
      </c>
      <c r="AC383" s="25"/>
      <c r="AE383" s="25"/>
    </row>
    <row r="384" spans="1:31">
      <c r="A384" s="34" t="s">
        <v>418</v>
      </c>
      <c r="B384" s="41">
        <v>6016943</v>
      </c>
      <c r="C384" s="41">
        <v>146184</v>
      </c>
      <c r="D384" s="41">
        <v>0</v>
      </c>
      <c r="E384" s="2">
        <v>4.4229000000000003</v>
      </c>
      <c r="F384" s="2">
        <f>$F$5</f>
        <v>0.71220000000000006</v>
      </c>
      <c r="G384" s="2">
        <v>3.8769300000000002</v>
      </c>
      <c r="H384" s="2">
        <f>$H$5</f>
        <v>3.79</v>
      </c>
      <c r="I384" s="2">
        <f>$I$5</f>
        <v>3.8489599999999999</v>
      </c>
      <c r="J384" s="2">
        <f>ROUND(F384*G384*(H384/I384),5)</f>
        <v>2.7188500000000002</v>
      </c>
      <c r="K384" s="2">
        <v>3.3230499999999998</v>
      </c>
      <c r="L384" s="2">
        <f>IF($J384=0,$K384,IF($K384=0,$J384,IF($J384&lt;$K384,$J384,ROUND(($J384*$L$5)+($K384*$L$4),5))))</f>
        <v>2.7188500000000002</v>
      </c>
      <c r="M384" s="49">
        <f>IFERROR(E384/L384,0)</f>
        <v>1.6267539584750905</v>
      </c>
      <c r="N384" s="38">
        <f>ROUNDDOWN(M384,2)</f>
        <v>1.62</v>
      </c>
      <c r="O384" s="50">
        <v>38.68</v>
      </c>
      <c r="P384" s="51">
        <f>IF(Y384="Y",Z384,O384)</f>
        <v>38.68</v>
      </c>
      <c r="Q384" s="25"/>
      <c r="S384" s="50">
        <v>38.68</v>
      </c>
      <c r="T384" s="50">
        <v>38.68</v>
      </c>
      <c r="U384" s="49">
        <f>IFERROR((T384-S384)/S384,0)</f>
        <v>0</v>
      </c>
      <c r="V384" s="2" t="str">
        <f>IF(U384&lt;-0.05,"Y","N")</f>
        <v>N</v>
      </c>
      <c r="W384" s="49">
        <f>IF(T384=0,0,(O384-T384)/T384)</f>
        <v>0</v>
      </c>
      <c r="X384" s="2" t="str">
        <f>IF(W384&lt;-0.05,"Y","N")</f>
        <v>N</v>
      </c>
      <c r="Y384" s="2" t="str">
        <f>IF(AND(V384="Y",X384="Y"),"Y","N")</f>
        <v>N</v>
      </c>
      <c r="Z384" s="51">
        <f>ROUNDUP(T384*0.95,2)</f>
        <v>36.75</v>
      </c>
      <c r="AC384" s="25"/>
      <c r="AE384" s="25"/>
    </row>
    <row r="385" spans="1:31">
      <c r="A385" s="52" t="s">
        <v>419</v>
      </c>
      <c r="B385" s="53">
        <v>6005599</v>
      </c>
      <c r="C385" s="53">
        <v>145380</v>
      </c>
      <c r="D385" s="53">
        <v>0</v>
      </c>
      <c r="E385" s="54">
        <v>3.5050400000000002</v>
      </c>
      <c r="F385" s="54">
        <f>$F$5</f>
        <v>0.71220000000000006</v>
      </c>
      <c r="G385" s="54">
        <v>3.1267100000000001</v>
      </c>
      <c r="H385" s="54">
        <f>$H$5</f>
        <v>3.79</v>
      </c>
      <c r="I385" s="54">
        <f>$I$5</f>
        <v>3.8489599999999999</v>
      </c>
      <c r="J385" s="54">
        <f>ROUND(F385*G385*(H385/I385),5)</f>
        <v>2.1927300000000001</v>
      </c>
      <c r="K385" s="54">
        <v>2.9186399999999999</v>
      </c>
      <c r="L385" s="54">
        <f>IF($J385=0,$K385,IF($K385=0,$J385,IF($J385&lt;$K385,$J385,ROUND(($J385*$L$5)+($K385*$L$4),5))))</f>
        <v>2.1927300000000001</v>
      </c>
      <c r="M385" s="55">
        <f>IFERROR(E385/L385,0)</f>
        <v>1.5984822572774577</v>
      </c>
      <c r="N385" s="56">
        <f>ROUNDDOWN(M385,2)</f>
        <v>1.59</v>
      </c>
      <c r="O385" s="57">
        <v>38.68</v>
      </c>
      <c r="P385" s="58">
        <f>IF(Y385="Y",Z385,O385)</f>
        <v>38.68</v>
      </c>
      <c r="Q385" s="25"/>
      <c r="S385" s="57">
        <v>38.68</v>
      </c>
      <c r="T385" s="57">
        <v>38.68</v>
      </c>
      <c r="U385" s="55">
        <f>IFERROR((T385-S385)/S385,0)</f>
        <v>0</v>
      </c>
      <c r="V385" s="54" t="str">
        <f>IF(U385&lt;-0.05,"Y","N")</f>
        <v>N</v>
      </c>
      <c r="W385" s="55">
        <f>IF(T385=0,0,(O385-T385)/T385)</f>
        <v>0</v>
      </c>
      <c r="X385" s="54" t="str">
        <f>IF(W385&lt;-0.05,"Y","N")</f>
        <v>N</v>
      </c>
      <c r="Y385" s="54" t="str">
        <f>IF(AND(V385="Y",X385="Y"),"Y","N")</f>
        <v>N</v>
      </c>
      <c r="Z385" s="58">
        <f>ROUNDUP(T385*0.95,2)</f>
        <v>36.75</v>
      </c>
      <c r="AC385" s="25"/>
      <c r="AE385" s="25"/>
    </row>
    <row r="386" spans="1:31">
      <c r="A386" s="42" t="s">
        <v>420</v>
      </c>
      <c r="B386" s="43">
        <v>6005607</v>
      </c>
      <c r="C386" s="43">
        <v>145739</v>
      </c>
      <c r="D386" s="43">
        <v>0</v>
      </c>
      <c r="E386" s="44">
        <v>4.0271299999999997</v>
      </c>
      <c r="F386" s="44">
        <f>$F$5</f>
        <v>0.71220000000000006</v>
      </c>
      <c r="G386" s="44">
        <v>3.9218199999999999</v>
      </c>
      <c r="H386" s="44">
        <f>$H$5</f>
        <v>3.79</v>
      </c>
      <c r="I386" s="44">
        <f>$I$5</f>
        <v>3.8489599999999999</v>
      </c>
      <c r="J386" s="44">
        <f>ROUND(F386*G386*(H386/I386),5)</f>
        <v>2.7503299999999999</v>
      </c>
      <c r="K386" s="44">
        <v>3.17496</v>
      </c>
      <c r="L386" s="44">
        <f>IF($J386=0,$K386,IF($K386=0,$J386,IF($J386&lt;$K386,$J386,ROUND(($J386*$L$5)+($K386*$L$4),5))))</f>
        <v>2.7503299999999999</v>
      </c>
      <c r="M386" s="45">
        <f>IFERROR(E386/L386,0)</f>
        <v>1.4642352008668049</v>
      </c>
      <c r="N386" s="46">
        <f>ROUNDDOWN(M386,2)</f>
        <v>1.46</v>
      </c>
      <c r="O386" s="47">
        <v>38.68</v>
      </c>
      <c r="P386" s="48">
        <f>IF(Y386="Y",Z386,O386)</f>
        <v>38.68</v>
      </c>
      <c r="Q386" s="25"/>
      <c r="S386" s="47">
        <v>38.68</v>
      </c>
      <c r="T386" s="47">
        <v>38.68</v>
      </c>
      <c r="U386" s="45">
        <f>IFERROR((T386-S386)/S386,0)</f>
        <v>0</v>
      </c>
      <c r="V386" s="44" t="str">
        <f>IF(U386&lt;-0.05,"Y","N")</f>
        <v>N</v>
      </c>
      <c r="W386" s="45">
        <f>IF(T386=0,0,(O386-T386)/T386)</f>
        <v>0</v>
      </c>
      <c r="X386" s="44" t="str">
        <f>IF(W386&lt;-0.05,"Y","N")</f>
        <v>N</v>
      </c>
      <c r="Y386" s="44" t="str">
        <f>IF(AND(V386="Y",X386="Y"),"Y","N")</f>
        <v>N</v>
      </c>
      <c r="Z386" s="48">
        <f>ROUNDUP(T386*0.95,2)</f>
        <v>36.75</v>
      </c>
      <c r="AC386" s="25"/>
      <c r="AE386" s="25"/>
    </row>
    <row r="387" spans="1:31">
      <c r="A387" s="34" t="s">
        <v>421</v>
      </c>
      <c r="B387" s="41">
        <v>6005615</v>
      </c>
      <c r="C387" s="41">
        <v>145768</v>
      </c>
      <c r="D387" s="41">
        <v>0</v>
      </c>
      <c r="E387" s="2">
        <v>4.3325199999999997</v>
      </c>
      <c r="F387" s="2">
        <f>$F$5</f>
        <v>0.71220000000000006</v>
      </c>
      <c r="G387" s="2">
        <v>3.44245</v>
      </c>
      <c r="H387" s="2">
        <f>$H$5</f>
        <v>3.79</v>
      </c>
      <c r="I387" s="2">
        <f>$I$5</f>
        <v>3.8489599999999999</v>
      </c>
      <c r="J387" s="2">
        <f>ROUND(F387*G387*(H387/I387),5)</f>
        <v>2.4141599999999999</v>
      </c>
      <c r="K387" s="2">
        <v>3.24085</v>
      </c>
      <c r="L387" s="2">
        <f>IF($J387=0,$K387,IF($K387=0,$J387,IF($J387&lt;$K387,$J387,ROUND(($J387*$L$5)+($K387*$L$4),5))))</f>
        <v>2.4141599999999999</v>
      </c>
      <c r="M387" s="49">
        <f>IFERROR(E387/L387,0)</f>
        <v>1.7946283593465222</v>
      </c>
      <c r="N387" s="38">
        <f>ROUNDDOWN(M387,2)</f>
        <v>1.79</v>
      </c>
      <c r="O387" s="50">
        <v>38.68</v>
      </c>
      <c r="P387" s="51">
        <f>IF(Y387="Y",Z387,O387)</f>
        <v>38.68</v>
      </c>
      <c r="Q387" s="25"/>
      <c r="S387" s="50">
        <v>38.68</v>
      </c>
      <c r="T387" s="50">
        <v>38.68</v>
      </c>
      <c r="U387" s="49">
        <f>IFERROR((T387-S387)/S387,0)</f>
        <v>0</v>
      </c>
      <c r="V387" s="2" t="str">
        <f>IF(U387&lt;-0.05,"Y","N")</f>
        <v>N</v>
      </c>
      <c r="W387" s="49">
        <f>IF(T387=0,0,(O387-T387)/T387)</f>
        <v>0</v>
      </c>
      <c r="X387" s="2" t="str">
        <f>IF(W387&lt;-0.05,"Y","N")</f>
        <v>N</v>
      </c>
      <c r="Y387" s="2" t="str">
        <f>IF(AND(V387="Y",X387="Y"),"Y","N")</f>
        <v>N</v>
      </c>
      <c r="Z387" s="51">
        <f>ROUNDUP(T387*0.95,2)</f>
        <v>36.75</v>
      </c>
      <c r="AC387" s="25"/>
      <c r="AE387" s="25"/>
    </row>
    <row r="388" spans="1:31">
      <c r="A388" s="34" t="s">
        <v>422</v>
      </c>
      <c r="B388" s="41">
        <v>6009013</v>
      </c>
      <c r="C388" s="41">
        <v>146191</v>
      </c>
      <c r="D388" s="41">
        <v>0</v>
      </c>
      <c r="E388" s="2">
        <v>2.8382900000000002</v>
      </c>
      <c r="F388" s="2">
        <f>$F$5</f>
        <v>0.71220000000000006</v>
      </c>
      <c r="G388" s="2">
        <v>4.88279</v>
      </c>
      <c r="H388" s="2">
        <f>$H$5</f>
        <v>3.79</v>
      </c>
      <c r="I388" s="2">
        <f>$I$5</f>
        <v>3.8489599999999999</v>
      </c>
      <c r="J388" s="2">
        <f>ROUND(F388*G388*(H388/I388),5)</f>
        <v>3.4242499999999998</v>
      </c>
      <c r="K388" s="2">
        <v>3.56264</v>
      </c>
      <c r="L388" s="2">
        <f>IF($J388=0,$K388,IF($K388=0,$J388,IF($J388&lt;$K388,$J388,ROUND(($J388*$L$5)+($K388*$L$4),5))))</f>
        <v>3.4242499999999998</v>
      </c>
      <c r="M388" s="49">
        <f>IFERROR(E388/L388,0)</f>
        <v>0.82887931663868009</v>
      </c>
      <c r="N388" s="38">
        <f>ROUNDDOWN(M388,2)</f>
        <v>0.82</v>
      </c>
      <c r="O388" s="50">
        <v>18.059999999999999</v>
      </c>
      <c r="P388" s="51">
        <f>IF(Y388="Y",Z388,O388)</f>
        <v>18.059999999999999</v>
      </c>
      <c r="Q388" s="25"/>
      <c r="S388" s="50">
        <v>0</v>
      </c>
      <c r="T388" s="50">
        <v>10.5</v>
      </c>
      <c r="U388" s="49">
        <f>IFERROR((T388-S388)/S388,0)</f>
        <v>0</v>
      </c>
      <c r="V388" s="2" t="str">
        <f>IF(U388&lt;-0.05,"Y","N")</f>
        <v>N</v>
      </c>
      <c r="W388" s="49">
        <f>IF(T388=0,0,(O388-T388)/T388)</f>
        <v>0.71999999999999986</v>
      </c>
      <c r="X388" s="2" t="str">
        <f>IF(W388&lt;-0.05,"Y","N")</f>
        <v>N</v>
      </c>
      <c r="Y388" s="2" t="str">
        <f>IF(AND(V388="Y",X388="Y"),"Y","N")</f>
        <v>N</v>
      </c>
      <c r="Z388" s="51">
        <f>ROUNDUP(T388*0.95,2)</f>
        <v>9.98</v>
      </c>
      <c r="AC388" s="25"/>
      <c r="AE388" s="25"/>
    </row>
    <row r="389" spans="1:31">
      <c r="A389" s="34" t="s">
        <v>423</v>
      </c>
      <c r="B389" s="41">
        <v>6016885</v>
      </c>
      <c r="C389" s="41">
        <v>146171</v>
      </c>
      <c r="D389" s="41">
        <v>0</v>
      </c>
      <c r="E389" s="2">
        <v>4.4302900000000003</v>
      </c>
      <c r="F389" s="2">
        <f>$F$5</f>
        <v>0.71220000000000006</v>
      </c>
      <c r="G389" s="2">
        <v>4.8940900000000003</v>
      </c>
      <c r="H389" s="2">
        <f>$H$5</f>
        <v>3.79</v>
      </c>
      <c r="I389" s="2">
        <f>$I$5</f>
        <v>3.8489599999999999</v>
      </c>
      <c r="J389" s="2">
        <f>ROUND(F389*G389*(H389/I389),5)</f>
        <v>3.4321799999999998</v>
      </c>
      <c r="K389" s="2">
        <v>3.1249899999999999</v>
      </c>
      <c r="L389" s="2">
        <f>IF($J389=0,$K389,IF($K389=0,$J389,IF($J389&lt;$K389,$J389,ROUND(($J389*$L$5)+($K389*$L$4),5))))</f>
        <v>3.4321799999999998</v>
      </c>
      <c r="M389" s="49">
        <f>IFERROR(E389/L389,0)</f>
        <v>1.2908093398364888</v>
      </c>
      <c r="N389" s="38">
        <f>ROUNDDOWN(M389,2)</f>
        <v>1.29</v>
      </c>
      <c r="O389" s="50">
        <v>38.68</v>
      </c>
      <c r="P389" s="51">
        <f>IF(Y389="Y",Z389,O389)</f>
        <v>38.68</v>
      </c>
      <c r="Q389" s="25"/>
      <c r="S389" s="50">
        <v>38.68</v>
      </c>
      <c r="T389" s="50">
        <v>38.68</v>
      </c>
      <c r="U389" s="49">
        <f>IFERROR((T389-S389)/S389,0)</f>
        <v>0</v>
      </c>
      <c r="V389" s="2" t="str">
        <f>IF(U389&lt;-0.05,"Y","N")</f>
        <v>N</v>
      </c>
      <c r="W389" s="49">
        <f>IF(T389=0,0,(O389-T389)/T389)</f>
        <v>0</v>
      </c>
      <c r="X389" s="2" t="str">
        <f>IF(W389&lt;-0.05,"Y","N")</f>
        <v>N</v>
      </c>
      <c r="Y389" s="2" t="str">
        <f>IF(AND(V389="Y",X389="Y"),"Y","N")</f>
        <v>N</v>
      </c>
      <c r="Z389" s="51">
        <f>ROUNDUP(T389*0.95,2)</f>
        <v>36.75</v>
      </c>
      <c r="AC389" s="25"/>
      <c r="AE389" s="25"/>
    </row>
    <row r="390" spans="1:31">
      <c r="A390" s="52" t="s">
        <v>424</v>
      </c>
      <c r="B390" s="53">
        <v>6015879</v>
      </c>
      <c r="C390" s="53">
        <v>146076</v>
      </c>
      <c r="D390" s="53">
        <v>0</v>
      </c>
      <c r="E390" s="54">
        <v>3.8991099999999999</v>
      </c>
      <c r="F390" s="54">
        <f>$F$5</f>
        <v>0.71220000000000006</v>
      </c>
      <c r="G390" s="54">
        <v>3.7003499999999998</v>
      </c>
      <c r="H390" s="54">
        <f>$H$5</f>
        <v>3.79</v>
      </c>
      <c r="I390" s="54">
        <f>$I$5</f>
        <v>3.8489599999999999</v>
      </c>
      <c r="J390" s="54">
        <f>ROUND(F390*G390*(H390/I390),5)</f>
        <v>2.5950199999999999</v>
      </c>
      <c r="K390" s="54">
        <v>2.9460099999999998</v>
      </c>
      <c r="L390" s="54">
        <f>IF($J390=0,$K390,IF($K390=0,$J390,IF($J390&lt;$K390,$J390,ROUND(($J390*$L$5)+($K390*$L$4),5))))</f>
        <v>2.5950199999999999</v>
      </c>
      <c r="M390" s="55">
        <f>IFERROR(E390/L390,0)</f>
        <v>1.5025356259296654</v>
      </c>
      <c r="N390" s="56">
        <f>ROUNDDOWN(M390,2)</f>
        <v>1.5</v>
      </c>
      <c r="O390" s="57">
        <v>38.68</v>
      </c>
      <c r="P390" s="58">
        <f>IF(Y390="Y",Z390,O390)</f>
        <v>38.68</v>
      </c>
      <c r="Q390" s="25"/>
      <c r="S390" s="57">
        <v>38.68</v>
      </c>
      <c r="T390" s="57">
        <v>38.68</v>
      </c>
      <c r="U390" s="55">
        <f>IFERROR((T390-S390)/S390,0)</f>
        <v>0</v>
      </c>
      <c r="V390" s="54" t="str">
        <f>IF(U390&lt;-0.05,"Y","N")</f>
        <v>N</v>
      </c>
      <c r="W390" s="55">
        <f>IF(T390=0,0,(O390-T390)/T390)</f>
        <v>0</v>
      </c>
      <c r="X390" s="54" t="str">
        <f>IF(W390&lt;-0.05,"Y","N")</f>
        <v>N</v>
      </c>
      <c r="Y390" s="54" t="str">
        <f>IF(AND(V390="Y",X390="Y"),"Y","N")</f>
        <v>N</v>
      </c>
      <c r="Z390" s="58">
        <f>ROUNDUP(T390*0.95,2)</f>
        <v>36.75</v>
      </c>
      <c r="AC390" s="25"/>
      <c r="AE390" s="25"/>
    </row>
    <row r="391" spans="1:31">
      <c r="A391" s="42" t="s">
        <v>425</v>
      </c>
      <c r="B391" s="43">
        <v>6016133</v>
      </c>
      <c r="C391" s="43">
        <v>146102</v>
      </c>
      <c r="D391" s="43">
        <v>0</v>
      </c>
      <c r="E391" s="44">
        <v>3.9306999999999999</v>
      </c>
      <c r="F391" s="44">
        <f>$F$5</f>
        <v>0.71220000000000006</v>
      </c>
      <c r="G391" s="44">
        <v>3.9224199999999998</v>
      </c>
      <c r="H391" s="44">
        <f>$H$5</f>
        <v>3.79</v>
      </c>
      <c r="I391" s="44">
        <f>$I$5</f>
        <v>3.8489599999999999</v>
      </c>
      <c r="J391" s="44">
        <f>ROUND(F391*G391*(H391/I391),5)</f>
        <v>2.75075</v>
      </c>
      <c r="K391" s="44">
        <v>3.0413199999999998</v>
      </c>
      <c r="L391" s="44">
        <f>IF($J391=0,$K391,IF($K391=0,$J391,IF($J391&lt;$K391,$J391,ROUND(($J391*$L$5)+($K391*$L$4),5))))</f>
        <v>2.75075</v>
      </c>
      <c r="M391" s="45">
        <f>IFERROR(E391/L391,0)</f>
        <v>1.4289557393438153</v>
      </c>
      <c r="N391" s="46">
        <f>ROUNDDOWN(M391,2)</f>
        <v>1.42</v>
      </c>
      <c r="O391" s="47">
        <v>38.68</v>
      </c>
      <c r="P391" s="48">
        <f>IF(Y391="Y",Z391,O391)</f>
        <v>38.68</v>
      </c>
      <c r="Q391" s="25"/>
      <c r="S391" s="47">
        <v>38.68</v>
      </c>
      <c r="T391" s="47">
        <v>38.68</v>
      </c>
      <c r="U391" s="45">
        <f>IFERROR((T391-S391)/S391,0)</f>
        <v>0</v>
      </c>
      <c r="V391" s="44" t="str">
        <f>IF(U391&lt;-0.05,"Y","N")</f>
        <v>N</v>
      </c>
      <c r="W391" s="45">
        <f>IF(T391=0,0,(O391-T391)/T391)</f>
        <v>0</v>
      </c>
      <c r="X391" s="44" t="str">
        <f>IF(W391&lt;-0.05,"Y","N")</f>
        <v>N</v>
      </c>
      <c r="Y391" s="44" t="str">
        <f>IF(AND(V391="Y",X391="Y"),"Y","N")</f>
        <v>N</v>
      </c>
      <c r="Z391" s="48">
        <f>ROUNDUP(T391*0.95,2)</f>
        <v>36.75</v>
      </c>
      <c r="AC391" s="25"/>
      <c r="AE391" s="25"/>
    </row>
    <row r="392" spans="1:31">
      <c r="A392" s="34" t="s">
        <v>426</v>
      </c>
      <c r="B392" s="41">
        <v>6013189</v>
      </c>
      <c r="C392" s="41">
        <v>145728</v>
      </c>
      <c r="D392" s="41">
        <v>0</v>
      </c>
      <c r="E392" s="2">
        <v>4.1217100000000002</v>
      </c>
      <c r="F392" s="2">
        <f>$F$5</f>
        <v>0.71220000000000006</v>
      </c>
      <c r="G392" s="2">
        <v>3.94096</v>
      </c>
      <c r="H392" s="2">
        <f>$H$5</f>
        <v>3.79</v>
      </c>
      <c r="I392" s="2">
        <f>$I$5</f>
        <v>3.8489599999999999</v>
      </c>
      <c r="J392" s="2">
        <f>ROUND(F392*G392*(H392/I392),5)</f>
        <v>2.76376</v>
      </c>
      <c r="K392" s="2">
        <v>3.1251500000000001</v>
      </c>
      <c r="L392" s="2">
        <f>IF($J392=0,$K392,IF($K392=0,$J392,IF($J392&lt;$K392,$J392,ROUND(($J392*$L$5)+($K392*$L$4),5))))</f>
        <v>2.76376</v>
      </c>
      <c r="M392" s="49">
        <f>IFERROR(E392/L392,0)</f>
        <v>1.4913415057747417</v>
      </c>
      <c r="N392" s="38">
        <f>ROUNDDOWN(M392,2)</f>
        <v>1.49</v>
      </c>
      <c r="O392" s="50">
        <v>38.68</v>
      </c>
      <c r="P392" s="51">
        <f>IF(Y392="Y",Z392,O392)</f>
        <v>38.68</v>
      </c>
      <c r="Q392" s="25"/>
      <c r="S392" s="50">
        <v>38.68</v>
      </c>
      <c r="T392" s="50">
        <v>38.68</v>
      </c>
      <c r="U392" s="49">
        <f>IFERROR((T392-S392)/S392,0)</f>
        <v>0</v>
      </c>
      <c r="V392" s="2" t="str">
        <f>IF(U392&lt;-0.05,"Y","N")</f>
        <v>N</v>
      </c>
      <c r="W392" s="49">
        <f>IF(T392=0,0,(O392-T392)/T392)</f>
        <v>0</v>
      </c>
      <c r="X392" s="2" t="str">
        <f>IF(W392&lt;-0.05,"Y","N")</f>
        <v>N</v>
      </c>
      <c r="Y392" s="2" t="str">
        <f>IF(AND(V392="Y",X392="Y"),"Y","N")</f>
        <v>N</v>
      </c>
      <c r="Z392" s="51">
        <f>ROUNDUP(T392*0.95,2)</f>
        <v>36.75</v>
      </c>
      <c r="AC392" s="25"/>
      <c r="AE392" s="25"/>
    </row>
    <row r="393" spans="1:31">
      <c r="A393" s="34" t="s">
        <v>427</v>
      </c>
      <c r="B393" s="41">
        <v>6016190</v>
      </c>
      <c r="C393" s="41">
        <v>146108</v>
      </c>
      <c r="D393" s="41">
        <v>0</v>
      </c>
      <c r="E393" s="2">
        <v>3.9192800000000001</v>
      </c>
      <c r="F393" s="2">
        <f>$F$5</f>
        <v>0.71220000000000006</v>
      </c>
      <c r="G393" s="2">
        <v>3.6777099999999998</v>
      </c>
      <c r="H393" s="2">
        <f>$H$5</f>
        <v>3.79</v>
      </c>
      <c r="I393" s="2">
        <f>$I$5</f>
        <v>3.8489599999999999</v>
      </c>
      <c r="J393" s="2">
        <f>ROUND(F393*G393*(H393/I393),5)</f>
        <v>2.5791400000000002</v>
      </c>
      <c r="K393" s="2">
        <v>3.31399</v>
      </c>
      <c r="L393" s="2">
        <f>IF($J393=0,$K393,IF($K393=0,$J393,IF($J393&lt;$K393,$J393,ROUND(($J393*$L$5)+($K393*$L$4),5))))</f>
        <v>2.5791400000000002</v>
      </c>
      <c r="M393" s="49">
        <f>IFERROR(E393/L393,0)</f>
        <v>1.5196073109641197</v>
      </c>
      <c r="N393" s="38">
        <f>ROUNDDOWN(M393,2)</f>
        <v>1.51</v>
      </c>
      <c r="O393" s="50">
        <v>38.68</v>
      </c>
      <c r="P393" s="51">
        <f>IF(Y393="Y",Z393,O393)</f>
        <v>38.68</v>
      </c>
      <c r="Q393" s="25"/>
      <c r="S393" s="50">
        <v>38.68</v>
      </c>
      <c r="T393" s="50">
        <v>38.68</v>
      </c>
      <c r="U393" s="49">
        <f>IFERROR((T393-S393)/S393,0)</f>
        <v>0</v>
      </c>
      <c r="V393" s="2" t="str">
        <f>IF(U393&lt;-0.05,"Y","N")</f>
        <v>N</v>
      </c>
      <c r="W393" s="49">
        <f>IF(T393=0,0,(O393-T393)/T393)</f>
        <v>0</v>
      </c>
      <c r="X393" s="2" t="str">
        <f>IF(W393&lt;-0.05,"Y","N")</f>
        <v>N</v>
      </c>
      <c r="Y393" s="2" t="str">
        <f>IF(AND(V393="Y",X393="Y"),"Y","N")</f>
        <v>N</v>
      </c>
      <c r="Z393" s="51">
        <f>ROUNDUP(T393*0.95,2)</f>
        <v>36.75</v>
      </c>
      <c r="AC393" s="25"/>
      <c r="AE393" s="25"/>
    </row>
    <row r="394" spans="1:31">
      <c r="A394" s="34" t="s">
        <v>428</v>
      </c>
      <c r="B394" s="41">
        <v>6015887</v>
      </c>
      <c r="C394" s="41">
        <v>146091</v>
      </c>
      <c r="D394" s="41">
        <v>0</v>
      </c>
      <c r="E394" s="2">
        <v>3.4401700000000002</v>
      </c>
      <c r="F394" s="2">
        <f>$F$5</f>
        <v>0.71220000000000006</v>
      </c>
      <c r="G394" s="2">
        <v>4.5807900000000004</v>
      </c>
      <c r="H394" s="2">
        <f>$H$5</f>
        <v>3.79</v>
      </c>
      <c r="I394" s="2">
        <f>$I$5</f>
        <v>3.8489599999999999</v>
      </c>
      <c r="J394" s="2">
        <f>ROUND(F394*G394*(H394/I394),5)</f>
        <v>3.2124600000000001</v>
      </c>
      <c r="K394" s="2">
        <v>3.2893699999999999</v>
      </c>
      <c r="L394" s="2">
        <f>IF($J394=0,$K394,IF($K394=0,$J394,IF($J394&lt;$K394,$J394,ROUND(($J394*$L$5)+($K394*$L$4),5))))</f>
        <v>3.2124600000000001</v>
      </c>
      <c r="M394" s="49">
        <f>IFERROR(E394/L394,0)</f>
        <v>1.0708833728668996</v>
      </c>
      <c r="N394" s="38">
        <f>ROUNDDOWN(M394,2)</f>
        <v>1.07</v>
      </c>
      <c r="O394" s="50">
        <v>34.799999999999997</v>
      </c>
      <c r="P394" s="51">
        <f>IF(Y394="Y",Z394,O394)</f>
        <v>34.799999999999997</v>
      </c>
      <c r="Q394" s="25"/>
      <c r="S394" s="50">
        <v>36.89</v>
      </c>
      <c r="T394" s="50">
        <v>33.159999999999997</v>
      </c>
      <c r="U394" s="49">
        <f>IFERROR((T394-S394)/S394,0)</f>
        <v>-0.10111141230685833</v>
      </c>
      <c r="V394" s="2" t="str">
        <f>IF(U394&lt;-0.05,"Y","N")</f>
        <v>Y</v>
      </c>
      <c r="W394" s="49">
        <f>IF(T394=0,0,(O394-T394)/T394)</f>
        <v>4.9457177322074809E-2</v>
      </c>
      <c r="X394" s="2" t="str">
        <f>IF(W394&lt;-0.05,"Y","N")</f>
        <v>N</v>
      </c>
      <c r="Y394" s="2" t="str">
        <f>IF(AND(V394="Y",X394="Y"),"Y","N")</f>
        <v>N</v>
      </c>
      <c r="Z394" s="51">
        <f>ROUNDUP(T394*0.95,2)</f>
        <v>31.51</v>
      </c>
      <c r="AC394" s="25"/>
      <c r="AE394" s="25"/>
    </row>
    <row r="395" spans="1:31">
      <c r="A395" s="52" t="s">
        <v>429</v>
      </c>
      <c r="B395" s="53">
        <v>6015861</v>
      </c>
      <c r="C395" s="53">
        <v>146083</v>
      </c>
      <c r="D395" s="53">
        <v>0</v>
      </c>
      <c r="E395" s="54">
        <v>3.8724099999999999</v>
      </c>
      <c r="F395" s="54">
        <f>$F$5</f>
        <v>0.71220000000000006</v>
      </c>
      <c r="G395" s="54">
        <v>5.0958399999999999</v>
      </c>
      <c r="H395" s="54">
        <f>$H$5</f>
        <v>3.79</v>
      </c>
      <c r="I395" s="54">
        <f>$I$5</f>
        <v>3.8489599999999999</v>
      </c>
      <c r="J395" s="54">
        <f>ROUND(F395*G395*(H395/I395),5)</f>
        <v>3.5736599999999998</v>
      </c>
      <c r="K395" s="54">
        <v>3.31948</v>
      </c>
      <c r="L395" s="54">
        <f>IF($J395=0,$K395,IF($K395=0,$J395,IF($J395&lt;$K395,$J395,ROUND(($J395*$L$5)+($K395*$L$4),5))))</f>
        <v>3.5736599999999998</v>
      </c>
      <c r="M395" s="55">
        <f>IFERROR(E395/L395,0)</f>
        <v>1.0835977681144822</v>
      </c>
      <c r="N395" s="56">
        <f>ROUNDDOWN(M395,2)</f>
        <v>1.08</v>
      </c>
      <c r="O395" s="57">
        <v>35.35</v>
      </c>
      <c r="P395" s="58">
        <f>IF(Y395="Y",Z395,O395)</f>
        <v>35.35</v>
      </c>
      <c r="Q395" s="25"/>
      <c r="S395" s="57">
        <v>38.380000000000003</v>
      </c>
      <c r="T395" s="57">
        <v>38.68</v>
      </c>
      <c r="U395" s="55">
        <f>IFERROR((T395-S395)/S395,0)</f>
        <v>7.8165711307972164E-3</v>
      </c>
      <c r="V395" s="54" t="str">
        <f>IF(U395&lt;-0.05,"Y","N")</f>
        <v>N</v>
      </c>
      <c r="W395" s="55">
        <f>IF(T395=0,0,(O395-T395)/T395)</f>
        <v>-8.6091003102378452E-2</v>
      </c>
      <c r="X395" s="54" t="str">
        <f>IF(W395&lt;-0.05,"Y","N")</f>
        <v>Y</v>
      </c>
      <c r="Y395" s="54" t="str">
        <f>IF(AND(V395="Y",X395="Y"),"Y","N")</f>
        <v>N</v>
      </c>
      <c r="Z395" s="58">
        <f>ROUNDUP(T395*0.95,2)</f>
        <v>36.75</v>
      </c>
      <c r="AC395" s="25"/>
      <c r="AE395" s="25"/>
    </row>
    <row r="396" spans="1:31">
      <c r="A396" s="42" t="s">
        <v>430</v>
      </c>
      <c r="B396" s="43">
        <v>6016976</v>
      </c>
      <c r="C396" s="43">
        <v>146193</v>
      </c>
      <c r="D396" s="43">
        <v>0</v>
      </c>
      <c r="E396" s="44">
        <v>3.62079</v>
      </c>
      <c r="F396" s="44">
        <f>$F$5</f>
        <v>0.71220000000000006</v>
      </c>
      <c r="G396" s="44">
        <v>3.7169599999999998</v>
      </c>
      <c r="H396" s="44">
        <f>$H$5</f>
        <v>3.79</v>
      </c>
      <c r="I396" s="44">
        <f>$I$5</f>
        <v>3.8489599999999999</v>
      </c>
      <c r="J396" s="44">
        <f>ROUND(F396*G396*(H396/I396),5)</f>
        <v>2.6066699999999998</v>
      </c>
      <c r="K396" s="44">
        <v>2.9874200000000002</v>
      </c>
      <c r="L396" s="44">
        <f>IF($J396=0,$K396,IF($K396=0,$J396,IF($J396&lt;$K396,$J396,ROUND(($J396*$L$5)+($K396*$L$4),5))))</f>
        <v>2.6066699999999998</v>
      </c>
      <c r="M396" s="45">
        <f>IFERROR(E396/L396,0)</f>
        <v>1.3890480958464249</v>
      </c>
      <c r="N396" s="46">
        <f>ROUNDDOWN(M396,2)</f>
        <v>1.38</v>
      </c>
      <c r="O396" s="47">
        <v>38.68</v>
      </c>
      <c r="P396" s="48">
        <f>IF(Y396="Y",Z396,O396)</f>
        <v>38.68</v>
      </c>
      <c r="Q396" s="25"/>
      <c r="S396" s="47">
        <v>38.68</v>
      </c>
      <c r="T396" s="47">
        <v>38.68</v>
      </c>
      <c r="U396" s="45">
        <f>IFERROR((T396-S396)/S396,0)</f>
        <v>0</v>
      </c>
      <c r="V396" s="44" t="str">
        <f>IF(U396&lt;-0.05,"Y","N")</f>
        <v>N</v>
      </c>
      <c r="W396" s="45">
        <f>IF(T396=0,0,(O396-T396)/T396)</f>
        <v>0</v>
      </c>
      <c r="X396" s="44" t="str">
        <f>IF(W396&lt;-0.05,"Y","N")</f>
        <v>N</v>
      </c>
      <c r="Y396" s="44" t="str">
        <f>IF(AND(V396="Y",X396="Y"),"Y","N")</f>
        <v>N</v>
      </c>
      <c r="Z396" s="48">
        <f>ROUNDUP(T396*0.95,2)</f>
        <v>36.75</v>
      </c>
      <c r="AC396" s="25"/>
      <c r="AE396" s="25"/>
    </row>
    <row r="397" spans="1:31">
      <c r="A397" s="34" t="s">
        <v>431</v>
      </c>
      <c r="B397" s="41">
        <v>6012686</v>
      </c>
      <c r="C397" s="41">
        <v>145689</v>
      </c>
      <c r="D397" s="41">
        <v>0</v>
      </c>
      <c r="E397" s="2">
        <v>3.3443900000000002</v>
      </c>
      <c r="F397" s="2">
        <f>$F$5</f>
        <v>0.71220000000000006</v>
      </c>
      <c r="G397" s="2">
        <v>4.6646299999999998</v>
      </c>
      <c r="H397" s="2">
        <f>$H$5</f>
        <v>3.79</v>
      </c>
      <c r="I397" s="2">
        <f>$I$5</f>
        <v>3.8489599999999999</v>
      </c>
      <c r="J397" s="2">
        <f>ROUND(F397*G397*(H397/I397),5)</f>
        <v>3.2712599999999998</v>
      </c>
      <c r="K397" s="2">
        <v>3.2110099999999999</v>
      </c>
      <c r="L397" s="2">
        <f>IF($J397=0,$K397,IF($K397=0,$J397,IF($J397&lt;$K397,$J397,ROUND(($J397*$L$5)+($K397*$L$4),5))))</f>
        <v>3.2712599999999998</v>
      </c>
      <c r="M397" s="49">
        <f>IFERROR(E397/L397,0)</f>
        <v>1.0223553004041257</v>
      </c>
      <c r="N397" s="38">
        <f>ROUNDDOWN(M397,2)</f>
        <v>1.02</v>
      </c>
      <c r="O397" s="50">
        <v>32.07</v>
      </c>
      <c r="P397" s="51">
        <f>IF(Y397="Y",Z397,O397)</f>
        <v>32.07</v>
      </c>
      <c r="Q397" s="25"/>
      <c r="S397" s="50">
        <v>31.53</v>
      </c>
      <c r="T397" s="50">
        <v>32.07</v>
      </c>
      <c r="U397" s="49">
        <f>IFERROR((T397-S397)/S397,0)</f>
        <v>1.7126546146527089E-2</v>
      </c>
      <c r="V397" s="2" t="str">
        <f>IF(U397&lt;-0.05,"Y","N")</f>
        <v>N</v>
      </c>
      <c r="W397" s="49">
        <f>IF(T397=0,0,(O397-T397)/T397)</f>
        <v>0</v>
      </c>
      <c r="X397" s="2" t="str">
        <f>IF(W397&lt;-0.05,"Y","N")</f>
        <v>N</v>
      </c>
      <c r="Y397" s="2" t="str">
        <f>IF(AND(V397="Y",X397="Y"),"Y","N")</f>
        <v>N</v>
      </c>
      <c r="Z397" s="51">
        <f>ROUNDUP(T397*0.95,2)</f>
        <v>30.470000000000002</v>
      </c>
      <c r="AC397" s="25"/>
      <c r="AE397" s="25"/>
    </row>
    <row r="398" spans="1:31">
      <c r="A398" s="34" t="s">
        <v>432</v>
      </c>
      <c r="B398" s="41">
        <v>6006332</v>
      </c>
      <c r="C398" s="41">
        <v>145246</v>
      </c>
      <c r="D398" s="41">
        <v>0</v>
      </c>
      <c r="E398" s="2">
        <v>3.3886500000000002</v>
      </c>
      <c r="F398" s="2">
        <f>$F$5</f>
        <v>0.71220000000000006</v>
      </c>
      <c r="G398" s="2">
        <v>4.63645</v>
      </c>
      <c r="H398" s="2">
        <f>$H$5</f>
        <v>3.79</v>
      </c>
      <c r="I398" s="2">
        <f>$I$5</f>
        <v>3.8489599999999999</v>
      </c>
      <c r="J398" s="2">
        <f>ROUND(F398*G398*(H398/I398),5)</f>
        <v>3.2515000000000001</v>
      </c>
      <c r="K398" s="2">
        <v>3.28173</v>
      </c>
      <c r="L398" s="2">
        <f>IF($J398=0,$K398,IF($K398=0,$J398,IF($J398&lt;$K398,$J398,ROUND(($J398*$L$5)+($K398*$L$4),5))))</f>
        <v>3.2515000000000001</v>
      </c>
      <c r="M398" s="49">
        <f>IFERROR(E398/L398,0)</f>
        <v>1.0421805320621251</v>
      </c>
      <c r="N398" s="38">
        <f>ROUNDDOWN(M398,2)</f>
        <v>1.04</v>
      </c>
      <c r="O398" s="50">
        <v>33.159999999999997</v>
      </c>
      <c r="P398" s="51">
        <f>IF(Y398="Y",Z398,O398)</f>
        <v>33.159999999999997</v>
      </c>
      <c r="Q398" s="25"/>
      <c r="S398" s="50">
        <v>34.26</v>
      </c>
      <c r="T398" s="50">
        <v>34.26</v>
      </c>
      <c r="U398" s="49">
        <f>IFERROR((T398-S398)/S398,0)</f>
        <v>0</v>
      </c>
      <c r="V398" s="2" t="str">
        <f>IF(U398&lt;-0.05,"Y","N")</f>
        <v>N</v>
      </c>
      <c r="W398" s="49">
        <f>IF(T398=0,0,(O398-T398)/T398)</f>
        <v>-3.210741389375369E-2</v>
      </c>
      <c r="X398" s="2" t="str">
        <f>IF(W398&lt;-0.05,"Y","N")</f>
        <v>N</v>
      </c>
      <c r="Y398" s="2" t="str">
        <f>IF(AND(V398="Y",X398="Y"),"Y","N")</f>
        <v>N</v>
      </c>
      <c r="Z398" s="51">
        <f>ROUNDUP(T398*0.95,2)</f>
        <v>32.549999999999997</v>
      </c>
      <c r="AC398" s="25"/>
      <c r="AE398" s="25"/>
    </row>
    <row r="399" spans="1:31">
      <c r="A399" s="52" t="s">
        <v>433</v>
      </c>
      <c r="B399" s="53">
        <v>6012611</v>
      </c>
      <c r="C399" s="53">
        <v>145684</v>
      </c>
      <c r="D399" s="53">
        <v>0</v>
      </c>
      <c r="E399" s="54">
        <v>3.44184</v>
      </c>
      <c r="F399" s="54">
        <f>$F$5</f>
        <v>0.71220000000000006</v>
      </c>
      <c r="G399" s="54">
        <v>5.9817600000000004</v>
      </c>
      <c r="H399" s="54">
        <f>$H$5</f>
        <v>3.79</v>
      </c>
      <c r="I399" s="54">
        <f>$I$5</f>
        <v>3.8489599999999999</v>
      </c>
      <c r="J399" s="54">
        <f>ROUND(F399*G399*(H399/I399),5)</f>
        <v>4.1949500000000004</v>
      </c>
      <c r="K399" s="54">
        <v>3.5627300000000002</v>
      </c>
      <c r="L399" s="54">
        <f>IF($J399=0,$K399,IF($K399=0,$J399,IF($J399&lt;$K399,$J399,ROUND(($J399*$L$5)+($K399*$L$4),5))))</f>
        <v>4.1949500000000004</v>
      </c>
      <c r="M399" s="55">
        <f>IFERROR(E399/L399,0)</f>
        <v>0.82047223447240125</v>
      </c>
      <c r="N399" s="56">
        <f>ROUNDDOWN(M399,2)</f>
        <v>0.82</v>
      </c>
      <c r="O399" s="57">
        <v>18.059999999999999</v>
      </c>
      <c r="P399" s="58">
        <f>IF(Y399="Y",Z399,O399)</f>
        <v>18.059999999999999</v>
      </c>
      <c r="Q399" s="25"/>
      <c r="S399" s="57">
        <v>23.46</v>
      </c>
      <c r="T399" s="57">
        <v>24.23</v>
      </c>
      <c r="U399" s="55">
        <f>IFERROR((T399-S399)/S399,0)</f>
        <v>3.2821824381926663E-2</v>
      </c>
      <c r="V399" s="54" t="str">
        <f>IF(U399&lt;-0.05,"Y","N")</f>
        <v>N</v>
      </c>
      <c r="W399" s="55">
        <f>IF(T399=0,0,(O399-T399)/T399)</f>
        <v>-0.25464300453982674</v>
      </c>
      <c r="X399" s="54" t="str">
        <f>IF(W399&lt;-0.05,"Y","N")</f>
        <v>Y</v>
      </c>
      <c r="Y399" s="54" t="str">
        <f>IF(AND(V399="Y",X399="Y"),"Y","N")</f>
        <v>N</v>
      </c>
      <c r="Z399" s="58">
        <f>ROUNDUP(T399*0.95,2)</f>
        <v>23.020000000000003</v>
      </c>
      <c r="AC399" s="25"/>
      <c r="AE399" s="25"/>
    </row>
    <row r="400" spans="1:31">
      <c r="A400" s="42" t="s">
        <v>434</v>
      </c>
      <c r="B400" s="43">
        <v>6010482</v>
      </c>
      <c r="C400" s="43">
        <v>145593</v>
      </c>
      <c r="D400" s="43">
        <v>0</v>
      </c>
      <c r="E400" s="44">
        <v>4.0410599999999999</v>
      </c>
      <c r="F400" s="44">
        <f>$F$5</f>
        <v>0.71220000000000006</v>
      </c>
      <c r="G400" s="44">
        <v>5.4841899999999999</v>
      </c>
      <c r="H400" s="44">
        <f>$H$5</f>
        <v>3.79</v>
      </c>
      <c r="I400" s="44">
        <f>$I$5</f>
        <v>3.8489599999999999</v>
      </c>
      <c r="J400" s="44">
        <f>ROUND(F400*G400*(H400/I400),5)</f>
        <v>3.8460100000000002</v>
      </c>
      <c r="K400" s="44">
        <v>3.4343900000000001</v>
      </c>
      <c r="L400" s="44">
        <f>IF($J400=0,$K400,IF($K400=0,$J400,IF($J400&lt;$K400,$J400,ROUND(($J400*$L$5)+($K400*$L$4),5))))</f>
        <v>3.8460100000000002</v>
      </c>
      <c r="M400" s="45">
        <f>IFERROR(E400/L400,0)</f>
        <v>1.0507148967371378</v>
      </c>
      <c r="N400" s="46">
        <f>ROUNDDOWN(M400,2)</f>
        <v>1.05</v>
      </c>
      <c r="O400" s="47">
        <v>33.71</v>
      </c>
      <c r="P400" s="48">
        <f>IF(Y400="Y",Z400,O400)</f>
        <v>33.71</v>
      </c>
      <c r="Q400" s="25"/>
      <c r="S400" s="47">
        <v>32.619999999999997</v>
      </c>
      <c r="T400" s="47">
        <v>33.159999999999997</v>
      </c>
      <c r="U400" s="45">
        <f>IFERROR((T400-S400)/S400,0)</f>
        <v>1.6554261189454297E-2</v>
      </c>
      <c r="V400" s="44" t="str">
        <f>IF(U400&lt;-0.05,"Y","N")</f>
        <v>N</v>
      </c>
      <c r="W400" s="45">
        <f>IF(T400=0,0,(O400-T400)/T400)</f>
        <v>1.658624849215936E-2</v>
      </c>
      <c r="X400" s="44" t="str">
        <f>IF(W400&lt;-0.05,"Y","N")</f>
        <v>N</v>
      </c>
      <c r="Y400" s="44" t="str">
        <f>IF(AND(V400="Y",X400="Y"),"Y","N")</f>
        <v>N</v>
      </c>
      <c r="Z400" s="48">
        <f>ROUNDUP(T400*0.95,2)</f>
        <v>31.51</v>
      </c>
      <c r="AC400" s="25"/>
      <c r="AE400" s="25"/>
    </row>
    <row r="401" spans="1:31">
      <c r="A401" s="34" t="s">
        <v>435</v>
      </c>
      <c r="B401" s="41">
        <v>6000236</v>
      </c>
      <c r="C401" s="41">
        <v>145363</v>
      </c>
      <c r="D401" s="41">
        <v>0</v>
      </c>
      <c r="E401" s="2">
        <v>3.6247600000000002</v>
      </c>
      <c r="F401" s="2">
        <f>$F$5</f>
        <v>0.71220000000000006</v>
      </c>
      <c r="G401" s="2">
        <v>5.0268899999999999</v>
      </c>
      <c r="H401" s="2">
        <f>$H$5</f>
        <v>3.79</v>
      </c>
      <c r="I401" s="2">
        <f>$I$5</f>
        <v>3.8489599999999999</v>
      </c>
      <c r="J401" s="2">
        <f>ROUND(F401*G401*(H401/I401),5)</f>
        <v>3.5253100000000002</v>
      </c>
      <c r="K401" s="2">
        <v>3.3893300000000002</v>
      </c>
      <c r="L401" s="2">
        <f>IF($J401=0,$K401,IF($K401=0,$J401,IF($J401&lt;$K401,$J401,ROUND(($J401*$L$5)+($K401*$L$4),5))))</f>
        <v>3.5253100000000002</v>
      </c>
      <c r="M401" s="49">
        <f>IFERROR(E401/L401,0)</f>
        <v>1.0282102850529458</v>
      </c>
      <c r="N401" s="38">
        <f>ROUNDDOWN(M401,2)</f>
        <v>1.02</v>
      </c>
      <c r="O401" s="50">
        <v>32.07</v>
      </c>
      <c r="P401" s="51">
        <f>IF(Y401="Y",Z401,O401)</f>
        <v>32.07</v>
      </c>
      <c r="Q401" s="25"/>
      <c r="S401" s="50">
        <v>35.35</v>
      </c>
      <c r="T401" s="50">
        <v>33.71</v>
      </c>
      <c r="U401" s="49">
        <f>IFERROR((T401-S401)/S401,0)</f>
        <v>-4.6393210749646405E-2</v>
      </c>
      <c r="V401" s="2" t="str">
        <f>IF(U401&lt;-0.05,"Y","N")</f>
        <v>N</v>
      </c>
      <c r="W401" s="49">
        <f>IF(T401=0,0,(O401-T401)/T401)</f>
        <v>-4.865025215069714E-2</v>
      </c>
      <c r="X401" s="2" t="str">
        <f>IF(W401&lt;-0.05,"Y","N")</f>
        <v>N</v>
      </c>
      <c r="Y401" s="2" t="str">
        <f>IF(AND(V401="Y",X401="Y"),"Y","N")</f>
        <v>N</v>
      </c>
      <c r="Z401" s="51">
        <f>ROUNDUP(T401*0.95,2)</f>
        <v>32.03</v>
      </c>
      <c r="AC401" s="25"/>
      <c r="AE401" s="25"/>
    </row>
    <row r="402" spans="1:31">
      <c r="A402" s="34" t="s">
        <v>436</v>
      </c>
      <c r="B402" s="41">
        <v>6000343</v>
      </c>
      <c r="C402" s="41">
        <v>145087</v>
      </c>
      <c r="D402" s="41">
        <v>0</v>
      </c>
      <c r="E402" s="2">
        <v>3.38022</v>
      </c>
      <c r="F402" s="2">
        <f>$F$5</f>
        <v>0.71220000000000006</v>
      </c>
      <c r="G402" s="2">
        <v>5.9242299999999997</v>
      </c>
      <c r="H402" s="2">
        <f>$H$5</f>
        <v>3.79</v>
      </c>
      <c r="I402" s="2">
        <f>$I$5</f>
        <v>3.8489599999999999</v>
      </c>
      <c r="J402" s="2">
        <f>ROUND(F402*G402*(H402/I402),5)</f>
        <v>4.1546000000000003</v>
      </c>
      <c r="K402" s="2">
        <v>3.6714699999999998</v>
      </c>
      <c r="L402" s="2">
        <f>IF($J402=0,$K402,IF($K402=0,$J402,IF($J402&lt;$K402,$J402,ROUND(($J402*$L$5)+($K402*$L$4),5))))</f>
        <v>4.1546000000000003</v>
      </c>
      <c r="M402" s="49">
        <f>IFERROR(E402/L402,0)</f>
        <v>0.81360901169787703</v>
      </c>
      <c r="N402" s="38">
        <f>ROUNDDOWN(M402,2)</f>
        <v>0.81</v>
      </c>
      <c r="O402" s="50">
        <v>17.29</v>
      </c>
      <c r="P402" s="51">
        <f>IF(Y402="Y",Z402,O402)</f>
        <v>23.020000000000003</v>
      </c>
      <c r="Q402" s="25"/>
      <c r="S402" s="50">
        <v>31.53</v>
      </c>
      <c r="T402" s="50">
        <v>24.23</v>
      </c>
      <c r="U402" s="49">
        <f>IFERROR((T402-S402)/S402,0)</f>
        <v>-0.23152553124008882</v>
      </c>
      <c r="V402" s="2" t="str">
        <f>IF(U402&lt;-0.05,"Y","N")</f>
        <v>Y</v>
      </c>
      <c r="W402" s="49">
        <f>IF(T402=0,0,(O402-T402)/T402)</f>
        <v>-0.28642179116797362</v>
      </c>
      <c r="X402" s="2" t="str">
        <f>IF(W402&lt;-0.05,"Y","N")</f>
        <v>Y</v>
      </c>
      <c r="Y402" s="2" t="str">
        <f>IF(AND(V402="Y",X402="Y"),"Y","N")</f>
        <v>Y</v>
      </c>
      <c r="Z402" s="51">
        <f>ROUNDUP(T402*0.95,2)</f>
        <v>23.020000000000003</v>
      </c>
      <c r="AC402" s="25"/>
      <c r="AE402" s="25"/>
    </row>
    <row r="403" spans="1:31">
      <c r="A403" s="34" t="s">
        <v>437</v>
      </c>
      <c r="B403" s="41">
        <v>6010912</v>
      </c>
      <c r="C403" s="41">
        <v>145607</v>
      </c>
      <c r="D403" s="41">
        <v>0</v>
      </c>
      <c r="E403" s="2">
        <v>3.72933</v>
      </c>
      <c r="F403" s="2">
        <f>$F$5</f>
        <v>0.71220000000000006</v>
      </c>
      <c r="G403" s="2">
        <v>4.3891299999999998</v>
      </c>
      <c r="H403" s="2">
        <f>$H$5</f>
        <v>3.79</v>
      </c>
      <c r="I403" s="2">
        <f>$I$5</f>
        <v>3.8489599999999999</v>
      </c>
      <c r="J403" s="2">
        <f>ROUND(F403*G403*(H403/I403),5)</f>
        <v>3.0780500000000002</v>
      </c>
      <c r="K403" s="2">
        <v>3.2631899999999998</v>
      </c>
      <c r="L403" s="2">
        <f>IF($J403=0,$K403,IF($K403=0,$J403,IF($J403&lt;$K403,$J403,ROUND(($J403*$L$5)+($K403*$L$4),5))))</f>
        <v>3.0780500000000002</v>
      </c>
      <c r="M403" s="49">
        <f>IFERROR(E403/L403,0)</f>
        <v>1.2115885057097837</v>
      </c>
      <c r="N403" s="38">
        <f>ROUNDDOWN(M403,2)</f>
        <v>1.21</v>
      </c>
      <c r="O403" s="50">
        <v>38.08</v>
      </c>
      <c r="P403" s="51">
        <f>IF(Y403="Y",Z403,O403)</f>
        <v>38.08</v>
      </c>
      <c r="Q403" s="25"/>
      <c r="S403" s="50">
        <v>38.68</v>
      </c>
      <c r="T403" s="50">
        <v>38.68</v>
      </c>
      <c r="U403" s="49">
        <f>IFERROR((T403-S403)/S403,0)</f>
        <v>0</v>
      </c>
      <c r="V403" s="2" t="str">
        <f>IF(U403&lt;-0.05,"Y","N")</f>
        <v>N</v>
      </c>
      <c r="W403" s="49">
        <f>IF(T403=0,0,(O403-T403)/T403)</f>
        <v>-1.5511892450879044E-2</v>
      </c>
      <c r="X403" s="2" t="str">
        <f>IF(W403&lt;-0.05,"Y","N")</f>
        <v>N</v>
      </c>
      <c r="Y403" s="2" t="str">
        <f>IF(AND(V403="Y",X403="Y"),"Y","N")</f>
        <v>N</v>
      </c>
      <c r="Z403" s="51">
        <f>ROUNDUP(T403*0.95,2)</f>
        <v>36.75</v>
      </c>
      <c r="AC403" s="25"/>
      <c r="AE403" s="25"/>
    </row>
    <row r="404" spans="1:31">
      <c r="A404" s="52" t="s">
        <v>438</v>
      </c>
      <c r="B404" s="53">
        <v>6014534</v>
      </c>
      <c r="C404" s="53">
        <v>145893</v>
      </c>
      <c r="D404" s="53">
        <v>0</v>
      </c>
      <c r="E404" s="54">
        <v>3.2241499999999998</v>
      </c>
      <c r="F404" s="54">
        <f>$F$5</f>
        <v>0.71220000000000006</v>
      </c>
      <c r="G404" s="54">
        <v>5.0072799999999997</v>
      </c>
      <c r="H404" s="54">
        <f>$H$5</f>
        <v>3.79</v>
      </c>
      <c r="I404" s="54">
        <f>$I$5</f>
        <v>3.8489599999999999</v>
      </c>
      <c r="J404" s="54">
        <f>ROUND(F404*G404*(H404/I404),5)</f>
        <v>3.5115599999999998</v>
      </c>
      <c r="K404" s="54">
        <v>3.28444</v>
      </c>
      <c r="L404" s="54">
        <f>IF($J404=0,$K404,IF($K404=0,$J404,IF($J404&lt;$K404,$J404,ROUND(($J404*$L$5)+($K404*$L$4),5))))</f>
        <v>3.5115599999999998</v>
      </c>
      <c r="M404" s="55">
        <f>IFERROR(E404/L404,0)</f>
        <v>0.91815318547881852</v>
      </c>
      <c r="N404" s="56">
        <f>ROUNDDOWN(M404,2)</f>
        <v>0.91</v>
      </c>
      <c r="O404" s="57">
        <v>25</v>
      </c>
      <c r="P404" s="58">
        <f>IF(Y404="Y",Z404,O404)</f>
        <v>25</v>
      </c>
      <c r="Q404" s="25"/>
      <c r="S404" s="57">
        <v>29.68</v>
      </c>
      <c r="T404" s="57">
        <v>29.68</v>
      </c>
      <c r="U404" s="55">
        <f>IFERROR((T404-S404)/S404,0)</f>
        <v>0</v>
      </c>
      <c r="V404" s="54" t="str">
        <f>IF(U404&lt;-0.05,"Y","N")</f>
        <v>N</v>
      </c>
      <c r="W404" s="55">
        <f>IF(T404=0,0,(O404-T404)/T404)</f>
        <v>-0.15768194070080863</v>
      </c>
      <c r="X404" s="54" t="str">
        <f>IF(W404&lt;-0.05,"Y","N")</f>
        <v>Y</v>
      </c>
      <c r="Y404" s="54" t="str">
        <f>IF(AND(V404="Y",X404="Y"),"Y","N")</f>
        <v>N</v>
      </c>
      <c r="Z404" s="58">
        <f>ROUNDUP(T404*0.95,2)</f>
        <v>28.200000000000003</v>
      </c>
      <c r="AC404" s="25"/>
      <c r="AE404" s="25"/>
    </row>
    <row r="405" spans="1:31">
      <c r="A405" s="42" t="s">
        <v>439</v>
      </c>
      <c r="B405" s="43">
        <v>6005706</v>
      </c>
      <c r="C405" s="43">
        <v>145990</v>
      </c>
      <c r="D405" s="43">
        <v>0</v>
      </c>
      <c r="E405" s="44">
        <v>2.8751099999999998</v>
      </c>
      <c r="F405" s="44">
        <f>$F$5</f>
        <v>0.71220000000000006</v>
      </c>
      <c r="G405" s="44">
        <v>4.4228300000000003</v>
      </c>
      <c r="H405" s="44">
        <f>$H$5</f>
        <v>3.79</v>
      </c>
      <c r="I405" s="44">
        <f>$I$5</f>
        <v>3.8489599999999999</v>
      </c>
      <c r="J405" s="44">
        <f>ROUND(F405*G405*(H405/I405),5)</f>
        <v>3.1016900000000001</v>
      </c>
      <c r="K405" s="44">
        <v>3.3412700000000002</v>
      </c>
      <c r="L405" s="44">
        <f>IF($J405=0,$K405,IF($K405=0,$J405,IF($J405&lt;$K405,$J405,ROUND(($J405*$L$5)+($K405*$L$4),5))))</f>
        <v>3.1016900000000001</v>
      </c>
      <c r="M405" s="45">
        <f>IFERROR(E405/L405,0)</f>
        <v>0.92694950172325408</v>
      </c>
      <c r="N405" s="46">
        <f>ROUNDDOWN(M405,2)</f>
        <v>0.92</v>
      </c>
      <c r="O405" s="47">
        <v>25.77</v>
      </c>
      <c r="P405" s="48">
        <f>IF(Y405="Y",Z405,O405)</f>
        <v>25.77</v>
      </c>
      <c r="Q405" s="25"/>
      <c r="S405" s="47">
        <v>27.72</v>
      </c>
      <c r="T405" s="47">
        <v>35.89</v>
      </c>
      <c r="U405" s="45">
        <f>IFERROR((T405-S405)/S405,0)</f>
        <v>0.29473304473304479</v>
      </c>
      <c r="V405" s="44" t="str">
        <f>IF(U405&lt;-0.05,"Y","N")</f>
        <v>N</v>
      </c>
      <c r="W405" s="45">
        <f>IF(T405=0,0,(O405-T405)/T405)</f>
        <v>-0.28197269434382838</v>
      </c>
      <c r="X405" s="44" t="str">
        <f>IF(W405&lt;-0.05,"Y","N")</f>
        <v>Y</v>
      </c>
      <c r="Y405" s="44" t="str">
        <f>IF(AND(V405="Y",X405="Y"),"Y","N")</f>
        <v>N</v>
      </c>
      <c r="Z405" s="48">
        <f>ROUNDUP(T405*0.95,2)</f>
        <v>34.1</v>
      </c>
      <c r="AC405" s="25"/>
      <c r="AE405" s="25"/>
    </row>
    <row r="406" spans="1:31">
      <c r="A406" s="34" t="s">
        <v>440</v>
      </c>
      <c r="B406" s="41">
        <v>6005748</v>
      </c>
      <c r="C406" s="41">
        <v>145518</v>
      </c>
      <c r="D406" s="41">
        <v>0</v>
      </c>
      <c r="E406" s="2">
        <v>5.0371499999999996</v>
      </c>
      <c r="F406" s="2">
        <f>$F$5</f>
        <v>0.71220000000000006</v>
      </c>
      <c r="G406" s="2">
        <v>3.5337900000000002</v>
      </c>
      <c r="H406" s="2">
        <f>$H$5</f>
        <v>3.79</v>
      </c>
      <c r="I406" s="2">
        <f>$I$5</f>
        <v>3.8489599999999999</v>
      </c>
      <c r="J406" s="2">
        <f>ROUND(F406*G406*(H406/I406),5)</f>
        <v>2.4782099999999998</v>
      </c>
      <c r="K406" s="2">
        <v>3.0446800000000001</v>
      </c>
      <c r="L406" s="2">
        <f>IF($J406=0,$K406,IF($K406=0,$J406,IF($J406&lt;$K406,$J406,ROUND(($J406*$L$5)+($K406*$L$4),5))))</f>
        <v>2.4782099999999998</v>
      </c>
      <c r="M406" s="49">
        <f>IFERROR(E406/L406,0)</f>
        <v>2.0325759318217584</v>
      </c>
      <c r="N406" s="38">
        <f>ROUNDDOWN(M406,2)</f>
        <v>2.0299999999999998</v>
      </c>
      <c r="O406" s="50">
        <v>38.68</v>
      </c>
      <c r="P406" s="51">
        <f>IF(Y406="Y",Z406,O406)</f>
        <v>38.68</v>
      </c>
      <c r="Q406" s="25"/>
      <c r="S406" s="50">
        <v>38.68</v>
      </c>
      <c r="T406" s="50">
        <v>38.68</v>
      </c>
      <c r="U406" s="49">
        <f>IFERROR((T406-S406)/S406,0)</f>
        <v>0</v>
      </c>
      <c r="V406" s="2" t="str">
        <f>IF(U406&lt;-0.05,"Y","N")</f>
        <v>N</v>
      </c>
      <c r="W406" s="49">
        <f>IF(T406=0,0,(O406-T406)/T406)</f>
        <v>0</v>
      </c>
      <c r="X406" s="2" t="str">
        <f>IF(W406&lt;-0.05,"Y","N")</f>
        <v>N</v>
      </c>
      <c r="Y406" s="2" t="str">
        <f>IF(AND(V406="Y",X406="Y"),"Y","N")</f>
        <v>N</v>
      </c>
      <c r="Z406" s="51">
        <f>ROUNDUP(T406*0.95,2)</f>
        <v>36.75</v>
      </c>
      <c r="AC406" s="25"/>
      <c r="AE406" s="25"/>
    </row>
    <row r="407" spans="1:31">
      <c r="A407" s="34" t="s">
        <v>441</v>
      </c>
      <c r="B407" s="41">
        <v>6005797</v>
      </c>
      <c r="C407" s="41">
        <v>145446</v>
      </c>
      <c r="D407" s="41">
        <v>0</v>
      </c>
      <c r="E407" s="2">
        <v>3.1893899999999999</v>
      </c>
      <c r="F407" s="2">
        <f>$F$5</f>
        <v>0.71220000000000006</v>
      </c>
      <c r="G407" s="2">
        <v>5.2472799999999999</v>
      </c>
      <c r="H407" s="2">
        <f>$H$5</f>
        <v>3.79</v>
      </c>
      <c r="I407" s="2">
        <f>$I$5</f>
        <v>3.8489599999999999</v>
      </c>
      <c r="J407" s="2">
        <f>ROUND(F407*G407*(H407/I407),5)</f>
        <v>3.6798700000000002</v>
      </c>
      <c r="K407" s="2">
        <v>3.1322299999999998</v>
      </c>
      <c r="L407" s="2">
        <f>IF($J407=0,$K407,IF($K407=0,$J407,IF($J407&lt;$K407,$J407,ROUND(($J407*$L$5)+($K407*$L$4),5))))</f>
        <v>3.6798700000000002</v>
      </c>
      <c r="M407" s="49">
        <f>IFERROR(E407/L407,0)</f>
        <v>0.86671268278498959</v>
      </c>
      <c r="N407" s="38">
        <f>ROUNDDOWN(M407,2)</f>
        <v>0.86</v>
      </c>
      <c r="O407" s="50">
        <v>21.15</v>
      </c>
      <c r="P407" s="51">
        <f>IF(Y407="Y",Z407,O407)</f>
        <v>21.15</v>
      </c>
      <c r="Q407" s="25"/>
      <c r="S407" s="50">
        <v>33.71</v>
      </c>
      <c r="T407" s="50">
        <v>37.49</v>
      </c>
      <c r="U407" s="49">
        <f>IFERROR((T407-S407)/S407,0)</f>
        <v>0.11213289824977754</v>
      </c>
      <c r="V407" s="2" t="str">
        <f>IF(U407&lt;-0.05,"Y","N")</f>
        <v>N</v>
      </c>
      <c r="W407" s="49">
        <f>IF(T407=0,0,(O407-T407)/T407)</f>
        <v>-0.43584955988263546</v>
      </c>
      <c r="X407" s="2" t="str">
        <f>IF(W407&lt;-0.05,"Y","N")</f>
        <v>Y</v>
      </c>
      <c r="Y407" s="2" t="str">
        <f>IF(AND(V407="Y",X407="Y"),"Y","N")</f>
        <v>N</v>
      </c>
      <c r="Z407" s="51">
        <f>ROUNDUP(T407*0.95,2)</f>
        <v>35.619999999999997</v>
      </c>
      <c r="AC407" s="25"/>
      <c r="AE407" s="25"/>
    </row>
    <row r="408" spans="1:31">
      <c r="A408" s="34" t="s">
        <v>442</v>
      </c>
      <c r="B408" s="41">
        <v>6001291</v>
      </c>
      <c r="C408" s="41">
        <v>146046</v>
      </c>
      <c r="D408" s="41">
        <v>0</v>
      </c>
      <c r="E408" s="2">
        <v>4.0867500000000003</v>
      </c>
      <c r="F408" s="2">
        <f>$F$5</f>
        <v>0.71220000000000006</v>
      </c>
      <c r="G408" s="2">
        <v>5.1360299999999999</v>
      </c>
      <c r="H408" s="2">
        <f>$H$5</f>
        <v>3.79</v>
      </c>
      <c r="I408" s="2">
        <f>$I$5</f>
        <v>3.8489599999999999</v>
      </c>
      <c r="J408" s="2">
        <f>ROUND(F408*G408*(H408/I408),5)</f>
        <v>3.6018500000000002</v>
      </c>
      <c r="K408" s="2">
        <v>3.4710700000000001</v>
      </c>
      <c r="L408" s="2">
        <f>IF($J408=0,$K408,IF($K408=0,$J408,IF($J408&lt;$K408,$J408,ROUND(($J408*$L$5)+($K408*$L$4),5))))</f>
        <v>3.6018500000000002</v>
      </c>
      <c r="M408" s="49">
        <f>IFERROR(E408/L408,0)</f>
        <v>1.1346252620181296</v>
      </c>
      <c r="N408" s="38">
        <f>ROUNDDOWN(M408,2)</f>
        <v>1.1299999999999999</v>
      </c>
      <c r="O408" s="50">
        <v>36.89</v>
      </c>
      <c r="P408" s="51">
        <f>IF(Y408="Y",Z408,O408)</f>
        <v>36.89</v>
      </c>
      <c r="Q408" s="25"/>
      <c r="S408" s="50">
        <v>37.630000000000003</v>
      </c>
      <c r="T408" s="50">
        <v>38.68</v>
      </c>
      <c r="U408" s="49">
        <f>IFERROR((T408-S408)/S408,0)</f>
        <v>2.7903268668615391E-2</v>
      </c>
      <c r="V408" s="2" t="str">
        <f>IF(U408&lt;-0.05,"Y","N")</f>
        <v>N</v>
      </c>
      <c r="W408" s="49">
        <f>IF(T408=0,0,(O408-T408)/T408)</f>
        <v>-4.6277145811789017E-2</v>
      </c>
      <c r="X408" s="2" t="str">
        <f>IF(W408&lt;-0.05,"Y","N")</f>
        <v>N</v>
      </c>
      <c r="Y408" s="2" t="str">
        <f>IF(AND(V408="Y",X408="Y"),"Y","N")</f>
        <v>N</v>
      </c>
      <c r="Z408" s="51">
        <f>ROUNDUP(T408*0.95,2)</f>
        <v>36.75</v>
      </c>
      <c r="AC408" s="25"/>
      <c r="AE408" s="25"/>
    </row>
    <row r="409" spans="1:31">
      <c r="A409" s="52" t="s">
        <v>443</v>
      </c>
      <c r="B409" s="53">
        <v>6011688</v>
      </c>
      <c r="C409" s="53">
        <v>145616</v>
      </c>
      <c r="D409" s="53">
        <v>0</v>
      </c>
      <c r="E409" s="54">
        <v>3.4599299999999999</v>
      </c>
      <c r="F409" s="54">
        <f>$F$5</f>
        <v>0.71220000000000006</v>
      </c>
      <c r="G409" s="54">
        <v>4.6050599999999999</v>
      </c>
      <c r="H409" s="54">
        <f>$H$5</f>
        <v>3.79</v>
      </c>
      <c r="I409" s="54">
        <f>$I$5</f>
        <v>3.8489599999999999</v>
      </c>
      <c r="J409" s="54">
        <f>ROUND(F409*G409*(H409/I409),5)</f>
        <v>3.2294800000000001</v>
      </c>
      <c r="K409" s="54">
        <v>3.13592</v>
      </c>
      <c r="L409" s="54">
        <f>IF($J409=0,$K409,IF($K409=0,$J409,IF($J409&lt;$K409,$J409,ROUND(($J409*$L$5)+($K409*$L$4),5))))</f>
        <v>3.2294800000000001</v>
      </c>
      <c r="M409" s="55">
        <f>IFERROR(E409/L409,0)</f>
        <v>1.0713582372394317</v>
      </c>
      <c r="N409" s="56">
        <f>ROUNDDOWN(M409,2)</f>
        <v>1.07</v>
      </c>
      <c r="O409" s="57">
        <v>34.799999999999997</v>
      </c>
      <c r="P409" s="58">
        <f>IF(Y409="Y",Z409,O409)</f>
        <v>34.799999999999997</v>
      </c>
      <c r="Q409" s="25"/>
      <c r="S409" s="57">
        <v>36.89</v>
      </c>
      <c r="T409" s="57">
        <v>38.68</v>
      </c>
      <c r="U409" s="55">
        <f>IFERROR((T409-S409)/S409,0)</f>
        <v>4.852263486039575E-2</v>
      </c>
      <c r="V409" s="54" t="str">
        <f>IF(U409&lt;-0.05,"Y","N")</f>
        <v>N</v>
      </c>
      <c r="W409" s="55">
        <f>IF(T409=0,0,(O409-T409)/T409)</f>
        <v>-0.10031023784901764</v>
      </c>
      <c r="X409" s="54" t="str">
        <f>IF(W409&lt;-0.05,"Y","N")</f>
        <v>Y</v>
      </c>
      <c r="Y409" s="54" t="str">
        <f>IF(AND(V409="Y",X409="Y"),"Y","N")</f>
        <v>N</v>
      </c>
      <c r="Z409" s="58">
        <f>ROUNDUP(T409*0.95,2)</f>
        <v>36.75</v>
      </c>
      <c r="AC409" s="25"/>
      <c r="AE409" s="25"/>
    </row>
    <row r="410" spans="1:31">
      <c r="A410" s="42" t="s">
        <v>444</v>
      </c>
      <c r="B410" s="43">
        <v>6005888</v>
      </c>
      <c r="C410" s="43">
        <v>145480</v>
      </c>
      <c r="D410" s="43">
        <v>0</v>
      </c>
      <c r="E410" s="44">
        <v>2.9033799999999998</v>
      </c>
      <c r="F410" s="44">
        <f>$F$5</f>
        <v>0.71220000000000006</v>
      </c>
      <c r="G410" s="44">
        <v>4.1060100000000004</v>
      </c>
      <c r="H410" s="44">
        <f>$H$5</f>
        <v>3.79</v>
      </c>
      <c r="I410" s="44">
        <f>$I$5</f>
        <v>3.8489599999999999</v>
      </c>
      <c r="J410" s="44">
        <f>ROUND(F410*G410*(H410/I410),5)</f>
        <v>2.8795000000000002</v>
      </c>
      <c r="K410" s="44">
        <v>3.04053</v>
      </c>
      <c r="L410" s="44">
        <f>IF($J410=0,$K410,IF($K410=0,$J410,IF($J410&lt;$K410,$J410,ROUND(($J410*$L$5)+($K410*$L$4),5))))</f>
        <v>2.8795000000000002</v>
      </c>
      <c r="M410" s="45">
        <f>IFERROR(E410/L410,0)</f>
        <v>1.0082931064420906</v>
      </c>
      <c r="N410" s="46">
        <f>ROUNDDOWN(M410,2)</f>
        <v>1</v>
      </c>
      <c r="O410" s="47">
        <v>30.98</v>
      </c>
      <c r="P410" s="48">
        <f>IF(Y410="Y",Z410,O410)</f>
        <v>32.03</v>
      </c>
      <c r="Q410" s="25"/>
      <c r="S410" s="47">
        <v>36.74</v>
      </c>
      <c r="T410" s="47">
        <v>33.71</v>
      </c>
      <c r="U410" s="45">
        <f>IFERROR((T410-S410)/S410,0)</f>
        <v>-8.2471420794774111E-2</v>
      </c>
      <c r="V410" s="44" t="str">
        <f>IF(U410&lt;-0.05,"Y","N")</f>
        <v>Y</v>
      </c>
      <c r="W410" s="45">
        <f>IF(T410=0,0,(O410-T410)/T410)</f>
        <v>-8.0984870958172653E-2</v>
      </c>
      <c r="X410" s="44" t="str">
        <f>IF(W410&lt;-0.05,"Y","N")</f>
        <v>Y</v>
      </c>
      <c r="Y410" s="44" t="str">
        <f>IF(AND(V410="Y",X410="Y"),"Y","N")</f>
        <v>Y</v>
      </c>
      <c r="Z410" s="48">
        <f>ROUNDUP(T410*0.95,2)</f>
        <v>32.03</v>
      </c>
      <c r="AC410" s="25"/>
      <c r="AE410" s="25"/>
    </row>
    <row r="411" spans="1:31">
      <c r="A411" s="34" t="s">
        <v>445</v>
      </c>
      <c r="B411" s="41">
        <v>6005896</v>
      </c>
      <c r="C411" s="41">
        <v>145885</v>
      </c>
      <c r="D411" s="41">
        <v>0</v>
      </c>
      <c r="E411" s="2">
        <v>3.4450599999999998</v>
      </c>
      <c r="F411" s="2">
        <f>$F$5</f>
        <v>0.71220000000000006</v>
      </c>
      <c r="G411" s="2">
        <v>4.9564700000000004</v>
      </c>
      <c r="H411" s="2">
        <f>$H$5</f>
        <v>3.79</v>
      </c>
      <c r="I411" s="2">
        <f>$I$5</f>
        <v>3.8489599999999999</v>
      </c>
      <c r="J411" s="2">
        <f>ROUND(F411*G411*(H411/I411),5)</f>
        <v>3.4759199999999999</v>
      </c>
      <c r="K411" s="2">
        <v>3.5648499999999999</v>
      </c>
      <c r="L411" s="2">
        <f>IF($J411=0,$K411,IF($K411=0,$J411,IF($J411&lt;$K411,$J411,ROUND(($J411*$L$5)+($K411*$L$4),5))))</f>
        <v>3.4759199999999999</v>
      </c>
      <c r="M411" s="49">
        <f>IFERROR(E411/L411,0)</f>
        <v>0.99112177495454434</v>
      </c>
      <c r="N411" s="38">
        <f>ROUNDDOWN(M411,2)</f>
        <v>0.99</v>
      </c>
      <c r="O411" s="50">
        <v>30.33</v>
      </c>
      <c r="P411" s="51">
        <f>IF(Y411="Y",Z411,O411)</f>
        <v>30.33</v>
      </c>
      <c r="Q411" s="25"/>
      <c r="S411" s="50">
        <v>22.69</v>
      </c>
      <c r="T411" s="50">
        <v>30.98</v>
      </c>
      <c r="U411" s="49">
        <f>IFERROR((T411-S411)/S411,0)</f>
        <v>0.36535918907007486</v>
      </c>
      <c r="V411" s="2" t="str">
        <f>IF(U411&lt;-0.05,"Y","N")</f>
        <v>N</v>
      </c>
      <c r="W411" s="49">
        <f>IF(T411=0,0,(O411-T411)/T411)</f>
        <v>-2.0981278244028474E-2</v>
      </c>
      <c r="X411" s="2" t="str">
        <f>IF(W411&lt;-0.05,"Y","N")</f>
        <v>N</v>
      </c>
      <c r="Y411" s="2" t="str">
        <f>IF(AND(V411="Y",X411="Y"),"Y","N")</f>
        <v>N</v>
      </c>
      <c r="Z411" s="51">
        <f>ROUNDUP(T411*0.95,2)</f>
        <v>29.44</v>
      </c>
      <c r="AC411" s="25"/>
      <c r="AE411" s="25"/>
    </row>
    <row r="412" spans="1:31">
      <c r="A412" s="34" t="s">
        <v>446</v>
      </c>
      <c r="B412" s="41">
        <v>6005417</v>
      </c>
      <c r="C412" s="41">
        <v>145964</v>
      </c>
      <c r="D412" s="41">
        <v>23</v>
      </c>
      <c r="E412" s="2">
        <v>0</v>
      </c>
      <c r="F412" s="2">
        <f>$F$5</f>
        <v>0.71220000000000006</v>
      </c>
      <c r="G412" s="2">
        <v>0</v>
      </c>
      <c r="H412" s="2">
        <f>$H$5</f>
        <v>3.79</v>
      </c>
      <c r="I412" s="2">
        <f>$I$5</f>
        <v>3.8489599999999999</v>
      </c>
      <c r="J412" s="2">
        <f>ROUND(F412*G412*(H412/I412),5)</f>
        <v>0</v>
      </c>
      <c r="K412" s="2">
        <v>2.9487800000000002</v>
      </c>
      <c r="L412" s="2">
        <f>IF($J412=0,$K412,IF($K412=0,$J412,IF($J412&lt;$K412,$J412,ROUND(($J412*$L$5)+($K412*$L$4),5))))</f>
        <v>2.9487800000000002</v>
      </c>
      <c r="M412" s="49">
        <f>IFERROR(E412/L412,0)</f>
        <v>0</v>
      </c>
      <c r="N412" s="38">
        <f>ROUNDDOWN(M412,2)</f>
        <v>0</v>
      </c>
      <c r="O412" s="50">
        <v>0</v>
      </c>
      <c r="P412" s="51">
        <f>IF(Y412="Y",Z412,O412)</f>
        <v>0</v>
      </c>
      <c r="Q412" s="25"/>
      <c r="S412" s="50">
        <v>38.68</v>
      </c>
      <c r="T412" s="50">
        <v>38.68</v>
      </c>
      <c r="U412" s="49">
        <f>IFERROR((T412-S412)/S412,0)</f>
        <v>0</v>
      </c>
      <c r="V412" s="2" t="str">
        <f>IF(U412&lt;-0.05,"Y","N")</f>
        <v>N</v>
      </c>
      <c r="W412" s="49">
        <f>IF(T412=0,0,(O412-T412)/T412)</f>
        <v>-1</v>
      </c>
      <c r="X412" s="2" t="str">
        <f>IF(W412&lt;-0.05,"Y","N")</f>
        <v>Y</v>
      </c>
      <c r="Y412" s="2" t="str">
        <f>IF(AND(V412="Y",X412="Y"),"Y","N")</f>
        <v>N</v>
      </c>
      <c r="Z412" s="51">
        <f>ROUNDUP(T412*0.95,2)</f>
        <v>36.75</v>
      </c>
      <c r="AC412" s="25"/>
      <c r="AE412" s="25"/>
    </row>
    <row r="413" spans="1:31">
      <c r="A413" s="34" t="s">
        <v>447</v>
      </c>
      <c r="B413" s="41">
        <v>6013120</v>
      </c>
      <c r="C413" s="41">
        <v>145710</v>
      </c>
      <c r="D413" s="41">
        <v>0</v>
      </c>
      <c r="E413" s="2">
        <v>3.7138399999999998</v>
      </c>
      <c r="F413" s="2">
        <f>$F$5</f>
        <v>0.71220000000000006</v>
      </c>
      <c r="G413" s="2">
        <v>4.7562699999999998</v>
      </c>
      <c r="H413" s="2">
        <f>$H$5</f>
        <v>3.79</v>
      </c>
      <c r="I413" s="2">
        <f>$I$5</f>
        <v>3.8489599999999999</v>
      </c>
      <c r="J413" s="2">
        <f>ROUND(F413*G413*(H413/I413),5)</f>
        <v>3.3355299999999999</v>
      </c>
      <c r="K413" s="2">
        <v>3.41954</v>
      </c>
      <c r="L413" s="2">
        <f>IF($J413=0,$K413,IF($K413=0,$J413,IF($J413&lt;$K413,$J413,ROUND(($J413*$L$5)+($K413*$L$4),5))))</f>
        <v>3.3355299999999999</v>
      </c>
      <c r="M413" s="49">
        <f>IFERROR(E413/L413,0)</f>
        <v>1.1134182573683942</v>
      </c>
      <c r="N413" s="38">
        <f>ROUNDDOWN(M413,2)</f>
        <v>1.1100000000000001</v>
      </c>
      <c r="O413" s="50">
        <v>36.590000000000003</v>
      </c>
      <c r="P413" s="51">
        <f>IF(Y413="Y",Z413,O413)</f>
        <v>36.590000000000003</v>
      </c>
      <c r="Q413" s="25"/>
      <c r="S413" s="50">
        <v>35.89</v>
      </c>
      <c r="T413" s="50">
        <v>33.159999999999997</v>
      </c>
      <c r="U413" s="49">
        <f>IFERROR((T413-S413)/S413,0)</f>
        <v>-7.6065756478127716E-2</v>
      </c>
      <c r="V413" s="2" t="str">
        <f>IF(U413&lt;-0.05,"Y","N")</f>
        <v>Y</v>
      </c>
      <c r="W413" s="49">
        <f>IF(T413=0,0,(O413-T413)/T413)</f>
        <v>0.10343787696019321</v>
      </c>
      <c r="X413" s="2" t="str">
        <f>IF(W413&lt;-0.05,"Y","N")</f>
        <v>N</v>
      </c>
      <c r="Y413" s="2" t="str">
        <f>IF(AND(V413="Y",X413="Y"),"Y","N")</f>
        <v>N</v>
      </c>
      <c r="Z413" s="51">
        <f>ROUNDUP(T413*0.95,2)</f>
        <v>31.51</v>
      </c>
      <c r="AC413" s="25"/>
      <c r="AE413" s="25"/>
    </row>
    <row r="414" spans="1:31">
      <c r="A414" s="52" t="s">
        <v>448</v>
      </c>
      <c r="B414" s="53">
        <v>6014518</v>
      </c>
      <c r="C414" s="53">
        <v>145874</v>
      </c>
      <c r="D414" s="53">
        <v>0</v>
      </c>
      <c r="E414" s="54">
        <v>2.9230399999999999</v>
      </c>
      <c r="F414" s="54">
        <f>$F$5</f>
        <v>0.71220000000000006</v>
      </c>
      <c r="G414" s="54">
        <v>4.5970300000000002</v>
      </c>
      <c r="H414" s="54">
        <f>$H$5</f>
        <v>3.79</v>
      </c>
      <c r="I414" s="54">
        <f>$I$5</f>
        <v>3.8489599999999999</v>
      </c>
      <c r="J414" s="54">
        <f>ROUND(F414*G414*(H414/I414),5)</f>
        <v>3.2238500000000001</v>
      </c>
      <c r="K414" s="54">
        <v>3.4165199999999998</v>
      </c>
      <c r="L414" s="54">
        <f>IF($J414=0,$K414,IF($K414=0,$J414,IF($J414&lt;$K414,$J414,ROUND(($J414*$L$5)+($K414*$L$4),5))))</f>
        <v>3.2238500000000001</v>
      </c>
      <c r="M414" s="55">
        <f>IFERROR(E414/L414,0)</f>
        <v>0.90669230888533892</v>
      </c>
      <c r="N414" s="56">
        <f>ROUNDDOWN(M414,2)</f>
        <v>0.9</v>
      </c>
      <c r="O414" s="57">
        <v>24.23</v>
      </c>
      <c r="P414" s="58">
        <f>IF(Y414="Y",Z414,O414)</f>
        <v>24.490000000000002</v>
      </c>
      <c r="Q414" s="25"/>
      <c r="S414" s="57">
        <v>27.72</v>
      </c>
      <c r="T414" s="57">
        <v>25.77</v>
      </c>
      <c r="U414" s="55">
        <f>IFERROR((T414-S414)/S414,0)</f>
        <v>-7.0346320346320323E-2</v>
      </c>
      <c r="V414" s="54" t="str">
        <f>IF(U414&lt;-0.05,"Y","N")</f>
        <v>Y</v>
      </c>
      <c r="W414" s="55">
        <f>IF(T414=0,0,(O414-T414)/T414)</f>
        <v>-5.9759410166860656E-2</v>
      </c>
      <c r="X414" s="54" t="str">
        <f>IF(W414&lt;-0.05,"Y","N")</f>
        <v>Y</v>
      </c>
      <c r="Y414" s="54" t="str">
        <f>IF(AND(V414="Y",X414="Y"),"Y","N")</f>
        <v>Y</v>
      </c>
      <c r="Z414" s="58">
        <f>ROUNDUP(T414*0.95,2)</f>
        <v>24.490000000000002</v>
      </c>
      <c r="AC414" s="25"/>
      <c r="AE414" s="25"/>
    </row>
    <row r="415" spans="1:31">
      <c r="A415" s="42" t="s">
        <v>449</v>
      </c>
      <c r="B415" s="43">
        <v>6016281</v>
      </c>
      <c r="C415" s="43">
        <v>146093</v>
      </c>
      <c r="D415" s="43">
        <v>0</v>
      </c>
      <c r="E415" s="44">
        <v>3.8531</v>
      </c>
      <c r="F415" s="44">
        <f>$F$5</f>
        <v>0.71220000000000006</v>
      </c>
      <c r="G415" s="44">
        <v>5.3569399999999998</v>
      </c>
      <c r="H415" s="44">
        <f>$H$5</f>
        <v>3.79</v>
      </c>
      <c r="I415" s="44">
        <f>$I$5</f>
        <v>3.8489599999999999</v>
      </c>
      <c r="J415" s="44">
        <f>ROUND(F415*G415*(H415/I415),5)</f>
        <v>3.7567699999999999</v>
      </c>
      <c r="K415" s="44">
        <v>3.7445599999999999</v>
      </c>
      <c r="L415" s="44">
        <f>IF($J415=0,$K415,IF($K415=0,$J415,IF($J415&lt;$K415,$J415,ROUND(($J415*$L$5)+($K415*$L$4),5))))</f>
        <v>3.7567699999999999</v>
      </c>
      <c r="M415" s="45">
        <f>IFERROR(E415/L415,0)</f>
        <v>1.0256417081695179</v>
      </c>
      <c r="N415" s="46">
        <f>ROUNDDOWN(M415,2)</f>
        <v>1.02</v>
      </c>
      <c r="O415" s="47">
        <v>32.07</v>
      </c>
      <c r="P415" s="48">
        <f>IF(Y415="Y",Z415,O415)</f>
        <v>32.07</v>
      </c>
      <c r="Q415" s="25"/>
      <c r="S415" s="47">
        <v>33.159999999999997</v>
      </c>
      <c r="T415" s="47">
        <v>31.53</v>
      </c>
      <c r="U415" s="45">
        <f>IFERROR((T415-S415)/S415,0)</f>
        <v>-4.9155609167671761E-2</v>
      </c>
      <c r="V415" s="44" t="str">
        <f>IF(U415&lt;-0.05,"Y","N")</f>
        <v>N</v>
      </c>
      <c r="W415" s="45">
        <f>IF(T415=0,0,(O415-T415)/T415)</f>
        <v>1.7126546146527089E-2</v>
      </c>
      <c r="X415" s="44" t="str">
        <f>IF(W415&lt;-0.05,"Y","N")</f>
        <v>N</v>
      </c>
      <c r="Y415" s="44" t="str">
        <f>IF(AND(V415="Y",X415="Y"),"Y","N")</f>
        <v>N</v>
      </c>
      <c r="Z415" s="48">
        <f>ROUNDUP(T415*0.95,2)</f>
        <v>29.96</v>
      </c>
      <c r="AC415" s="25"/>
      <c r="AE415" s="25"/>
    </row>
    <row r="416" spans="1:31">
      <c r="A416" s="34" t="s">
        <v>450</v>
      </c>
      <c r="B416" s="41">
        <v>6005987</v>
      </c>
      <c r="C416" s="41">
        <v>146119</v>
      </c>
      <c r="D416" s="41">
        <v>0</v>
      </c>
      <c r="E416" s="2">
        <v>3.0381200000000002</v>
      </c>
      <c r="F416" s="2">
        <f>$F$5</f>
        <v>0.71220000000000006</v>
      </c>
      <c r="G416" s="2">
        <v>4.5862699999999998</v>
      </c>
      <c r="H416" s="2">
        <f>$H$5</f>
        <v>3.79</v>
      </c>
      <c r="I416" s="2">
        <f>$I$5</f>
        <v>3.8489599999999999</v>
      </c>
      <c r="J416" s="2">
        <f>ROUND(F416*G416*(H416/I416),5)</f>
        <v>3.21631</v>
      </c>
      <c r="K416" s="2">
        <v>3.3816199999999998</v>
      </c>
      <c r="L416" s="2">
        <f>IF($J416=0,$K416,IF($K416=0,$J416,IF($J416&lt;$K416,$J416,ROUND(($J416*$L$5)+($K416*$L$4),5))))</f>
        <v>3.21631</v>
      </c>
      <c r="M416" s="49">
        <f>IFERROR(E416/L416,0)</f>
        <v>0.94459800205825939</v>
      </c>
      <c r="N416" s="38">
        <f>ROUNDDOWN(M416,2)</f>
        <v>0.94</v>
      </c>
      <c r="O416" s="50">
        <v>27.07</v>
      </c>
      <c r="P416" s="51">
        <f>IF(Y416="Y",Z416,O416)</f>
        <v>28.200000000000003</v>
      </c>
      <c r="Q416" s="25"/>
      <c r="S416" s="50">
        <v>31.53</v>
      </c>
      <c r="T416" s="50">
        <v>29.68</v>
      </c>
      <c r="U416" s="49">
        <f>IFERROR((T416-S416)/S416,0)</f>
        <v>-5.8674278464954058E-2</v>
      </c>
      <c r="V416" s="2" t="str">
        <f>IF(U416&lt;-0.05,"Y","N")</f>
        <v>Y</v>
      </c>
      <c r="W416" s="49">
        <f>IF(T416=0,0,(O416-T416)/T416)</f>
        <v>-8.7938005390835558E-2</v>
      </c>
      <c r="X416" s="2" t="str">
        <f>IF(W416&lt;-0.05,"Y","N")</f>
        <v>Y</v>
      </c>
      <c r="Y416" s="2" t="str">
        <f>IF(AND(V416="Y",X416="Y"),"Y","N")</f>
        <v>Y</v>
      </c>
      <c r="Z416" s="51">
        <f>ROUNDUP(T416*0.95,2)</f>
        <v>28.200000000000003</v>
      </c>
      <c r="AC416" s="25"/>
      <c r="AE416" s="25"/>
    </row>
    <row r="417" spans="1:31">
      <c r="A417" s="34" t="s">
        <v>451</v>
      </c>
      <c r="B417" s="41">
        <v>6006019</v>
      </c>
      <c r="C417" s="41">
        <v>145495</v>
      </c>
      <c r="D417" s="41">
        <v>0</v>
      </c>
      <c r="E417" s="2">
        <v>3.9193899999999999</v>
      </c>
      <c r="F417" s="2">
        <f>$F$5</f>
        <v>0.71220000000000006</v>
      </c>
      <c r="G417" s="2">
        <v>4.0439699999999998</v>
      </c>
      <c r="H417" s="2">
        <f>$H$5</f>
        <v>3.79</v>
      </c>
      <c r="I417" s="2">
        <f>$I$5</f>
        <v>3.8489599999999999</v>
      </c>
      <c r="J417" s="2">
        <f>ROUND(F417*G417*(H417/I417),5)</f>
        <v>2.8359999999999999</v>
      </c>
      <c r="K417" s="2">
        <v>3.1013299999999999</v>
      </c>
      <c r="L417" s="2">
        <f>IF($J417=0,$K417,IF($K417=0,$J417,IF($J417&lt;$K417,$J417,ROUND(($J417*$L$5)+($K417*$L$4),5))))</f>
        <v>2.8359999999999999</v>
      </c>
      <c r="M417" s="49">
        <f>IFERROR(E417/L417,0)</f>
        <v>1.3820133991537378</v>
      </c>
      <c r="N417" s="38">
        <f>ROUNDDOWN(M417,2)</f>
        <v>1.38</v>
      </c>
      <c r="O417" s="50">
        <v>38.68</v>
      </c>
      <c r="P417" s="51">
        <f>IF(Y417="Y",Z417,O417)</f>
        <v>38.68</v>
      </c>
      <c r="Q417" s="25"/>
      <c r="S417" s="50">
        <v>38.68</v>
      </c>
      <c r="T417" s="50">
        <v>38.68</v>
      </c>
      <c r="U417" s="49">
        <f>IFERROR((T417-S417)/S417,0)</f>
        <v>0</v>
      </c>
      <c r="V417" s="2" t="str">
        <f>IF(U417&lt;-0.05,"Y","N")</f>
        <v>N</v>
      </c>
      <c r="W417" s="49">
        <f>IF(T417=0,0,(O417-T417)/T417)</f>
        <v>0</v>
      </c>
      <c r="X417" s="2" t="str">
        <f>IF(W417&lt;-0.05,"Y","N")</f>
        <v>N</v>
      </c>
      <c r="Y417" s="2" t="str">
        <f>IF(AND(V417="Y",X417="Y"),"Y","N")</f>
        <v>N</v>
      </c>
      <c r="Z417" s="51">
        <f>ROUNDUP(T417*0.95,2)</f>
        <v>36.75</v>
      </c>
      <c r="AC417" s="25"/>
      <c r="AE417" s="25"/>
    </row>
    <row r="418" spans="1:31">
      <c r="A418" s="34" t="s">
        <v>452</v>
      </c>
      <c r="B418" s="41">
        <v>6006035</v>
      </c>
      <c r="C418" s="41">
        <v>145102</v>
      </c>
      <c r="D418" s="41">
        <v>0</v>
      </c>
      <c r="E418" s="2">
        <v>5.2394400000000001</v>
      </c>
      <c r="F418" s="2">
        <f>$F$5</f>
        <v>0.71220000000000006</v>
      </c>
      <c r="G418" s="2">
        <v>4.5891799999999998</v>
      </c>
      <c r="H418" s="2">
        <f>$H$5</f>
        <v>3.79</v>
      </c>
      <c r="I418" s="2">
        <f>$I$5</f>
        <v>3.8489599999999999</v>
      </c>
      <c r="J418" s="2">
        <f>ROUND(F418*G418*(H418/I418),5)</f>
        <v>3.21835</v>
      </c>
      <c r="K418" s="2">
        <v>3.4948199999999998</v>
      </c>
      <c r="L418" s="2">
        <f>IF($J418=0,$K418,IF($K418=0,$J418,IF($J418&lt;$K418,$J418,ROUND(($J418*$L$5)+($K418*$L$4),5))))</f>
        <v>3.21835</v>
      </c>
      <c r="M418" s="49">
        <f>IFERROR(E418/L418,0)</f>
        <v>1.627989497723989</v>
      </c>
      <c r="N418" s="38">
        <f>ROUNDDOWN(M418,2)</f>
        <v>1.62</v>
      </c>
      <c r="O418" s="50">
        <v>38.68</v>
      </c>
      <c r="P418" s="51">
        <f>IF(Y418="Y",Z418,O418)</f>
        <v>38.68</v>
      </c>
      <c r="Q418" s="25"/>
      <c r="S418" s="50">
        <v>38.68</v>
      </c>
      <c r="T418" s="50">
        <v>38.68</v>
      </c>
      <c r="U418" s="49">
        <f>IFERROR((T418-S418)/S418,0)</f>
        <v>0</v>
      </c>
      <c r="V418" s="2" t="str">
        <f>IF(U418&lt;-0.05,"Y","N")</f>
        <v>N</v>
      </c>
      <c r="W418" s="49">
        <f>IF(T418=0,0,(O418-T418)/T418)</f>
        <v>0</v>
      </c>
      <c r="X418" s="2" t="str">
        <f>IF(W418&lt;-0.05,"Y","N")</f>
        <v>N</v>
      </c>
      <c r="Y418" s="2" t="str">
        <f>IF(AND(V418="Y",X418="Y"),"Y","N")</f>
        <v>N</v>
      </c>
      <c r="Z418" s="51">
        <f>ROUNDUP(T418*0.95,2)</f>
        <v>36.75</v>
      </c>
      <c r="AC418" s="25"/>
      <c r="AE418" s="25"/>
    </row>
    <row r="419" spans="1:31">
      <c r="A419" s="52" t="s">
        <v>453</v>
      </c>
      <c r="B419" s="53">
        <v>6006076</v>
      </c>
      <c r="C419" s="53">
        <v>146138</v>
      </c>
      <c r="D419" s="53">
        <v>0</v>
      </c>
      <c r="E419" s="54">
        <v>3.03966</v>
      </c>
      <c r="F419" s="54">
        <f>$F$5</f>
        <v>0.71220000000000006</v>
      </c>
      <c r="G419" s="54">
        <v>4.5031699999999999</v>
      </c>
      <c r="H419" s="54">
        <f>$H$5</f>
        <v>3.79</v>
      </c>
      <c r="I419" s="54">
        <f>$I$5</f>
        <v>3.8489599999999999</v>
      </c>
      <c r="J419" s="54">
        <f>ROUND(F419*G419*(H419/I419),5)</f>
        <v>3.1580300000000001</v>
      </c>
      <c r="K419" s="54">
        <v>3.1281099999999999</v>
      </c>
      <c r="L419" s="54">
        <f>IF($J419=0,$K419,IF($K419=0,$J419,IF($J419&lt;$K419,$J419,ROUND(($J419*$L$5)+($K419*$L$4),5))))</f>
        <v>3.1580300000000001</v>
      </c>
      <c r="M419" s="55">
        <f>IFERROR(E419/L419,0)</f>
        <v>0.962517772155426</v>
      </c>
      <c r="N419" s="56">
        <f>ROUNDDOWN(M419,2)</f>
        <v>0.96</v>
      </c>
      <c r="O419" s="57">
        <v>28.38</v>
      </c>
      <c r="P419" s="58">
        <f>IF(Y419="Y",Z419,O419)</f>
        <v>28.38</v>
      </c>
      <c r="Q419" s="25"/>
      <c r="S419" s="57">
        <v>33.159999999999997</v>
      </c>
      <c r="T419" s="57">
        <v>29.68</v>
      </c>
      <c r="U419" s="55">
        <f>IFERROR((T419-S419)/S419,0)</f>
        <v>-0.1049457177322074</v>
      </c>
      <c r="V419" s="54" t="str">
        <f>IF(U419&lt;-0.05,"Y","N")</f>
        <v>Y</v>
      </c>
      <c r="W419" s="55">
        <f>IF(T419=0,0,(O419-T419)/T419)</f>
        <v>-4.3800539083557972E-2</v>
      </c>
      <c r="X419" s="54" t="str">
        <f>IF(W419&lt;-0.05,"Y","N")</f>
        <v>N</v>
      </c>
      <c r="Y419" s="54" t="str">
        <f>IF(AND(V419="Y",X419="Y"),"Y","N")</f>
        <v>N</v>
      </c>
      <c r="Z419" s="58">
        <f>ROUNDUP(T419*0.95,2)</f>
        <v>28.200000000000003</v>
      </c>
      <c r="AC419" s="25"/>
      <c r="AE419" s="25"/>
    </row>
    <row r="420" spans="1:31">
      <c r="A420" s="42" t="s">
        <v>454</v>
      </c>
      <c r="B420" s="43">
        <v>6016737</v>
      </c>
      <c r="C420" s="43">
        <v>146174</v>
      </c>
      <c r="D420" s="43">
        <v>0</v>
      </c>
      <c r="E420" s="44">
        <v>4.6401599999999998</v>
      </c>
      <c r="F420" s="44">
        <f>$F$5</f>
        <v>0.71220000000000006</v>
      </c>
      <c r="G420" s="44">
        <v>4.6255600000000001</v>
      </c>
      <c r="H420" s="44">
        <f>$H$5</f>
        <v>3.79</v>
      </c>
      <c r="I420" s="44">
        <f>$I$5</f>
        <v>3.8489599999999999</v>
      </c>
      <c r="J420" s="44">
        <f>ROUND(F420*G420*(H420/I420),5)</f>
        <v>3.2438600000000002</v>
      </c>
      <c r="K420" s="44">
        <v>3.3883299999999998</v>
      </c>
      <c r="L420" s="44">
        <f>IF($J420=0,$K420,IF($K420=0,$J420,IF($J420&lt;$K420,$J420,ROUND(($J420*$L$5)+($K420*$L$4),5))))</f>
        <v>3.2438600000000002</v>
      </c>
      <c r="M420" s="45">
        <f>IFERROR(E420/L420,0)</f>
        <v>1.4304439772369952</v>
      </c>
      <c r="N420" s="46">
        <f>ROUNDDOWN(M420,2)</f>
        <v>1.43</v>
      </c>
      <c r="O420" s="47">
        <v>38.68</v>
      </c>
      <c r="P420" s="48">
        <f>IF(Y420="Y",Z420,O420)</f>
        <v>38.68</v>
      </c>
      <c r="Q420" s="25"/>
      <c r="S420" s="47">
        <v>38.68</v>
      </c>
      <c r="T420" s="47">
        <v>38.68</v>
      </c>
      <c r="U420" s="45">
        <f>IFERROR((T420-S420)/S420,0)</f>
        <v>0</v>
      </c>
      <c r="V420" s="44" t="str">
        <f>IF(U420&lt;-0.05,"Y","N")</f>
        <v>N</v>
      </c>
      <c r="W420" s="45">
        <f>IF(T420=0,0,(O420-T420)/T420)</f>
        <v>0</v>
      </c>
      <c r="X420" s="44" t="str">
        <f>IF(W420&lt;-0.05,"Y","N")</f>
        <v>N</v>
      </c>
      <c r="Y420" s="44" t="str">
        <f>IF(AND(V420="Y",X420="Y"),"Y","N")</f>
        <v>N</v>
      </c>
      <c r="Z420" s="48">
        <f>ROUNDUP(T420*0.95,2)</f>
        <v>36.75</v>
      </c>
      <c r="AC420" s="25"/>
      <c r="AE420" s="25"/>
    </row>
    <row r="421" spans="1:31">
      <c r="A421" s="34" t="s">
        <v>455</v>
      </c>
      <c r="B421" s="41">
        <v>6015697</v>
      </c>
      <c r="C421" s="41">
        <v>146014</v>
      </c>
      <c r="D421" s="41">
        <v>0</v>
      </c>
      <c r="E421" s="2">
        <v>5.4469900000000004</v>
      </c>
      <c r="F421" s="2">
        <f>$F$5</f>
        <v>0.71220000000000006</v>
      </c>
      <c r="G421" s="2">
        <v>3.2101000000000002</v>
      </c>
      <c r="H421" s="2">
        <f>$H$5</f>
        <v>3.79</v>
      </c>
      <c r="I421" s="2">
        <f>$I$5</f>
        <v>3.8489599999999999</v>
      </c>
      <c r="J421" s="2">
        <f>ROUND(F421*G421*(H421/I421),5)</f>
        <v>2.2512099999999999</v>
      </c>
      <c r="K421" s="2">
        <v>3.07836</v>
      </c>
      <c r="L421" s="2">
        <f>IF($J421=0,$K421,IF($K421=0,$J421,IF($J421&lt;$K421,$J421,ROUND(($J421*$L$5)+($K421*$L$4),5))))</f>
        <v>2.2512099999999999</v>
      </c>
      <c r="M421" s="49">
        <f>IFERROR(E421/L421,0)</f>
        <v>2.4195832463430782</v>
      </c>
      <c r="N421" s="38">
        <f>ROUNDDOWN(M421,2)</f>
        <v>2.41</v>
      </c>
      <c r="O421" s="50">
        <v>38.68</v>
      </c>
      <c r="P421" s="51">
        <f>IF(Y421="Y",Z421,O421)</f>
        <v>38.68</v>
      </c>
      <c r="Q421" s="25"/>
      <c r="S421" s="50">
        <v>38.68</v>
      </c>
      <c r="T421" s="50">
        <v>38.68</v>
      </c>
      <c r="U421" s="49">
        <f>IFERROR((T421-S421)/S421,0)</f>
        <v>0</v>
      </c>
      <c r="V421" s="2" t="str">
        <f>IF(U421&lt;-0.05,"Y","N")</f>
        <v>N</v>
      </c>
      <c r="W421" s="49">
        <f>IF(T421=0,0,(O421-T421)/T421)</f>
        <v>0</v>
      </c>
      <c r="X421" s="2" t="str">
        <f>IF(W421&lt;-0.05,"Y","N")</f>
        <v>N</v>
      </c>
      <c r="Y421" s="2" t="str">
        <f>IF(AND(V421="Y",X421="Y"),"Y","N")</f>
        <v>N</v>
      </c>
      <c r="Z421" s="51">
        <f>ROUNDUP(T421*0.95,2)</f>
        <v>36.75</v>
      </c>
      <c r="AC421" s="25"/>
      <c r="AE421" s="25"/>
    </row>
    <row r="422" spans="1:31">
      <c r="A422" s="34" t="s">
        <v>456</v>
      </c>
      <c r="B422" s="41">
        <v>6010391</v>
      </c>
      <c r="C422" s="41">
        <v>145620</v>
      </c>
      <c r="D422" s="41">
        <v>0</v>
      </c>
      <c r="E422" s="2">
        <v>4.3394700000000004</v>
      </c>
      <c r="F422" s="2">
        <f>$F$5</f>
        <v>0.71220000000000006</v>
      </c>
      <c r="G422" s="2">
        <v>3.7215799999999999</v>
      </c>
      <c r="H422" s="2">
        <f>$H$5</f>
        <v>3.79</v>
      </c>
      <c r="I422" s="2">
        <f>$I$5</f>
        <v>3.8489599999999999</v>
      </c>
      <c r="J422" s="2">
        <f>ROUND(F422*G422*(H422/I422),5)</f>
        <v>2.6099100000000002</v>
      </c>
      <c r="K422" s="2">
        <v>2.96319</v>
      </c>
      <c r="L422" s="2">
        <f>IF($J422=0,$K422,IF($K422=0,$J422,IF($J422&lt;$K422,$J422,ROUND(($J422*$L$5)+($K422*$L$4),5))))</f>
        <v>2.6099100000000002</v>
      </c>
      <c r="M422" s="49">
        <f>IFERROR(E422/L422,0)</f>
        <v>1.6626895180293573</v>
      </c>
      <c r="N422" s="38">
        <f>ROUNDDOWN(M422,2)</f>
        <v>1.66</v>
      </c>
      <c r="O422" s="50">
        <v>38.68</v>
      </c>
      <c r="P422" s="51">
        <f>IF(Y422="Y",Z422,O422)</f>
        <v>38.68</v>
      </c>
      <c r="Q422" s="25"/>
      <c r="S422" s="50">
        <v>38.68</v>
      </c>
      <c r="T422" s="50">
        <v>38.68</v>
      </c>
      <c r="U422" s="49">
        <f>IFERROR((T422-S422)/S422,0)</f>
        <v>0</v>
      </c>
      <c r="V422" s="2" t="str">
        <f>IF(U422&lt;-0.05,"Y","N")</f>
        <v>N</v>
      </c>
      <c r="W422" s="49">
        <f>IF(T422=0,0,(O422-T422)/T422)</f>
        <v>0</v>
      </c>
      <c r="X422" s="2" t="str">
        <f>IF(W422&lt;-0.05,"Y","N")</f>
        <v>N</v>
      </c>
      <c r="Y422" s="2" t="str">
        <f>IF(AND(V422="Y",X422="Y"),"Y","N")</f>
        <v>N</v>
      </c>
      <c r="Z422" s="51">
        <f>ROUNDUP(T422*0.95,2)</f>
        <v>36.75</v>
      </c>
      <c r="AC422" s="25"/>
      <c r="AE422" s="25"/>
    </row>
    <row r="423" spans="1:31">
      <c r="A423" s="34" t="s">
        <v>457</v>
      </c>
      <c r="B423" s="41">
        <v>6015812</v>
      </c>
      <c r="C423" s="41">
        <v>146142</v>
      </c>
      <c r="D423" s="41">
        <v>0</v>
      </c>
      <c r="E423" s="2">
        <v>4.9171300000000002</v>
      </c>
      <c r="F423" s="2">
        <f>$F$5</f>
        <v>0.71220000000000006</v>
      </c>
      <c r="G423" s="2">
        <v>3.6558199999999998</v>
      </c>
      <c r="H423" s="2">
        <f>$H$5</f>
        <v>3.79</v>
      </c>
      <c r="I423" s="2">
        <f>$I$5</f>
        <v>3.8489599999999999</v>
      </c>
      <c r="J423" s="2">
        <f>ROUND(F423*G423*(H423/I423),5)</f>
        <v>2.56379</v>
      </c>
      <c r="K423" s="2">
        <v>3.2534000000000001</v>
      </c>
      <c r="L423" s="2">
        <f>IF($J423=0,$K423,IF($K423=0,$J423,IF($J423&lt;$K423,$J423,ROUND(($J423*$L$5)+($K423*$L$4),5))))</f>
        <v>2.56379</v>
      </c>
      <c r="M423" s="49">
        <f>IFERROR(E423/L423,0)</f>
        <v>1.9179144937767916</v>
      </c>
      <c r="N423" s="38">
        <f>ROUNDDOWN(M423,2)</f>
        <v>1.91</v>
      </c>
      <c r="O423" s="50">
        <v>38.68</v>
      </c>
      <c r="P423" s="51">
        <f>IF(Y423="Y",Z423,O423)</f>
        <v>38.68</v>
      </c>
      <c r="Q423" s="25"/>
      <c r="S423" s="50">
        <v>38.68</v>
      </c>
      <c r="T423" s="50">
        <v>38.68</v>
      </c>
      <c r="U423" s="49">
        <f>IFERROR((T423-S423)/S423,0)</f>
        <v>0</v>
      </c>
      <c r="V423" s="2" t="str">
        <f>IF(U423&lt;-0.05,"Y","N")</f>
        <v>N</v>
      </c>
      <c r="W423" s="49">
        <f>IF(T423=0,0,(O423-T423)/T423)</f>
        <v>0</v>
      </c>
      <c r="X423" s="2" t="str">
        <f>IF(W423&lt;-0.05,"Y","N")</f>
        <v>N</v>
      </c>
      <c r="Y423" s="2" t="str">
        <f>IF(AND(V423="Y",X423="Y"),"Y","N")</f>
        <v>N</v>
      </c>
      <c r="Z423" s="51">
        <f>ROUNDUP(T423*0.95,2)</f>
        <v>36.75</v>
      </c>
      <c r="AC423" s="25"/>
      <c r="AE423" s="25"/>
    </row>
    <row r="424" spans="1:31">
      <c r="A424" s="52" t="s">
        <v>458</v>
      </c>
      <c r="B424" s="53">
        <v>6006118</v>
      </c>
      <c r="C424" s="53">
        <v>145813</v>
      </c>
      <c r="D424" s="53">
        <v>0</v>
      </c>
      <c r="E424" s="54">
        <v>2.9386899999999998</v>
      </c>
      <c r="F424" s="54">
        <f>$F$5</f>
        <v>0.71220000000000006</v>
      </c>
      <c r="G424" s="54">
        <v>3.9901900000000001</v>
      </c>
      <c r="H424" s="54">
        <f>$H$5</f>
        <v>3.79</v>
      </c>
      <c r="I424" s="54">
        <f>$I$5</f>
        <v>3.8489599999999999</v>
      </c>
      <c r="J424" s="54">
        <f>ROUND(F424*G424*(H424/I424),5)</f>
        <v>2.7982800000000001</v>
      </c>
      <c r="K424" s="54">
        <v>2.9797400000000001</v>
      </c>
      <c r="L424" s="54">
        <f>IF($J424=0,$K424,IF($K424=0,$J424,IF($J424&lt;$K424,$J424,ROUND(($J424*$L$5)+($K424*$L$4),5))))</f>
        <v>2.7982800000000001</v>
      </c>
      <c r="M424" s="55">
        <f>IFERROR(E424/L424,0)</f>
        <v>1.0501772517403547</v>
      </c>
      <c r="N424" s="56">
        <f>ROUNDDOWN(M424,2)</f>
        <v>1.05</v>
      </c>
      <c r="O424" s="57">
        <v>33.71</v>
      </c>
      <c r="P424" s="58">
        <f>IF(Y424="Y",Z424,O424)</f>
        <v>33.71</v>
      </c>
      <c r="Q424" s="25"/>
      <c r="S424" s="57">
        <v>37.340000000000003</v>
      </c>
      <c r="T424" s="57">
        <v>36.74</v>
      </c>
      <c r="U424" s="55">
        <f>IFERROR((T424-S424)/S424,0)</f>
        <v>-1.6068559185859706E-2</v>
      </c>
      <c r="V424" s="54" t="str">
        <f>IF(U424&lt;-0.05,"Y","N")</f>
        <v>N</v>
      </c>
      <c r="W424" s="55">
        <f>IF(T424=0,0,(O424-T424)/T424)</f>
        <v>-8.2471420794774111E-2</v>
      </c>
      <c r="X424" s="54" t="str">
        <f>IF(W424&lt;-0.05,"Y","N")</f>
        <v>Y</v>
      </c>
      <c r="Y424" s="54" t="str">
        <f>IF(AND(V424="Y",X424="Y"),"Y","N")</f>
        <v>N</v>
      </c>
      <c r="Z424" s="58">
        <f>ROUNDUP(T424*0.95,2)</f>
        <v>34.909999999999997</v>
      </c>
      <c r="AC424" s="25"/>
      <c r="AE424" s="25"/>
    </row>
    <row r="425" spans="1:31">
      <c r="A425" s="42" t="s">
        <v>459</v>
      </c>
      <c r="B425" s="43">
        <v>6002208</v>
      </c>
      <c r="C425" s="43">
        <v>145409</v>
      </c>
      <c r="D425" s="43">
        <v>0</v>
      </c>
      <c r="E425" s="44">
        <v>3.9635799999999999</v>
      </c>
      <c r="F425" s="44">
        <f>$F$5</f>
        <v>0.71220000000000006</v>
      </c>
      <c r="G425" s="44">
        <v>3.8812799999999998</v>
      </c>
      <c r="H425" s="44">
        <f>$H$5</f>
        <v>3.79</v>
      </c>
      <c r="I425" s="44">
        <f>$I$5</f>
        <v>3.8489599999999999</v>
      </c>
      <c r="J425" s="44">
        <f>ROUND(F425*G425*(H425/I425),5)</f>
        <v>2.7219000000000002</v>
      </c>
      <c r="K425" s="44">
        <v>3.1255099999999998</v>
      </c>
      <c r="L425" s="44">
        <f>IF($J425=0,$K425,IF($K425=0,$J425,IF($J425&lt;$K425,$J425,ROUND(($J425*$L$5)+($K425*$L$4),5))))</f>
        <v>2.7219000000000002</v>
      </c>
      <c r="M425" s="45">
        <f>IFERROR(E425/L425,0)</f>
        <v>1.4561813439141775</v>
      </c>
      <c r="N425" s="46">
        <f>ROUNDDOWN(M425,2)</f>
        <v>1.45</v>
      </c>
      <c r="O425" s="47">
        <v>38.68</v>
      </c>
      <c r="P425" s="48">
        <f>IF(Y425="Y",Z425,O425)</f>
        <v>38.68</v>
      </c>
      <c r="Q425" s="25"/>
      <c r="S425" s="47">
        <v>38.68</v>
      </c>
      <c r="T425" s="47">
        <v>38.68</v>
      </c>
      <c r="U425" s="45">
        <f>IFERROR((T425-S425)/S425,0)</f>
        <v>0</v>
      </c>
      <c r="V425" s="44" t="str">
        <f>IF(U425&lt;-0.05,"Y","N")</f>
        <v>N</v>
      </c>
      <c r="W425" s="45">
        <f>IF(T425=0,0,(O425-T425)/T425)</f>
        <v>0</v>
      </c>
      <c r="X425" s="44" t="str">
        <f>IF(W425&lt;-0.05,"Y","N")</f>
        <v>N</v>
      </c>
      <c r="Y425" s="44" t="str">
        <f>IF(AND(V425="Y",X425="Y"),"Y","N")</f>
        <v>N</v>
      </c>
      <c r="Z425" s="48">
        <f>ROUNDUP(T425*0.95,2)</f>
        <v>36.75</v>
      </c>
      <c r="AC425" s="25"/>
      <c r="AE425" s="25"/>
    </row>
    <row r="426" spans="1:31">
      <c r="A426" s="34" t="s">
        <v>460</v>
      </c>
      <c r="B426" s="41">
        <v>6003826</v>
      </c>
      <c r="C426" s="41">
        <v>145778</v>
      </c>
      <c r="D426" s="41">
        <v>0</v>
      </c>
      <c r="E426" s="2">
        <v>1.4782500000000001</v>
      </c>
      <c r="F426" s="2">
        <f>$F$5</f>
        <v>0.71220000000000006</v>
      </c>
      <c r="G426" s="2">
        <v>4.3893800000000001</v>
      </c>
      <c r="H426" s="2">
        <f>$H$5</f>
        <v>3.79</v>
      </c>
      <c r="I426" s="2">
        <f>$I$5</f>
        <v>3.8489599999999999</v>
      </c>
      <c r="J426" s="2">
        <f>ROUND(F426*G426*(H426/I426),5)</f>
        <v>3.07823</v>
      </c>
      <c r="K426" s="2">
        <v>3.3805900000000002</v>
      </c>
      <c r="L426" s="2">
        <f>IF($J426=0,$K426,IF($K426=0,$J426,IF($J426&lt;$K426,$J426,ROUND(($J426*$L$5)+($K426*$L$4),5))))</f>
        <v>3.07823</v>
      </c>
      <c r="M426" s="49">
        <f>IFERROR(E426/L426,0)</f>
        <v>0.48022727346559552</v>
      </c>
      <c r="N426" s="38">
        <f>ROUNDDOWN(M426,2)</f>
        <v>0.48</v>
      </c>
      <c r="O426" s="50">
        <v>0</v>
      </c>
      <c r="P426" s="51">
        <f>IF(Y426="Y",Z426,O426)</f>
        <v>0</v>
      </c>
      <c r="Q426" s="25"/>
      <c r="S426" s="50">
        <v>0</v>
      </c>
      <c r="T426" s="50">
        <v>0</v>
      </c>
      <c r="U426" s="49">
        <f>IFERROR((T426-S426)/S426,0)</f>
        <v>0</v>
      </c>
      <c r="V426" s="2" t="str">
        <f>IF(U426&lt;-0.05,"Y","N")</f>
        <v>N</v>
      </c>
      <c r="W426" s="49">
        <f>IF(T426=0,0,(O426-T426)/T426)</f>
        <v>0</v>
      </c>
      <c r="X426" s="2" t="str">
        <f>IF(W426&lt;-0.05,"Y","N")</f>
        <v>N</v>
      </c>
      <c r="Y426" s="2" t="str">
        <f>IF(AND(V426="Y",X426="Y"),"Y","N")</f>
        <v>N</v>
      </c>
      <c r="Z426" s="51">
        <f>ROUNDUP(T426*0.95,2)</f>
        <v>0</v>
      </c>
      <c r="AC426" s="25"/>
      <c r="AE426" s="25"/>
    </row>
    <row r="427" spans="1:31">
      <c r="A427" s="34" t="s">
        <v>461</v>
      </c>
      <c r="B427" s="41">
        <v>6014294</v>
      </c>
      <c r="C427" s="41">
        <v>145843</v>
      </c>
      <c r="D427" s="41">
        <v>0</v>
      </c>
      <c r="E427" s="2">
        <v>3.58419</v>
      </c>
      <c r="F427" s="2">
        <f>$F$5</f>
        <v>0.71220000000000006</v>
      </c>
      <c r="G427" s="2">
        <v>4.0172999999999996</v>
      </c>
      <c r="H427" s="2">
        <f>$H$5</f>
        <v>3.79</v>
      </c>
      <c r="I427" s="2">
        <f>$I$5</f>
        <v>3.8489599999999999</v>
      </c>
      <c r="J427" s="2">
        <f>ROUND(F427*G427*(H427/I427),5)</f>
        <v>2.8172899999999998</v>
      </c>
      <c r="K427" s="2">
        <v>3.2053400000000001</v>
      </c>
      <c r="L427" s="2">
        <f>IF($J427=0,$K427,IF($K427=0,$J427,IF($J427&lt;$K427,$J427,ROUND(($J427*$L$5)+($K427*$L$4),5))))</f>
        <v>2.8172899999999998</v>
      </c>
      <c r="M427" s="49">
        <f>IFERROR(E427/L427,0)</f>
        <v>1.2722119483617236</v>
      </c>
      <c r="N427" s="38">
        <f>ROUNDDOWN(M427,2)</f>
        <v>1.27</v>
      </c>
      <c r="O427" s="50">
        <v>38.68</v>
      </c>
      <c r="P427" s="51">
        <f>IF(Y427="Y",Z427,O427)</f>
        <v>38.68</v>
      </c>
      <c r="Q427" s="25"/>
      <c r="S427" s="50">
        <v>38.53</v>
      </c>
      <c r="T427" s="50">
        <v>38.68</v>
      </c>
      <c r="U427" s="49">
        <f>IFERROR((T427-S427)/S427,0)</f>
        <v>3.893070334804012E-3</v>
      </c>
      <c r="V427" s="2" t="str">
        <f>IF(U427&lt;-0.05,"Y","N")</f>
        <v>N</v>
      </c>
      <c r="W427" s="49">
        <f>IF(T427=0,0,(O427-T427)/T427)</f>
        <v>0</v>
      </c>
      <c r="X427" s="2" t="str">
        <f>IF(W427&lt;-0.05,"Y","N")</f>
        <v>N</v>
      </c>
      <c r="Y427" s="2" t="str">
        <f>IF(AND(V427="Y",X427="Y"),"Y","N")</f>
        <v>N</v>
      </c>
      <c r="Z427" s="51">
        <f>ROUNDUP(T427*0.95,2)</f>
        <v>36.75</v>
      </c>
      <c r="AC427" s="25"/>
      <c r="AE427" s="25"/>
    </row>
    <row r="428" spans="1:31">
      <c r="A428" s="34" t="s">
        <v>462</v>
      </c>
      <c r="B428" s="41">
        <v>6006258</v>
      </c>
      <c r="C428" s="41">
        <v>145713</v>
      </c>
      <c r="D428" s="41">
        <v>0</v>
      </c>
      <c r="E428" s="2">
        <v>3.17171</v>
      </c>
      <c r="F428" s="2">
        <f>$F$5</f>
        <v>0.71220000000000006</v>
      </c>
      <c r="G428" s="2">
        <v>5.1016000000000004</v>
      </c>
      <c r="H428" s="2">
        <f>$H$5</f>
        <v>3.79</v>
      </c>
      <c r="I428" s="2">
        <f>$I$5</f>
        <v>3.8489599999999999</v>
      </c>
      <c r="J428" s="2">
        <f>ROUND(F428*G428*(H428/I428),5)</f>
        <v>3.5777000000000001</v>
      </c>
      <c r="K428" s="2">
        <v>3.6778400000000002</v>
      </c>
      <c r="L428" s="2">
        <f>IF($J428=0,$K428,IF($K428=0,$J428,IF($J428&lt;$K428,$J428,ROUND(($J428*$L$5)+($K428*$L$4),5))))</f>
        <v>3.5777000000000001</v>
      </c>
      <c r="M428" s="49">
        <f>IFERROR(E428/L428,0)</f>
        <v>0.88652206724990912</v>
      </c>
      <c r="N428" s="38">
        <f>ROUNDDOWN(M428,2)</f>
        <v>0.88</v>
      </c>
      <c r="O428" s="50">
        <v>22.69</v>
      </c>
      <c r="P428" s="51">
        <f>IF(Y428="Y",Z428,O428)</f>
        <v>22.69</v>
      </c>
      <c r="Q428" s="25"/>
      <c r="S428" s="50">
        <v>18.059999999999999</v>
      </c>
      <c r="T428" s="50">
        <v>17.29</v>
      </c>
      <c r="U428" s="49">
        <f>IFERROR((T428-S428)/S428,0)</f>
        <v>-4.2635658914728661E-2</v>
      </c>
      <c r="V428" s="2" t="str">
        <f>IF(U428&lt;-0.05,"Y","N")</f>
        <v>N</v>
      </c>
      <c r="W428" s="49">
        <f>IF(T428=0,0,(O428-T428)/T428)</f>
        <v>0.31231925968768087</v>
      </c>
      <c r="X428" s="2" t="str">
        <f>IF(W428&lt;-0.05,"Y","N")</f>
        <v>N</v>
      </c>
      <c r="Y428" s="2" t="str">
        <f>IF(AND(V428="Y",X428="Y"),"Y","N")</f>
        <v>N</v>
      </c>
      <c r="Z428" s="51">
        <f>ROUNDUP(T428*0.95,2)</f>
        <v>16.430000000000003</v>
      </c>
      <c r="AC428" s="25"/>
      <c r="AE428" s="25"/>
    </row>
    <row r="429" spans="1:31">
      <c r="A429" s="52" t="s">
        <v>463</v>
      </c>
      <c r="B429" s="53">
        <v>6006266</v>
      </c>
      <c r="C429" s="53">
        <v>146057</v>
      </c>
      <c r="D429" s="53">
        <v>0</v>
      </c>
      <c r="E429" s="54">
        <v>2.93499</v>
      </c>
      <c r="F429" s="54">
        <f>$F$5</f>
        <v>0.71220000000000006</v>
      </c>
      <c r="G429" s="54">
        <v>3.0866099999999999</v>
      </c>
      <c r="H429" s="54">
        <f>$H$5</f>
        <v>3.79</v>
      </c>
      <c r="I429" s="54">
        <f>$I$5</f>
        <v>3.8489599999999999</v>
      </c>
      <c r="J429" s="54">
        <f>ROUND(F429*G429*(H429/I429),5)</f>
        <v>2.1646100000000001</v>
      </c>
      <c r="K429" s="54">
        <v>2.9380000000000002</v>
      </c>
      <c r="L429" s="54">
        <f>IF($J429=0,$K429,IF($K429=0,$J429,IF($J429&lt;$K429,$J429,ROUND(($J429*$L$5)+($K429*$L$4),5))))</f>
        <v>2.1646100000000001</v>
      </c>
      <c r="M429" s="55">
        <f>IFERROR(E429/L429,0)</f>
        <v>1.3558978291701507</v>
      </c>
      <c r="N429" s="56">
        <f>ROUNDDOWN(M429,2)</f>
        <v>1.35</v>
      </c>
      <c r="O429" s="57">
        <v>38.68</v>
      </c>
      <c r="P429" s="58">
        <f>IF(Y429="Y",Z429,O429)</f>
        <v>38.68</v>
      </c>
      <c r="Q429" s="25"/>
      <c r="S429" s="57">
        <v>37.04</v>
      </c>
      <c r="T429" s="57">
        <v>38.68</v>
      </c>
      <c r="U429" s="55">
        <f>IFERROR((T429-S429)/S429,0)</f>
        <v>4.4276457883369348E-2</v>
      </c>
      <c r="V429" s="54" t="str">
        <f>IF(U429&lt;-0.05,"Y","N")</f>
        <v>N</v>
      </c>
      <c r="W429" s="55">
        <f>IF(T429=0,0,(O429-T429)/T429)</f>
        <v>0</v>
      </c>
      <c r="X429" s="54" t="str">
        <f>IF(W429&lt;-0.05,"Y","N")</f>
        <v>N</v>
      </c>
      <c r="Y429" s="54" t="str">
        <f>IF(AND(V429="Y",X429="Y"),"Y","N")</f>
        <v>N</v>
      </c>
      <c r="Z429" s="58">
        <f>ROUNDUP(T429*0.95,2)</f>
        <v>36.75</v>
      </c>
      <c r="AC429" s="25"/>
      <c r="AE429" s="25"/>
    </row>
    <row r="430" spans="1:31">
      <c r="A430" s="42" t="s">
        <v>464</v>
      </c>
      <c r="B430" s="43">
        <v>6004444</v>
      </c>
      <c r="C430" s="43">
        <v>145483</v>
      </c>
      <c r="D430" s="43">
        <v>0</v>
      </c>
      <c r="E430" s="44">
        <v>2.80768</v>
      </c>
      <c r="F430" s="44">
        <f>$F$5</f>
        <v>0.71220000000000006</v>
      </c>
      <c r="G430" s="44">
        <v>4.1028500000000001</v>
      </c>
      <c r="H430" s="44">
        <f>$H$5</f>
        <v>3.79</v>
      </c>
      <c r="I430" s="44">
        <f>$I$5</f>
        <v>3.8489599999999999</v>
      </c>
      <c r="J430" s="44">
        <f>ROUND(F430*G430*(H430/I430),5)</f>
        <v>2.8772899999999999</v>
      </c>
      <c r="K430" s="44">
        <v>3.5188799999999998</v>
      </c>
      <c r="L430" s="44">
        <f>IF($J430=0,$K430,IF($K430=0,$J430,IF($J430&lt;$K430,$J430,ROUND(($J430*$L$5)+($K430*$L$4),5))))</f>
        <v>2.8772899999999999</v>
      </c>
      <c r="M430" s="45">
        <f>IFERROR(E430/L430,0)</f>
        <v>0.9758070962607176</v>
      </c>
      <c r="N430" s="46">
        <f>ROUNDDOWN(M430,2)</f>
        <v>0.97</v>
      </c>
      <c r="O430" s="47">
        <v>29.03</v>
      </c>
      <c r="P430" s="48">
        <f>IF(Y430="Y",Z430,O430)</f>
        <v>29.03</v>
      </c>
      <c r="Q430" s="25"/>
      <c r="S430" s="47">
        <v>29.68</v>
      </c>
      <c r="T430" s="47">
        <v>28.38</v>
      </c>
      <c r="U430" s="45">
        <f>IFERROR((T430-S430)/S430,0)</f>
        <v>-4.3800539083557972E-2</v>
      </c>
      <c r="V430" s="44" t="str">
        <f>IF(U430&lt;-0.05,"Y","N")</f>
        <v>N</v>
      </c>
      <c r="W430" s="45">
        <f>IF(T430=0,0,(O430-T430)/T430)</f>
        <v>2.2903453136011352E-2</v>
      </c>
      <c r="X430" s="44" t="str">
        <f>IF(W430&lt;-0.05,"Y","N")</f>
        <v>N</v>
      </c>
      <c r="Y430" s="44" t="str">
        <f>IF(AND(V430="Y",X430="Y"),"Y","N")</f>
        <v>N</v>
      </c>
      <c r="Z430" s="48">
        <f>ROUNDUP(T430*0.95,2)</f>
        <v>26.970000000000002</v>
      </c>
      <c r="AC430" s="25"/>
      <c r="AE430" s="25"/>
    </row>
    <row r="431" spans="1:31">
      <c r="A431" s="34" t="s">
        <v>465</v>
      </c>
      <c r="B431" s="41">
        <v>6013171</v>
      </c>
      <c r="C431" s="41">
        <v>145748</v>
      </c>
      <c r="D431" s="41">
        <v>0</v>
      </c>
      <c r="E431" s="2">
        <v>4.0773700000000002</v>
      </c>
      <c r="F431" s="2">
        <f>$F$5</f>
        <v>0.71220000000000006</v>
      </c>
      <c r="G431" s="2">
        <v>3.3878499999999998</v>
      </c>
      <c r="H431" s="2">
        <f>$H$5</f>
        <v>3.79</v>
      </c>
      <c r="I431" s="2">
        <f>$I$5</f>
        <v>3.8489599999999999</v>
      </c>
      <c r="J431" s="2">
        <f>ROUND(F431*G431*(H431/I431),5)</f>
        <v>2.3758699999999999</v>
      </c>
      <c r="K431" s="2">
        <v>0</v>
      </c>
      <c r="L431" s="2">
        <f>IF($J431=0,$K431,IF($K431=0,$J431,IF($J431&lt;$K431,$J431,ROUND(($J431*$L$5)+($K431*$L$4),5))))</f>
        <v>2.3758699999999999</v>
      </c>
      <c r="M431" s="49">
        <f>IFERROR(E431/L431,0)</f>
        <v>1.7161587123874624</v>
      </c>
      <c r="N431" s="38">
        <f>ROUNDDOWN(M431,2)</f>
        <v>1.71</v>
      </c>
      <c r="O431" s="50">
        <v>38.68</v>
      </c>
      <c r="P431" s="51">
        <f>IF(Y431="Y",Z431,O431)</f>
        <v>38.68</v>
      </c>
      <c r="Q431" s="25"/>
      <c r="S431" s="50">
        <v>38.68</v>
      </c>
      <c r="T431" s="50">
        <v>38.68</v>
      </c>
      <c r="U431" s="49">
        <f>IFERROR((T431-S431)/S431,0)</f>
        <v>0</v>
      </c>
      <c r="V431" s="2" t="str">
        <f>IF(U431&lt;-0.05,"Y","N")</f>
        <v>N</v>
      </c>
      <c r="W431" s="49">
        <f>IF(T431=0,0,(O431-T431)/T431)</f>
        <v>0</v>
      </c>
      <c r="X431" s="2" t="str">
        <f>IF(W431&lt;-0.05,"Y","N")</f>
        <v>N</v>
      </c>
      <c r="Y431" s="2" t="str">
        <f>IF(AND(V431="Y",X431="Y"),"Y","N")</f>
        <v>N</v>
      </c>
      <c r="Z431" s="51">
        <f>ROUNDUP(T431*0.95,2)</f>
        <v>36.75</v>
      </c>
      <c r="AC431" s="25"/>
      <c r="AE431" s="25"/>
    </row>
    <row r="432" spans="1:31">
      <c r="A432" s="34" t="s">
        <v>466</v>
      </c>
      <c r="B432" s="41">
        <v>6005698</v>
      </c>
      <c r="C432" s="41">
        <v>146007</v>
      </c>
      <c r="D432" s="41">
        <v>0</v>
      </c>
      <c r="E432" s="2">
        <v>4.9300499999999996</v>
      </c>
      <c r="F432" s="2">
        <f>$F$5</f>
        <v>0.71220000000000006</v>
      </c>
      <c r="G432" s="2">
        <v>4.3289</v>
      </c>
      <c r="H432" s="2">
        <f>$H$5</f>
        <v>3.79</v>
      </c>
      <c r="I432" s="2">
        <f>$I$5</f>
        <v>3.8489599999999999</v>
      </c>
      <c r="J432" s="2">
        <f>ROUND(F432*G432*(H432/I432),5)</f>
        <v>3.0358200000000002</v>
      </c>
      <c r="K432" s="2">
        <v>0</v>
      </c>
      <c r="L432" s="2">
        <f>IF($J432=0,$K432,IF($K432=0,$J432,IF($J432&lt;$K432,$J432,ROUND(($J432*$L$5)+($K432*$L$4),5))))</f>
        <v>3.0358200000000002</v>
      </c>
      <c r="M432" s="49">
        <f>IFERROR(E432/L432,0)</f>
        <v>1.6239599185722471</v>
      </c>
      <c r="N432" s="38">
        <f>ROUNDDOWN(M432,2)</f>
        <v>1.62</v>
      </c>
      <c r="O432" s="50">
        <v>38.68</v>
      </c>
      <c r="P432" s="51">
        <f>IF(Y432="Y",Z432,O432)</f>
        <v>38.68</v>
      </c>
      <c r="Q432" s="25"/>
      <c r="S432" s="50">
        <v>38.68</v>
      </c>
      <c r="T432" s="50">
        <v>38.68</v>
      </c>
      <c r="U432" s="49">
        <f>IFERROR((T432-S432)/S432,0)</f>
        <v>0</v>
      </c>
      <c r="V432" s="2" t="str">
        <f>IF(U432&lt;-0.05,"Y","N")</f>
        <v>N</v>
      </c>
      <c r="W432" s="49">
        <f>IF(T432=0,0,(O432-T432)/T432)</f>
        <v>0</v>
      </c>
      <c r="X432" s="2" t="str">
        <f>IF(W432&lt;-0.05,"Y","N")</f>
        <v>N</v>
      </c>
      <c r="Y432" s="2" t="str">
        <f>IF(AND(V432="Y",X432="Y"),"Y","N")</f>
        <v>N</v>
      </c>
      <c r="Z432" s="51">
        <f>ROUNDUP(T432*0.95,2)</f>
        <v>36.75</v>
      </c>
      <c r="AC432" s="25"/>
      <c r="AE432" s="25"/>
    </row>
    <row r="433" spans="1:31">
      <c r="A433" s="34" t="s">
        <v>467</v>
      </c>
      <c r="B433" s="41">
        <v>6005177</v>
      </c>
      <c r="C433" s="41">
        <v>145244</v>
      </c>
      <c r="D433" s="41">
        <v>0</v>
      </c>
      <c r="E433" s="2">
        <v>2.4293200000000001</v>
      </c>
      <c r="F433" s="2">
        <f>$F$5</f>
        <v>0.71220000000000006</v>
      </c>
      <c r="G433" s="2">
        <v>5.0337699999999996</v>
      </c>
      <c r="H433" s="2">
        <f>$H$5</f>
        <v>3.79</v>
      </c>
      <c r="I433" s="2">
        <f>$I$5</f>
        <v>3.8489599999999999</v>
      </c>
      <c r="J433" s="2">
        <f>ROUND(F433*G433*(H433/I433),5)</f>
        <v>3.5301300000000002</v>
      </c>
      <c r="K433" s="2">
        <v>3.6229</v>
      </c>
      <c r="L433" s="2">
        <f>IF($J433=0,$K433,IF($K433=0,$J433,IF($J433&lt;$K433,$J433,ROUND(($J433*$L$5)+($K433*$L$4),5))))</f>
        <v>3.5301300000000002</v>
      </c>
      <c r="M433" s="49">
        <f>IFERROR(E433/L433,0)</f>
        <v>0.68816729128955589</v>
      </c>
      <c r="N433" s="38">
        <f>ROUNDDOWN(M433,2)</f>
        <v>0.68</v>
      </c>
      <c r="O433" s="50">
        <v>0</v>
      </c>
      <c r="P433" s="51">
        <f>IF(Y433="Y",Z433,O433)</f>
        <v>0</v>
      </c>
      <c r="Q433" s="25"/>
      <c r="S433" s="50">
        <v>0</v>
      </c>
      <c r="T433" s="50">
        <v>0</v>
      </c>
      <c r="U433" s="49">
        <f>IFERROR((T433-S433)/S433,0)</f>
        <v>0</v>
      </c>
      <c r="V433" s="2" t="str">
        <f>IF(U433&lt;-0.05,"Y","N")</f>
        <v>N</v>
      </c>
      <c r="W433" s="49">
        <f>IF(T433=0,0,(O433-T433)/T433)</f>
        <v>0</v>
      </c>
      <c r="X433" s="2" t="str">
        <f>IF(W433&lt;-0.05,"Y","N")</f>
        <v>N</v>
      </c>
      <c r="Y433" s="2" t="str">
        <f>IF(AND(V433="Y",X433="Y"),"Y","N")</f>
        <v>N</v>
      </c>
      <c r="Z433" s="51">
        <f>ROUNDUP(T433*0.95,2)</f>
        <v>0</v>
      </c>
      <c r="AC433" s="25"/>
      <c r="AE433" s="25"/>
    </row>
    <row r="434" spans="1:31">
      <c r="A434" s="52" t="s">
        <v>468</v>
      </c>
      <c r="B434" s="53">
        <v>6012322</v>
      </c>
      <c r="C434" s="53">
        <v>146162</v>
      </c>
      <c r="D434" s="53">
        <v>0</v>
      </c>
      <c r="E434" s="54">
        <v>3.9190499999999999</v>
      </c>
      <c r="F434" s="54">
        <f>$F$5</f>
        <v>0.71220000000000006</v>
      </c>
      <c r="G434" s="54">
        <v>4.3869899999999999</v>
      </c>
      <c r="H434" s="54">
        <f>$H$5</f>
        <v>3.79</v>
      </c>
      <c r="I434" s="54">
        <f>$I$5</f>
        <v>3.8489599999999999</v>
      </c>
      <c r="J434" s="59">
        <f>ROUND(F434*G434*(H434/I434),5)</f>
        <v>3.0765500000000001</v>
      </c>
      <c r="K434" s="54">
        <v>3.1557200000000001</v>
      </c>
      <c r="L434" s="59">
        <f>IF($J434=0,$K434,IF($K434=0,$J434,IF($J434&lt;$K434,$J434,ROUND(($J434*$L$5)+($K434*$L$4),5))))</f>
        <v>3.0765500000000001</v>
      </c>
      <c r="M434" s="55">
        <f>IFERROR(E434/L434,0)</f>
        <v>1.2738457037915847</v>
      </c>
      <c r="N434" s="56">
        <f>ROUNDDOWN(M434,2)</f>
        <v>1.27</v>
      </c>
      <c r="O434" s="57">
        <v>38.68</v>
      </c>
      <c r="P434" s="58">
        <f>IF(Y434="Y",Z434,O434)</f>
        <v>38.68</v>
      </c>
      <c r="Q434" s="25"/>
      <c r="S434" s="57">
        <v>37.630000000000003</v>
      </c>
      <c r="T434" s="57">
        <v>37.78</v>
      </c>
      <c r="U434" s="55">
        <f>IFERROR((T434-S434)/S434,0)</f>
        <v>3.9861812383735996E-3</v>
      </c>
      <c r="V434" s="54" t="str">
        <f>IF(U434&lt;-0.05,"Y","N")</f>
        <v>N</v>
      </c>
      <c r="W434" s="55">
        <f>IF(T434=0,0,(O434-T434)/T434)</f>
        <v>2.382212811011113E-2</v>
      </c>
      <c r="X434" s="54" t="str">
        <f>IF(W434&lt;-0.05,"Y","N")</f>
        <v>N</v>
      </c>
      <c r="Y434" s="54" t="str">
        <f>IF(AND(V434="Y",X434="Y"),"Y","N")</f>
        <v>N</v>
      </c>
      <c r="Z434" s="58">
        <f>ROUNDUP(T434*0.95,2)</f>
        <v>35.9</v>
      </c>
      <c r="AC434" s="25"/>
      <c r="AE434" s="25"/>
    </row>
    <row r="435" spans="1:31">
      <c r="A435" s="42" t="s">
        <v>469</v>
      </c>
      <c r="B435" s="43">
        <v>6012512</v>
      </c>
      <c r="C435" s="43">
        <v>145685</v>
      </c>
      <c r="D435" s="43">
        <v>0</v>
      </c>
      <c r="E435" s="44">
        <v>3.0202100000000001</v>
      </c>
      <c r="F435" s="44">
        <f>$F$5</f>
        <v>0.71220000000000006</v>
      </c>
      <c r="G435" s="44">
        <v>3.9993799999999999</v>
      </c>
      <c r="H435" s="44">
        <f>$H$5</f>
        <v>3.79</v>
      </c>
      <c r="I435" s="44">
        <f>$I$5</f>
        <v>3.8489599999999999</v>
      </c>
      <c r="J435" s="44">
        <f>ROUND(F435*G435*(H435/I435),5)</f>
        <v>2.8047300000000002</v>
      </c>
      <c r="K435" s="44">
        <v>3.2971300000000001</v>
      </c>
      <c r="L435" s="44">
        <f>IF($J435=0,$K435,IF($K435=0,$J435,IF($J435&lt;$K435,$J435,ROUND(($J435*$L$5)+($K435*$L$4),5))))</f>
        <v>2.8047300000000002</v>
      </c>
      <c r="M435" s="45">
        <f>IFERROR(E435/L435,0)</f>
        <v>1.0768273594962794</v>
      </c>
      <c r="N435" s="46">
        <f>ROUNDDOWN(M435,2)</f>
        <v>1.07</v>
      </c>
      <c r="O435" s="47">
        <v>34.799999999999997</v>
      </c>
      <c r="P435" s="48">
        <f>IF(Y435="Y",Z435,O435)</f>
        <v>34.799999999999997</v>
      </c>
      <c r="Q435" s="25"/>
      <c r="S435" s="47">
        <v>30.33</v>
      </c>
      <c r="T435" s="47">
        <v>30.33</v>
      </c>
      <c r="U435" s="45">
        <f>IFERROR((T435-S435)/S435,0)</f>
        <v>0</v>
      </c>
      <c r="V435" s="44" t="str">
        <f>IF(U435&lt;-0.05,"Y","N")</f>
        <v>N</v>
      </c>
      <c r="W435" s="45">
        <f>IF(T435=0,0,(O435-T435)/T435)</f>
        <v>0.14737883283877345</v>
      </c>
      <c r="X435" s="44" t="str">
        <f>IF(W435&lt;-0.05,"Y","N")</f>
        <v>N</v>
      </c>
      <c r="Y435" s="44" t="str">
        <f>IF(AND(V435="Y",X435="Y"),"Y","N")</f>
        <v>N</v>
      </c>
      <c r="Z435" s="48">
        <f>ROUNDUP(T435*0.95,2)</f>
        <v>28.82</v>
      </c>
      <c r="AC435" s="25"/>
      <c r="AE435" s="25"/>
    </row>
    <row r="436" spans="1:31">
      <c r="A436" s="34" t="s">
        <v>470</v>
      </c>
      <c r="B436" s="41">
        <v>6001531</v>
      </c>
      <c r="C436" s="41" t="s">
        <v>471</v>
      </c>
      <c r="D436" s="41">
        <v>0</v>
      </c>
      <c r="E436" s="2">
        <v>2.8039200000000002</v>
      </c>
      <c r="F436" s="2">
        <f>$F$5</f>
        <v>0.71220000000000006</v>
      </c>
      <c r="G436" s="2">
        <v>3.5307400000000002</v>
      </c>
      <c r="H436" s="2">
        <f>$H$5</f>
        <v>3.79</v>
      </c>
      <c r="I436" s="2">
        <f>$I$5</f>
        <v>3.8489599999999999</v>
      </c>
      <c r="J436" s="2">
        <f>ROUND(F436*G436*(H436/I436),5)</f>
        <v>2.47607</v>
      </c>
      <c r="K436" s="2">
        <v>2.9910299999999999</v>
      </c>
      <c r="L436" s="2">
        <f>IF($J436=0,$K436,IF($K436=0,$J436,IF($J436&lt;$K436,$J436,ROUND(($J436*$L$5)+($K436*$L$4),5))))</f>
        <v>2.47607</v>
      </c>
      <c r="M436" s="49">
        <f>IFERROR(E436/L436,0)</f>
        <v>1.1324074036679093</v>
      </c>
      <c r="N436" s="38">
        <f>ROUNDDOWN(M436,2)</f>
        <v>1.1299999999999999</v>
      </c>
      <c r="O436" s="50">
        <v>36.89</v>
      </c>
      <c r="P436" s="51">
        <f>IF(Y436="Y",Z436,O436)</f>
        <v>36.89</v>
      </c>
      <c r="Q436" s="25"/>
      <c r="S436" s="50">
        <v>38.68</v>
      </c>
      <c r="T436" s="50">
        <v>38.68</v>
      </c>
      <c r="U436" s="49">
        <f>IFERROR((T436-S436)/S436,0)</f>
        <v>0</v>
      </c>
      <c r="V436" s="2" t="str">
        <f>IF(U436&lt;-0.05,"Y","N")</f>
        <v>N</v>
      </c>
      <c r="W436" s="49">
        <f>IF(T436=0,0,(O436-T436)/T436)</f>
        <v>-4.6277145811789017E-2</v>
      </c>
      <c r="X436" s="2" t="str">
        <f>IF(W436&lt;-0.05,"Y","N")</f>
        <v>N</v>
      </c>
      <c r="Y436" s="2" t="str">
        <f>IF(AND(V436="Y",X436="Y"),"Y","N")</f>
        <v>N</v>
      </c>
      <c r="Z436" s="51">
        <f>ROUNDUP(T436*0.95,2)</f>
        <v>36.75</v>
      </c>
      <c r="AC436" s="25"/>
      <c r="AE436" s="25"/>
    </row>
    <row r="437" spans="1:31">
      <c r="A437" s="34" t="s">
        <v>472</v>
      </c>
      <c r="B437" s="41">
        <v>6006498</v>
      </c>
      <c r="C437" s="41">
        <v>146021</v>
      </c>
      <c r="D437" s="41">
        <v>0</v>
      </c>
      <c r="E437" s="2">
        <v>3.0889199999999999</v>
      </c>
      <c r="F437" s="2">
        <f>$F$5</f>
        <v>0.71220000000000006</v>
      </c>
      <c r="G437" s="2">
        <v>4.2979799999999999</v>
      </c>
      <c r="H437" s="2">
        <f>$H$5</f>
        <v>3.79</v>
      </c>
      <c r="I437" s="2">
        <f>$I$5</f>
        <v>3.8489599999999999</v>
      </c>
      <c r="J437" s="2">
        <f>ROUND(F437*G437*(H437/I437),5)</f>
        <v>3.0141300000000002</v>
      </c>
      <c r="K437" s="2">
        <v>3.2204999999999999</v>
      </c>
      <c r="L437" s="2">
        <f>IF($J437=0,$K437,IF($K437=0,$J437,IF($J437&lt;$K437,$J437,ROUND(($J437*$L$5)+($K437*$L$4),5))))</f>
        <v>3.0141300000000002</v>
      </c>
      <c r="M437" s="49">
        <f>IFERROR(E437/L437,0)</f>
        <v>1.0248131301569605</v>
      </c>
      <c r="N437" s="38">
        <f>ROUNDDOWN(M437,2)</f>
        <v>1.02</v>
      </c>
      <c r="O437" s="50">
        <v>32.07</v>
      </c>
      <c r="P437" s="51">
        <f>IF(Y437="Y",Z437,O437)</f>
        <v>32.07</v>
      </c>
      <c r="Q437" s="25"/>
      <c r="S437" s="50">
        <v>29.68</v>
      </c>
      <c r="T437" s="50">
        <v>30.98</v>
      </c>
      <c r="U437" s="49">
        <f>IFERROR((T437-S437)/S437,0)</f>
        <v>4.3800539083557972E-2</v>
      </c>
      <c r="V437" s="2" t="str">
        <f>IF(U437&lt;-0.05,"Y","N")</f>
        <v>N</v>
      </c>
      <c r="W437" s="49">
        <f>IF(T437=0,0,(O437-T437)/T437)</f>
        <v>3.5183989670755318E-2</v>
      </c>
      <c r="X437" s="2" t="str">
        <f>IF(W437&lt;-0.05,"Y","N")</f>
        <v>N</v>
      </c>
      <c r="Y437" s="2" t="str">
        <f>IF(AND(V437="Y",X437="Y"),"Y","N")</f>
        <v>N</v>
      </c>
      <c r="Z437" s="51">
        <f>ROUNDUP(T437*0.95,2)</f>
        <v>29.44</v>
      </c>
      <c r="AC437" s="25"/>
      <c r="AE437" s="25"/>
    </row>
    <row r="438" spans="1:31">
      <c r="A438" s="34" t="s">
        <v>473</v>
      </c>
      <c r="B438" s="41">
        <v>6006506</v>
      </c>
      <c r="C438" s="41">
        <v>146180</v>
      </c>
      <c r="D438" s="41">
        <v>0</v>
      </c>
      <c r="E438" s="2">
        <v>3.6280299999999999</v>
      </c>
      <c r="F438" s="2">
        <f>$F$5</f>
        <v>0.71220000000000006</v>
      </c>
      <c r="G438" s="2">
        <v>4.0842700000000001</v>
      </c>
      <c r="H438" s="2">
        <f>$H$5</f>
        <v>3.79</v>
      </c>
      <c r="I438" s="2">
        <f>$I$5</f>
        <v>3.8489599999999999</v>
      </c>
      <c r="J438" s="2">
        <f>ROUND(F438*G438*(H438/I438),5)</f>
        <v>2.8642599999999998</v>
      </c>
      <c r="K438" s="2">
        <v>3.0382099999999999</v>
      </c>
      <c r="L438" s="2">
        <f>IF($J438=0,$K438,IF($K438=0,$J438,IF($J438&lt;$K438,$J438,ROUND(($J438*$L$5)+($K438*$L$4),5))))</f>
        <v>2.8642599999999998</v>
      </c>
      <c r="M438" s="49">
        <f>IFERROR(E438/L438,0)</f>
        <v>1.2666552617429983</v>
      </c>
      <c r="N438" s="38">
        <f>ROUNDDOWN(M438,2)</f>
        <v>1.26</v>
      </c>
      <c r="O438" s="50">
        <v>38.68</v>
      </c>
      <c r="P438" s="51">
        <f>IF(Y438="Y",Z438,O438)</f>
        <v>38.68</v>
      </c>
      <c r="Q438" s="25"/>
      <c r="S438" s="50">
        <v>38.68</v>
      </c>
      <c r="T438" s="50">
        <v>38.68</v>
      </c>
      <c r="U438" s="49">
        <f>IFERROR((T438-S438)/S438,0)</f>
        <v>0</v>
      </c>
      <c r="V438" s="2" t="str">
        <f>IF(U438&lt;-0.05,"Y","N")</f>
        <v>N</v>
      </c>
      <c r="W438" s="49">
        <f>IF(T438=0,0,(O438-T438)/T438)</f>
        <v>0</v>
      </c>
      <c r="X438" s="2" t="str">
        <f>IF(W438&lt;-0.05,"Y","N")</f>
        <v>N</v>
      </c>
      <c r="Y438" s="2" t="str">
        <f>IF(AND(V438="Y",X438="Y"),"Y","N")</f>
        <v>N</v>
      </c>
      <c r="Z438" s="51">
        <f>ROUNDUP(T438*0.95,2)</f>
        <v>36.75</v>
      </c>
      <c r="AC438" s="25"/>
      <c r="AE438" s="25"/>
    </row>
    <row r="439" spans="1:31">
      <c r="A439" s="52" t="s">
        <v>474</v>
      </c>
      <c r="B439" s="53">
        <v>6002091</v>
      </c>
      <c r="C439" s="53">
        <v>145631</v>
      </c>
      <c r="D439" s="53">
        <v>0</v>
      </c>
      <c r="E439" s="54">
        <v>3.8336899999999998</v>
      </c>
      <c r="F439" s="54">
        <f>$F$5</f>
        <v>0.71220000000000006</v>
      </c>
      <c r="G439" s="54">
        <v>5.1988099999999999</v>
      </c>
      <c r="H439" s="54">
        <f>$H$5</f>
        <v>3.79</v>
      </c>
      <c r="I439" s="54">
        <f>$I$5</f>
        <v>3.8489599999999999</v>
      </c>
      <c r="J439" s="54">
        <f>ROUND(F439*G439*(H439/I439),5)</f>
        <v>3.6458699999999999</v>
      </c>
      <c r="K439" s="54">
        <v>3.1091700000000002</v>
      </c>
      <c r="L439" s="54">
        <f>IF($J439=0,$K439,IF($K439=0,$J439,IF($J439&lt;$K439,$J439,ROUND(($J439*$L$5)+($K439*$L$4),5))))</f>
        <v>3.6458699999999999</v>
      </c>
      <c r="M439" s="55">
        <f>IFERROR(E439/L439,0)</f>
        <v>1.0515158247551339</v>
      </c>
      <c r="N439" s="56">
        <f>ROUNDDOWN(M439,2)</f>
        <v>1.05</v>
      </c>
      <c r="O439" s="57">
        <v>33.71</v>
      </c>
      <c r="P439" s="58">
        <f>IF(Y439="Y",Z439,O439)</f>
        <v>33.71</v>
      </c>
      <c r="Q439" s="25"/>
      <c r="S439" s="57">
        <v>37.04</v>
      </c>
      <c r="T439" s="57">
        <v>37.340000000000003</v>
      </c>
      <c r="U439" s="55">
        <f>IFERROR((T439-S439)/S439,0)</f>
        <v>8.0993520518359684E-3</v>
      </c>
      <c r="V439" s="54" t="str">
        <f>IF(U439&lt;-0.05,"Y","N")</f>
        <v>N</v>
      </c>
      <c r="W439" s="55">
        <f>IF(T439=0,0,(O439-T439)/T439)</f>
        <v>-9.7214783074451055E-2</v>
      </c>
      <c r="X439" s="54" t="str">
        <f>IF(W439&lt;-0.05,"Y","N")</f>
        <v>Y</v>
      </c>
      <c r="Y439" s="54" t="str">
        <f>IF(AND(V439="Y",X439="Y"),"Y","N")</f>
        <v>N</v>
      </c>
      <c r="Z439" s="58">
        <f>ROUNDUP(T439*0.95,2)</f>
        <v>35.479999999999997</v>
      </c>
      <c r="AC439" s="25"/>
      <c r="AE439" s="25"/>
    </row>
    <row r="440" spans="1:31">
      <c r="A440" s="42" t="s">
        <v>475</v>
      </c>
      <c r="B440" s="43">
        <v>6006548</v>
      </c>
      <c r="C440" s="43">
        <v>145807</v>
      </c>
      <c r="D440" s="43">
        <v>0</v>
      </c>
      <c r="E440" s="44">
        <v>2.5315300000000001</v>
      </c>
      <c r="F440" s="44">
        <f>$F$5</f>
        <v>0.71220000000000006</v>
      </c>
      <c r="G440" s="44">
        <v>3.78152</v>
      </c>
      <c r="H440" s="44">
        <f>$H$5</f>
        <v>3.79</v>
      </c>
      <c r="I440" s="44">
        <f>$I$5</f>
        <v>3.8489599999999999</v>
      </c>
      <c r="J440" s="44">
        <f>ROUND(F440*G440*(H440/I440),5)</f>
        <v>2.6519400000000002</v>
      </c>
      <c r="K440" s="44">
        <v>3.2774399999999999</v>
      </c>
      <c r="L440" s="44">
        <f>IF($J440=0,$K440,IF($K440=0,$J440,IF($J440&lt;$K440,$J440,ROUND(($J440*$L$5)+($K440*$L$4),5))))</f>
        <v>2.6519400000000002</v>
      </c>
      <c r="M440" s="45">
        <f>IFERROR(E440/L440,0)</f>
        <v>0.95459550366901202</v>
      </c>
      <c r="N440" s="46">
        <f>ROUNDDOWN(M440,2)</f>
        <v>0.95</v>
      </c>
      <c r="O440" s="47">
        <v>27.72</v>
      </c>
      <c r="P440" s="48">
        <f>IF(Y440="Y",Z440,O440)</f>
        <v>27.72</v>
      </c>
      <c r="Q440" s="25"/>
      <c r="S440" s="47">
        <v>29.68</v>
      </c>
      <c r="T440" s="47">
        <v>30.98</v>
      </c>
      <c r="U440" s="45">
        <f>IFERROR((T440-S440)/S440,0)</f>
        <v>4.3800539083557972E-2</v>
      </c>
      <c r="V440" s="44" t="str">
        <f>IF(U440&lt;-0.05,"Y","N")</f>
        <v>N</v>
      </c>
      <c r="W440" s="45">
        <f>IF(T440=0,0,(O440-T440)/T440)</f>
        <v>-0.10522918011620405</v>
      </c>
      <c r="X440" s="44" t="str">
        <f>IF(W440&lt;-0.05,"Y","N")</f>
        <v>Y</v>
      </c>
      <c r="Y440" s="44" t="str">
        <f>IF(AND(V440="Y",X440="Y"),"Y","N")</f>
        <v>N</v>
      </c>
      <c r="Z440" s="48">
        <f>ROUNDUP(T440*0.95,2)</f>
        <v>29.44</v>
      </c>
      <c r="AC440" s="25"/>
      <c r="AE440" s="25"/>
    </row>
    <row r="441" spans="1:31">
      <c r="A441" s="34" t="s">
        <v>476</v>
      </c>
      <c r="B441" s="41">
        <v>6003644</v>
      </c>
      <c r="C441" s="41">
        <v>145696</v>
      </c>
      <c r="D441" s="41">
        <v>0</v>
      </c>
      <c r="E441" s="2">
        <v>2.64479</v>
      </c>
      <c r="F441" s="2">
        <f>$F$5</f>
        <v>0.71220000000000006</v>
      </c>
      <c r="G441" s="2">
        <v>4.5019099999999996</v>
      </c>
      <c r="H441" s="2">
        <f>$H$5</f>
        <v>3.79</v>
      </c>
      <c r="I441" s="2">
        <f>$I$5</f>
        <v>3.8489599999999999</v>
      </c>
      <c r="J441" s="2">
        <f>ROUND(F441*G441*(H441/I441),5)</f>
        <v>3.1571500000000001</v>
      </c>
      <c r="K441" s="2">
        <v>3.4163100000000002</v>
      </c>
      <c r="L441" s="2">
        <f>IF($J441=0,$K441,IF($K441=0,$J441,IF($J441&lt;$K441,$J441,ROUND(($J441*$L$5)+($K441*$L$4),5))))</f>
        <v>3.1571500000000001</v>
      </c>
      <c r="M441" s="49">
        <f>IFERROR(E441/L441,0)</f>
        <v>0.83771439431132499</v>
      </c>
      <c r="N441" s="38">
        <f>ROUNDDOWN(M441,2)</f>
        <v>0.83</v>
      </c>
      <c r="O441" s="50">
        <v>18.829999999999998</v>
      </c>
      <c r="P441" s="51">
        <f>IF(Y441="Y",Z441,O441)</f>
        <v>18.829999999999998</v>
      </c>
      <c r="Q441" s="25"/>
      <c r="S441" s="50">
        <v>17.29</v>
      </c>
      <c r="T441" s="50">
        <v>19.600000000000001</v>
      </c>
      <c r="U441" s="49">
        <f>IFERROR((T441-S441)/S441,0)</f>
        <v>0.13360323886639691</v>
      </c>
      <c r="V441" s="2" t="str">
        <f>IF(U441&lt;-0.05,"Y","N")</f>
        <v>N</v>
      </c>
      <c r="W441" s="49">
        <f>IF(T441=0,0,(O441-T441)/T441)</f>
        <v>-3.9285714285714445E-2</v>
      </c>
      <c r="X441" s="2" t="str">
        <f>IF(W441&lt;-0.05,"Y","N")</f>
        <v>N</v>
      </c>
      <c r="Y441" s="2" t="str">
        <f>IF(AND(V441="Y",X441="Y"),"Y","N")</f>
        <v>N</v>
      </c>
      <c r="Z441" s="51">
        <f>ROUNDUP(T441*0.95,2)</f>
        <v>18.62</v>
      </c>
      <c r="AC441" s="25"/>
      <c r="AE441" s="25"/>
    </row>
    <row r="442" spans="1:31">
      <c r="A442" s="34" t="s">
        <v>477</v>
      </c>
      <c r="B442" s="41">
        <v>6006555</v>
      </c>
      <c r="C442" s="41">
        <v>145478</v>
      </c>
      <c r="D442" s="41">
        <v>23</v>
      </c>
      <c r="E442" s="2">
        <v>0</v>
      </c>
      <c r="F442" s="2">
        <f>$F$5</f>
        <v>0.71220000000000006</v>
      </c>
      <c r="G442" s="2">
        <v>0</v>
      </c>
      <c r="H442" s="2">
        <f>$H$5</f>
        <v>3.79</v>
      </c>
      <c r="I442" s="2">
        <f>$I$5</f>
        <v>3.8489599999999999</v>
      </c>
      <c r="J442" s="2">
        <f>ROUND(F442*G442*(H442/I442),5)</f>
        <v>0</v>
      </c>
      <c r="K442" s="2">
        <v>3.0172099999999999</v>
      </c>
      <c r="L442" s="2">
        <f>IF($J442=0,$K442,IF($K442=0,$J442,IF($J442&lt;$K442,$J442,ROUND(($J442*$L$5)+($K442*$L$4),5))))</f>
        <v>3.0172099999999999</v>
      </c>
      <c r="M442" s="49">
        <f>IFERROR(E442/L442,0)</f>
        <v>0</v>
      </c>
      <c r="N442" s="38">
        <f>ROUNDDOWN(M442,2)</f>
        <v>0</v>
      </c>
      <c r="O442" s="50">
        <v>0</v>
      </c>
      <c r="P442" s="51">
        <f>IF(Y442="Y",Z442,O442)</f>
        <v>0</v>
      </c>
      <c r="Q442" s="25"/>
      <c r="S442" s="50">
        <v>38.08</v>
      </c>
      <c r="T442" s="50">
        <v>38.68</v>
      </c>
      <c r="U442" s="49">
        <f>IFERROR((T442-S442)/S442,0)</f>
        <v>1.5756302521008441E-2</v>
      </c>
      <c r="V442" s="2" t="str">
        <f>IF(U442&lt;-0.05,"Y","N")</f>
        <v>N</v>
      </c>
      <c r="W442" s="49">
        <f>IF(T442=0,0,(O442-T442)/T442)</f>
        <v>-1</v>
      </c>
      <c r="X442" s="2" t="str">
        <f>IF(W442&lt;-0.05,"Y","N")</f>
        <v>Y</v>
      </c>
      <c r="Y442" s="2" t="str">
        <f>IF(AND(V442="Y",X442="Y"),"Y","N")</f>
        <v>N</v>
      </c>
      <c r="Z442" s="51">
        <f>ROUNDUP(T442*0.95,2)</f>
        <v>36.75</v>
      </c>
      <c r="AC442" s="25"/>
      <c r="AE442" s="25"/>
    </row>
    <row r="443" spans="1:31">
      <c r="A443" s="34" t="s">
        <v>478</v>
      </c>
      <c r="B443" s="41">
        <v>6006571</v>
      </c>
      <c r="C443" s="41">
        <v>145329</v>
      </c>
      <c r="D443" s="41">
        <v>0</v>
      </c>
      <c r="E443" s="2">
        <v>3.0536300000000001</v>
      </c>
      <c r="F443" s="2">
        <f>$F$5</f>
        <v>0.71220000000000006</v>
      </c>
      <c r="G443" s="2">
        <v>5.3385699999999998</v>
      </c>
      <c r="H443" s="2">
        <f>$H$5</f>
        <v>3.79</v>
      </c>
      <c r="I443" s="2">
        <f>$I$5</f>
        <v>3.8489599999999999</v>
      </c>
      <c r="J443" s="2">
        <f>ROUND(F443*G443*(H443/I443),5)</f>
        <v>3.7438899999999999</v>
      </c>
      <c r="K443" s="2">
        <v>3.6216900000000001</v>
      </c>
      <c r="L443" s="2">
        <f>IF($J443=0,$K443,IF($K443=0,$J443,IF($J443&lt;$K443,$J443,ROUND(($J443*$L$5)+($K443*$L$4),5))))</f>
        <v>3.7438899999999999</v>
      </c>
      <c r="M443" s="49">
        <f>IFERROR(E443/L443,0)</f>
        <v>0.81563026691489338</v>
      </c>
      <c r="N443" s="38">
        <f>ROUNDDOWN(M443,2)</f>
        <v>0.81</v>
      </c>
      <c r="O443" s="50">
        <v>17.29</v>
      </c>
      <c r="P443" s="51">
        <f>IF(Y443="Y",Z443,O443)</f>
        <v>17.29</v>
      </c>
      <c r="Q443" s="25"/>
      <c r="S443" s="50">
        <v>13.549999999999999</v>
      </c>
      <c r="T443" s="50">
        <v>13.51</v>
      </c>
      <c r="U443" s="49">
        <f>IFERROR((T443-S443)/S443,0)</f>
        <v>-2.9520295202951404E-3</v>
      </c>
      <c r="V443" s="2" t="str">
        <f>IF(U443&lt;-0.05,"Y","N")</f>
        <v>N</v>
      </c>
      <c r="W443" s="49">
        <f>IF(T443=0,0,(O443-T443)/T443)</f>
        <v>0.27979274611398958</v>
      </c>
      <c r="X443" s="2" t="str">
        <f>IF(W443&lt;-0.05,"Y","N")</f>
        <v>N</v>
      </c>
      <c r="Y443" s="2" t="str">
        <f>IF(AND(V443="Y",X443="Y"),"Y","N")</f>
        <v>N</v>
      </c>
      <c r="Z443" s="51">
        <f>ROUNDUP(T443*0.95,2)</f>
        <v>12.84</v>
      </c>
      <c r="AC443" s="25"/>
      <c r="AE443" s="25"/>
    </row>
    <row r="444" spans="1:31">
      <c r="A444" s="52" t="s">
        <v>479</v>
      </c>
      <c r="B444" s="53">
        <v>6006605</v>
      </c>
      <c r="C444" s="53" t="s">
        <v>480</v>
      </c>
      <c r="D444" s="53">
        <v>0</v>
      </c>
      <c r="E444" s="54">
        <v>2.05897</v>
      </c>
      <c r="F444" s="54">
        <f>$F$5</f>
        <v>0.71220000000000006</v>
      </c>
      <c r="G444" s="54">
        <v>3.9005399999999999</v>
      </c>
      <c r="H444" s="54">
        <f>$H$5</f>
        <v>3.79</v>
      </c>
      <c r="I444" s="54">
        <f>$I$5</f>
        <v>3.8489599999999999</v>
      </c>
      <c r="J444" s="54">
        <f>ROUND(F444*G444*(H444/I444),5)</f>
        <v>2.7354099999999999</v>
      </c>
      <c r="K444" s="54">
        <v>2.5972900000000001</v>
      </c>
      <c r="L444" s="54">
        <f>IF($J444=0,$K444,IF($K444=0,$J444,IF($J444&lt;$K444,$J444,ROUND(($J444*$L$5)+($K444*$L$4),5))))</f>
        <v>2.7354099999999999</v>
      </c>
      <c r="M444" s="55">
        <f>IFERROR(E444/L444,0)</f>
        <v>0.7527098314329479</v>
      </c>
      <c r="N444" s="56">
        <f>ROUNDDOWN(M444,2)</f>
        <v>0.75</v>
      </c>
      <c r="O444" s="57">
        <v>12.76</v>
      </c>
      <c r="P444" s="58">
        <f>IF(Y444="Y",Z444,O444)</f>
        <v>24.490000000000002</v>
      </c>
      <c r="Q444" s="25"/>
      <c r="S444" s="57">
        <v>28.38</v>
      </c>
      <c r="T444" s="57">
        <v>25.77</v>
      </c>
      <c r="U444" s="55">
        <f>IFERROR((T444-S444)/S444,0)</f>
        <v>-9.1966173361522185E-2</v>
      </c>
      <c r="V444" s="54" t="str">
        <f>IF(U444&lt;-0.05,"Y","N")</f>
        <v>Y</v>
      </c>
      <c r="W444" s="55">
        <f>IF(T444=0,0,(O444-T444)/T444)</f>
        <v>-0.50485060147458283</v>
      </c>
      <c r="X444" s="54" t="str">
        <f>IF(W444&lt;-0.05,"Y","N")</f>
        <v>Y</v>
      </c>
      <c r="Y444" s="54" t="str">
        <f>IF(AND(V444="Y",X444="Y"),"Y","N")</f>
        <v>Y</v>
      </c>
      <c r="Z444" s="58">
        <f>ROUNDUP(T444*0.95,2)</f>
        <v>24.490000000000002</v>
      </c>
      <c r="AC444" s="25"/>
      <c r="AE444" s="25"/>
    </row>
    <row r="445" spans="1:31">
      <c r="A445" s="42" t="s">
        <v>481</v>
      </c>
      <c r="B445" s="43">
        <v>6000210</v>
      </c>
      <c r="C445" s="43">
        <v>145243</v>
      </c>
      <c r="D445" s="43">
        <v>0</v>
      </c>
      <c r="E445" s="44">
        <v>3.2401599999999999</v>
      </c>
      <c r="F445" s="44">
        <f>$F$5</f>
        <v>0.71220000000000006</v>
      </c>
      <c r="G445" s="44">
        <v>4.5440199999999997</v>
      </c>
      <c r="H445" s="44">
        <f>$H$5</f>
        <v>3.79</v>
      </c>
      <c r="I445" s="44">
        <f>$I$5</f>
        <v>3.8489599999999999</v>
      </c>
      <c r="J445" s="44">
        <f>ROUND(F445*G445*(H445/I445),5)</f>
        <v>3.18668</v>
      </c>
      <c r="K445" s="44">
        <v>3.3640599999999998</v>
      </c>
      <c r="L445" s="44">
        <f>IF($J445=0,$K445,IF($K445=0,$J445,IF($J445&lt;$K445,$J445,ROUND(($J445*$L$5)+($K445*$L$4),5))))</f>
        <v>3.18668</v>
      </c>
      <c r="M445" s="45">
        <f>IFERROR(E445/L445,0)</f>
        <v>1.0167823565591776</v>
      </c>
      <c r="N445" s="46">
        <f>ROUNDDOWN(M445,2)</f>
        <v>1.01</v>
      </c>
      <c r="O445" s="47">
        <v>31.53</v>
      </c>
      <c r="P445" s="48">
        <f>IF(Y445="Y",Z445,O445)</f>
        <v>31.53</v>
      </c>
      <c r="Q445" s="25"/>
      <c r="S445" s="47">
        <v>36.590000000000003</v>
      </c>
      <c r="T445" s="47">
        <v>37.04</v>
      </c>
      <c r="U445" s="45">
        <f>IFERROR((T445-S445)/S445,0)</f>
        <v>1.2298442197321555E-2</v>
      </c>
      <c r="V445" s="44" t="str">
        <f>IF(U445&lt;-0.05,"Y","N")</f>
        <v>N</v>
      </c>
      <c r="W445" s="45">
        <f>IF(T445=0,0,(O445-T445)/T445)</f>
        <v>-0.14875809935205178</v>
      </c>
      <c r="X445" s="44" t="str">
        <f>IF(W445&lt;-0.05,"Y","N")</f>
        <v>Y</v>
      </c>
      <c r="Y445" s="44" t="str">
        <f>IF(AND(V445="Y",X445="Y"),"Y","N")</f>
        <v>N</v>
      </c>
      <c r="Z445" s="48">
        <f>ROUNDUP(T445*0.95,2)</f>
        <v>35.19</v>
      </c>
      <c r="AC445" s="25"/>
      <c r="AE445" s="25"/>
    </row>
    <row r="446" spans="1:31">
      <c r="A446" s="34" t="s">
        <v>482</v>
      </c>
      <c r="B446" s="41">
        <v>6006670</v>
      </c>
      <c r="C446" s="41">
        <v>145312</v>
      </c>
      <c r="D446" s="41">
        <v>0</v>
      </c>
      <c r="E446" s="2">
        <v>2.90198</v>
      </c>
      <c r="F446" s="2">
        <f>$F$5</f>
        <v>0.71220000000000006</v>
      </c>
      <c r="G446" s="2">
        <v>4.2143800000000002</v>
      </c>
      <c r="H446" s="2">
        <f>$H$5</f>
        <v>3.79</v>
      </c>
      <c r="I446" s="2">
        <f>$I$5</f>
        <v>3.8489599999999999</v>
      </c>
      <c r="J446" s="2">
        <f>ROUND(F446*G446*(H446/I446),5)</f>
        <v>2.9554999999999998</v>
      </c>
      <c r="K446" s="2">
        <v>3.2452999999999999</v>
      </c>
      <c r="L446" s="2">
        <f>IF($J446=0,$K446,IF($K446=0,$J446,IF($J446&lt;$K446,$J446,ROUND(($J446*$L$5)+($K446*$L$4),5))))</f>
        <v>2.9554999999999998</v>
      </c>
      <c r="M446" s="49">
        <f>IFERROR(E446/L446,0)</f>
        <v>0.98189138893588235</v>
      </c>
      <c r="N446" s="38">
        <f>ROUNDDOWN(M446,2)</f>
        <v>0.98</v>
      </c>
      <c r="O446" s="50">
        <v>29.68</v>
      </c>
      <c r="P446" s="51">
        <f>IF(Y446="Y",Z446,O446)</f>
        <v>29.68</v>
      </c>
      <c r="Q446" s="25"/>
      <c r="S446" s="50">
        <v>22.69</v>
      </c>
      <c r="T446" s="50">
        <v>26.42</v>
      </c>
      <c r="U446" s="49">
        <f>IFERROR((T446-S446)/S446,0)</f>
        <v>0.16438959894226532</v>
      </c>
      <c r="V446" s="2" t="str">
        <f>IF(U446&lt;-0.05,"Y","N")</f>
        <v>N</v>
      </c>
      <c r="W446" s="49">
        <f>IF(T446=0,0,(O446-T446)/T446)</f>
        <v>0.12339137017411043</v>
      </c>
      <c r="X446" s="2" t="str">
        <f>IF(W446&lt;-0.05,"Y","N")</f>
        <v>N</v>
      </c>
      <c r="Y446" s="2" t="str">
        <f>IF(AND(V446="Y",X446="Y"),"Y","N")</f>
        <v>N</v>
      </c>
      <c r="Z446" s="51">
        <f>ROUNDUP(T446*0.95,2)</f>
        <v>25.1</v>
      </c>
      <c r="AC446" s="25"/>
      <c r="AE446" s="25"/>
    </row>
    <row r="447" spans="1:31">
      <c r="A447" s="34" t="s">
        <v>483</v>
      </c>
      <c r="B447" s="41">
        <v>6006696</v>
      </c>
      <c r="C447" s="41">
        <v>145974</v>
      </c>
      <c r="D447" s="41">
        <v>0</v>
      </c>
      <c r="E447" s="2">
        <v>3.9568400000000001</v>
      </c>
      <c r="F447" s="2">
        <f>$F$5</f>
        <v>0.71220000000000006</v>
      </c>
      <c r="G447" s="2">
        <v>4.13591</v>
      </c>
      <c r="H447" s="2">
        <f>$H$5</f>
        <v>3.79</v>
      </c>
      <c r="I447" s="2">
        <f>$I$5</f>
        <v>3.8489599999999999</v>
      </c>
      <c r="J447" s="2">
        <f>ROUND(F447*G447*(H447/I447),5)</f>
        <v>2.9004699999999999</v>
      </c>
      <c r="K447" s="2">
        <v>3.11232</v>
      </c>
      <c r="L447" s="2">
        <f>IF($J447=0,$K447,IF($K447=0,$J447,IF($J447&lt;$K447,$J447,ROUND(($J447*$L$5)+($K447*$L$4),5))))</f>
        <v>2.9004699999999999</v>
      </c>
      <c r="M447" s="49">
        <f>IFERROR(E447/L447,0)</f>
        <v>1.3642064906722016</v>
      </c>
      <c r="N447" s="38">
        <f>ROUNDDOWN(M447,2)</f>
        <v>1.36</v>
      </c>
      <c r="O447" s="50">
        <v>38.68</v>
      </c>
      <c r="P447" s="51">
        <f>IF(Y447="Y",Z447,O447)</f>
        <v>38.68</v>
      </c>
      <c r="Q447" s="25"/>
      <c r="S447" s="50">
        <v>38.68</v>
      </c>
      <c r="T447" s="50">
        <v>38.68</v>
      </c>
      <c r="U447" s="49">
        <f>IFERROR((T447-S447)/S447,0)</f>
        <v>0</v>
      </c>
      <c r="V447" s="2" t="str">
        <f>IF(U447&lt;-0.05,"Y","N")</f>
        <v>N</v>
      </c>
      <c r="W447" s="49">
        <f>IF(T447=0,0,(O447-T447)/T447)</f>
        <v>0</v>
      </c>
      <c r="X447" s="2" t="str">
        <f>IF(W447&lt;-0.05,"Y","N")</f>
        <v>N</v>
      </c>
      <c r="Y447" s="2" t="str">
        <f>IF(AND(V447="Y",X447="Y"),"Y","N")</f>
        <v>N</v>
      </c>
      <c r="Z447" s="51">
        <f>ROUNDUP(T447*0.95,2)</f>
        <v>36.75</v>
      </c>
      <c r="AC447" s="25"/>
      <c r="AE447" s="25"/>
    </row>
    <row r="448" spans="1:31">
      <c r="A448" s="34" t="s">
        <v>484</v>
      </c>
      <c r="B448" s="41">
        <v>6006720</v>
      </c>
      <c r="C448" s="41">
        <v>145458</v>
      </c>
      <c r="D448" s="41">
        <v>0</v>
      </c>
      <c r="E448" s="2">
        <v>3.9803199999999999</v>
      </c>
      <c r="F448" s="2">
        <f>$F$5</f>
        <v>0.71220000000000006</v>
      </c>
      <c r="G448" s="2">
        <v>4.8365299999999998</v>
      </c>
      <c r="H448" s="2">
        <f>$H$5</f>
        <v>3.79</v>
      </c>
      <c r="I448" s="2">
        <f>$I$5</f>
        <v>3.8489599999999999</v>
      </c>
      <c r="J448" s="2">
        <f>ROUND(F448*G448*(H448/I448),5)</f>
        <v>3.39181</v>
      </c>
      <c r="K448" s="2">
        <v>3.31365</v>
      </c>
      <c r="L448" s="2">
        <f>IF($J448=0,$K448,IF($K448=0,$J448,IF($J448&lt;$K448,$J448,ROUND(($J448*$L$5)+($K448*$L$4),5))))</f>
        <v>3.39181</v>
      </c>
      <c r="M448" s="49">
        <f>IFERROR(E448/L448,0)</f>
        <v>1.1735091293439195</v>
      </c>
      <c r="N448" s="38">
        <f>ROUNDDOWN(M448,2)</f>
        <v>1.17</v>
      </c>
      <c r="O448" s="50">
        <v>37.49</v>
      </c>
      <c r="P448" s="51">
        <f>IF(Y448="Y",Z448,O448)</f>
        <v>37.49</v>
      </c>
      <c r="Q448" s="25"/>
      <c r="S448" s="50">
        <v>37.93</v>
      </c>
      <c r="T448" s="50">
        <v>38.08</v>
      </c>
      <c r="U448" s="49">
        <f>IFERROR((T448-S448)/S448,0)</f>
        <v>3.9546533087265641E-3</v>
      </c>
      <c r="V448" s="2" t="str">
        <f>IF(U448&lt;-0.05,"Y","N")</f>
        <v>N</v>
      </c>
      <c r="W448" s="49">
        <f>IF(T448=0,0,(O448-T448)/T448)</f>
        <v>-1.54936974789915E-2</v>
      </c>
      <c r="X448" s="2" t="str">
        <f>IF(W448&lt;-0.05,"Y","N")</f>
        <v>N</v>
      </c>
      <c r="Y448" s="2" t="str">
        <f>IF(AND(V448="Y",X448="Y"),"Y","N")</f>
        <v>N</v>
      </c>
      <c r="Z448" s="51">
        <f>ROUNDUP(T448*0.95,2)</f>
        <v>36.18</v>
      </c>
      <c r="AC448" s="25"/>
      <c r="AE448" s="25"/>
    </row>
    <row r="449" spans="1:31">
      <c r="A449" s="52" t="s">
        <v>485</v>
      </c>
      <c r="B449" s="53">
        <v>6006779</v>
      </c>
      <c r="C449" s="53">
        <v>145942</v>
      </c>
      <c r="D449" s="53">
        <v>0</v>
      </c>
      <c r="E449" s="54">
        <v>3.4575900000000002</v>
      </c>
      <c r="F449" s="54">
        <f>$F$5</f>
        <v>0.71220000000000006</v>
      </c>
      <c r="G449" s="54">
        <v>5.2786200000000001</v>
      </c>
      <c r="H449" s="54">
        <f>$H$5</f>
        <v>3.79</v>
      </c>
      <c r="I449" s="54">
        <f>$I$5</f>
        <v>3.8489599999999999</v>
      </c>
      <c r="J449" s="54">
        <f>ROUND(F449*G449*(H449/I449),5)</f>
        <v>3.7018399999999998</v>
      </c>
      <c r="K449" s="54">
        <v>3.8345799999999999</v>
      </c>
      <c r="L449" s="54">
        <f>IF($J449=0,$K449,IF($K449=0,$J449,IF($J449&lt;$K449,$J449,ROUND(($J449*$L$5)+($K449*$L$4),5))))</f>
        <v>3.7018399999999998</v>
      </c>
      <c r="M449" s="55">
        <f>IFERROR(E449/L449,0)</f>
        <v>0.93401929851101084</v>
      </c>
      <c r="N449" s="56">
        <f>ROUNDDOWN(M449,2)</f>
        <v>0.93</v>
      </c>
      <c r="O449" s="57">
        <v>26.42</v>
      </c>
      <c r="P449" s="58">
        <f>IF(Y449="Y",Z449,O449)</f>
        <v>26.42</v>
      </c>
      <c r="Q449" s="25"/>
      <c r="S449" s="57">
        <v>23.46</v>
      </c>
      <c r="T449" s="57">
        <v>30.98</v>
      </c>
      <c r="U449" s="55">
        <f>IFERROR((T449-S449)/S449,0)</f>
        <v>0.32054560954816708</v>
      </c>
      <c r="V449" s="54" t="str">
        <f>IF(U449&lt;-0.05,"Y","N")</f>
        <v>N</v>
      </c>
      <c r="W449" s="55">
        <f>IF(T449=0,0,(O449-T449)/T449)</f>
        <v>-0.14719173660426077</v>
      </c>
      <c r="X449" s="54" t="str">
        <f>IF(W449&lt;-0.05,"Y","N")</f>
        <v>Y</v>
      </c>
      <c r="Y449" s="54" t="str">
        <f>IF(AND(V449="Y",X449="Y"),"Y","N")</f>
        <v>N</v>
      </c>
      <c r="Z449" s="58">
        <f>ROUNDUP(T449*0.95,2)</f>
        <v>29.44</v>
      </c>
      <c r="AC449" s="25"/>
      <c r="AE449" s="25"/>
    </row>
    <row r="450" spans="1:31">
      <c r="A450" s="42" t="s">
        <v>486</v>
      </c>
      <c r="B450" s="43">
        <v>6006795</v>
      </c>
      <c r="C450" s="43">
        <v>145714</v>
      </c>
      <c r="D450" s="43">
        <v>0</v>
      </c>
      <c r="E450" s="44">
        <v>2.5527000000000002</v>
      </c>
      <c r="F450" s="44">
        <f>$F$5</f>
        <v>0.71220000000000006</v>
      </c>
      <c r="G450" s="44">
        <v>4.4882999999999997</v>
      </c>
      <c r="H450" s="44">
        <f>$H$5</f>
        <v>3.79</v>
      </c>
      <c r="I450" s="44">
        <f>$I$5</f>
        <v>3.8489599999999999</v>
      </c>
      <c r="J450" s="44">
        <f>ROUND(F450*G450*(H450/I450),5)</f>
        <v>3.1476000000000002</v>
      </c>
      <c r="K450" s="44">
        <v>2.8604799999999999</v>
      </c>
      <c r="L450" s="44">
        <f>IF($J450=0,$K450,IF($K450=0,$J450,IF($J450&lt;$K450,$J450,ROUND(($J450*$L$5)+($K450*$L$4),5))))</f>
        <v>3.1476000000000002</v>
      </c>
      <c r="M450" s="45">
        <f>IFERROR(E450/L450,0)</f>
        <v>0.81099885627144497</v>
      </c>
      <c r="N450" s="46">
        <f>ROUNDDOWN(M450,2)</f>
        <v>0.81</v>
      </c>
      <c r="O450" s="47">
        <v>17.29</v>
      </c>
      <c r="P450" s="48">
        <f>IF(Y450="Y",Z450,O450)</f>
        <v>17.29</v>
      </c>
      <c r="Q450" s="25"/>
      <c r="S450" s="47">
        <v>20.37</v>
      </c>
      <c r="T450" s="47">
        <v>22.69</v>
      </c>
      <c r="U450" s="45">
        <f>IFERROR((T450-S450)/S450,0)</f>
        <v>0.11389297987236133</v>
      </c>
      <c r="V450" s="44" t="str">
        <f>IF(U450&lt;-0.05,"Y","N")</f>
        <v>N</v>
      </c>
      <c r="W450" s="45">
        <f>IF(T450=0,0,(O450-T450)/T450)</f>
        <v>-0.23799030409872199</v>
      </c>
      <c r="X450" s="44" t="str">
        <f>IF(W450&lt;-0.05,"Y","N")</f>
        <v>Y</v>
      </c>
      <c r="Y450" s="44" t="str">
        <f>IF(AND(V450="Y",X450="Y"),"Y","N")</f>
        <v>N</v>
      </c>
      <c r="Z450" s="48">
        <f>ROUNDUP(T450*0.95,2)</f>
        <v>21.560000000000002</v>
      </c>
      <c r="AC450" s="25"/>
      <c r="AE450" s="25"/>
    </row>
    <row r="451" spans="1:31">
      <c r="A451" s="34" t="s">
        <v>487</v>
      </c>
      <c r="B451" s="41">
        <v>6003487</v>
      </c>
      <c r="C451" s="41">
        <v>145376</v>
      </c>
      <c r="D451" s="41">
        <v>0</v>
      </c>
      <c r="E451" s="2">
        <v>3.1454</v>
      </c>
      <c r="F451" s="2">
        <f>$F$5</f>
        <v>0.71220000000000006</v>
      </c>
      <c r="G451" s="2">
        <v>3.7162099999999998</v>
      </c>
      <c r="H451" s="2">
        <f>$H$5</f>
        <v>3.79</v>
      </c>
      <c r="I451" s="2">
        <f>$I$5</f>
        <v>3.8489599999999999</v>
      </c>
      <c r="J451" s="2">
        <f>ROUND(F451*G451*(H451/I451),5)</f>
        <v>2.6061399999999999</v>
      </c>
      <c r="K451" s="2">
        <v>2.88618</v>
      </c>
      <c r="L451" s="2">
        <f>IF($J451=0,$K451,IF($K451=0,$J451,IF($J451&lt;$K451,$J451,ROUND(($J451*$L$5)+($K451*$L$4),5))))</f>
        <v>2.6061399999999999</v>
      </c>
      <c r="M451" s="49">
        <f>IFERROR(E451/L451,0)</f>
        <v>1.2069190450244422</v>
      </c>
      <c r="N451" s="38">
        <f>ROUNDDOWN(M451,2)</f>
        <v>1.2</v>
      </c>
      <c r="O451" s="50">
        <v>37.93</v>
      </c>
      <c r="P451" s="51">
        <f>IF(Y451="Y",Z451,O451)</f>
        <v>37.93</v>
      </c>
      <c r="Q451" s="25"/>
      <c r="S451" s="50">
        <v>33.159999999999997</v>
      </c>
      <c r="T451" s="50">
        <v>35.89</v>
      </c>
      <c r="U451" s="49">
        <f>IFERROR((T451-S451)/S451,0)</f>
        <v>8.2328106151990474E-2</v>
      </c>
      <c r="V451" s="2" t="str">
        <f>IF(U451&lt;-0.05,"Y","N")</f>
        <v>N</v>
      </c>
      <c r="W451" s="49">
        <f>IF(T451=0,0,(O451-T451)/T451)</f>
        <v>5.6840345500139292E-2</v>
      </c>
      <c r="X451" s="2" t="str">
        <f>IF(W451&lt;-0.05,"Y","N")</f>
        <v>N</v>
      </c>
      <c r="Y451" s="2" t="str">
        <f>IF(AND(V451="Y",X451="Y"),"Y","N")</f>
        <v>N</v>
      </c>
      <c r="Z451" s="51">
        <f>ROUNDUP(T451*0.95,2)</f>
        <v>34.1</v>
      </c>
      <c r="AC451" s="25"/>
      <c r="AE451" s="25"/>
    </row>
    <row r="452" spans="1:31">
      <c r="A452" s="34" t="s">
        <v>488</v>
      </c>
      <c r="B452" s="41">
        <v>6006860</v>
      </c>
      <c r="C452" s="41">
        <v>145772</v>
      </c>
      <c r="D452" s="41">
        <v>0</v>
      </c>
      <c r="E452" s="2">
        <v>3.5889899999999999</v>
      </c>
      <c r="F452" s="2">
        <f>$F$5</f>
        <v>0.71220000000000006</v>
      </c>
      <c r="G452" s="2">
        <v>3.6780900000000001</v>
      </c>
      <c r="H452" s="2">
        <f>$H$5</f>
        <v>3.79</v>
      </c>
      <c r="I452" s="2">
        <f>$I$5</f>
        <v>3.8489599999999999</v>
      </c>
      <c r="J452" s="2">
        <f>ROUND(F452*G452*(H452/I452),5)</f>
        <v>2.5794100000000002</v>
      </c>
      <c r="K452" s="2">
        <v>3.1859000000000002</v>
      </c>
      <c r="L452" s="2">
        <f>IF($J452=0,$K452,IF($K452=0,$J452,IF($J452&lt;$K452,$J452,ROUND(($J452*$L$5)+($K452*$L$4),5))))</f>
        <v>2.5794100000000002</v>
      </c>
      <c r="M452" s="49">
        <f>IFERROR(E452/L452,0)</f>
        <v>1.3913995836257127</v>
      </c>
      <c r="N452" s="38">
        <f>ROUNDDOWN(M452,2)</f>
        <v>1.39</v>
      </c>
      <c r="O452" s="50">
        <v>38.68</v>
      </c>
      <c r="P452" s="51">
        <f>IF(Y452="Y",Z452,O452)</f>
        <v>38.68</v>
      </c>
      <c r="Q452" s="25"/>
      <c r="S452" s="50">
        <v>38.68</v>
      </c>
      <c r="T452" s="50">
        <v>38.68</v>
      </c>
      <c r="U452" s="49">
        <f>IFERROR((T452-S452)/S452,0)</f>
        <v>0</v>
      </c>
      <c r="V452" s="2" t="str">
        <f>IF(U452&lt;-0.05,"Y","N")</f>
        <v>N</v>
      </c>
      <c r="W452" s="49">
        <f>IF(T452=0,0,(O452-T452)/T452)</f>
        <v>0</v>
      </c>
      <c r="X452" s="2" t="str">
        <f>IF(W452&lt;-0.05,"Y","N")</f>
        <v>N</v>
      </c>
      <c r="Y452" s="2" t="str">
        <f>IF(AND(V452="Y",X452="Y"),"Y","N")</f>
        <v>N</v>
      </c>
      <c r="Z452" s="51">
        <f>ROUNDUP(T452*0.95,2)</f>
        <v>36.75</v>
      </c>
      <c r="AC452" s="25"/>
      <c r="AE452" s="25"/>
    </row>
    <row r="453" spans="1:31">
      <c r="A453" s="52" t="s">
        <v>489</v>
      </c>
      <c r="B453" s="53">
        <v>6006878</v>
      </c>
      <c r="C453" s="53">
        <v>145649</v>
      </c>
      <c r="D453" s="53">
        <v>0</v>
      </c>
      <c r="E453" s="54">
        <v>3.2716500000000002</v>
      </c>
      <c r="F453" s="54">
        <f>$F$5</f>
        <v>0.71220000000000006</v>
      </c>
      <c r="G453" s="54">
        <v>4.3889800000000001</v>
      </c>
      <c r="H453" s="54">
        <f>$H$5</f>
        <v>3.79</v>
      </c>
      <c r="I453" s="54">
        <f>$I$5</f>
        <v>3.8489599999999999</v>
      </c>
      <c r="J453" s="54">
        <f>ROUND(F453*G453*(H453/I453),5)</f>
        <v>3.07795</v>
      </c>
      <c r="K453" s="54">
        <v>3.1782400000000002</v>
      </c>
      <c r="L453" s="54">
        <f>IF($J453=0,$K453,IF($K453=0,$J453,IF($J453&lt;$K453,$J453,ROUND(($J453*$L$5)+($K453*$L$4),5))))</f>
        <v>3.07795</v>
      </c>
      <c r="M453" s="55">
        <f>IFERROR(E453/L453,0)</f>
        <v>1.0629314966130055</v>
      </c>
      <c r="N453" s="56">
        <f>ROUNDDOWN(M453,2)</f>
        <v>1.06</v>
      </c>
      <c r="O453" s="57">
        <v>34.26</v>
      </c>
      <c r="P453" s="58">
        <f>IF(Y453="Y",Z453,O453)</f>
        <v>34.26</v>
      </c>
      <c r="Q453" s="25"/>
      <c r="S453" s="57">
        <v>37.49</v>
      </c>
      <c r="T453" s="57">
        <v>33.71</v>
      </c>
      <c r="U453" s="55">
        <f>IFERROR((T453-S453)/S453,0)</f>
        <v>-0.10082688716991201</v>
      </c>
      <c r="V453" s="54" t="str">
        <f>IF(U453&lt;-0.05,"Y","N")</f>
        <v>Y</v>
      </c>
      <c r="W453" s="55">
        <f>IF(T453=0,0,(O453-T453)/T453)</f>
        <v>1.631563334322151E-2</v>
      </c>
      <c r="X453" s="54" t="str">
        <f>IF(W453&lt;-0.05,"Y","N")</f>
        <v>N</v>
      </c>
      <c r="Y453" s="54" t="str">
        <f>IF(AND(V453="Y",X453="Y"),"Y","N")</f>
        <v>N</v>
      </c>
      <c r="Z453" s="58">
        <f>ROUNDUP(T453*0.95,2)</f>
        <v>32.03</v>
      </c>
      <c r="AC453" s="25"/>
      <c r="AE453" s="25"/>
    </row>
    <row r="454" spans="1:31">
      <c r="A454" s="42" t="s">
        <v>490</v>
      </c>
      <c r="B454" s="43">
        <v>6009989</v>
      </c>
      <c r="C454" s="43">
        <v>145476</v>
      </c>
      <c r="D454" s="43">
        <v>0</v>
      </c>
      <c r="E454" s="44">
        <v>4.2674000000000003</v>
      </c>
      <c r="F454" s="44">
        <f>$F$5</f>
        <v>0.71220000000000006</v>
      </c>
      <c r="G454" s="44">
        <v>3.8677899999999998</v>
      </c>
      <c r="H454" s="44">
        <f>$H$5</f>
        <v>3.79</v>
      </c>
      <c r="I454" s="44">
        <f>$I$5</f>
        <v>3.8489599999999999</v>
      </c>
      <c r="J454" s="44">
        <f>ROUND(F454*G454*(H454/I454),5)</f>
        <v>2.71244</v>
      </c>
      <c r="K454" s="44">
        <v>3.1122100000000001</v>
      </c>
      <c r="L454" s="44">
        <f>IF($J454=0,$K454,IF($K454=0,$J454,IF($J454&lt;$K454,$J454,ROUND(($J454*$L$5)+($K454*$L$4),5))))</f>
        <v>2.71244</v>
      </c>
      <c r="M454" s="45">
        <f>IFERROR(E454/L454,0)</f>
        <v>1.5732698234799665</v>
      </c>
      <c r="N454" s="46">
        <f>ROUNDDOWN(M454,2)</f>
        <v>1.57</v>
      </c>
      <c r="O454" s="47">
        <v>38.68</v>
      </c>
      <c r="P454" s="48">
        <f>IF(Y454="Y",Z454,O454)</f>
        <v>38.68</v>
      </c>
      <c r="Q454" s="25"/>
      <c r="S454" s="47">
        <v>38.68</v>
      </c>
      <c r="T454" s="47">
        <v>38.68</v>
      </c>
      <c r="U454" s="45">
        <f>IFERROR((T454-S454)/S454,0)</f>
        <v>0</v>
      </c>
      <c r="V454" s="44" t="str">
        <f>IF(U454&lt;-0.05,"Y","N")</f>
        <v>N</v>
      </c>
      <c r="W454" s="45">
        <f>IF(T454=0,0,(O454-T454)/T454)</f>
        <v>0</v>
      </c>
      <c r="X454" s="44" t="str">
        <f>IF(W454&lt;-0.05,"Y","N")</f>
        <v>N</v>
      </c>
      <c r="Y454" s="44" t="str">
        <f>IF(AND(V454="Y",X454="Y"),"Y","N")</f>
        <v>N</v>
      </c>
      <c r="Z454" s="48">
        <f>ROUNDUP(T454*0.95,2)</f>
        <v>36.75</v>
      </c>
      <c r="AC454" s="25"/>
      <c r="AE454" s="25"/>
    </row>
    <row r="455" spans="1:31">
      <c r="A455" s="34" t="s">
        <v>491</v>
      </c>
      <c r="B455" s="41">
        <v>6006985</v>
      </c>
      <c r="C455" s="41">
        <v>145426</v>
      </c>
      <c r="D455" s="41">
        <v>0</v>
      </c>
      <c r="E455" s="2">
        <v>3.6310699999999998</v>
      </c>
      <c r="F455" s="2">
        <f>$F$5</f>
        <v>0.71220000000000006</v>
      </c>
      <c r="G455" s="2">
        <v>4.7689000000000004</v>
      </c>
      <c r="H455" s="2">
        <f>$H$5</f>
        <v>3.79</v>
      </c>
      <c r="I455" s="2">
        <f>$I$5</f>
        <v>3.8489599999999999</v>
      </c>
      <c r="J455" s="2">
        <f>ROUND(F455*G455*(H455/I455),5)</f>
        <v>3.3443800000000001</v>
      </c>
      <c r="K455" s="2">
        <v>3.36185</v>
      </c>
      <c r="L455" s="2">
        <f>IF($J455=0,$K455,IF($K455=0,$J455,IF($J455&lt;$K455,$J455,ROUND(($J455*$L$5)+($K455*$L$4),5))))</f>
        <v>3.3443800000000001</v>
      </c>
      <c r="M455" s="49">
        <f>IFERROR(E455/L455,0)</f>
        <v>1.0857229142621352</v>
      </c>
      <c r="N455" s="38">
        <f>ROUNDDOWN(M455,2)</f>
        <v>1.08</v>
      </c>
      <c r="O455" s="50">
        <v>35.35</v>
      </c>
      <c r="P455" s="51">
        <f>IF(Y455="Y",Z455,O455)</f>
        <v>35.35</v>
      </c>
      <c r="Q455" s="25"/>
      <c r="S455" s="50">
        <v>36.89</v>
      </c>
      <c r="T455" s="50">
        <v>36.590000000000003</v>
      </c>
      <c r="U455" s="49">
        <f>IFERROR((T455-S455)/S455,0)</f>
        <v>-8.1322851721332915E-3</v>
      </c>
      <c r="V455" s="2" t="str">
        <f>IF(U455&lt;-0.05,"Y","N")</f>
        <v>N</v>
      </c>
      <c r="W455" s="49">
        <f>IF(T455=0,0,(O455-T455)/T455)</f>
        <v>-3.3889040721508661E-2</v>
      </c>
      <c r="X455" s="2" t="str">
        <f>IF(W455&lt;-0.05,"Y","N")</f>
        <v>N</v>
      </c>
      <c r="Y455" s="2" t="str">
        <f>IF(AND(V455="Y",X455="Y"),"Y","N")</f>
        <v>N</v>
      </c>
      <c r="Z455" s="51">
        <f>ROUNDUP(T455*0.95,2)</f>
        <v>34.769999999999996</v>
      </c>
      <c r="AC455" s="25"/>
      <c r="AE455" s="25"/>
    </row>
    <row r="456" spans="1:31">
      <c r="A456" s="34" t="s">
        <v>492</v>
      </c>
      <c r="B456" s="41">
        <v>6007041</v>
      </c>
      <c r="C456" s="41">
        <v>145751</v>
      </c>
      <c r="D456" s="41">
        <v>0</v>
      </c>
      <c r="E456" s="2">
        <v>3.2620200000000001</v>
      </c>
      <c r="F456" s="2">
        <f>$F$5</f>
        <v>0.71220000000000006</v>
      </c>
      <c r="G456" s="2">
        <v>4.7828499999999998</v>
      </c>
      <c r="H456" s="2">
        <f>$H$5</f>
        <v>3.79</v>
      </c>
      <c r="I456" s="2">
        <f>$I$5</f>
        <v>3.8489599999999999</v>
      </c>
      <c r="J456" s="2">
        <f>ROUND(F456*G456*(H456/I456),5)</f>
        <v>3.3541699999999999</v>
      </c>
      <c r="K456" s="2">
        <v>3.5473400000000002</v>
      </c>
      <c r="L456" s="2">
        <f>IF($J456=0,$K456,IF($K456=0,$J456,IF($J456&lt;$K456,$J456,ROUND(($J456*$L$5)+($K456*$L$4),5))))</f>
        <v>3.3541699999999999</v>
      </c>
      <c r="M456" s="49">
        <f>IFERROR(E456/L456,0)</f>
        <v>0.9725267353771575</v>
      </c>
      <c r="N456" s="38">
        <f>ROUNDDOWN(M456,2)</f>
        <v>0.97</v>
      </c>
      <c r="O456" s="50">
        <v>29.03</v>
      </c>
      <c r="P456" s="51">
        <f>IF(Y456="Y",Z456,O456)</f>
        <v>32.549999999999997</v>
      </c>
      <c r="Q456" s="25"/>
      <c r="S456" s="50">
        <v>37.04</v>
      </c>
      <c r="T456" s="50">
        <v>34.26</v>
      </c>
      <c r="U456" s="49">
        <f>IFERROR((T456-S456)/S456,0)</f>
        <v>-7.5053995680345612E-2</v>
      </c>
      <c r="V456" s="2" t="str">
        <f>IF(U456&lt;-0.05,"Y","N")</f>
        <v>Y</v>
      </c>
      <c r="W456" s="49">
        <f>IF(T456=0,0,(O456-T456)/T456)</f>
        <v>-0.15265615878575589</v>
      </c>
      <c r="X456" s="2" t="str">
        <f>IF(W456&lt;-0.05,"Y","N")</f>
        <v>Y</v>
      </c>
      <c r="Y456" s="2" t="str">
        <f>IF(AND(V456="Y",X456="Y"),"Y","N")</f>
        <v>Y</v>
      </c>
      <c r="Z456" s="51">
        <f>ROUNDUP(T456*0.95,2)</f>
        <v>32.549999999999997</v>
      </c>
      <c r="AC456" s="25"/>
      <c r="AE456" s="25"/>
    </row>
    <row r="457" spans="1:31">
      <c r="A457" s="34" t="s">
        <v>493</v>
      </c>
      <c r="B457" s="41">
        <v>6002109</v>
      </c>
      <c r="C457" s="41">
        <v>145584</v>
      </c>
      <c r="D457" s="41">
        <v>0</v>
      </c>
      <c r="E457" s="2">
        <v>2.3767399999999999</v>
      </c>
      <c r="F457" s="2">
        <f>$F$5</f>
        <v>0.71220000000000006</v>
      </c>
      <c r="G457" s="2">
        <v>3.6584599999999998</v>
      </c>
      <c r="H457" s="2">
        <f>$H$5</f>
        <v>3.79</v>
      </c>
      <c r="I457" s="2">
        <f>$I$5</f>
        <v>3.8489599999999999</v>
      </c>
      <c r="J457" s="2">
        <f>ROUND(F457*G457*(H457/I457),5)</f>
        <v>2.5656400000000001</v>
      </c>
      <c r="K457" s="2">
        <v>2.6519200000000001</v>
      </c>
      <c r="L457" s="2">
        <f>IF($J457=0,$K457,IF($K457=0,$J457,IF($J457&lt;$K457,$J457,ROUND(($J457*$L$5)+($K457*$L$4),5))))</f>
        <v>2.5656400000000001</v>
      </c>
      <c r="M457" s="49">
        <f>IFERROR(E457/L457,0)</f>
        <v>0.9263731466612618</v>
      </c>
      <c r="N457" s="38">
        <f>ROUNDDOWN(M457,2)</f>
        <v>0.92</v>
      </c>
      <c r="O457" s="50">
        <v>25.77</v>
      </c>
      <c r="P457" s="51">
        <f>IF(Y457="Y",Z457,O457)</f>
        <v>28.82</v>
      </c>
      <c r="Q457" s="25"/>
      <c r="S457" s="50">
        <v>35.89</v>
      </c>
      <c r="T457" s="50">
        <v>30.33</v>
      </c>
      <c r="U457" s="49">
        <f>IFERROR((T457-S457)/S457,0)</f>
        <v>-0.15491780440234054</v>
      </c>
      <c r="V457" s="2" t="str">
        <f>IF(U457&lt;-0.05,"Y","N")</f>
        <v>Y</v>
      </c>
      <c r="W457" s="49">
        <f>IF(T457=0,0,(O457-T457)/T457)</f>
        <v>-0.15034619188921855</v>
      </c>
      <c r="X457" s="2" t="str">
        <f>IF(W457&lt;-0.05,"Y","N")</f>
        <v>Y</v>
      </c>
      <c r="Y457" s="2" t="str">
        <f>IF(AND(V457="Y",X457="Y"),"Y","N")</f>
        <v>Y</v>
      </c>
      <c r="Z457" s="51">
        <f>ROUNDUP(T457*0.95,2)</f>
        <v>28.82</v>
      </c>
      <c r="AC457" s="25"/>
      <c r="AE457" s="25"/>
    </row>
    <row r="458" spans="1:31">
      <c r="A458" s="52" t="s">
        <v>494</v>
      </c>
      <c r="B458" s="53">
        <v>6007843</v>
      </c>
      <c r="C458" s="53">
        <v>145681</v>
      </c>
      <c r="D458" s="53">
        <v>25</v>
      </c>
      <c r="E458" s="54">
        <v>0</v>
      </c>
      <c r="F458" s="54">
        <f>$F$5</f>
        <v>0.71220000000000006</v>
      </c>
      <c r="G458" s="54">
        <v>0</v>
      </c>
      <c r="H458" s="54">
        <f>$H$5</f>
        <v>3.79</v>
      </c>
      <c r="I458" s="54">
        <f>$I$5</f>
        <v>3.8489599999999999</v>
      </c>
      <c r="J458" s="54">
        <f>ROUND(F458*G458*(H458/I458),5)</f>
        <v>0</v>
      </c>
      <c r="K458" s="54">
        <v>3.1510899999999999</v>
      </c>
      <c r="L458" s="54">
        <f>IF($J458=0,$K458,IF($K458=0,$J458,IF($J458&lt;$K458,$J458,ROUND(($J458*$L$5)+($K458*$L$4),5))))</f>
        <v>3.1510899999999999</v>
      </c>
      <c r="M458" s="55">
        <f>IFERROR(E458/L458,0)</f>
        <v>0</v>
      </c>
      <c r="N458" s="56">
        <f>ROUNDDOWN(M458,2)</f>
        <v>0</v>
      </c>
      <c r="O458" s="57">
        <v>0</v>
      </c>
      <c r="P458" s="58">
        <f>IF(Y458="Y",Z458,O458)</f>
        <v>0</v>
      </c>
      <c r="Q458" s="25"/>
      <c r="S458" s="57">
        <v>37.340000000000003</v>
      </c>
      <c r="T458" s="57">
        <v>36.44</v>
      </c>
      <c r="U458" s="55">
        <f>IFERROR((T458-S458)/S458,0)</f>
        <v>-2.4102838778789652E-2</v>
      </c>
      <c r="V458" s="54" t="str">
        <f>IF(U458&lt;-0.05,"Y","N")</f>
        <v>N</v>
      </c>
      <c r="W458" s="55">
        <f>IF(T458=0,0,(O458-T458)/T458)</f>
        <v>-1</v>
      </c>
      <c r="X458" s="54" t="str">
        <f>IF(W458&lt;-0.05,"Y","N")</f>
        <v>Y</v>
      </c>
      <c r="Y458" s="54" t="str">
        <f>IF(AND(V458="Y",X458="Y"),"Y","N")</f>
        <v>N</v>
      </c>
      <c r="Z458" s="58">
        <f>ROUNDUP(T458*0.95,2)</f>
        <v>34.619999999999997</v>
      </c>
      <c r="AC458" s="25"/>
      <c r="AE458" s="25"/>
    </row>
    <row r="459" spans="1:31">
      <c r="A459" s="42" t="s">
        <v>495</v>
      </c>
      <c r="B459" s="43">
        <v>6004766</v>
      </c>
      <c r="C459" s="43">
        <v>145221</v>
      </c>
      <c r="D459" s="43">
        <v>0</v>
      </c>
      <c r="E459" s="44">
        <v>2.9249999999999998</v>
      </c>
      <c r="F459" s="44">
        <f>$F$5</f>
        <v>0.71220000000000006</v>
      </c>
      <c r="G459" s="44">
        <v>5.0564299999999998</v>
      </c>
      <c r="H459" s="44">
        <f>$H$5</f>
        <v>3.79</v>
      </c>
      <c r="I459" s="44">
        <f>$I$5</f>
        <v>3.8489599999999999</v>
      </c>
      <c r="J459" s="44">
        <f>ROUND(F459*G459*(H459/I459),5)</f>
        <v>3.5460199999999999</v>
      </c>
      <c r="K459" s="44">
        <v>2.9905599999999999</v>
      </c>
      <c r="L459" s="44">
        <f>IF($J459=0,$K459,IF($K459=0,$J459,IF($J459&lt;$K459,$J459,ROUND(($J459*$L$5)+($K459*$L$4),5))))</f>
        <v>3.5460199999999999</v>
      </c>
      <c r="M459" s="45">
        <f>IFERROR(E459/L459,0)</f>
        <v>0.82486844405840909</v>
      </c>
      <c r="N459" s="46">
        <f>ROUNDDOWN(M459,2)</f>
        <v>0.82</v>
      </c>
      <c r="O459" s="47">
        <v>18.059999999999999</v>
      </c>
      <c r="P459" s="48">
        <f>IF(Y459="Y",Z459,O459)</f>
        <v>18.059999999999999</v>
      </c>
      <c r="Q459" s="25"/>
      <c r="S459" s="47">
        <v>18.059999999999999</v>
      </c>
      <c r="T459" s="47">
        <v>17.16</v>
      </c>
      <c r="U459" s="45">
        <f>IFERROR((T459-S459)/S459,0)</f>
        <v>-4.9833887043189293E-2</v>
      </c>
      <c r="V459" s="44" t="str">
        <f>IF(U459&lt;-0.05,"Y","N")</f>
        <v>N</v>
      </c>
      <c r="W459" s="45">
        <f>IF(T459=0,0,(O459-T459)/T459)</f>
        <v>5.2447552447552365E-2</v>
      </c>
      <c r="X459" s="44" t="str">
        <f>IF(W459&lt;-0.05,"Y","N")</f>
        <v>N</v>
      </c>
      <c r="Y459" s="44" t="str">
        <f>IF(AND(V459="Y",X459="Y"),"Y","N")</f>
        <v>N</v>
      </c>
      <c r="Z459" s="48">
        <f>ROUNDUP(T459*0.95,2)</f>
        <v>16.310000000000002</v>
      </c>
      <c r="AC459" s="25"/>
      <c r="AE459" s="25"/>
    </row>
    <row r="460" spans="1:31">
      <c r="A460" s="34" t="s">
        <v>496</v>
      </c>
      <c r="B460" s="41">
        <v>6007090</v>
      </c>
      <c r="C460" s="41">
        <v>145469</v>
      </c>
      <c r="D460" s="41">
        <v>0</v>
      </c>
      <c r="E460" s="2">
        <v>3.1876000000000002</v>
      </c>
      <c r="F460" s="2">
        <f>$F$5</f>
        <v>0.71220000000000006</v>
      </c>
      <c r="G460" s="2">
        <v>4.64323</v>
      </c>
      <c r="H460" s="2">
        <f>$H$5</f>
        <v>3.79</v>
      </c>
      <c r="I460" s="2">
        <f>$I$5</f>
        <v>3.8489599999999999</v>
      </c>
      <c r="J460" s="2">
        <f>ROUND(F460*G460*(H460/I460),5)</f>
        <v>3.2562500000000001</v>
      </c>
      <c r="K460" s="2">
        <v>3.1948400000000001</v>
      </c>
      <c r="L460" s="2">
        <f>IF($J460=0,$K460,IF($K460=0,$J460,IF($J460&lt;$K460,$J460,ROUND(($J460*$L$5)+($K460*$L$4),5))))</f>
        <v>3.2562500000000001</v>
      </c>
      <c r="M460" s="49">
        <f>IFERROR(E460/L460,0)</f>
        <v>0.97891746641074862</v>
      </c>
      <c r="N460" s="38">
        <f>ROUNDDOWN(M460,2)</f>
        <v>0.97</v>
      </c>
      <c r="O460" s="50">
        <v>29.03</v>
      </c>
      <c r="P460" s="51">
        <f>IF(Y460="Y",Z460,O460)</f>
        <v>31.51</v>
      </c>
      <c r="Q460" s="25"/>
      <c r="S460" s="50">
        <v>37.04</v>
      </c>
      <c r="T460" s="50">
        <v>33.159999999999997</v>
      </c>
      <c r="U460" s="49">
        <f>IFERROR((T460-S460)/S460,0)</f>
        <v>-0.10475161987041044</v>
      </c>
      <c r="V460" s="2" t="str">
        <f>IF(U460&lt;-0.05,"Y","N")</f>
        <v>Y</v>
      </c>
      <c r="W460" s="49">
        <f>IF(T460=0,0,(O460-T460)/T460)</f>
        <v>-0.12454764776839554</v>
      </c>
      <c r="X460" s="2" t="str">
        <f>IF(W460&lt;-0.05,"Y","N")</f>
        <v>Y</v>
      </c>
      <c r="Y460" s="2" t="str">
        <f>IF(AND(V460="Y",X460="Y"),"Y","N")</f>
        <v>Y</v>
      </c>
      <c r="Z460" s="51">
        <f>ROUNDUP(T460*0.95,2)</f>
        <v>31.51</v>
      </c>
      <c r="AC460" s="25"/>
      <c r="AE460" s="25"/>
    </row>
    <row r="461" spans="1:31">
      <c r="A461" s="34" t="s">
        <v>497</v>
      </c>
      <c r="B461" s="41">
        <v>6003073</v>
      </c>
      <c r="C461" s="41">
        <v>146071</v>
      </c>
      <c r="D461" s="41">
        <v>0</v>
      </c>
      <c r="E461" s="2">
        <v>2.49647</v>
      </c>
      <c r="F461" s="2">
        <f>$F$5</f>
        <v>0.71220000000000006</v>
      </c>
      <c r="G461" s="2">
        <v>4.1268900000000004</v>
      </c>
      <c r="H461" s="2">
        <f>$H$5</f>
        <v>3.79</v>
      </c>
      <c r="I461" s="2">
        <f>$I$5</f>
        <v>3.8489599999999999</v>
      </c>
      <c r="J461" s="2">
        <f>ROUND(F461*G461*(H461/I461),5)</f>
        <v>2.8941499999999998</v>
      </c>
      <c r="K461" s="2">
        <v>3.09714</v>
      </c>
      <c r="L461" s="2">
        <f>IF($J461=0,$K461,IF($K461=0,$J461,IF($J461&lt;$K461,$J461,ROUND(($J461*$L$5)+($K461*$L$4),5))))</f>
        <v>2.8941499999999998</v>
      </c>
      <c r="M461" s="49">
        <f>IFERROR(E461/L461,0)</f>
        <v>0.86259177996993941</v>
      </c>
      <c r="N461" s="38">
        <f>ROUNDDOWN(M461,2)</f>
        <v>0.86</v>
      </c>
      <c r="O461" s="50">
        <v>21.15</v>
      </c>
      <c r="P461" s="51">
        <f>IF(Y461="Y",Z461,O461)</f>
        <v>21.15</v>
      </c>
      <c r="Q461" s="25"/>
      <c r="S461" s="50">
        <v>25</v>
      </c>
      <c r="T461" s="50">
        <v>21.92</v>
      </c>
      <c r="U461" s="49">
        <f>IFERROR((T461-S461)/S461,0)</f>
        <v>-0.12319999999999993</v>
      </c>
      <c r="V461" s="2" t="str">
        <f>IF(U461&lt;-0.05,"Y","N")</f>
        <v>Y</v>
      </c>
      <c r="W461" s="49">
        <f>IF(T461=0,0,(O461-T461)/T461)</f>
        <v>-3.512773722627751E-2</v>
      </c>
      <c r="X461" s="2" t="str">
        <f>IF(W461&lt;-0.05,"Y","N")</f>
        <v>N</v>
      </c>
      <c r="Y461" s="2" t="str">
        <f>IF(AND(V461="Y",X461="Y"),"Y","N")</f>
        <v>N</v>
      </c>
      <c r="Z461" s="51">
        <f>ROUNDUP(T461*0.95,2)</f>
        <v>20.830000000000002</v>
      </c>
      <c r="AC461" s="25"/>
      <c r="AE461" s="25"/>
    </row>
    <row r="462" spans="1:31">
      <c r="A462" s="34" t="s">
        <v>498</v>
      </c>
      <c r="B462" s="41">
        <v>6003875</v>
      </c>
      <c r="C462" s="41">
        <v>146077</v>
      </c>
      <c r="D462" s="41">
        <v>0</v>
      </c>
      <c r="E462" s="2">
        <v>3.19217</v>
      </c>
      <c r="F462" s="2">
        <f>$F$5</f>
        <v>0.71220000000000006</v>
      </c>
      <c r="G462" s="2">
        <v>4.2420999999999998</v>
      </c>
      <c r="H462" s="2">
        <f>$H$5</f>
        <v>3.79</v>
      </c>
      <c r="I462" s="2">
        <f>$I$5</f>
        <v>3.8489599999999999</v>
      </c>
      <c r="J462" s="2">
        <f>ROUND(F462*G462*(H462/I462),5)</f>
        <v>2.9749400000000001</v>
      </c>
      <c r="K462" s="2">
        <v>2.84673</v>
      </c>
      <c r="L462" s="2">
        <f>IF($J462=0,$K462,IF($K462=0,$J462,IF($J462&lt;$K462,$J462,ROUND(($J462*$L$5)+($K462*$L$4),5))))</f>
        <v>2.9749400000000001</v>
      </c>
      <c r="M462" s="49">
        <f>IFERROR(E462/L462,0)</f>
        <v>1.0730199600664214</v>
      </c>
      <c r="N462" s="38">
        <f>ROUNDDOWN(M462,2)</f>
        <v>1.07</v>
      </c>
      <c r="O462" s="50">
        <v>34.799999999999997</v>
      </c>
      <c r="P462" s="51">
        <f>IF(Y462="Y",Z462,O462)</f>
        <v>34.799999999999997</v>
      </c>
      <c r="Q462" s="25"/>
      <c r="S462" s="50">
        <v>33.71</v>
      </c>
      <c r="T462" s="50">
        <v>32.619999999999997</v>
      </c>
      <c r="U462" s="49">
        <f>IFERROR((T462-S462)/S462,0)</f>
        <v>-3.2334618807475624E-2</v>
      </c>
      <c r="V462" s="2" t="str">
        <f>IF(U462&lt;-0.05,"Y","N")</f>
        <v>N</v>
      </c>
      <c r="W462" s="49">
        <f>IF(T462=0,0,(O462-T462)/T462)</f>
        <v>6.6830165542611897E-2</v>
      </c>
      <c r="X462" s="2" t="str">
        <f>IF(W462&lt;-0.05,"Y","N")</f>
        <v>N</v>
      </c>
      <c r="Y462" s="2" t="str">
        <f>IF(AND(V462="Y",X462="Y"),"Y","N")</f>
        <v>N</v>
      </c>
      <c r="Z462" s="51">
        <f>ROUNDUP(T462*0.95,2)</f>
        <v>30.990000000000002</v>
      </c>
      <c r="AC462" s="25"/>
      <c r="AE462" s="25"/>
    </row>
    <row r="463" spans="1:31">
      <c r="A463" s="52" t="s">
        <v>499</v>
      </c>
      <c r="B463" s="53">
        <v>6007157</v>
      </c>
      <c r="C463" s="53">
        <v>145839</v>
      </c>
      <c r="D463" s="53">
        <v>0</v>
      </c>
      <c r="E463" s="54">
        <v>2.7172399999999999</v>
      </c>
      <c r="F463" s="54">
        <f>$F$5</f>
        <v>0.71220000000000006</v>
      </c>
      <c r="G463" s="54">
        <v>4.0040300000000002</v>
      </c>
      <c r="H463" s="54">
        <f>$H$5</f>
        <v>3.79</v>
      </c>
      <c r="I463" s="54">
        <f>$I$5</f>
        <v>3.8489599999999999</v>
      </c>
      <c r="J463" s="54">
        <f>ROUND(F463*G463*(H463/I463),5)</f>
        <v>2.8079900000000002</v>
      </c>
      <c r="K463" s="54">
        <v>3.3616999999999999</v>
      </c>
      <c r="L463" s="54">
        <f>IF($J463=0,$K463,IF($K463=0,$J463,IF($J463&lt;$K463,$J463,ROUND(($J463*$L$5)+($K463*$L$4),5))))</f>
        <v>2.8079900000000002</v>
      </c>
      <c r="M463" s="55">
        <f>IFERROR(E463/L463,0)</f>
        <v>0.9676815088372821</v>
      </c>
      <c r="N463" s="56">
        <f>ROUNDDOWN(M463,2)</f>
        <v>0.96</v>
      </c>
      <c r="O463" s="57">
        <v>28.38</v>
      </c>
      <c r="P463" s="58">
        <f>IF(Y463="Y",Z463,O463)</f>
        <v>28.38</v>
      </c>
      <c r="Q463" s="25"/>
      <c r="S463" s="57">
        <v>24.23</v>
      </c>
      <c r="T463" s="57">
        <v>26.42</v>
      </c>
      <c r="U463" s="55">
        <f>IFERROR((T463-S463)/S463,0)</f>
        <v>9.0383821708625717E-2</v>
      </c>
      <c r="V463" s="54" t="str">
        <f>IF(U463&lt;-0.05,"Y","N")</f>
        <v>N</v>
      </c>
      <c r="W463" s="55">
        <f>IF(T463=0,0,(O463-T463)/T463)</f>
        <v>7.4186222558667567E-2</v>
      </c>
      <c r="X463" s="54" t="str">
        <f>IF(W463&lt;-0.05,"Y","N")</f>
        <v>N</v>
      </c>
      <c r="Y463" s="54" t="str">
        <f>IF(AND(V463="Y",X463="Y"),"Y","N")</f>
        <v>N</v>
      </c>
      <c r="Z463" s="58">
        <f>ROUNDUP(T463*0.95,2)</f>
        <v>25.1</v>
      </c>
      <c r="AC463" s="25"/>
      <c r="AE463" s="25"/>
    </row>
    <row r="464" spans="1:31">
      <c r="A464" s="42" t="s">
        <v>500</v>
      </c>
      <c r="B464" s="43">
        <v>6002315</v>
      </c>
      <c r="C464" s="43">
        <v>145765</v>
      </c>
      <c r="D464" s="43">
        <v>0</v>
      </c>
      <c r="E464" s="44">
        <v>2.3450700000000002</v>
      </c>
      <c r="F464" s="44">
        <f>$F$5</f>
        <v>0.71220000000000006</v>
      </c>
      <c r="G464" s="44">
        <v>3.9601000000000002</v>
      </c>
      <c r="H464" s="44">
        <f>$H$5</f>
        <v>3.79</v>
      </c>
      <c r="I464" s="44">
        <f>$I$5</f>
        <v>3.8489599999999999</v>
      </c>
      <c r="J464" s="44">
        <f>ROUND(F464*G464*(H464/I464),5)</f>
        <v>2.77718</v>
      </c>
      <c r="K464" s="44">
        <v>3.0674700000000001</v>
      </c>
      <c r="L464" s="44">
        <f>IF($J464=0,$K464,IF($K464=0,$J464,IF($J464&lt;$K464,$J464,ROUND(($J464*$L$5)+($K464*$L$4),5))))</f>
        <v>2.77718</v>
      </c>
      <c r="M464" s="45">
        <f>IFERROR(E464/L464,0)</f>
        <v>0.84440691636840259</v>
      </c>
      <c r="N464" s="46">
        <f>ROUNDDOWN(M464,2)</f>
        <v>0.84</v>
      </c>
      <c r="O464" s="47">
        <v>19.600000000000001</v>
      </c>
      <c r="P464" s="48">
        <f>IF(Y464="Y",Z464,O464)</f>
        <v>19.600000000000001</v>
      </c>
      <c r="Q464" s="25"/>
      <c r="S464" s="47">
        <v>30.98</v>
      </c>
      <c r="T464" s="47">
        <v>32.07</v>
      </c>
      <c r="U464" s="45">
        <f>IFERROR((T464-S464)/S464,0)</f>
        <v>3.5183989670755318E-2</v>
      </c>
      <c r="V464" s="44" t="str">
        <f>IF(U464&lt;-0.05,"Y","N")</f>
        <v>N</v>
      </c>
      <c r="W464" s="45">
        <f>IF(T464=0,0,(O464-T464)/T464)</f>
        <v>-0.3888369192391643</v>
      </c>
      <c r="X464" s="44" t="str">
        <f>IF(W464&lt;-0.05,"Y","N")</f>
        <v>Y</v>
      </c>
      <c r="Y464" s="44" t="str">
        <f>IF(AND(V464="Y",X464="Y"),"Y","N")</f>
        <v>N</v>
      </c>
      <c r="Z464" s="48">
        <f>ROUNDUP(T464*0.95,2)</f>
        <v>30.470000000000002</v>
      </c>
      <c r="AC464" s="25"/>
      <c r="AE464" s="25"/>
    </row>
    <row r="465" spans="1:31">
      <c r="A465" s="34" t="s">
        <v>501</v>
      </c>
      <c r="B465" s="41">
        <v>6001374</v>
      </c>
      <c r="C465" s="41">
        <v>145989</v>
      </c>
      <c r="D465" s="41">
        <v>0</v>
      </c>
      <c r="E465" s="2">
        <v>3.00041</v>
      </c>
      <c r="F465" s="2">
        <f>$F$5</f>
        <v>0.71220000000000006</v>
      </c>
      <c r="G465" s="2">
        <v>5.3928200000000004</v>
      </c>
      <c r="H465" s="2">
        <f>$H$5</f>
        <v>3.79</v>
      </c>
      <c r="I465" s="2">
        <f>$I$5</f>
        <v>3.8489599999999999</v>
      </c>
      <c r="J465" s="2">
        <f>ROUND(F465*G465*(H465/I465),5)</f>
        <v>3.78193</v>
      </c>
      <c r="K465" s="2">
        <v>4.11043</v>
      </c>
      <c r="L465" s="2">
        <f>IF($J465=0,$K465,IF($K465=0,$J465,IF($J465&lt;$K465,$J465,ROUND(($J465*$L$5)+($K465*$L$4),5))))</f>
        <v>3.78193</v>
      </c>
      <c r="M465" s="49">
        <f>IFERROR(E465/L465,0)</f>
        <v>0.79335418688341663</v>
      </c>
      <c r="N465" s="38">
        <f>ROUNDDOWN(M465,2)</f>
        <v>0.79</v>
      </c>
      <c r="O465" s="50">
        <v>15.77</v>
      </c>
      <c r="P465" s="51">
        <f>IF(Y465="Y",Z465,O465)</f>
        <v>15.77</v>
      </c>
      <c r="Q465" s="25"/>
      <c r="S465" s="50">
        <v>13.51</v>
      </c>
      <c r="T465" s="50">
        <v>13.51</v>
      </c>
      <c r="U465" s="49">
        <f>IFERROR((T465-S465)/S465,0)</f>
        <v>0</v>
      </c>
      <c r="V465" s="2" t="str">
        <f>IF(U465&lt;-0.05,"Y","N")</f>
        <v>N</v>
      </c>
      <c r="W465" s="49">
        <f>IF(T465=0,0,(O465-T465)/T465)</f>
        <v>0.16728349370836415</v>
      </c>
      <c r="X465" s="2" t="str">
        <f>IF(W465&lt;-0.05,"Y","N")</f>
        <v>N</v>
      </c>
      <c r="Y465" s="2" t="str">
        <f>IF(AND(V465="Y",X465="Y"),"Y","N")</f>
        <v>N</v>
      </c>
      <c r="Z465" s="51">
        <f>ROUNDUP(T465*0.95,2)</f>
        <v>12.84</v>
      </c>
      <c r="AC465" s="25"/>
      <c r="AE465" s="25"/>
    </row>
    <row r="466" spans="1:31">
      <c r="A466" s="34" t="s">
        <v>502</v>
      </c>
      <c r="B466" s="41">
        <v>6005003</v>
      </c>
      <c r="C466" s="41">
        <v>145938</v>
      </c>
      <c r="D466" s="41">
        <v>0</v>
      </c>
      <c r="E466" s="2">
        <v>2.1026600000000002</v>
      </c>
      <c r="F466" s="2">
        <f>$F$5</f>
        <v>0.71220000000000006</v>
      </c>
      <c r="G466" s="2">
        <v>4.4343399999999997</v>
      </c>
      <c r="H466" s="2">
        <f>$H$5</f>
        <v>3.79</v>
      </c>
      <c r="I466" s="2">
        <f>$I$5</f>
        <v>3.8489599999999999</v>
      </c>
      <c r="J466" s="2">
        <f>ROUND(F466*G466*(H466/I466),5)</f>
        <v>3.1097600000000001</v>
      </c>
      <c r="K466" s="2">
        <v>3.50962</v>
      </c>
      <c r="L466" s="2">
        <f>IF($J466=0,$K466,IF($K466=0,$J466,IF($J466&lt;$K466,$J466,ROUND(($J466*$L$5)+($K466*$L$4),5))))</f>
        <v>3.1097600000000001</v>
      </c>
      <c r="M466" s="49">
        <f>IFERROR(E466/L466,0)</f>
        <v>0.67614864169582223</v>
      </c>
      <c r="N466" s="38">
        <f>ROUNDDOWN(M466,2)</f>
        <v>0.67</v>
      </c>
      <c r="O466" s="50">
        <v>0</v>
      </c>
      <c r="P466" s="51">
        <f>IF(Y466="Y",Z466,O466)</f>
        <v>0</v>
      </c>
      <c r="Q466" s="25"/>
      <c r="S466" s="50">
        <v>0</v>
      </c>
      <c r="T466" s="50">
        <v>0</v>
      </c>
      <c r="U466" s="49">
        <f>IFERROR((T466-S466)/S466,0)</f>
        <v>0</v>
      </c>
      <c r="V466" s="2" t="str">
        <f>IF(U466&lt;-0.05,"Y","N")</f>
        <v>N</v>
      </c>
      <c r="W466" s="49">
        <f>IF(T466=0,0,(O466-T466)/T466)</f>
        <v>0</v>
      </c>
      <c r="X466" s="2" t="str">
        <f>IF(W466&lt;-0.05,"Y","N")</f>
        <v>N</v>
      </c>
      <c r="Y466" s="2" t="str">
        <f>IF(AND(V466="Y",X466="Y"),"Y","N")</f>
        <v>N</v>
      </c>
      <c r="Z466" s="51">
        <f>ROUNDUP(T466*0.95,2)</f>
        <v>0</v>
      </c>
      <c r="AC466" s="25"/>
      <c r="AE466" s="25"/>
    </row>
    <row r="467" spans="1:31">
      <c r="A467" s="34" t="s">
        <v>503</v>
      </c>
      <c r="B467" s="41">
        <v>6014385</v>
      </c>
      <c r="C467" s="41">
        <v>145841</v>
      </c>
      <c r="D467" s="41">
        <v>0</v>
      </c>
      <c r="E467" s="2">
        <v>4.4357699999999998</v>
      </c>
      <c r="F467" s="2">
        <f>$F$5</f>
        <v>0.71220000000000006</v>
      </c>
      <c r="G467" s="2">
        <v>4.5960799999999997</v>
      </c>
      <c r="H467" s="2">
        <f>$H$5</f>
        <v>3.79</v>
      </c>
      <c r="I467" s="2">
        <f>$I$5</f>
        <v>3.8489599999999999</v>
      </c>
      <c r="J467" s="2">
        <f>ROUND(F467*G467*(H467/I467),5)</f>
        <v>3.2231900000000002</v>
      </c>
      <c r="K467" s="2">
        <v>3.27949</v>
      </c>
      <c r="L467" s="2">
        <f>IF($J467=0,$K467,IF($K467=0,$J467,IF($J467&lt;$K467,$J467,ROUND(($J467*$L$5)+($K467*$L$4),5))))</f>
        <v>3.2231900000000002</v>
      </c>
      <c r="M467" s="49">
        <f>IFERROR(E467/L467,0)</f>
        <v>1.3762049398266933</v>
      </c>
      <c r="N467" s="38">
        <f>ROUNDDOWN(M467,2)</f>
        <v>1.37</v>
      </c>
      <c r="O467" s="50">
        <v>38.68</v>
      </c>
      <c r="P467" s="51">
        <f>IF(Y467="Y",Z467,O467)</f>
        <v>38.68</v>
      </c>
      <c r="Q467" s="25"/>
      <c r="S467" s="50">
        <v>38.68</v>
      </c>
      <c r="T467" s="50">
        <v>38.68</v>
      </c>
      <c r="U467" s="49">
        <f>IFERROR((T467-S467)/S467,0)</f>
        <v>0</v>
      </c>
      <c r="V467" s="2" t="str">
        <f>IF(U467&lt;-0.05,"Y","N")</f>
        <v>N</v>
      </c>
      <c r="W467" s="49">
        <f>IF(T467=0,0,(O467-T467)/T467)</f>
        <v>0</v>
      </c>
      <c r="X467" s="2" t="str">
        <f>IF(W467&lt;-0.05,"Y","N")</f>
        <v>N</v>
      </c>
      <c r="Y467" s="2" t="str">
        <f>IF(AND(V467="Y",X467="Y"),"Y","N")</f>
        <v>N</v>
      </c>
      <c r="Z467" s="51">
        <f>ROUNDUP(T467*0.95,2)</f>
        <v>36.75</v>
      </c>
      <c r="AC467" s="25"/>
      <c r="AE467" s="25"/>
    </row>
    <row r="468" spans="1:31">
      <c r="A468" s="52" t="s">
        <v>504</v>
      </c>
      <c r="B468" s="53">
        <v>6009112</v>
      </c>
      <c r="C468" s="53">
        <v>145767</v>
      </c>
      <c r="D468" s="53">
        <v>0</v>
      </c>
      <c r="E468" s="54">
        <v>3.8662800000000002</v>
      </c>
      <c r="F468" s="54">
        <f>$F$5</f>
        <v>0.71220000000000006</v>
      </c>
      <c r="G468" s="54">
        <v>5.26762</v>
      </c>
      <c r="H468" s="54">
        <f>$H$5</f>
        <v>3.79</v>
      </c>
      <c r="I468" s="54">
        <f>$I$5</f>
        <v>3.8489599999999999</v>
      </c>
      <c r="J468" s="54">
        <f>ROUND(F468*G468*(H468/I468),5)</f>
        <v>3.6941299999999999</v>
      </c>
      <c r="K468" s="54">
        <v>3.3939400000000002</v>
      </c>
      <c r="L468" s="54">
        <f>IF($J468=0,$K468,IF($K468=0,$J468,IF($J468&lt;$K468,$J468,ROUND(($J468*$L$5)+($K468*$L$4),5))))</f>
        <v>3.6941299999999999</v>
      </c>
      <c r="M468" s="55">
        <f>IFERROR(E468/L468,0)</f>
        <v>1.0466009588184499</v>
      </c>
      <c r="N468" s="56">
        <f>ROUNDDOWN(M468,2)</f>
        <v>1.04</v>
      </c>
      <c r="O468" s="57">
        <v>33.159999999999997</v>
      </c>
      <c r="P468" s="58">
        <f>IF(Y468="Y",Z468,O468)</f>
        <v>33.159999999999997</v>
      </c>
      <c r="Q468" s="25"/>
      <c r="S468" s="57">
        <v>32.619999999999997</v>
      </c>
      <c r="T468" s="57">
        <v>37.78</v>
      </c>
      <c r="U468" s="55">
        <f>IFERROR((T468-S468)/S468,0)</f>
        <v>0.15818516247700809</v>
      </c>
      <c r="V468" s="54" t="str">
        <f>IF(U468&lt;-0.05,"Y","N")</f>
        <v>N</v>
      </c>
      <c r="W468" s="55">
        <f>IF(T468=0,0,(O468-T468)/T468)</f>
        <v>-0.12228692429857078</v>
      </c>
      <c r="X468" s="54" t="str">
        <f>IF(W468&lt;-0.05,"Y","N")</f>
        <v>Y</v>
      </c>
      <c r="Y468" s="54" t="str">
        <f>IF(AND(V468="Y",X468="Y"),"Y","N")</f>
        <v>N</v>
      </c>
      <c r="Z468" s="58">
        <f>ROUNDUP(T468*0.95,2)</f>
        <v>35.9</v>
      </c>
      <c r="AC468" s="25"/>
      <c r="AE468" s="25"/>
    </row>
    <row r="469" spans="1:31">
      <c r="A469" s="42" t="s">
        <v>505</v>
      </c>
      <c r="B469" s="43">
        <v>6009799</v>
      </c>
      <c r="C469" s="43">
        <v>145621</v>
      </c>
      <c r="D469" s="43">
        <v>0</v>
      </c>
      <c r="E469" s="44">
        <v>3.0806800000000001</v>
      </c>
      <c r="F469" s="44">
        <f>$F$5</f>
        <v>0.71220000000000006</v>
      </c>
      <c r="G469" s="44">
        <v>4.6021000000000001</v>
      </c>
      <c r="H469" s="44">
        <f>$H$5</f>
        <v>3.79</v>
      </c>
      <c r="I469" s="44">
        <f>$I$5</f>
        <v>3.8489599999999999</v>
      </c>
      <c r="J469" s="44">
        <f>ROUND(F469*G469*(H469/I469),5)</f>
        <v>3.2274099999999999</v>
      </c>
      <c r="K469" s="44">
        <v>2.96339</v>
      </c>
      <c r="L469" s="44">
        <f>IF($J469=0,$K469,IF($K469=0,$J469,IF($J469&lt;$K469,$J469,ROUND(($J469*$L$5)+($K469*$L$4),5))))</f>
        <v>3.2274099999999999</v>
      </c>
      <c r="M469" s="45">
        <f>IFERROR(E469/L469,0)</f>
        <v>0.95453630000526746</v>
      </c>
      <c r="N469" s="46">
        <f>ROUNDDOWN(M469,2)</f>
        <v>0.95</v>
      </c>
      <c r="O469" s="47">
        <v>27.72</v>
      </c>
      <c r="P469" s="48">
        <f>IF(Y469="Y",Z469,O469)</f>
        <v>27.72</v>
      </c>
      <c r="Q469" s="25"/>
      <c r="S469" s="47">
        <v>27.72</v>
      </c>
      <c r="T469" s="47">
        <v>33.159999999999997</v>
      </c>
      <c r="U469" s="45">
        <f>IFERROR((T469-S469)/S469,0)</f>
        <v>0.19624819624819617</v>
      </c>
      <c r="V469" s="44" t="str">
        <f>IF(U469&lt;-0.05,"Y","N")</f>
        <v>N</v>
      </c>
      <c r="W469" s="45">
        <f>IF(T469=0,0,(O469-T469)/T469)</f>
        <v>-0.16405307599517485</v>
      </c>
      <c r="X469" s="44" t="str">
        <f>IF(W469&lt;-0.05,"Y","N")</f>
        <v>Y</v>
      </c>
      <c r="Y469" s="44" t="str">
        <f>IF(AND(V469="Y",X469="Y"),"Y","N")</f>
        <v>N</v>
      </c>
      <c r="Z469" s="48">
        <f>ROUNDUP(T469*0.95,2)</f>
        <v>31.51</v>
      </c>
      <c r="AC469" s="25"/>
      <c r="AE469" s="25"/>
    </row>
    <row r="470" spans="1:31">
      <c r="A470" s="34" t="s">
        <v>506</v>
      </c>
      <c r="B470" s="41">
        <v>6000251</v>
      </c>
      <c r="C470" s="41">
        <v>145045</v>
      </c>
      <c r="D470" s="41">
        <v>0</v>
      </c>
      <c r="E470" s="2">
        <v>3.1498499999999998</v>
      </c>
      <c r="F470" s="2">
        <f>$F$5</f>
        <v>0.71220000000000006</v>
      </c>
      <c r="G470" s="2">
        <v>4.7679799999999997</v>
      </c>
      <c r="H470" s="2">
        <f>$H$5</f>
        <v>3.79</v>
      </c>
      <c r="I470" s="2">
        <f>$I$5</f>
        <v>3.8489599999999999</v>
      </c>
      <c r="J470" s="2">
        <f>ROUND(F470*G470*(H470/I470),5)</f>
        <v>3.3437399999999999</v>
      </c>
      <c r="K470" s="2">
        <v>3.3990900000000002</v>
      </c>
      <c r="L470" s="2">
        <f>IF($J470=0,$K470,IF($K470=0,$J470,IF($J470&lt;$K470,$J470,ROUND(($J470*$L$5)+($K470*$L$4),5))))</f>
        <v>3.3437399999999999</v>
      </c>
      <c r="M470" s="49">
        <f>IFERROR(E470/L470,0)</f>
        <v>0.94201403219149815</v>
      </c>
      <c r="N470" s="38">
        <f>ROUNDDOWN(M470,2)</f>
        <v>0.94</v>
      </c>
      <c r="O470" s="50">
        <v>27.07</v>
      </c>
      <c r="P470" s="51">
        <f>IF(Y470="Y",Z470,O470)</f>
        <v>27.07</v>
      </c>
      <c r="Q470" s="25"/>
      <c r="S470" s="50">
        <v>23.46</v>
      </c>
      <c r="T470" s="50">
        <v>22.69</v>
      </c>
      <c r="U470" s="49">
        <f>IFERROR((T470-S470)/S470,0)</f>
        <v>-3.2821824381926663E-2</v>
      </c>
      <c r="V470" s="2" t="str">
        <f>IF(U470&lt;-0.05,"Y","N")</f>
        <v>N</v>
      </c>
      <c r="W470" s="49">
        <f>IF(T470=0,0,(O470-T470)/T470)</f>
        <v>0.19303657999118548</v>
      </c>
      <c r="X470" s="2" t="str">
        <f>IF(W470&lt;-0.05,"Y","N")</f>
        <v>N</v>
      </c>
      <c r="Y470" s="2" t="str">
        <f>IF(AND(V470="Y",X470="Y"),"Y","N")</f>
        <v>N</v>
      </c>
      <c r="Z470" s="51">
        <f>ROUNDUP(T470*0.95,2)</f>
        <v>21.560000000000002</v>
      </c>
      <c r="AC470" s="25"/>
      <c r="AE470" s="25"/>
    </row>
    <row r="471" spans="1:31">
      <c r="A471" s="34" t="s">
        <v>507</v>
      </c>
      <c r="B471" s="41">
        <v>6000327</v>
      </c>
      <c r="C471" s="41">
        <v>145350</v>
      </c>
      <c r="D471" s="41">
        <v>0</v>
      </c>
      <c r="E471" s="2">
        <v>3.2616800000000001</v>
      </c>
      <c r="F471" s="2">
        <f>$F$5</f>
        <v>0.71220000000000006</v>
      </c>
      <c r="G471" s="2">
        <v>4.4298200000000003</v>
      </c>
      <c r="H471" s="2">
        <f>$H$5</f>
        <v>3.79</v>
      </c>
      <c r="I471" s="2">
        <f>$I$5</f>
        <v>3.8489599999999999</v>
      </c>
      <c r="J471" s="2">
        <f>ROUND(F471*G471*(H471/I471),5)</f>
        <v>3.1065900000000002</v>
      </c>
      <c r="K471" s="2">
        <v>3.2414299999999998</v>
      </c>
      <c r="L471" s="2">
        <f>IF($J471=0,$K471,IF($K471=0,$J471,IF($J471&lt;$K471,$J471,ROUND(($J471*$L$5)+($K471*$L$4),5))))</f>
        <v>3.1065900000000002</v>
      </c>
      <c r="M471" s="49">
        <f>IFERROR(E471/L471,0)</f>
        <v>1.0499229058227832</v>
      </c>
      <c r="N471" s="38">
        <f>ROUNDDOWN(M471,2)</f>
        <v>1.04</v>
      </c>
      <c r="O471" s="50">
        <v>33.159999999999997</v>
      </c>
      <c r="P471" s="51">
        <f>IF(Y471="Y",Z471,O471)</f>
        <v>33.159999999999997</v>
      </c>
      <c r="Q471" s="25"/>
      <c r="S471" s="50">
        <v>27.72</v>
      </c>
      <c r="T471" s="50">
        <v>29.68</v>
      </c>
      <c r="U471" s="49">
        <f>IFERROR((T471-S471)/S471,0)</f>
        <v>7.0707070707070746E-2</v>
      </c>
      <c r="V471" s="2" t="str">
        <f>IF(U471&lt;-0.05,"Y","N")</f>
        <v>N</v>
      </c>
      <c r="W471" s="49">
        <f>IF(T471=0,0,(O471-T471)/T471)</f>
        <v>0.11725067385444733</v>
      </c>
      <c r="X471" s="2" t="str">
        <f>IF(W471&lt;-0.05,"Y","N")</f>
        <v>N</v>
      </c>
      <c r="Y471" s="2" t="str">
        <f>IF(AND(V471="Y",X471="Y"),"Y","N")</f>
        <v>N</v>
      </c>
      <c r="Z471" s="51">
        <f>ROUNDUP(T471*0.95,2)</f>
        <v>28.200000000000003</v>
      </c>
      <c r="AC471" s="25"/>
      <c r="AE471" s="25"/>
    </row>
    <row r="472" spans="1:31">
      <c r="A472" s="34" t="s">
        <v>508</v>
      </c>
      <c r="B472" s="41">
        <v>6003339</v>
      </c>
      <c r="C472" s="41">
        <v>145234</v>
      </c>
      <c r="D472" s="41">
        <v>0</v>
      </c>
      <c r="E472" s="2">
        <v>2.5975600000000001</v>
      </c>
      <c r="F472" s="2">
        <f>$F$5</f>
        <v>0.71220000000000006</v>
      </c>
      <c r="G472" s="2">
        <v>4.5454299999999996</v>
      </c>
      <c r="H472" s="2">
        <f>$H$5</f>
        <v>3.79</v>
      </c>
      <c r="I472" s="2">
        <f>$I$5</f>
        <v>3.8489599999999999</v>
      </c>
      <c r="J472" s="2">
        <f>ROUND(F472*G472*(H472/I472),5)</f>
        <v>3.1876699999999998</v>
      </c>
      <c r="K472" s="2">
        <v>3.0061599999999999</v>
      </c>
      <c r="L472" s="2">
        <f>IF($J472=0,$K472,IF($K472=0,$J472,IF($J472&lt;$K472,$J472,ROUND(($J472*$L$5)+($K472*$L$4),5))))</f>
        <v>3.1876699999999998</v>
      </c>
      <c r="M472" s="49">
        <f>IFERROR(E472/L472,0)</f>
        <v>0.81487732418976877</v>
      </c>
      <c r="N472" s="38">
        <f>ROUNDDOWN(M472,2)</f>
        <v>0.81</v>
      </c>
      <c r="O472" s="50">
        <v>17.29</v>
      </c>
      <c r="P472" s="51">
        <f>IF(Y472="Y",Z472,O472)</f>
        <v>17.29</v>
      </c>
      <c r="Q472" s="25"/>
      <c r="S472" s="50">
        <v>21.15</v>
      </c>
      <c r="T472" s="50">
        <v>20.100000000000001</v>
      </c>
      <c r="U472" s="49">
        <f>IFERROR((T472-S472)/S472,0)</f>
        <v>-4.9645390070921856E-2</v>
      </c>
      <c r="V472" s="2" t="str">
        <f>IF(U472&lt;-0.05,"Y","N")</f>
        <v>N</v>
      </c>
      <c r="W472" s="49">
        <f>IF(T472=0,0,(O472-T472)/T472)</f>
        <v>-0.13980099502487572</v>
      </c>
      <c r="X472" s="2" t="str">
        <f>IF(W472&lt;-0.05,"Y","N")</f>
        <v>Y</v>
      </c>
      <c r="Y472" s="2" t="str">
        <f>IF(AND(V472="Y",X472="Y"),"Y","N")</f>
        <v>N</v>
      </c>
      <c r="Z472" s="51">
        <f>ROUNDUP(T472*0.95,2)</f>
        <v>19.100000000000001</v>
      </c>
      <c r="AC472" s="25"/>
      <c r="AE472" s="25"/>
    </row>
    <row r="473" spans="1:31">
      <c r="A473" s="52" t="s">
        <v>509</v>
      </c>
      <c r="B473" s="53">
        <v>6011712</v>
      </c>
      <c r="C473" s="53">
        <v>145597</v>
      </c>
      <c r="D473" s="53">
        <v>0</v>
      </c>
      <c r="E473" s="54">
        <v>3.68241</v>
      </c>
      <c r="F473" s="54">
        <f>$F$5</f>
        <v>0.71220000000000006</v>
      </c>
      <c r="G473" s="54">
        <v>4.9699400000000002</v>
      </c>
      <c r="H473" s="54">
        <f>$H$5</f>
        <v>3.79</v>
      </c>
      <c r="I473" s="54">
        <f>$I$5</f>
        <v>3.8489599999999999</v>
      </c>
      <c r="J473" s="54">
        <f>ROUND(F473*G473*(H473/I473),5)</f>
        <v>3.4853700000000001</v>
      </c>
      <c r="K473" s="54">
        <v>3.2492299999999998</v>
      </c>
      <c r="L473" s="54">
        <f>IF($J473=0,$K473,IF($K473=0,$J473,IF($J473&lt;$K473,$J473,ROUND(($J473*$L$5)+($K473*$L$4),5))))</f>
        <v>3.4853700000000001</v>
      </c>
      <c r="M473" s="55">
        <f>IFERROR(E473/L473,0)</f>
        <v>1.0565334526893844</v>
      </c>
      <c r="N473" s="56">
        <f>ROUNDDOWN(M473,2)</f>
        <v>1.05</v>
      </c>
      <c r="O473" s="57">
        <v>33.71</v>
      </c>
      <c r="P473" s="58">
        <f>IF(Y473="Y",Z473,O473)</f>
        <v>33.71</v>
      </c>
      <c r="Q473" s="25"/>
      <c r="S473" s="57">
        <v>37.93</v>
      </c>
      <c r="T473" s="57">
        <v>37.340000000000003</v>
      </c>
      <c r="U473" s="55">
        <f>IFERROR((T473-S473)/S473,0)</f>
        <v>-1.5554969680991203E-2</v>
      </c>
      <c r="V473" s="54" t="str">
        <f>IF(U473&lt;-0.05,"Y","N")</f>
        <v>N</v>
      </c>
      <c r="W473" s="55">
        <f>IF(T473=0,0,(O473-T473)/T473)</f>
        <v>-9.7214783074451055E-2</v>
      </c>
      <c r="X473" s="54" t="str">
        <f>IF(W473&lt;-0.05,"Y","N")</f>
        <v>Y</v>
      </c>
      <c r="Y473" s="54" t="str">
        <f>IF(AND(V473="Y",X473="Y"),"Y","N")</f>
        <v>N</v>
      </c>
      <c r="Z473" s="58">
        <f>ROUNDUP(T473*0.95,2)</f>
        <v>35.479999999999997</v>
      </c>
      <c r="AC473" s="25"/>
      <c r="AE473" s="25"/>
    </row>
    <row r="474" spans="1:31">
      <c r="A474" s="42" t="s">
        <v>510</v>
      </c>
      <c r="B474" s="43">
        <v>6007355</v>
      </c>
      <c r="C474" s="43">
        <v>146078</v>
      </c>
      <c r="D474" s="43">
        <v>0</v>
      </c>
      <c r="E474" s="44">
        <v>3.4843199999999999</v>
      </c>
      <c r="F474" s="44">
        <f>$F$5</f>
        <v>0.71220000000000006</v>
      </c>
      <c r="G474" s="44">
        <v>5.0669500000000003</v>
      </c>
      <c r="H474" s="44">
        <f>$H$5</f>
        <v>3.79</v>
      </c>
      <c r="I474" s="44">
        <f>$I$5</f>
        <v>3.8489599999999999</v>
      </c>
      <c r="J474" s="44">
        <f>ROUND(F474*G474*(H474/I474),5)</f>
        <v>3.5533999999999999</v>
      </c>
      <c r="K474" s="44">
        <v>3.6071800000000001</v>
      </c>
      <c r="L474" s="44">
        <f>IF($J474=0,$K474,IF($K474=0,$J474,IF($J474&lt;$K474,$J474,ROUND(($J474*$L$5)+($K474*$L$4),5))))</f>
        <v>3.5533999999999999</v>
      </c>
      <c r="M474" s="45">
        <f>IFERROR(E474/L474,0)</f>
        <v>0.98055946417515616</v>
      </c>
      <c r="N474" s="46">
        <f>ROUNDDOWN(M474,2)</f>
        <v>0.98</v>
      </c>
      <c r="O474" s="47">
        <v>29.68</v>
      </c>
      <c r="P474" s="48">
        <f>IF(Y474="Y",Z474,O474)</f>
        <v>29.68</v>
      </c>
      <c r="Q474" s="25"/>
      <c r="S474" s="47">
        <v>29.03</v>
      </c>
      <c r="T474" s="47">
        <v>33.71</v>
      </c>
      <c r="U474" s="45">
        <f>IFERROR((T474-S474)/S474,0)</f>
        <v>0.16121253875301411</v>
      </c>
      <c r="V474" s="44" t="str">
        <f>IF(U474&lt;-0.05,"Y","N")</f>
        <v>N</v>
      </c>
      <c r="W474" s="45">
        <f>IF(T474=0,0,(O474-T474)/T474)</f>
        <v>-0.11954909522396918</v>
      </c>
      <c r="X474" s="44" t="str">
        <f>IF(W474&lt;-0.05,"Y","N")</f>
        <v>Y</v>
      </c>
      <c r="Y474" s="44" t="str">
        <f>IF(AND(V474="Y",X474="Y"),"Y","N")</f>
        <v>N</v>
      </c>
      <c r="Z474" s="48">
        <f>ROUNDUP(T474*0.95,2)</f>
        <v>32.03</v>
      </c>
      <c r="AC474" s="25"/>
      <c r="AE474" s="25"/>
    </row>
    <row r="475" spans="1:31">
      <c r="A475" s="34" t="s">
        <v>511</v>
      </c>
      <c r="B475" s="41">
        <v>6007371</v>
      </c>
      <c r="C475" s="41">
        <v>145838</v>
      </c>
      <c r="D475" s="41">
        <v>0</v>
      </c>
      <c r="E475" s="2">
        <v>3.27122</v>
      </c>
      <c r="F475" s="2">
        <f>$F$5</f>
        <v>0.71220000000000006</v>
      </c>
      <c r="G475" s="2">
        <v>4.8582299999999998</v>
      </c>
      <c r="H475" s="2">
        <f>$H$5</f>
        <v>3.79</v>
      </c>
      <c r="I475" s="2">
        <f>$I$5</f>
        <v>3.8489599999999999</v>
      </c>
      <c r="J475" s="2">
        <f>ROUND(F475*G475*(H475/I475),5)</f>
        <v>3.4070299999999998</v>
      </c>
      <c r="K475" s="2">
        <v>3.4327399999999999</v>
      </c>
      <c r="L475" s="2">
        <f>IF($J475=0,$K475,IF($K475=0,$J475,IF($J475&lt;$K475,$J475,ROUND(($J475*$L$5)+($K475*$L$4),5))))</f>
        <v>3.4070299999999998</v>
      </c>
      <c r="M475" s="49">
        <f>IFERROR(E475/L475,0)</f>
        <v>0.96013830227500208</v>
      </c>
      <c r="N475" s="38">
        <f>ROUNDDOWN(M475,2)</f>
        <v>0.96</v>
      </c>
      <c r="O475" s="50">
        <v>28.38</v>
      </c>
      <c r="P475" s="51">
        <f>IF(Y475="Y",Z475,O475)</f>
        <v>29.44</v>
      </c>
      <c r="Q475" s="25"/>
      <c r="S475" s="50">
        <v>33.159999999999997</v>
      </c>
      <c r="T475" s="50">
        <v>30.98</v>
      </c>
      <c r="U475" s="49">
        <f>IFERROR((T475-S475)/S475,0)</f>
        <v>-6.574185765983101E-2</v>
      </c>
      <c r="V475" s="2" t="str">
        <f>IF(U475&lt;-0.05,"Y","N")</f>
        <v>Y</v>
      </c>
      <c r="W475" s="49">
        <f>IF(T475=0,0,(O475-T475)/T475)</f>
        <v>-8.3925112976113672E-2</v>
      </c>
      <c r="X475" s="2" t="str">
        <f>IF(W475&lt;-0.05,"Y","N")</f>
        <v>Y</v>
      </c>
      <c r="Y475" s="2" t="str">
        <f>IF(AND(V475="Y",X475="Y"),"Y","N")</f>
        <v>Y</v>
      </c>
      <c r="Z475" s="51">
        <f>ROUNDUP(T475*0.95,2)</f>
        <v>29.44</v>
      </c>
      <c r="AC475" s="25"/>
      <c r="AE475" s="25"/>
    </row>
    <row r="476" spans="1:31">
      <c r="A476" s="34" t="s">
        <v>512</v>
      </c>
      <c r="B476" s="41">
        <v>6005441</v>
      </c>
      <c r="C476" s="41">
        <v>146175</v>
      </c>
      <c r="D476" s="41">
        <v>0</v>
      </c>
      <c r="E476" s="2">
        <v>3.3344200000000002</v>
      </c>
      <c r="F476" s="2">
        <f>$F$5</f>
        <v>0.71220000000000006</v>
      </c>
      <c r="G476" s="2">
        <v>3.9699</v>
      </c>
      <c r="H476" s="2">
        <f>$H$5</f>
        <v>3.79</v>
      </c>
      <c r="I476" s="2">
        <f>$I$5</f>
        <v>3.8489599999999999</v>
      </c>
      <c r="J476" s="2">
        <f>ROUND(F476*G476*(H476/I476),5)</f>
        <v>2.7840500000000001</v>
      </c>
      <c r="K476" s="2">
        <v>0</v>
      </c>
      <c r="L476" s="2">
        <f>IF($J476=0,$K476,IF($K476=0,$J476,IF($J476&lt;$K476,$J476,ROUND(($J476*$L$5)+($K476*$L$4),5))))</f>
        <v>2.7840500000000001</v>
      </c>
      <c r="M476" s="49">
        <f>IFERROR(E476/L476,0)</f>
        <v>1.1976868231533198</v>
      </c>
      <c r="N476" s="38">
        <f>ROUNDDOWN(M476,2)</f>
        <v>1.19</v>
      </c>
      <c r="O476" s="50">
        <v>37.78</v>
      </c>
      <c r="P476" s="51">
        <f>IF(Y476="Y",Z476,O476)</f>
        <v>37.78</v>
      </c>
      <c r="Q476" s="25"/>
      <c r="S476" s="50">
        <v>38.68</v>
      </c>
      <c r="T476" s="50">
        <v>37.93</v>
      </c>
      <c r="U476" s="49">
        <f>IFERROR((T476-S476)/S476,0)</f>
        <v>-1.9389865563598761E-2</v>
      </c>
      <c r="V476" s="2" t="str">
        <f>IF(U476&lt;-0.05,"Y","N")</f>
        <v>N</v>
      </c>
      <c r="W476" s="49">
        <f>IF(T476=0,0,(O476-T476)/T476)</f>
        <v>-3.9546533087265641E-3</v>
      </c>
      <c r="X476" s="2" t="str">
        <f>IF(W476&lt;-0.05,"Y","N")</f>
        <v>N</v>
      </c>
      <c r="Y476" s="2" t="str">
        <f>IF(AND(V476="Y",X476="Y"),"Y","N")</f>
        <v>N</v>
      </c>
      <c r="Z476" s="51">
        <f>ROUNDUP(T476*0.95,2)</f>
        <v>36.04</v>
      </c>
      <c r="AC476" s="25"/>
      <c r="AE476" s="25"/>
    </row>
    <row r="477" spans="1:31">
      <c r="A477" s="34" t="s">
        <v>513</v>
      </c>
      <c r="B477" s="41">
        <v>6007413</v>
      </c>
      <c r="C477" s="41">
        <v>145261</v>
      </c>
      <c r="D477" s="41">
        <v>0</v>
      </c>
      <c r="E477" s="2">
        <v>3.0557799999999999</v>
      </c>
      <c r="F477" s="2">
        <f>$F$5</f>
        <v>0.71220000000000006</v>
      </c>
      <c r="G477" s="2">
        <v>5.0427499999999998</v>
      </c>
      <c r="H477" s="2">
        <f>$H$5</f>
        <v>3.79</v>
      </c>
      <c r="I477" s="2">
        <f>$I$5</f>
        <v>3.8489599999999999</v>
      </c>
      <c r="J477" s="2">
        <f>ROUND(F477*G477*(H477/I477),5)</f>
        <v>3.5364300000000002</v>
      </c>
      <c r="K477" s="2">
        <v>3.16791</v>
      </c>
      <c r="L477" s="2">
        <f>IF($J477=0,$K477,IF($K477=0,$J477,IF($J477&lt;$K477,$J477,ROUND(($J477*$L$5)+($K477*$L$4),5))))</f>
        <v>3.5364300000000002</v>
      </c>
      <c r="M477" s="49">
        <f>IFERROR(E477/L477,0)</f>
        <v>0.86408609812720727</v>
      </c>
      <c r="N477" s="38">
        <f>ROUNDDOWN(M477,2)</f>
        <v>0.86</v>
      </c>
      <c r="O477" s="50">
        <v>21.15</v>
      </c>
      <c r="P477" s="51">
        <f>IF(Y477="Y",Z477,O477)</f>
        <v>21.15</v>
      </c>
      <c r="Q477" s="25"/>
      <c r="S477" s="50">
        <v>25</v>
      </c>
      <c r="T477" s="50">
        <v>14.26</v>
      </c>
      <c r="U477" s="49">
        <f>IFERROR((T477-S477)/S477,0)</f>
        <v>-0.42959999999999998</v>
      </c>
      <c r="V477" s="2" t="str">
        <f>IF(U477&lt;-0.05,"Y","N")</f>
        <v>Y</v>
      </c>
      <c r="W477" s="49">
        <f>IF(T477=0,0,(O477-T477)/T477)</f>
        <v>0.48316970546984567</v>
      </c>
      <c r="X477" s="2" t="str">
        <f>IF(W477&lt;-0.05,"Y","N")</f>
        <v>N</v>
      </c>
      <c r="Y477" s="2" t="str">
        <f>IF(AND(V477="Y",X477="Y"),"Y","N")</f>
        <v>N</v>
      </c>
      <c r="Z477" s="51">
        <f>ROUNDUP(T477*0.95,2)</f>
        <v>13.549999999999999</v>
      </c>
      <c r="AC477" s="25"/>
      <c r="AE477" s="25"/>
    </row>
    <row r="478" spans="1:31">
      <c r="A478" s="52" t="s">
        <v>514</v>
      </c>
      <c r="B478" s="53">
        <v>6004741</v>
      </c>
      <c r="C478" s="53">
        <v>145220</v>
      </c>
      <c r="D478" s="53">
        <v>0</v>
      </c>
      <c r="E478" s="54">
        <v>2.4256700000000002</v>
      </c>
      <c r="F478" s="54">
        <f>$F$5</f>
        <v>0.71220000000000006</v>
      </c>
      <c r="G478" s="54">
        <v>3.2115999999999998</v>
      </c>
      <c r="H478" s="54">
        <f>$H$5</f>
        <v>3.79</v>
      </c>
      <c r="I478" s="54">
        <f>$I$5</f>
        <v>3.8489599999999999</v>
      </c>
      <c r="J478" s="54">
        <f>ROUND(F478*G478*(H478/I478),5)</f>
        <v>2.2522600000000002</v>
      </c>
      <c r="K478" s="54">
        <v>2.7659400000000001</v>
      </c>
      <c r="L478" s="54">
        <f>IF($J478=0,$K478,IF($K478=0,$J478,IF($J478&lt;$K478,$J478,ROUND(($J478*$L$5)+($K478*$L$4),5))))</f>
        <v>2.2522600000000002</v>
      </c>
      <c r="M478" s="55">
        <f>IFERROR(E478/L478,0)</f>
        <v>1.0769937751414136</v>
      </c>
      <c r="N478" s="56">
        <f>ROUNDDOWN(M478,2)</f>
        <v>1.07</v>
      </c>
      <c r="O478" s="57">
        <v>34.799999999999997</v>
      </c>
      <c r="P478" s="58">
        <f>IF(Y478="Y",Z478,O478)</f>
        <v>34.799999999999997</v>
      </c>
      <c r="Q478" s="25"/>
      <c r="S478" s="57">
        <v>36.44</v>
      </c>
      <c r="T478" s="57">
        <v>28.38</v>
      </c>
      <c r="U478" s="55">
        <f>IFERROR((T478-S478)/S478,0)</f>
        <v>-0.22118551042810097</v>
      </c>
      <c r="V478" s="54" t="str">
        <f>IF(U478&lt;-0.05,"Y","N")</f>
        <v>Y</v>
      </c>
      <c r="W478" s="55">
        <f>IF(T478=0,0,(O478-T478)/T478)</f>
        <v>0.22621564482029594</v>
      </c>
      <c r="X478" s="54" t="str">
        <f>IF(W478&lt;-0.05,"Y","N")</f>
        <v>N</v>
      </c>
      <c r="Y478" s="54" t="str">
        <f>IF(AND(V478="Y",X478="Y"),"Y","N")</f>
        <v>N</v>
      </c>
      <c r="Z478" s="58">
        <f>ROUNDUP(T478*0.95,2)</f>
        <v>26.970000000000002</v>
      </c>
      <c r="AC478" s="25"/>
      <c r="AE478" s="25"/>
    </row>
    <row r="479" spans="1:31">
      <c r="A479" s="42" t="s">
        <v>515</v>
      </c>
      <c r="B479" s="43">
        <v>6007447</v>
      </c>
      <c r="C479" s="43">
        <v>145024</v>
      </c>
      <c r="D479" s="43">
        <v>0</v>
      </c>
      <c r="E479" s="44">
        <v>3.4186800000000002</v>
      </c>
      <c r="F479" s="44">
        <f>$F$5</f>
        <v>0.71220000000000006</v>
      </c>
      <c r="G479" s="44">
        <v>4.8232100000000004</v>
      </c>
      <c r="H479" s="44">
        <f>$H$5</f>
        <v>3.79</v>
      </c>
      <c r="I479" s="44">
        <f>$I$5</f>
        <v>3.8489599999999999</v>
      </c>
      <c r="J479" s="44">
        <f>ROUND(F479*G479*(H479/I479),5)</f>
        <v>3.3824700000000001</v>
      </c>
      <c r="K479" s="44">
        <v>2.9338199999999999</v>
      </c>
      <c r="L479" s="44">
        <f>IF($J479=0,$K479,IF($K479=0,$J479,IF($J479&lt;$K479,$J479,ROUND(($J479*$L$5)+($K479*$L$4),5))))</f>
        <v>3.3824700000000001</v>
      </c>
      <c r="M479" s="45">
        <f>IFERROR(E479/L479,0)</f>
        <v>1.0107051947245651</v>
      </c>
      <c r="N479" s="46">
        <f>ROUNDDOWN(M479,2)</f>
        <v>1.01</v>
      </c>
      <c r="O479" s="47">
        <v>31.53</v>
      </c>
      <c r="P479" s="48">
        <f>IF(Y479="Y",Z479,O479)</f>
        <v>33.06</v>
      </c>
      <c r="Q479" s="25"/>
      <c r="S479" s="47">
        <v>36.74</v>
      </c>
      <c r="T479" s="47">
        <v>34.799999999999997</v>
      </c>
      <c r="U479" s="45">
        <f>IFERROR((T479-S479)/S479,0)</f>
        <v>-5.2803483941208623E-2</v>
      </c>
      <c r="V479" s="44" t="str">
        <f>IF(U479&lt;-0.05,"Y","N")</f>
        <v>Y</v>
      </c>
      <c r="W479" s="45">
        <f>IF(T479=0,0,(O479-T479)/T479)</f>
        <v>-9.3965517241379207E-2</v>
      </c>
      <c r="X479" s="44" t="str">
        <f>IF(W479&lt;-0.05,"Y","N")</f>
        <v>Y</v>
      </c>
      <c r="Y479" s="44" t="str">
        <f>IF(AND(V479="Y",X479="Y"),"Y","N")</f>
        <v>Y</v>
      </c>
      <c r="Z479" s="48">
        <f>ROUNDUP(T479*0.95,2)</f>
        <v>33.06</v>
      </c>
      <c r="AC479" s="25"/>
      <c r="AE479" s="25"/>
    </row>
    <row r="480" spans="1:31">
      <c r="A480" s="34" t="s">
        <v>516</v>
      </c>
      <c r="B480" s="41">
        <v>6012470</v>
      </c>
      <c r="C480" s="41">
        <v>145837</v>
      </c>
      <c r="D480" s="41">
        <v>0</v>
      </c>
      <c r="E480" s="2">
        <v>4.1288299999999998</v>
      </c>
      <c r="F480" s="2">
        <f>$F$5</f>
        <v>0.71220000000000006</v>
      </c>
      <c r="G480" s="2">
        <v>4.0962699999999996</v>
      </c>
      <c r="H480" s="2">
        <f>$H$5</f>
        <v>3.79</v>
      </c>
      <c r="I480" s="2">
        <f>$I$5</f>
        <v>3.8489599999999999</v>
      </c>
      <c r="J480" s="2">
        <f>ROUND(F480*G480*(H480/I480),5)</f>
        <v>2.8726699999999998</v>
      </c>
      <c r="K480" s="2">
        <v>2.8567300000000002</v>
      </c>
      <c r="L480" s="2">
        <f>IF($J480=0,$K480,IF($K480=0,$J480,IF($J480&lt;$K480,$J480,ROUND(($J480*$L$5)+($K480*$L$4),5))))</f>
        <v>2.8726699999999998</v>
      </c>
      <c r="M480" s="49">
        <f>IFERROR(E480/L480,0)</f>
        <v>1.437279603992105</v>
      </c>
      <c r="N480" s="38">
        <f>ROUNDDOWN(M480,2)</f>
        <v>1.43</v>
      </c>
      <c r="O480" s="50">
        <v>38.68</v>
      </c>
      <c r="P480" s="51">
        <f>IF(Y480="Y",Z480,O480)</f>
        <v>38.68</v>
      </c>
      <c r="Q480" s="25"/>
      <c r="S480" s="50">
        <v>38.68</v>
      </c>
      <c r="T480" s="50">
        <v>38.68</v>
      </c>
      <c r="U480" s="49">
        <f>IFERROR((T480-S480)/S480,0)</f>
        <v>0</v>
      </c>
      <c r="V480" s="2" t="str">
        <f>IF(U480&lt;-0.05,"Y","N")</f>
        <v>N</v>
      </c>
      <c r="W480" s="49">
        <f>IF(T480=0,0,(O480-T480)/T480)</f>
        <v>0</v>
      </c>
      <c r="X480" s="2" t="str">
        <f>IF(W480&lt;-0.05,"Y","N")</f>
        <v>N</v>
      </c>
      <c r="Y480" s="2" t="str">
        <f>IF(AND(V480="Y",X480="Y"),"Y","N")</f>
        <v>N</v>
      </c>
      <c r="Z480" s="51">
        <f>ROUNDUP(T480*0.95,2)</f>
        <v>36.75</v>
      </c>
      <c r="AC480" s="25"/>
      <c r="AE480" s="25"/>
    </row>
    <row r="481" spans="1:31">
      <c r="A481" s="34" t="s">
        <v>517</v>
      </c>
      <c r="B481" s="41">
        <v>6007488</v>
      </c>
      <c r="C481" s="41">
        <v>146037</v>
      </c>
      <c r="D481" s="41">
        <v>0</v>
      </c>
      <c r="E481" s="2">
        <v>2.93241</v>
      </c>
      <c r="F481" s="2">
        <f>$F$5</f>
        <v>0.71220000000000006</v>
      </c>
      <c r="G481" s="2">
        <v>4.3646700000000003</v>
      </c>
      <c r="H481" s="2">
        <f>$H$5</f>
        <v>3.79</v>
      </c>
      <c r="I481" s="2">
        <f>$I$5</f>
        <v>3.8489599999999999</v>
      </c>
      <c r="J481" s="2">
        <f>ROUND(F481*G481*(H481/I481),5)</f>
        <v>3.0609000000000002</v>
      </c>
      <c r="K481" s="2">
        <v>3.03627</v>
      </c>
      <c r="L481" s="2">
        <f>IF($J481=0,$K481,IF($K481=0,$J481,IF($J481&lt;$K481,$J481,ROUND(($J481*$L$5)+($K481*$L$4),5))))</f>
        <v>3.0609000000000002</v>
      </c>
      <c r="M481" s="49">
        <f>IFERROR(E481/L481,0)</f>
        <v>0.95802215034793681</v>
      </c>
      <c r="N481" s="38">
        <f>ROUNDDOWN(M481,2)</f>
        <v>0.95</v>
      </c>
      <c r="O481" s="50">
        <v>27.72</v>
      </c>
      <c r="P481" s="51">
        <f>IF(Y481="Y",Z481,O481)</f>
        <v>27.72</v>
      </c>
      <c r="Q481" s="25"/>
      <c r="S481" s="50">
        <v>29.68</v>
      </c>
      <c r="T481" s="50">
        <v>25.77</v>
      </c>
      <c r="U481" s="49">
        <f>IFERROR((T481-S481)/S481,0)</f>
        <v>-0.13173854447439354</v>
      </c>
      <c r="V481" s="2" t="str">
        <f>IF(U481&lt;-0.05,"Y","N")</f>
        <v>Y</v>
      </c>
      <c r="W481" s="49">
        <f>IF(T481=0,0,(O481-T481)/T481)</f>
        <v>7.5669383003492408E-2</v>
      </c>
      <c r="X481" s="2" t="str">
        <f>IF(W481&lt;-0.05,"Y","N")</f>
        <v>N</v>
      </c>
      <c r="Y481" s="2" t="str">
        <f>IF(AND(V481="Y",X481="Y"),"Y","N")</f>
        <v>N</v>
      </c>
      <c r="Z481" s="51">
        <f>ROUNDUP(T481*0.95,2)</f>
        <v>24.490000000000002</v>
      </c>
      <c r="AC481" s="25"/>
      <c r="AE481" s="25"/>
    </row>
    <row r="482" spans="1:31">
      <c r="A482" s="52" t="s">
        <v>518</v>
      </c>
      <c r="B482" s="53">
        <v>6007512</v>
      </c>
      <c r="C482" s="53">
        <v>145801</v>
      </c>
      <c r="D482" s="53">
        <v>0</v>
      </c>
      <c r="E482" s="54">
        <v>4.2415200000000004</v>
      </c>
      <c r="F482" s="54">
        <f>$F$5</f>
        <v>0.71220000000000006</v>
      </c>
      <c r="G482" s="54">
        <v>4.14764</v>
      </c>
      <c r="H482" s="54">
        <f>$H$5</f>
        <v>3.79</v>
      </c>
      <c r="I482" s="54">
        <f>$I$5</f>
        <v>3.8489599999999999</v>
      </c>
      <c r="J482" s="54">
        <f>ROUND(F482*G482*(H482/I482),5)</f>
        <v>2.9087000000000001</v>
      </c>
      <c r="K482" s="54">
        <v>3.17232</v>
      </c>
      <c r="L482" s="54">
        <f>IF($J482=0,$K482,IF($K482=0,$J482,IF($J482&lt;$K482,$J482,ROUND(($J482*$L$5)+($K482*$L$4),5))))</f>
        <v>2.9087000000000001</v>
      </c>
      <c r="M482" s="55">
        <f>IFERROR(E482/L482,0)</f>
        <v>1.4582184481039642</v>
      </c>
      <c r="N482" s="56">
        <f>ROUNDDOWN(M482,2)</f>
        <v>1.45</v>
      </c>
      <c r="O482" s="57">
        <v>38.68</v>
      </c>
      <c r="P482" s="58">
        <f>IF(Y482="Y",Z482,O482)</f>
        <v>38.68</v>
      </c>
      <c r="Q482" s="25"/>
      <c r="S482" s="57">
        <v>38.68</v>
      </c>
      <c r="T482" s="57">
        <v>38.68</v>
      </c>
      <c r="U482" s="55">
        <f>IFERROR((T482-S482)/S482,0)</f>
        <v>0</v>
      </c>
      <c r="V482" s="54" t="str">
        <f>IF(U482&lt;-0.05,"Y","N")</f>
        <v>N</v>
      </c>
      <c r="W482" s="55">
        <f>IF(T482=0,0,(O482-T482)/T482)</f>
        <v>0</v>
      </c>
      <c r="X482" s="54" t="str">
        <f>IF(W482&lt;-0.05,"Y","N")</f>
        <v>N</v>
      </c>
      <c r="Y482" s="54" t="str">
        <f>IF(AND(V482="Y",X482="Y"),"Y","N")</f>
        <v>N</v>
      </c>
      <c r="Z482" s="58">
        <f>ROUNDUP(T482*0.95,2)</f>
        <v>36.75</v>
      </c>
      <c r="AC482" s="25"/>
      <c r="AE482" s="25"/>
    </row>
    <row r="483" spans="1:31">
      <c r="A483" s="42" t="s">
        <v>519</v>
      </c>
      <c r="B483" s="43">
        <v>6007504</v>
      </c>
      <c r="C483" s="43">
        <v>146084</v>
      </c>
      <c r="D483" s="43">
        <v>0</v>
      </c>
      <c r="E483" s="44">
        <v>3.15618</v>
      </c>
      <c r="F483" s="44">
        <f>$F$5</f>
        <v>0.71220000000000006</v>
      </c>
      <c r="G483" s="44">
        <v>4.9132899999999999</v>
      </c>
      <c r="H483" s="44">
        <f>$H$5</f>
        <v>3.79</v>
      </c>
      <c r="I483" s="44">
        <f>$I$5</f>
        <v>3.8489599999999999</v>
      </c>
      <c r="J483" s="44">
        <f>ROUND(F483*G483*(H483/I483),5)</f>
        <v>3.44564</v>
      </c>
      <c r="K483" s="44">
        <v>3.1413700000000002</v>
      </c>
      <c r="L483" s="44">
        <f>IF($J483=0,$K483,IF($K483=0,$J483,IF($J483&lt;$K483,$J483,ROUND(($J483*$L$5)+($K483*$L$4),5))))</f>
        <v>3.44564</v>
      </c>
      <c r="M483" s="45">
        <f>IFERROR(E483/L483,0)</f>
        <v>0.91599238457877197</v>
      </c>
      <c r="N483" s="46">
        <f>ROUNDDOWN(M483,2)</f>
        <v>0.91</v>
      </c>
      <c r="O483" s="47">
        <v>25</v>
      </c>
      <c r="P483" s="48">
        <f>IF(Y483="Y",Z483,O483)</f>
        <v>25</v>
      </c>
      <c r="Q483" s="25"/>
      <c r="S483" s="47">
        <v>33.159999999999997</v>
      </c>
      <c r="T483" s="47">
        <v>22.69</v>
      </c>
      <c r="U483" s="45">
        <f>IFERROR((T483-S483)/S483,0)</f>
        <v>-0.31574185765983104</v>
      </c>
      <c r="V483" s="44" t="str">
        <f>IF(U483&lt;-0.05,"Y","N")</f>
        <v>Y</v>
      </c>
      <c r="W483" s="45">
        <f>IF(T483=0,0,(O483-T483)/T483)</f>
        <v>0.10180696342000875</v>
      </c>
      <c r="X483" s="44" t="str">
        <f>IF(W483&lt;-0.05,"Y","N")</f>
        <v>N</v>
      </c>
      <c r="Y483" s="44" t="str">
        <f>IF(AND(V483="Y",X483="Y"),"Y","N")</f>
        <v>N</v>
      </c>
      <c r="Z483" s="48">
        <f>ROUNDUP(T483*0.95,2)</f>
        <v>21.560000000000002</v>
      </c>
      <c r="AC483" s="25"/>
      <c r="AE483" s="25"/>
    </row>
    <row r="484" spans="1:31">
      <c r="A484" s="34" t="s">
        <v>520</v>
      </c>
      <c r="B484" s="41">
        <v>6007546</v>
      </c>
      <c r="C484" s="41">
        <v>145727</v>
      </c>
      <c r="D484" s="41">
        <v>23</v>
      </c>
      <c r="E484" s="2">
        <v>0</v>
      </c>
      <c r="F484" s="2">
        <f>$F$5</f>
        <v>0.71220000000000006</v>
      </c>
      <c r="G484" s="2">
        <v>0</v>
      </c>
      <c r="H484" s="2">
        <f>$H$5</f>
        <v>3.79</v>
      </c>
      <c r="I484" s="2">
        <f>$I$5</f>
        <v>3.8489599999999999</v>
      </c>
      <c r="J484" s="2">
        <f>ROUND(F484*G484*(H484/I484),5)</f>
        <v>0</v>
      </c>
      <c r="K484" s="2">
        <v>3.4293399999999998</v>
      </c>
      <c r="L484" s="2">
        <f>IF($J484=0,$K484,IF($K484=0,$J484,IF($J484&lt;$K484,$J484,ROUND(($J484*$L$5)+($K484*$L$4),5))))</f>
        <v>3.4293399999999998</v>
      </c>
      <c r="M484" s="49">
        <f>IFERROR(E484/L484,0)</f>
        <v>0</v>
      </c>
      <c r="N484" s="38">
        <f>ROUNDDOWN(M484,2)</f>
        <v>0</v>
      </c>
      <c r="O484" s="50">
        <v>0</v>
      </c>
      <c r="P484" s="51">
        <f>IF(Y484="Y",Z484,O484)</f>
        <v>0</v>
      </c>
      <c r="Q484" s="25"/>
      <c r="S484" s="50">
        <v>38.68</v>
      </c>
      <c r="T484" s="50">
        <v>38.68</v>
      </c>
      <c r="U484" s="49">
        <f>IFERROR((T484-S484)/S484,0)</f>
        <v>0</v>
      </c>
      <c r="V484" s="2" t="str">
        <f>IF(U484&lt;-0.05,"Y","N")</f>
        <v>N</v>
      </c>
      <c r="W484" s="49">
        <f>IF(T484=0,0,(O484-T484)/T484)</f>
        <v>-1</v>
      </c>
      <c r="X484" s="2" t="str">
        <f>IF(W484&lt;-0.05,"Y","N")</f>
        <v>Y</v>
      </c>
      <c r="Y484" s="2" t="str">
        <f>IF(AND(V484="Y",X484="Y"),"Y","N")</f>
        <v>N</v>
      </c>
      <c r="Z484" s="51">
        <f>ROUNDUP(T484*0.95,2)</f>
        <v>36.75</v>
      </c>
      <c r="AC484" s="25"/>
      <c r="AE484" s="25"/>
    </row>
    <row r="485" spans="1:31">
      <c r="A485" s="34" t="s">
        <v>521</v>
      </c>
      <c r="B485" s="41">
        <v>6008502</v>
      </c>
      <c r="C485" s="41">
        <v>145414</v>
      </c>
      <c r="D485" s="41">
        <v>0</v>
      </c>
      <c r="E485" s="2">
        <v>4.1714500000000001</v>
      </c>
      <c r="F485" s="2">
        <f>$F$5</f>
        <v>0.71220000000000006</v>
      </c>
      <c r="G485" s="2">
        <v>3.7597900000000002</v>
      </c>
      <c r="H485" s="2">
        <f>$H$5</f>
        <v>3.79</v>
      </c>
      <c r="I485" s="2">
        <f>$I$5</f>
        <v>3.8489599999999999</v>
      </c>
      <c r="J485" s="2">
        <f>ROUND(F485*G485*(H485/I485),5)</f>
        <v>2.6366999999999998</v>
      </c>
      <c r="K485" s="2">
        <v>3.1637200000000001</v>
      </c>
      <c r="L485" s="2">
        <f>IF($J485=0,$K485,IF($K485=0,$J485,IF($J485&lt;$K485,$J485,ROUND(($J485*$L$5)+($K485*$L$4),5))))</f>
        <v>2.6366999999999998</v>
      </c>
      <c r="M485" s="49">
        <f>IFERROR(E485/L485,0)</f>
        <v>1.5820722873288582</v>
      </c>
      <c r="N485" s="38">
        <f>ROUNDDOWN(M485,2)</f>
        <v>1.58</v>
      </c>
      <c r="O485" s="50">
        <v>38.68</v>
      </c>
      <c r="P485" s="51">
        <f>IF(Y485="Y",Z485,O485)</f>
        <v>38.68</v>
      </c>
      <c r="Q485" s="25"/>
      <c r="S485" s="50">
        <v>38.68</v>
      </c>
      <c r="T485" s="50">
        <v>38.68</v>
      </c>
      <c r="U485" s="49">
        <f>IFERROR((T485-S485)/S485,0)</f>
        <v>0</v>
      </c>
      <c r="V485" s="2" t="str">
        <f>IF(U485&lt;-0.05,"Y","N")</f>
        <v>N</v>
      </c>
      <c r="W485" s="49">
        <f>IF(T485=0,0,(O485-T485)/T485)</f>
        <v>0</v>
      </c>
      <c r="X485" s="2" t="str">
        <f>IF(W485&lt;-0.05,"Y","N")</f>
        <v>N</v>
      </c>
      <c r="Y485" s="2" t="str">
        <f>IF(AND(V485="Y",X485="Y"),"Y","N")</f>
        <v>N</v>
      </c>
      <c r="Z485" s="51">
        <f>ROUNDUP(T485*0.95,2)</f>
        <v>36.75</v>
      </c>
      <c r="AC485" s="25"/>
      <c r="AE485" s="25"/>
    </row>
    <row r="486" spans="1:31">
      <c r="A486" s="52" t="s">
        <v>522</v>
      </c>
      <c r="B486" s="53">
        <v>6011746</v>
      </c>
      <c r="C486" s="53">
        <v>145629</v>
      </c>
      <c r="D486" s="53">
        <v>0</v>
      </c>
      <c r="E486" s="54">
        <v>3.35405</v>
      </c>
      <c r="F486" s="54">
        <f>$F$5</f>
        <v>0.71220000000000006</v>
      </c>
      <c r="G486" s="54">
        <v>4.9755599999999998</v>
      </c>
      <c r="H486" s="54">
        <f>$H$5</f>
        <v>3.79</v>
      </c>
      <c r="I486" s="54">
        <f>$I$5</f>
        <v>3.8489599999999999</v>
      </c>
      <c r="J486" s="54">
        <f>ROUND(F486*G486*(H486/I486),5)</f>
        <v>3.4893100000000001</v>
      </c>
      <c r="K486" s="54">
        <v>3.4216700000000002</v>
      </c>
      <c r="L486" s="54">
        <f>IF($J486=0,$K486,IF($K486=0,$J486,IF($J486&lt;$K486,$J486,ROUND(($J486*$L$5)+($K486*$L$4),5))))</f>
        <v>3.4893100000000001</v>
      </c>
      <c r="M486" s="55">
        <f>IFERROR(E486/L486,0)</f>
        <v>0.96123588904396562</v>
      </c>
      <c r="N486" s="56">
        <f>ROUNDDOWN(M486,2)</f>
        <v>0.96</v>
      </c>
      <c r="O486" s="57">
        <v>28.38</v>
      </c>
      <c r="P486" s="58">
        <f>IF(Y486="Y",Z486,O486)</f>
        <v>28.38</v>
      </c>
      <c r="Q486" s="25"/>
      <c r="S486" s="57">
        <v>30.98</v>
      </c>
      <c r="T486" s="57">
        <v>27.72</v>
      </c>
      <c r="U486" s="55">
        <f>IFERROR((T486-S486)/S486,0)</f>
        <v>-0.10522918011620405</v>
      </c>
      <c r="V486" s="54" t="str">
        <f>IF(U486&lt;-0.05,"Y","N")</f>
        <v>Y</v>
      </c>
      <c r="W486" s="55">
        <f>IF(T486=0,0,(O486-T486)/T486)</f>
        <v>2.3809523809523815E-2</v>
      </c>
      <c r="X486" s="54" t="str">
        <f>IF(W486&lt;-0.05,"Y","N")</f>
        <v>N</v>
      </c>
      <c r="Y486" s="54" t="str">
        <f>IF(AND(V486="Y",X486="Y"),"Y","N")</f>
        <v>N</v>
      </c>
      <c r="Z486" s="58">
        <f>ROUNDUP(T486*0.95,2)</f>
        <v>26.34</v>
      </c>
      <c r="AC486" s="25"/>
      <c r="AE486" s="25"/>
    </row>
    <row r="487" spans="1:31">
      <c r="A487" s="42" t="s">
        <v>523</v>
      </c>
      <c r="B487" s="43">
        <v>6010078</v>
      </c>
      <c r="C487" s="43">
        <v>145927</v>
      </c>
      <c r="D487" s="43">
        <v>0</v>
      </c>
      <c r="E487" s="44">
        <v>3.5678800000000002</v>
      </c>
      <c r="F487" s="44">
        <f>$F$5</f>
        <v>0.71220000000000006</v>
      </c>
      <c r="G487" s="44">
        <v>4.7934299999999999</v>
      </c>
      <c r="H487" s="44">
        <f>$H$5</f>
        <v>3.79</v>
      </c>
      <c r="I487" s="44">
        <f>$I$5</f>
        <v>3.8489599999999999</v>
      </c>
      <c r="J487" s="44">
        <f>ROUND(F487*G487*(H487/I487),5)</f>
        <v>3.3615900000000001</v>
      </c>
      <c r="K487" s="44">
        <v>3.4659800000000001</v>
      </c>
      <c r="L487" s="44">
        <f>IF($J487=0,$K487,IF($K487=0,$J487,IF($J487&lt;$K487,$J487,ROUND(($J487*$L$5)+($K487*$L$4),5))))</f>
        <v>3.3615900000000001</v>
      </c>
      <c r="M487" s="45">
        <f>IFERROR(E487/L487,0)</f>
        <v>1.0613667936898907</v>
      </c>
      <c r="N487" s="46">
        <f>ROUNDDOWN(M487,2)</f>
        <v>1.06</v>
      </c>
      <c r="O487" s="47">
        <v>34.26</v>
      </c>
      <c r="P487" s="48">
        <f>IF(Y487="Y",Z487,O487)</f>
        <v>34.26</v>
      </c>
      <c r="Q487" s="25"/>
      <c r="S487" s="47">
        <v>32.619999999999997</v>
      </c>
      <c r="T487" s="47">
        <v>32.619999999999997</v>
      </c>
      <c r="U487" s="45">
        <f>IFERROR((T487-S487)/S487,0)</f>
        <v>0</v>
      </c>
      <c r="V487" s="44" t="str">
        <f>IF(U487&lt;-0.05,"Y","N")</f>
        <v>N</v>
      </c>
      <c r="W487" s="45">
        <f>IF(T487=0,0,(O487-T487)/T487)</f>
        <v>5.0275904353157597E-2</v>
      </c>
      <c r="X487" s="44" t="str">
        <f>IF(W487&lt;-0.05,"Y","N")</f>
        <v>N</v>
      </c>
      <c r="Y487" s="44" t="str">
        <f>IF(AND(V487="Y",X487="Y"),"Y","N")</f>
        <v>N</v>
      </c>
      <c r="Z487" s="48">
        <f>ROUNDUP(T487*0.95,2)</f>
        <v>30.990000000000002</v>
      </c>
      <c r="AC487" s="25"/>
      <c r="AE487" s="25"/>
    </row>
    <row r="488" spans="1:31">
      <c r="A488" s="34" t="s">
        <v>524</v>
      </c>
      <c r="B488" s="41">
        <v>6007082</v>
      </c>
      <c r="C488" s="41">
        <v>145411</v>
      </c>
      <c r="D488" s="41">
        <v>0</v>
      </c>
      <c r="E488" s="2">
        <v>2.5237400000000001</v>
      </c>
      <c r="F488" s="2">
        <f>$F$5</f>
        <v>0.71220000000000006</v>
      </c>
      <c r="G488" s="2">
        <v>3.5118299999999998</v>
      </c>
      <c r="H488" s="2">
        <f>$H$5</f>
        <v>3.79</v>
      </c>
      <c r="I488" s="2">
        <f>$I$5</f>
        <v>3.8489599999999999</v>
      </c>
      <c r="J488" s="2">
        <f>ROUND(F488*G488*(H488/I488),5)</f>
        <v>2.4628100000000002</v>
      </c>
      <c r="K488" s="2">
        <v>2.9380299999999999</v>
      </c>
      <c r="L488" s="2">
        <f>IF($J488=0,$K488,IF($K488=0,$J488,IF($J488&lt;$K488,$J488,ROUND(($J488*$L$5)+($K488*$L$4),5))))</f>
        <v>2.4628100000000002</v>
      </c>
      <c r="M488" s="49">
        <f>IFERROR(E488/L488,0)</f>
        <v>1.0247400327268446</v>
      </c>
      <c r="N488" s="38">
        <f>ROUNDDOWN(M488,2)</f>
        <v>1.02</v>
      </c>
      <c r="O488" s="50">
        <v>32.07</v>
      </c>
      <c r="P488" s="51">
        <f>IF(Y488="Y",Z488,O488)</f>
        <v>33.06</v>
      </c>
      <c r="Q488" s="25"/>
      <c r="S488" s="50">
        <v>38.68</v>
      </c>
      <c r="T488" s="50">
        <v>34.799999999999997</v>
      </c>
      <c r="U488" s="49">
        <f>IFERROR((T488-S488)/S488,0)</f>
        <v>-0.10031023784901764</v>
      </c>
      <c r="V488" s="2" t="str">
        <f>IF(U488&lt;-0.05,"Y","N")</f>
        <v>Y</v>
      </c>
      <c r="W488" s="49">
        <f>IF(T488=0,0,(O488-T488)/T488)</f>
        <v>-7.8448275862068886E-2</v>
      </c>
      <c r="X488" s="2" t="str">
        <f>IF(W488&lt;-0.05,"Y","N")</f>
        <v>Y</v>
      </c>
      <c r="Y488" s="2" t="str">
        <f>IF(AND(V488="Y",X488="Y"),"Y","N")</f>
        <v>Y</v>
      </c>
      <c r="Z488" s="51">
        <f>ROUNDUP(T488*0.95,2)</f>
        <v>33.06</v>
      </c>
      <c r="AC488" s="25"/>
      <c r="AE488" s="25"/>
    </row>
    <row r="489" spans="1:31">
      <c r="A489" s="34" t="s">
        <v>525</v>
      </c>
      <c r="B489" s="41">
        <v>6006027</v>
      </c>
      <c r="C489" s="41">
        <v>145294</v>
      </c>
      <c r="D489" s="41">
        <v>0</v>
      </c>
      <c r="E489" s="2">
        <v>2.99472</v>
      </c>
      <c r="F489" s="2">
        <f>$F$5</f>
        <v>0.71220000000000006</v>
      </c>
      <c r="G489" s="2">
        <v>5.1266100000000003</v>
      </c>
      <c r="H489" s="2">
        <f>$H$5</f>
        <v>3.79</v>
      </c>
      <c r="I489" s="2">
        <f>$I$5</f>
        <v>3.8489599999999999</v>
      </c>
      <c r="J489" s="2">
        <f>ROUND(F489*G489*(H489/I489),5)</f>
        <v>3.59524</v>
      </c>
      <c r="K489" s="2">
        <v>3.2296800000000001</v>
      </c>
      <c r="L489" s="2">
        <f>IF($J489=0,$K489,IF($K489=0,$J489,IF($J489&lt;$K489,$J489,ROUND(($J489*$L$5)+($K489*$L$4),5))))</f>
        <v>3.59524</v>
      </c>
      <c r="M489" s="49">
        <f>IFERROR(E489/L489,0)</f>
        <v>0.83296803551362364</v>
      </c>
      <c r="N489" s="38">
        <f>ROUNDDOWN(M489,2)</f>
        <v>0.83</v>
      </c>
      <c r="O489" s="50">
        <v>18.829999999999998</v>
      </c>
      <c r="P489" s="51">
        <f>IF(Y489="Y",Z489,O489)</f>
        <v>23.020000000000003</v>
      </c>
      <c r="Q489" s="25"/>
      <c r="S489" s="50">
        <v>35.35</v>
      </c>
      <c r="T489" s="50">
        <v>24.23</v>
      </c>
      <c r="U489" s="49">
        <f>IFERROR((T489-S489)/S489,0)</f>
        <v>-0.31456859971711459</v>
      </c>
      <c r="V489" s="2" t="str">
        <f>IF(U489&lt;-0.05,"Y","N")</f>
        <v>Y</v>
      </c>
      <c r="W489" s="49">
        <f>IF(T489=0,0,(O489-T489)/T489)</f>
        <v>-0.22286421791167982</v>
      </c>
      <c r="X489" s="2" t="str">
        <f>IF(W489&lt;-0.05,"Y","N")</f>
        <v>Y</v>
      </c>
      <c r="Y489" s="2" t="str">
        <f>IF(AND(V489="Y",X489="Y"),"Y","N")</f>
        <v>Y</v>
      </c>
      <c r="Z489" s="51">
        <f>ROUNDUP(T489*0.95,2)</f>
        <v>23.020000000000003</v>
      </c>
      <c r="AC489" s="25"/>
      <c r="AE489" s="25"/>
    </row>
    <row r="490" spans="1:31">
      <c r="A490" s="34" t="s">
        <v>526</v>
      </c>
      <c r="B490" s="41">
        <v>6007595</v>
      </c>
      <c r="C490" s="41">
        <v>145953</v>
      </c>
      <c r="D490" s="41">
        <v>0</v>
      </c>
      <c r="E490" s="2">
        <v>5.1605699999999999</v>
      </c>
      <c r="F490" s="2">
        <f>$F$5</f>
        <v>0.71220000000000006</v>
      </c>
      <c r="G490" s="2">
        <v>3.57531</v>
      </c>
      <c r="H490" s="2">
        <f>$H$5</f>
        <v>3.79</v>
      </c>
      <c r="I490" s="2">
        <f>$I$5</f>
        <v>3.8489599999999999</v>
      </c>
      <c r="J490" s="2">
        <f>ROUND(F490*G490*(H490/I490),5)</f>
        <v>2.5073300000000001</v>
      </c>
      <c r="K490" s="2">
        <v>3.0832299999999999</v>
      </c>
      <c r="L490" s="2">
        <f>IF($J490=0,$K490,IF($K490=0,$J490,IF($J490&lt;$K490,$J490,ROUND(($J490*$L$5)+($K490*$L$4),5))))</f>
        <v>2.5073300000000001</v>
      </c>
      <c r="M490" s="49">
        <f>IFERROR(E490/L490,0)</f>
        <v>2.0581933770185814</v>
      </c>
      <c r="N490" s="38">
        <f>ROUNDDOWN(M490,2)</f>
        <v>2.0499999999999998</v>
      </c>
      <c r="O490" s="50">
        <v>38.68</v>
      </c>
      <c r="P490" s="51">
        <f>IF(Y490="Y",Z490,O490)</f>
        <v>38.68</v>
      </c>
      <c r="Q490" s="25"/>
      <c r="S490" s="50">
        <v>38.68</v>
      </c>
      <c r="T490" s="50">
        <v>38.68</v>
      </c>
      <c r="U490" s="49">
        <f>IFERROR((T490-S490)/S490,0)</f>
        <v>0</v>
      </c>
      <c r="V490" s="2" t="str">
        <f>IF(U490&lt;-0.05,"Y","N")</f>
        <v>N</v>
      </c>
      <c r="W490" s="49">
        <f>IF(T490=0,0,(O490-T490)/T490)</f>
        <v>0</v>
      </c>
      <c r="X490" s="2" t="str">
        <f>IF(W490&lt;-0.05,"Y","N")</f>
        <v>N</v>
      </c>
      <c r="Y490" s="2" t="str">
        <f>IF(AND(V490="Y",X490="Y"),"Y","N")</f>
        <v>N</v>
      </c>
      <c r="Z490" s="51">
        <f>ROUNDUP(T490*0.95,2)</f>
        <v>36.75</v>
      </c>
      <c r="AC490" s="25"/>
      <c r="AE490" s="25"/>
    </row>
    <row r="491" spans="1:31">
      <c r="A491" s="52" t="s">
        <v>527</v>
      </c>
      <c r="B491" s="53">
        <v>6005854</v>
      </c>
      <c r="C491" s="53">
        <v>145741</v>
      </c>
      <c r="D491" s="53">
        <v>0</v>
      </c>
      <c r="E491" s="54">
        <v>3.3108200000000001</v>
      </c>
      <c r="F491" s="54">
        <f>$F$5</f>
        <v>0.71220000000000006</v>
      </c>
      <c r="G491" s="54">
        <v>4.7013600000000002</v>
      </c>
      <c r="H491" s="54">
        <f>$H$5</f>
        <v>3.79</v>
      </c>
      <c r="I491" s="54">
        <f>$I$5</f>
        <v>3.8489599999999999</v>
      </c>
      <c r="J491" s="54">
        <f>ROUND(F491*G491*(H491/I491),5)</f>
        <v>3.2970199999999998</v>
      </c>
      <c r="K491" s="54">
        <v>3.2147600000000001</v>
      </c>
      <c r="L491" s="54">
        <f>IF($J491=0,$K491,IF($K491=0,$J491,IF($J491&lt;$K491,$J491,ROUND(($J491*$L$5)+($K491*$L$4),5))))</f>
        <v>3.2970199999999998</v>
      </c>
      <c r="M491" s="55">
        <f>IFERROR(E491/L491,0)</f>
        <v>1.0041855979035614</v>
      </c>
      <c r="N491" s="56">
        <f>ROUNDDOWN(M491,2)</f>
        <v>1</v>
      </c>
      <c r="O491" s="57">
        <v>30.98</v>
      </c>
      <c r="P491" s="58">
        <f>IF(Y491="Y",Z491,O491)</f>
        <v>30.98</v>
      </c>
      <c r="Q491" s="25"/>
      <c r="S491" s="57">
        <v>32.07</v>
      </c>
      <c r="T491" s="57">
        <v>32.619999999999997</v>
      </c>
      <c r="U491" s="55">
        <f>IFERROR((T491-S491)/S491,0)</f>
        <v>1.7149984409104993E-2</v>
      </c>
      <c r="V491" s="54" t="str">
        <f>IF(U491&lt;-0.05,"Y","N")</f>
        <v>N</v>
      </c>
      <c r="W491" s="55">
        <f>IF(T491=0,0,(O491-T491)/T491)</f>
        <v>-5.0275904353157486E-2</v>
      </c>
      <c r="X491" s="54" t="str">
        <f>IF(W491&lt;-0.05,"Y","N")</f>
        <v>Y</v>
      </c>
      <c r="Y491" s="54" t="str">
        <f>IF(AND(V491="Y",X491="Y"),"Y","N")</f>
        <v>N</v>
      </c>
      <c r="Z491" s="58">
        <f>ROUNDUP(T491*0.95,2)</f>
        <v>30.990000000000002</v>
      </c>
      <c r="AC491" s="25"/>
      <c r="AE491" s="25"/>
    </row>
    <row r="492" spans="1:31">
      <c r="A492" s="42" t="s">
        <v>528</v>
      </c>
      <c r="B492" s="43">
        <v>6005912</v>
      </c>
      <c r="C492" s="43">
        <v>145944</v>
      </c>
      <c r="D492" s="43">
        <v>0</v>
      </c>
      <c r="E492" s="44">
        <v>3.3401299999999998</v>
      </c>
      <c r="F492" s="44">
        <f>$F$5</f>
        <v>0.71220000000000006</v>
      </c>
      <c r="G492" s="44">
        <v>4.8924799999999999</v>
      </c>
      <c r="H492" s="44">
        <f>$H$5</f>
        <v>3.79</v>
      </c>
      <c r="I492" s="44">
        <f>$I$5</f>
        <v>3.8489599999999999</v>
      </c>
      <c r="J492" s="44">
        <f>ROUND(F492*G492*(H492/I492),5)</f>
        <v>3.4310499999999999</v>
      </c>
      <c r="K492" s="44">
        <v>3.5950500000000001</v>
      </c>
      <c r="L492" s="44">
        <f>IF($J492=0,$K492,IF($K492=0,$J492,IF($J492&lt;$K492,$J492,ROUND(($J492*$L$5)+($K492*$L$4),5))))</f>
        <v>3.4310499999999999</v>
      </c>
      <c r="M492" s="45">
        <f>IFERROR(E492/L492,0)</f>
        <v>0.97350082336311039</v>
      </c>
      <c r="N492" s="46">
        <f>ROUNDDOWN(M492,2)</f>
        <v>0.97</v>
      </c>
      <c r="O492" s="47">
        <v>29.03</v>
      </c>
      <c r="P492" s="48">
        <f>IF(Y492="Y",Z492,O492)</f>
        <v>29.03</v>
      </c>
      <c r="Q492" s="25"/>
      <c r="S492" s="47">
        <v>29.03</v>
      </c>
      <c r="T492" s="47">
        <v>30.98</v>
      </c>
      <c r="U492" s="45">
        <f>IFERROR((T492-S492)/S492,0)</f>
        <v>6.7171891147089186E-2</v>
      </c>
      <c r="V492" s="44" t="str">
        <f>IF(U492&lt;-0.05,"Y","N")</f>
        <v>N</v>
      </c>
      <c r="W492" s="45">
        <f>IF(T492=0,0,(O492-T492)/T492)</f>
        <v>-6.2943834732085188E-2</v>
      </c>
      <c r="X492" s="44" t="str">
        <f>IF(W492&lt;-0.05,"Y","N")</f>
        <v>Y</v>
      </c>
      <c r="Y492" s="44" t="str">
        <f>IF(AND(V492="Y",X492="Y"),"Y","N")</f>
        <v>N</v>
      </c>
      <c r="Z492" s="48">
        <f>ROUNDUP(T492*0.95,2)</f>
        <v>29.44</v>
      </c>
      <c r="AC492" s="25"/>
      <c r="AE492" s="25"/>
    </row>
    <row r="493" spans="1:31">
      <c r="A493" s="34" t="s">
        <v>529</v>
      </c>
      <c r="B493" s="41">
        <v>6007009</v>
      </c>
      <c r="C493" s="41">
        <v>145536</v>
      </c>
      <c r="D493" s="41">
        <v>0</v>
      </c>
      <c r="E493" s="2">
        <v>3.4104000000000001</v>
      </c>
      <c r="F493" s="2">
        <f>$F$5</f>
        <v>0.71220000000000006</v>
      </c>
      <c r="G493" s="2">
        <v>5.0157699999999998</v>
      </c>
      <c r="H493" s="2">
        <f>$H$5</f>
        <v>3.79</v>
      </c>
      <c r="I493" s="2">
        <f>$I$5</f>
        <v>3.8489599999999999</v>
      </c>
      <c r="J493" s="2">
        <f>ROUND(F493*G493*(H493/I493),5)</f>
        <v>3.5175100000000001</v>
      </c>
      <c r="K493" s="2">
        <v>3.5939800000000002</v>
      </c>
      <c r="L493" s="2">
        <f>IF($J493=0,$K493,IF($K493=0,$J493,IF($J493&lt;$K493,$J493,ROUND(($J493*$L$5)+($K493*$L$4),5))))</f>
        <v>3.5175100000000001</v>
      </c>
      <c r="M493" s="49">
        <f>IFERROR(E493/L493,0)</f>
        <v>0.96954948244638961</v>
      </c>
      <c r="N493" s="38">
        <f>ROUNDDOWN(M493,2)</f>
        <v>0.96</v>
      </c>
      <c r="O493" s="50">
        <v>28.38</v>
      </c>
      <c r="P493" s="51">
        <f>IF(Y493="Y",Z493,O493)</f>
        <v>28.38</v>
      </c>
      <c r="Q493" s="25"/>
      <c r="S493" s="50">
        <v>25</v>
      </c>
      <c r="T493" s="50">
        <v>27.07</v>
      </c>
      <c r="U493" s="49">
        <f>IFERROR((T493-S493)/S493,0)</f>
        <v>8.2800000000000012E-2</v>
      </c>
      <c r="V493" s="2" t="str">
        <f>IF(U493&lt;-0.05,"Y","N")</f>
        <v>N</v>
      </c>
      <c r="W493" s="49">
        <f>IF(T493=0,0,(O493-T493)/T493)</f>
        <v>4.8393055042482404E-2</v>
      </c>
      <c r="X493" s="2" t="str">
        <f>IF(W493&lt;-0.05,"Y","N")</f>
        <v>N</v>
      </c>
      <c r="Y493" s="2" t="str">
        <f>IF(AND(V493="Y",X493="Y"),"Y","N")</f>
        <v>N</v>
      </c>
      <c r="Z493" s="51">
        <f>ROUNDUP(T493*0.95,2)</f>
        <v>25.720000000000002</v>
      </c>
      <c r="AC493" s="25"/>
      <c r="AE493" s="25"/>
    </row>
    <row r="494" spans="1:31">
      <c r="A494" s="34" t="s">
        <v>530</v>
      </c>
      <c r="B494" s="41">
        <v>6014575</v>
      </c>
      <c r="C494" s="41">
        <v>145960</v>
      </c>
      <c r="D494" s="41">
        <v>0</v>
      </c>
      <c r="E494" s="2">
        <v>3.74159</v>
      </c>
      <c r="F494" s="2">
        <f>$F$5</f>
        <v>0.71220000000000006</v>
      </c>
      <c r="G494" s="2">
        <v>3.7664599999999999</v>
      </c>
      <c r="H494" s="2">
        <f>$H$5</f>
        <v>3.79</v>
      </c>
      <c r="I494" s="2">
        <f>$I$5</f>
        <v>3.8489599999999999</v>
      </c>
      <c r="J494" s="2">
        <f>ROUND(F494*G494*(H494/I494),5)</f>
        <v>2.6413799999999998</v>
      </c>
      <c r="K494" s="2">
        <v>2.98244</v>
      </c>
      <c r="L494" s="2">
        <f>IF($J494=0,$K494,IF($K494=0,$J494,IF($J494&lt;$K494,$J494,ROUND(($J494*$L$5)+($K494*$L$4),5))))</f>
        <v>2.6413799999999998</v>
      </c>
      <c r="M494" s="49">
        <f>IFERROR(E494/L494,0)</f>
        <v>1.4165284813241563</v>
      </c>
      <c r="N494" s="38">
        <f>ROUNDDOWN(M494,2)</f>
        <v>1.41</v>
      </c>
      <c r="O494" s="50">
        <v>38.68</v>
      </c>
      <c r="P494" s="51">
        <f>IF(Y494="Y",Z494,O494)</f>
        <v>38.68</v>
      </c>
      <c r="Q494" s="25"/>
      <c r="S494" s="50">
        <v>38.08</v>
      </c>
      <c r="T494" s="50">
        <v>38.68</v>
      </c>
      <c r="U494" s="49">
        <f>IFERROR((T494-S494)/S494,0)</f>
        <v>1.5756302521008441E-2</v>
      </c>
      <c r="V494" s="2" t="str">
        <f>IF(U494&lt;-0.05,"Y","N")</f>
        <v>N</v>
      </c>
      <c r="W494" s="49">
        <f>IF(T494=0,0,(O494-T494)/T494)</f>
        <v>0</v>
      </c>
      <c r="X494" s="2" t="str">
        <f>IF(W494&lt;-0.05,"Y","N")</f>
        <v>N</v>
      </c>
      <c r="Y494" s="2" t="str">
        <f>IF(AND(V494="Y",X494="Y"),"Y","N")</f>
        <v>N</v>
      </c>
      <c r="Z494" s="51">
        <f>ROUNDUP(T494*0.95,2)</f>
        <v>36.75</v>
      </c>
      <c r="AC494" s="25"/>
      <c r="AE494" s="25"/>
    </row>
    <row r="495" spans="1:31">
      <c r="A495" s="34" t="s">
        <v>531</v>
      </c>
      <c r="B495" s="41">
        <v>6007892</v>
      </c>
      <c r="C495" s="41">
        <v>145324</v>
      </c>
      <c r="D495" s="41">
        <v>25</v>
      </c>
      <c r="E495" s="2">
        <v>0</v>
      </c>
      <c r="F495" s="2">
        <f>$F$5</f>
        <v>0.71220000000000006</v>
      </c>
      <c r="G495" s="2">
        <v>0</v>
      </c>
      <c r="H495" s="2">
        <f>$H$5</f>
        <v>3.79</v>
      </c>
      <c r="I495" s="2">
        <f>$I$5</f>
        <v>3.8489599999999999</v>
      </c>
      <c r="J495" s="2">
        <f>ROUND(F495*G495*(H495/I495),5)</f>
        <v>0</v>
      </c>
      <c r="K495" s="2">
        <v>3.2172200000000002</v>
      </c>
      <c r="L495" s="2">
        <f>IF($J495=0,$K495,IF($K495=0,$J495,IF($J495&lt;$K495,$J495,ROUND(($J495*$L$5)+($K495*$L$4),5))))</f>
        <v>3.2172200000000002</v>
      </c>
      <c r="M495" s="49">
        <f>IFERROR(E495/L495,0)</f>
        <v>0</v>
      </c>
      <c r="N495" s="38">
        <f>ROUNDDOWN(M495,2)</f>
        <v>0</v>
      </c>
      <c r="O495" s="50">
        <v>0</v>
      </c>
      <c r="P495" s="51">
        <f>IF(Y495="Y",Z495,O495)</f>
        <v>0</v>
      </c>
      <c r="Q495" s="25"/>
      <c r="S495" s="50">
        <v>38.68</v>
      </c>
      <c r="T495" s="50">
        <v>38.68</v>
      </c>
      <c r="U495" s="49">
        <f>IFERROR((T495-S495)/S495,0)</f>
        <v>0</v>
      </c>
      <c r="V495" s="2" t="str">
        <f>IF(U495&lt;-0.05,"Y","N")</f>
        <v>N</v>
      </c>
      <c r="W495" s="49">
        <f>IF(T495=0,0,(O495-T495)/T495)</f>
        <v>-1</v>
      </c>
      <c r="X495" s="2" t="str">
        <f>IF(W495&lt;-0.05,"Y","N")</f>
        <v>Y</v>
      </c>
      <c r="Y495" s="2" t="str">
        <f>IF(AND(V495="Y",X495="Y"),"Y","N")</f>
        <v>N</v>
      </c>
      <c r="Z495" s="51">
        <f>ROUNDUP(T495*0.95,2)</f>
        <v>36.75</v>
      </c>
      <c r="AC495" s="25"/>
      <c r="AE495" s="25"/>
    </row>
    <row r="496" spans="1:31">
      <c r="A496" s="52" t="s">
        <v>532</v>
      </c>
      <c r="B496" s="53">
        <v>6008874</v>
      </c>
      <c r="C496" s="53">
        <v>145731</v>
      </c>
      <c r="D496" s="53">
        <v>0</v>
      </c>
      <c r="E496" s="54">
        <v>3.49932</v>
      </c>
      <c r="F496" s="54">
        <f>$F$5</f>
        <v>0.71220000000000006</v>
      </c>
      <c r="G496" s="54">
        <v>4.3870800000000001</v>
      </c>
      <c r="H496" s="54">
        <f>$H$5</f>
        <v>3.79</v>
      </c>
      <c r="I496" s="54">
        <f>$I$5</f>
        <v>3.8489599999999999</v>
      </c>
      <c r="J496" s="54">
        <f>ROUND(F496*G496*(H496/I496),5)</f>
        <v>3.0766200000000001</v>
      </c>
      <c r="K496" s="54">
        <v>3.2632500000000002</v>
      </c>
      <c r="L496" s="54">
        <f>IF($J496=0,$K496,IF($K496=0,$J496,IF($J496&lt;$K496,$J496,ROUND(($J496*$L$5)+($K496*$L$4),5))))</f>
        <v>3.0766200000000001</v>
      </c>
      <c r="M496" s="55">
        <f>IFERROR(E496/L496,0)</f>
        <v>1.137391033016752</v>
      </c>
      <c r="N496" s="56">
        <f>ROUNDDOWN(M496,2)</f>
        <v>1.1299999999999999</v>
      </c>
      <c r="O496" s="57">
        <v>36.89</v>
      </c>
      <c r="P496" s="58">
        <f>IF(Y496="Y",Z496,O496)</f>
        <v>36.89</v>
      </c>
      <c r="Q496" s="25"/>
      <c r="S496" s="57">
        <v>38.68</v>
      </c>
      <c r="T496" s="57">
        <v>38.68</v>
      </c>
      <c r="U496" s="55">
        <f>IFERROR((T496-S496)/S496,0)</f>
        <v>0</v>
      </c>
      <c r="V496" s="54" t="str">
        <f>IF(U496&lt;-0.05,"Y","N")</f>
        <v>N</v>
      </c>
      <c r="W496" s="55">
        <f>IF(T496=0,0,(O496-T496)/T496)</f>
        <v>-4.6277145811789017E-2</v>
      </c>
      <c r="X496" s="54" t="str">
        <f>IF(W496&lt;-0.05,"Y","N")</f>
        <v>N</v>
      </c>
      <c r="Y496" s="54" t="str">
        <f>IF(AND(V496="Y",X496="Y"),"Y","N")</f>
        <v>N</v>
      </c>
      <c r="Z496" s="58">
        <f>ROUNDUP(T496*0.95,2)</f>
        <v>36.75</v>
      </c>
      <c r="AC496" s="25"/>
      <c r="AE496" s="25"/>
    </row>
    <row r="497" spans="1:31">
      <c r="A497" s="42" t="s">
        <v>533</v>
      </c>
      <c r="B497" s="43">
        <v>6008817</v>
      </c>
      <c r="C497" s="43">
        <v>145563</v>
      </c>
      <c r="D497" s="43">
        <v>0</v>
      </c>
      <c r="E497" s="44">
        <v>3.6392699999999998</v>
      </c>
      <c r="F497" s="44">
        <f>$F$5</f>
        <v>0.71220000000000006</v>
      </c>
      <c r="G497" s="44">
        <v>3.77345</v>
      </c>
      <c r="H497" s="44">
        <f>$H$5</f>
        <v>3.79</v>
      </c>
      <c r="I497" s="44">
        <f>$I$5</f>
        <v>3.8489599999999999</v>
      </c>
      <c r="J497" s="44">
        <f>ROUND(F497*G497*(H497/I497),5)</f>
        <v>2.64628</v>
      </c>
      <c r="K497" s="44">
        <v>3.0783399999999999</v>
      </c>
      <c r="L497" s="44">
        <f>IF($J497=0,$K497,IF($K497=0,$J497,IF($J497&lt;$K497,$J497,ROUND(($J497*$L$5)+($K497*$L$4),5))))</f>
        <v>2.64628</v>
      </c>
      <c r="M497" s="45">
        <f>IFERROR(E497/L497,0)</f>
        <v>1.3752399594903033</v>
      </c>
      <c r="N497" s="46">
        <f>ROUNDDOWN(M497,2)</f>
        <v>1.37</v>
      </c>
      <c r="O497" s="47">
        <v>38.68</v>
      </c>
      <c r="P497" s="48">
        <f>IF(Y497="Y",Z497,O497)</f>
        <v>38.68</v>
      </c>
      <c r="Q497" s="25"/>
      <c r="S497" s="47">
        <v>38.68</v>
      </c>
      <c r="T497" s="47">
        <v>38.68</v>
      </c>
      <c r="U497" s="45">
        <f>IFERROR((T497-S497)/S497,0)</f>
        <v>0</v>
      </c>
      <c r="V497" s="44" t="str">
        <f>IF(U497&lt;-0.05,"Y","N")</f>
        <v>N</v>
      </c>
      <c r="W497" s="45">
        <f>IF(T497=0,0,(O497-T497)/T497)</f>
        <v>0</v>
      </c>
      <c r="X497" s="44" t="str">
        <f>IF(W497&lt;-0.05,"Y","N")</f>
        <v>N</v>
      </c>
      <c r="Y497" s="44" t="str">
        <f>IF(AND(V497="Y",X497="Y"),"Y","N")</f>
        <v>N</v>
      </c>
      <c r="Z497" s="48">
        <f>ROUNDUP(T497*0.95,2)</f>
        <v>36.75</v>
      </c>
      <c r="AC497" s="25"/>
      <c r="AE497" s="25"/>
    </row>
    <row r="498" spans="1:31">
      <c r="A498" s="34" t="s">
        <v>534</v>
      </c>
      <c r="B498" s="41">
        <v>6008973</v>
      </c>
      <c r="C498" s="41">
        <v>145935</v>
      </c>
      <c r="D498" s="41">
        <v>0</v>
      </c>
      <c r="E498" s="2">
        <v>4.1947999999999999</v>
      </c>
      <c r="F498" s="2">
        <f>$F$5</f>
        <v>0.71220000000000006</v>
      </c>
      <c r="G498" s="2">
        <v>3.81453</v>
      </c>
      <c r="H498" s="2">
        <f>$H$5</f>
        <v>3.79</v>
      </c>
      <c r="I498" s="2">
        <f>$I$5</f>
        <v>3.8489599999999999</v>
      </c>
      <c r="J498" s="2">
        <f>ROUND(F498*G498*(H498/I498),5)</f>
        <v>2.67509</v>
      </c>
      <c r="K498" s="2">
        <v>2.9087800000000001</v>
      </c>
      <c r="L498" s="2">
        <f>IF($J498=0,$K498,IF($K498=0,$J498,IF($J498&lt;$K498,$J498,ROUND(($J498*$L$5)+($K498*$L$4),5))))</f>
        <v>2.67509</v>
      </c>
      <c r="M498" s="49">
        <f>IFERROR(E498/L498,0)</f>
        <v>1.5680967743141352</v>
      </c>
      <c r="N498" s="38">
        <f>ROUNDDOWN(M498,2)</f>
        <v>1.56</v>
      </c>
      <c r="O498" s="50">
        <v>38.68</v>
      </c>
      <c r="P498" s="51">
        <f>IF(Y498="Y",Z498,O498)</f>
        <v>38.68</v>
      </c>
      <c r="Q498" s="25"/>
      <c r="S498" s="50">
        <v>38.68</v>
      </c>
      <c r="T498" s="50">
        <v>38.68</v>
      </c>
      <c r="U498" s="49">
        <f>IFERROR((T498-S498)/S498,0)</f>
        <v>0</v>
      </c>
      <c r="V498" s="2" t="str">
        <f>IF(U498&lt;-0.05,"Y","N")</f>
        <v>N</v>
      </c>
      <c r="W498" s="49">
        <f>IF(T498=0,0,(O498-T498)/T498)</f>
        <v>0</v>
      </c>
      <c r="X498" s="2" t="str">
        <f>IF(W498&lt;-0.05,"Y","N")</f>
        <v>N</v>
      </c>
      <c r="Y498" s="2" t="str">
        <f>IF(AND(V498="Y",X498="Y"),"Y","N")</f>
        <v>N</v>
      </c>
      <c r="Z498" s="51">
        <f>ROUNDUP(T498*0.95,2)</f>
        <v>36.75</v>
      </c>
      <c r="AC498" s="25"/>
      <c r="AE498" s="25"/>
    </row>
    <row r="499" spans="1:31">
      <c r="A499" s="34" t="s">
        <v>535</v>
      </c>
      <c r="B499" s="41">
        <v>6012678</v>
      </c>
      <c r="C499" s="41">
        <v>145029</v>
      </c>
      <c r="D499" s="41">
        <v>0</v>
      </c>
      <c r="E499" s="2">
        <v>2.4341900000000001</v>
      </c>
      <c r="F499" s="2">
        <f>$F$5</f>
        <v>0.71220000000000006</v>
      </c>
      <c r="G499" s="2">
        <v>3.5103599999999999</v>
      </c>
      <c r="H499" s="2">
        <f>$H$5</f>
        <v>3.79</v>
      </c>
      <c r="I499" s="2">
        <f>$I$5</f>
        <v>3.8489599999999999</v>
      </c>
      <c r="J499" s="2">
        <f>ROUND(F499*G499*(H499/I499),5)</f>
        <v>2.4617800000000001</v>
      </c>
      <c r="K499" s="2">
        <v>2.9902000000000002</v>
      </c>
      <c r="L499" s="2">
        <f>IF($J499=0,$K499,IF($K499=0,$J499,IF($J499&lt;$K499,$J499,ROUND(($J499*$L$5)+($K499*$L$4),5))))</f>
        <v>2.4617800000000001</v>
      </c>
      <c r="M499" s="49">
        <f>IFERROR(E499/L499,0)</f>
        <v>0.98879266222001971</v>
      </c>
      <c r="N499" s="38">
        <f>ROUNDDOWN(M499,2)</f>
        <v>0.98</v>
      </c>
      <c r="O499" s="50">
        <v>29.68</v>
      </c>
      <c r="P499" s="51">
        <f>IF(Y499="Y",Z499,O499)</f>
        <v>29.68</v>
      </c>
      <c r="Q499" s="25"/>
      <c r="S499" s="50">
        <v>38.68</v>
      </c>
      <c r="T499" s="50">
        <v>38.68</v>
      </c>
      <c r="U499" s="49">
        <f>IFERROR((T499-S499)/S499,0)</f>
        <v>0</v>
      </c>
      <c r="V499" s="2" t="str">
        <f>IF(U499&lt;-0.05,"Y","N")</f>
        <v>N</v>
      </c>
      <c r="W499" s="49">
        <f>IF(T499=0,0,(O499-T499)/T499)</f>
        <v>-0.23267838676318511</v>
      </c>
      <c r="X499" s="2" t="str">
        <f>IF(W499&lt;-0.05,"Y","N")</f>
        <v>Y</v>
      </c>
      <c r="Y499" s="2" t="str">
        <f>IF(AND(V499="Y",X499="Y"),"Y","N")</f>
        <v>N</v>
      </c>
      <c r="Z499" s="51">
        <f>ROUNDUP(T499*0.95,2)</f>
        <v>36.75</v>
      </c>
      <c r="AC499" s="25"/>
      <c r="AE499" s="25"/>
    </row>
    <row r="500" spans="1:31">
      <c r="A500" s="34" t="s">
        <v>536</v>
      </c>
      <c r="B500" s="41">
        <v>6009591</v>
      </c>
      <c r="C500" s="41">
        <v>145956</v>
      </c>
      <c r="D500" s="41">
        <v>0</v>
      </c>
      <c r="E500" s="2">
        <v>3.7653799999999999</v>
      </c>
      <c r="F500" s="2">
        <f>$F$5</f>
        <v>0.71220000000000006</v>
      </c>
      <c r="G500" s="2">
        <v>4.6082999999999998</v>
      </c>
      <c r="H500" s="2">
        <f>$H$5</f>
        <v>3.79</v>
      </c>
      <c r="I500" s="2">
        <f>$I$5</f>
        <v>3.8489599999999999</v>
      </c>
      <c r="J500" s="2">
        <f>ROUND(F500*G500*(H500/I500),5)</f>
        <v>3.23176</v>
      </c>
      <c r="K500" s="2">
        <v>3.3693900000000001</v>
      </c>
      <c r="L500" s="2">
        <f>IF($J500=0,$K500,IF($K500=0,$J500,IF($J500&lt;$K500,$J500,ROUND(($J500*$L$5)+($K500*$L$4),5))))</f>
        <v>3.23176</v>
      </c>
      <c r="M500" s="49">
        <f>IFERROR(E500/L500,0)</f>
        <v>1.1651174592172686</v>
      </c>
      <c r="N500" s="38">
        <f>ROUNDDOWN(M500,2)</f>
        <v>1.1599999999999999</v>
      </c>
      <c r="O500" s="50">
        <v>37.340000000000003</v>
      </c>
      <c r="P500" s="51">
        <f>IF(Y500="Y",Z500,O500)</f>
        <v>37.340000000000003</v>
      </c>
      <c r="Q500" s="25"/>
      <c r="S500" s="50">
        <v>37.78</v>
      </c>
      <c r="T500" s="50">
        <v>37.04</v>
      </c>
      <c r="U500" s="49">
        <f>IFERROR((T500-S500)/S500,0)</f>
        <v>-1.9587083112758124E-2</v>
      </c>
      <c r="V500" s="2" t="str">
        <f>IF(U500&lt;-0.05,"Y","N")</f>
        <v>N</v>
      </c>
      <c r="W500" s="49">
        <f>IF(T500=0,0,(O500-T500)/T500)</f>
        <v>8.0993520518359684E-3</v>
      </c>
      <c r="X500" s="2" t="str">
        <f>IF(W500&lt;-0.05,"Y","N")</f>
        <v>N</v>
      </c>
      <c r="Y500" s="2" t="str">
        <f>IF(AND(V500="Y",X500="Y"),"Y","N")</f>
        <v>N</v>
      </c>
      <c r="Z500" s="51">
        <f>ROUNDUP(T500*0.95,2)</f>
        <v>35.19</v>
      </c>
      <c r="AC500" s="25"/>
      <c r="AE500" s="25"/>
    </row>
    <row r="501" spans="1:31">
      <c r="A501" s="52" t="s">
        <v>537</v>
      </c>
      <c r="B501" s="53">
        <v>6012645</v>
      </c>
      <c r="C501" s="53">
        <v>145688</v>
      </c>
      <c r="D501" s="53">
        <v>0</v>
      </c>
      <c r="E501" s="54">
        <v>2.7888700000000002</v>
      </c>
      <c r="F501" s="54">
        <f>$F$5</f>
        <v>0.71220000000000006</v>
      </c>
      <c r="G501" s="54">
        <v>4.1155999999999997</v>
      </c>
      <c r="H501" s="54">
        <f>$H$5</f>
        <v>3.79</v>
      </c>
      <c r="I501" s="54">
        <f>$I$5</f>
        <v>3.8489599999999999</v>
      </c>
      <c r="J501" s="54">
        <f>ROUND(F501*G501*(H501/I501),5)</f>
        <v>2.8862299999999999</v>
      </c>
      <c r="K501" s="54">
        <v>3.1521599999999999</v>
      </c>
      <c r="L501" s="54">
        <f>IF($J501=0,$K501,IF($K501=0,$J501,IF($J501&lt;$K501,$J501,ROUND(($J501*$L$5)+($K501*$L$4),5))))</f>
        <v>2.8862299999999999</v>
      </c>
      <c r="M501" s="55">
        <f>IFERROR(E501/L501,0)</f>
        <v>0.96626741458580934</v>
      </c>
      <c r="N501" s="56">
        <f>ROUNDDOWN(M501,2)</f>
        <v>0.96</v>
      </c>
      <c r="O501" s="57">
        <v>28.38</v>
      </c>
      <c r="P501" s="58">
        <f>IF(Y501="Y",Z501,O501)</f>
        <v>28.38</v>
      </c>
      <c r="Q501" s="25"/>
      <c r="S501" s="57">
        <v>20.37</v>
      </c>
      <c r="T501" s="57">
        <v>28.38</v>
      </c>
      <c r="U501" s="55">
        <f>IFERROR((T501-S501)/S501,0)</f>
        <v>0.39322533136966115</v>
      </c>
      <c r="V501" s="54" t="str">
        <f>IF(U501&lt;-0.05,"Y","N")</f>
        <v>N</v>
      </c>
      <c r="W501" s="55">
        <f>IF(T501=0,0,(O501-T501)/T501)</f>
        <v>0</v>
      </c>
      <c r="X501" s="54" t="str">
        <f>IF(W501&lt;-0.05,"Y","N")</f>
        <v>N</v>
      </c>
      <c r="Y501" s="54" t="str">
        <f>IF(AND(V501="Y",X501="Y"),"Y","N")</f>
        <v>N</v>
      </c>
      <c r="Z501" s="58">
        <f>ROUNDUP(T501*0.95,2)</f>
        <v>26.970000000000002</v>
      </c>
      <c r="AC501" s="25"/>
      <c r="AE501" s="25"/>
    </row>
    <row r="502" spans="1:31">
      <c r="A502" s="42" t="s">
        <v>538</v>
      </c>
      <c r="B502" s="43">
        <v>6007876</v>
      </c>
      <c r="C502" s="43">
        <v>145657</v>
      </c>
      <c r="D502" s="43">
        <v>0</v>
      </c>
      <c r="E502" s="44">
        <v>3.4174199999999999</v>
      </c>
      <c r="F502" s="44">
        <f>$F$5</f>
        <v>0.71220000000000006</v>
      </c>
      <c r="G502" s="44">
        <v>4.0129799999999998</v>
      </c>
      <c r="H502" s="44">
        <f>$H$5</f>
        <v>3.79</v>
      </c>
      <c r="I502" s="44">
        <f>$I$5</f>
        <v>3.8489599999999999</v>
      </c>
      <c r="J502" s="44">
        <f>ROUND(F502*G502*(H502/I502),5)</f>
        <v>2.81426</v>
      </c>
      <c r="K502" s="44">
        <v>3.3889499999999999</v>
      </c>
      <c r="L502" s="44">
        <f>IF($J502=0,$K502,IF($K502=0,$J502,IF($J502&lt;$K502,$J502,ROUND(($J502*$L$5)+($K502*$L$4),5))))</f>
        <v>2.81426</v>
      </c>
      <c r="M502" s="45">
        <f>IFERROR(E502/L502,0)</f>
        <v>1.214322770461862</v>
      </c>
      <c r="N502" s="46">
        <f>ROUNDDOWN(M502,2)</f>
        <v>1.21</v>
      </c>
      <c r="O502" s="47">
        <v>38.08</v>
      </c>
      <c r="P502" s="48">
        <f>IF(Y502="Y",Z502,O502)</f>
        <v>38.08</v>
      </c>
      <c r="Q502" s="25"/>
      <c r="S502" s="47">
        <v>33.159999999999997</v>
      </c>
      <c r="T502" s="47">
        <v>35.89</v>
      </c>
      <c r="U502" s="45">
        <f>IFERROR((T502-S502)/S502,0)</f>
        <v>8.2328106151990474E-2</v>
      </c>
      <c r="V502" s="44" t="str">
        <f>IF(U502&lt;-0.05,"Y","N")</f>
        <v>N</v>
      </c>
      <c r="W502" s="45">
        <f>IF(T502=0,0,(O502-T502)/T502)</f>
        <v>6.1019782669267143E-2</v>
      </c>
      <c r="X502" s="44" t="str">
        <f>IF(W502&lt;-0.05,"Y","N")</f>
        <v>N</v>
      </c>
      <c r="Y502" s="44" t="str">
        <f>IF(AND(V502="Y",X502="Y"),"Y","N")</f>
        <v>N</v>
      </c>
      <c r="Z502" s="48">
        <f>ROUNDUP(T502*0.95,2)</f>
        <v>34.1</v>
      </c>
      <c r="AC502" s="25"/>
      <c r="AE502" s="25"/>
    </row>
    <row r="503" spans="1:31">
      <c r="A503" s="34" t="s">
        <v>539</v>
      </c>
      <c r="B503" s="41">
        <v>6016356</v>
      </c>
      <c r="C503" s="41">
        <v>146136</v>
      </c>
      <c r="D503" s="41">
        <v>0</v>
      </c>
      <c r="E503" s="2">
        <v>5.1758100000000002</v>
      </c>
      <c r="F503" s="2">
        <f>$F$5</f>
        <v>0.71220000000000006</v>
      </c>
      <c r="G503" s="2">
        <v>4.3456000000000001</v>
      </c>
      <c r="H503" s="2">
        <f>$H$5</f>
        <v>3.79</v>
      </c>
      <c r="I503" s="2">
        <f>$I$5</f>
        <v>3.8489599999999999</v>
      </c>
      <c r="J503" s="2">
        <f>ROUND(F503*G503*(H503/I503),5)</f>
        <v>3.0475300000000001</v>
      </c>
      <c r="K503" s="2">
        <v>3.3196099999999999</v>
      </c>
      <c r="L503" s="2">
        <f>IF($J503=0,$K503,IF($K503=0,$J503,IF($J503&lt;$K503,$J503,ROUND(($J503*$L$5)+($K503*$L$4),5))))</f>
        <v>3.0475300000000001</v>
      </c>
      <c r="M503" s="49">
        <f>IFERROR(E503/L503,0)</f>
        <v>1.6983622802728768</v>
      </c>
      <c r="N503" s="38">
        <f>ROUNDDOWN(M503,2)</f>
        <v>1.69</v>
      </c>
      <c r="O503" s="50">
        <v>38.68</v>
      </c>
      <c r="P503" s="51">
        <f>IF(Y503="Y",Z503,O503)</f>
        <v>38.68</v>
      </c>
      <c r="Q503" s="25"/>
      <c r="S503" s="50">
        <v>38.68</v>
      </c>
      <c r="T503" s="50">
        <v>38.68</v>
      </c>
      <c r="U503" s="49">
        <f>IFERROR((T503-S503)/S503,0)</f>
        <v>0</v>
      </c>
      <c r="V503" s="2" t="str">
        <f>IF(U503&lt;-0.05,"Y","N")</f>
        <v>N</v>
      </c>
      <c r="W503" s="49">
        <f>IF(T503=0,0,(O503-T503)/T503)</f>
        <v>0</v>
      </c>
      <c r="X503" s="2" t="str">
        <f>IF(W503&lt;-0.05,"Y","N")</f>
        <v>N</v>
      </c>
      <c r="Y503" s="2" t="str">
        <f>IF(AND(V503="Y",X503="Y"),"Y","N")</f>
        <v>N</v>
      </c>
      <c r="Z503" s="51">
        <f>ROUNDUP(T503*0.95,2)</f>
        <v>36.75</v>
      </c>
      <c r="AC503" s="25"/>
      <c r="AE503" s="25"/>
    </row>
    <row r="504" spans="1:31">
      <c r="A504" s="34" t="s">
        <v>540</v>
      </c>
      <c r="B504" s="41">
        <v>6008239</v>
      </c>
      <c r="C504" s="41">
        <v>146139</v>
      </c>
      <c r="D504" s="41">
        <v>0</v>
      </c>
      <c r="E504" s="2">
        <v>2.8956599999999999</v>
      </c>
      <c r="F504" s="2">
        <f>$F$5</f>
        <v>0.71220000000000006</v>
      </c>
      <c r="G504" s="2">
        <v>3.5218400000000001</v>
      </c>
      <c r="H504" s="2">
        <f>$H$5</f>
        <v>3.79</v>
      </c>
      <c r="I504" s="2">
        <f>$I$5</f>
        <v>3.8489599999999999</v>
      </c>
      <c r="J504" s="2">
        <f>ROUND(F504*G504*(H504/I504),5)</f>
        <v>2.46983</v>
      </c>
      <c r="K504" s="2">
        <v>3.1891799999999999</v>
      </c>
      <c r="L504" s="2">
        <f>IF($J504=0,$K504,IF($K504=0,$J504,IF($J504&lt;$K504,$J504,ROUND(($J504*$L$5)+($K504*$L$4),5))))</f>
        <v>2.46983</v>
      </c>
      <c r="M504" s="49">
        <f>IFERROR(E504/L504,0)</f>
        <v>1.1724126761760931</v>
      </c>
      <c r="N504" s="38">
        <f>ROUNDDOWN(M504,2)</f>
        <v>1.17</v>
      </c>
      <c r="O504" s="50">
        <v>37.49</v>
      </c>
      <c r="P504" s="51">
        <f>IF(Y504="Y",Z504,O504)</f>
        <v>37.49</v>
      </c>
      <c r="Q504" s="25"/>
      <c r="S504" s="50">
        <v>38.68</v>
      </c>
      <c r="T504" s="50">
        <v>38.68</v>
      </c>
      <c r="U504" s="49">
        <f>IFERROR((T504-S504)/S504,0)</f>
        <v>0</v>
      </c>
      <c r="V504" s="2" t="str">
        <f>IF(U504&lt;-0.05,"Y","N")</f>
        <v>N</v>
      </c>
      <c r="W504" s="49">
        <f>IF(T504=0,0,(O504-T504)/T504)</f>
        <v>-3.0765253360909971E-2</v>
      </c>
      <c r="X504" s="2" t="str">
        <f>IF(W504&lt;-0.05,"Y","N")</f>
        <v>N</v>
      </c>
      <c r="Y504" s="2" t="str">
        <f>IF(AND(V504="Y",X504="Y"),"Y","N")</f>
        <v>N</v>
      </c>
      <c r="Z504" s="51">
        <f>ROUNDUP(T504*0.95,2)</f>
        <v>36.75</v>
      </c>
      <c r="AC504" s="25"/>
      <c r="AE504" s="25"/>
    </row>
    <row r="505" spans="1:31">
      <c r="A505" s="52" t="s">
        <v>541</v>
      </c>
      <c r="B505" s="53">
        <v>6011381</v>
      </c>
      <c r="C505" s="53">
        <v>145623</v>
      </c>
      <c r="D505" s="53">
        <v>0</v>
      </c>
      <c r="E505" s="54">
        <v>2.8578100000000002</v>
      </c>
      <c r="F505" s="54">
        <f>$F$5</f>
        <v>0.71220000000000006</v>
      </c>
      <c r="G505" s="54">
        <v>5.1568399999999999</v>
      </c>
      <c r="H505" s="54">
        <f>$H$5</f>
        <v>3.79</v>
      </c>
      <c r="I505" s="54">
        <f>$I$5</f>
        <v>3.8489599999999999</v>
      </c>
      <c r="J505" s="54">
        <f>ROUND(F505*G505*(H505/I505),5)</f>
        <v>3.6164399999999999</v>
      </c>
      <c r="K505" s="54">
        <v>3.5793200000000001</v>
      </c>
      <c r="L505" s="54">
        <f>IF($J505=0,$K505,IF($K505=0,$J505,IF($J505&lt;$K505,$J505,ROUND(($J505*$L$5)+($K505*$L$4),5))))</f>
        <v>3.6164399999999999</v>
      </c>
      <c r="M505" s="55">
        <f>IFERROR(E505/L505,0)</f>
        <v>0.79022740595723984</v>
      </c>
      <c r="N505" s="56">
        <f>ROUNDDOWN(M505,2)</f>
        <v>0.79</v>
      </c>
      <c r="O505" s="57">
        <v>15.77</v>
      </c>
      <c r="P505" s="58">
        <f>IF(Y505="Y",Z505,O505)</f>
        <v>17.89</v>
      </c>
      <c r="Q505" s="25"/>
      <c r="S505" s="57">
        <v>22.69</v>
      </c>
      <c r="T505" s="57">
        <v>18.829999999999998</v>
      </c>
      <c r="U505" s="55">
        <f>IFERROR((T505-S505)/S505,0)</f>
        <v>-0.17011899515204948</v>
      </c>
      <c r="V505" s="54" t="str">
        <f>IF(U505&lt;-0.05,"Y","N")</f>
        <v>Y</v>
      </c>
      <c r="W505" s="55">
        <f>IF(T505=0,0,(O505-T505)/T505)</f>
        <v>-0.16250663834306953</v>
      </c>
      <c r="X505" s="54" t="str">
        <f>IF(W505&lt;-0.05,"Y","N")</f>
        <v>Y</v>
      </c>
      <c r="Y505" s="54" t="str">
        <f>IF(AND(V505="Y",X505="Y"),"Y","N")</f>
        <v>Y</v>
      </c>
      <c r="Z505" s="58">
        <f>ROUNDUP(T505*0.95,2)</f>
        <v>17.89</v>
      </c>
      <c r="AC505" s="25"/>
      <c r="AE505" s="25"/>
    </row>
    <row r="506" spans="1:31">
      <c r="A506" s="42" t="s">
        <v>542</v>
      </c>
      <c r="B506" s="43">
        <v>6011373</v>
      </c>
      <c r="C506" s="43">
        <v>145615</v>
      </c>
      <c r="D506" s="43">
        <v>0</v>
      </c>
      <c r="E506" s="44">
        <v>3.47126</v>
      </c>
      <c r="F506" s="44">
        <f>$F$5</f>
        <v>0.71220000000000006</v>
      </c>
      <c r="G506" s="44">
        <v>5.2284899999999999</v>
      </c>
      <c r="H506" s="44">
        <f>$H$5</f>
        <v>3.79</v>
      </c>
      <c r="I506" s="44">
        <f>$I$5</f>
        <v>3.8489599999999999</v>
      </c>
      <c r="J506" s="44">
        <f>ROUND(F506*G506*(H506/I506),5)</f>
        <v>3.66669</v>
      </c>
      <c r="K506" s="44">
        <v>3.36286</v>
      </c>
      <c r="L506" s="44">
        <f>IF($J506=0,$K506,IF($K506=0,$J506,IF($J506&lt;$K506,$J506,ROUND(($J506*$L$5)+($K506*$L$4),5))))</f>
        <v>3.66669</v>
      </c>
      <c r="M506" s="45">
        <f>IFERROR(E506/L506,0)</f>
        <v>0.94670124826478375</v>
      </c>
      <c r="N506" s="46">
        <f>ROUNDDOWN(M506,2)</f>
        <v>0.94</v>
      </c>
      <c r="O506" s="47">
        <v>27.07</v>
      </c>
      <c r="P506" s="48">
        <f>IF(Y506="Y",Z506,O506)</f>
        <v>28.82</v>
      </c>
      <c r="Q506" s="25"/>
      <c r="S506" s="47">
        <v>34.799999999999997</v>
      </c>
      <c r="T506" s="47">
        <v>30.33</v>
      </c>
      <c r="U506" s="45">
        <f>IFERROR((T506-S506)/S506,0)</f>
        <v>-0.12844827586206894</v>
      </c>
      <c r="V506" s="44" t="str">
        <f>IF(U506&lt;-0.05,"Y","N")</f>
        <v>Y</v>
      </c>
      <c r="W506" s="45">
        <f>IF(T506=0,0,(O506-T506)/T506)</f>
        <v>-0.10748433893834482</v>
      </c>
      <c r="X506" s="44" t="str">
        <f>IF(W506&lt;-0.05,"Y","N")</f>
        <v>Y</v>
      </c>
      <c r="Y506" s="44" t="str">
        <f>IF(AND(V506="Y",X506="Y"),"Y","N")</f>
        <v>Y</v>
      </c>
      <c r="Z506" s="48">
        <f>ROUNDUP(T506*0.95,2)</f>
        <v>28.82</v>
      </c>
      <c r="AC506" s="25"/>
      <c r="AE506" s="25"/>
    </row>
    <row r="507" spans="1:31">
      <c r="A507" s="34" t="s">
        <v>543</v>
      </c>
      <c r="B507" s="41">
        <v>6006712</v>
      </c>
      <c r="C507" s="41">
        <v>145793</v>
      </c>
      <c r="D507" s="41">
        <v>0</v>
      </c>
      <c r="E507" s="2">
        <v>7.6999300000000002</v>
      </c>
      <c r="F507" s="2">
        <f>$F$5</f>
        <v>0.71220000000000006</v>
      </c>
      <c r="G507" s="2">
        <v>4.8539700000000003</v>
      </c>
      <c r="H507" s="2">
        <f>$H$5</f>
        <v>3.79</v>
      </c>
      <c r="I507" s="2">
        <f>$I$5</f>
        <v>3.8489599999999999</v>
      </c>
      <c r="J507" s="2">
        <f>ROUND(F507*G507*(H507/I507),5)</f>
        <v>3.4040400000000002</v>
      </c>
      <c r="K507" s="2">
        <v>3.6810100000000001</v>
      </c>
      <c r="L507" s="2">
        <f>IF($J507=0,$K507,IF($K507=0,$J507,IF($J507&lt;$K507,$J507,ROUND(($J507*$L$5)+($K507*$L$4),5))))</f>
        <v>3.4040400000000002</v>
      </c>
      <c r="M507" s="49">
        <f>IFERROR(E507/L507,0)</f>
        <v>2.261997508842434</v>
      </c>
      <c r="N507" s="38">
        <f>ROUNDDOWN(M507,2)</f>
        <v>2.2599999999999998</v>
      </c>
      <c r="O507" s="50">
        <v>38.68</v>
      </c>
      <c r="P507" s="51">
        <f>IF(Y507="Y",Z507,O507)</f>
        <v>38.68</v>
      </c>
      <c r="Q507" s="25"/>
      <c r="S507" s="50">
        <v>38.68</v>
      </c>
      <c r="T507" s="50">
        <v>38.68</v>
      </c>
      <c r="U507" s="49">
        <f>IFERROR((T507-S507)/S507,0)</f>
        <v>0</v>
      </c>
      <c r="V507" s="2" t="str">
        <f>IF(U507&lt;-0.05,"Y","N")</f>
        <v>N</v>
      </c>
      <c r="W507" s="49">
        <f>IF(T507=0,0,(O507-T507)/T507)</f>
        <v>0</v>
      </c>
      <c r="X507" s="2" t="str">
        <f>IF(W507&lt;-0.05,"Y","N")</f>
        <v>N</v>
      </c>
      <c r="Y507" s="2" t="str">
        <f>IF(AND(V507="Y",X507="Y"),"Y","N")</f>
        <v>N</v>
      </c>
      <c r="Z507" s="51">
        <f>ROUNDUP(T507*0.95,2)</f>
        <v>36.75</v>
      </c>
      <c r="AC507" s="25"/>
      <c r="AE507" s="25"/>
    </row>
    <row r="508" spans="1:31">
      <c r="A508" s="34" t="s">
        <v>544</v>
      </c>
      <c r="B508" s="41">
        <v>6007884</v>
      </c>
      <c r="C508" s="41">
        <v>146177</v>
      </c>
      <c r="D508" s="41">
        <v>0</v>
      </c>
      <c r="E508" s="2">
        <v>3.8170999999999999</v>
      </c>
      <c r="F508" s="2">
        <f>$F$5</f>
        <v>0.71220000000000006</v>
      </c>
      <c r="G508" s="2">
        <v>3.7125499999999998</v>
      </c>
      <c r="H508" s="2">
        <f>$H$5</f>
        <v>3.79</v>
      </c>
      <c r="I508" s="2">
        <f>$I$5</f>
        <v>3.8489599999999999</v>
      </c>
      <c r="J508" s="2">
        <f>ROUND(F508*G508*(H508/I508),5)</f>
        <v>2.60358</v>
      </c>
      <c r="K508" s="2">
        <v>2.8760400000000002</v>
      </c>
      <c r="L508" s="2">
        <f>IF($J508=0,$K508,IF($K508=0,$J508,IF($J508&lt;$K508,$J508,ROUND(($J508*$L$5)+($K508*$L$4),5))))</f>
        <v>2.60358</v>
      </c>
      <c r="M508" s="49">
        <f>IFERROR(E508/L508,0)</f>
        <v>1.4660966822605797</v>
      </c>
      <c r="N508" s="38">
        <f>ROUNDDOWN(M508,2)</f>
        <v>1.46</v>
      </c>
      <c r="O508" s="50">
        <v>38.68</v>
      </c>
      <c r="P508" s="51">
        <f>IF(Y508="Y",Z508,O508)</f>
        <v>38.68</v>
      </c>
      <c r="Q508" s="25"/>
      <c r="S508" s="50">
        <v>38.68</v>
      </c>
      <c r="T508" s="50">
        <v>38.68</v>
      </c>
      <c r="U508" s="49">
        <f>IFERROR((T508-S508)/S508,0)</f>
        <v>0</v>
      </c>
      <c r="V508" s="2" t="str">
        <f>IF(U508&lt;-0.05,"Y","N")</f>
        <v>N</v>
      </c>
      <c r="W508" s="49">
        <f>IF(T508=0,0,(O508-T508)/T508)</f>
        <v>0</v>
      </c>
      <c r="X508" s="2" t="str">
        <f>IF(W508&lt;-0.05,"Y","N")</f>
        <v>N</v>
      </c>
      <c r="Y508" s="2" t="str">
        <f>IF(AND(V508="Y",X508="Y"),"Y","N")</f>
        <v>N</v>
      </c>
      <c r="Z508" s="51">
        <f>ROUNDUP(T508*0.95,2)</f>
        <v>36.75</v>
      </c>
      <c r="AC508" s="25"/>
      <c r="AE508" s="25"/>
    </row>
    <row r="509" spans="1:31">
      <c r="A509" s="34" t="s">
        <v>545</v>
      </c>
      <c r="B509" s="41">
        <v>6001275</v>
      </c>
      <c r="C509" s="41">
        <v>145135</v>
      </c>
      <c r="D509" s="41">
        <v>0</v>
      </c>
      <c r="E509" s="2">
        <v>2.7431899999999998</v>
      </c>
      <c r="F509" s="2">
        <f>$F$5</f>
        <v>0.71220000000000006</v>
      </c>
      <c r="G509" s="2">
        <v>4.5759299999999996</v>
      </c>
      <c r="H509" s="2">
        <f>$H$5</f>
        <v>3.79</v>
      </c>
      <c r="I509" s="2">
        <f>$I$5</f>
        <v>3.8489599999999999</v>
      </c>
      <c r="J509" s="2">
        <f>ROUND(F509*G509*(H509/I509),5)</f>
        <v>3.20905</v>
      </c>
      <c r="K509" s="2">
        <v>3.1188400000000001</v>
      </c>
      <c r="L509" s="2">
        <f>IF($J509=0,$K509,IF($K509=0,$J509,IF($J509&lt;$K509,$J509,ROUND(($J509*$L$5)+($K509*$L$4),5))))</f>
        <v>3.20905</v>
      </c>
      <c r="M509" s="49">
        <f>IFERROR(E509/L509,0)</f>
        <v>0.8548293108552375</v>
      </c>
      <c r="N509" s="38">
        <f>ROUNDDOWN(M509,2)</f>
        <v>0.85</v>
      </c>
      <c r="O509" s="50">
        <v>20.37</v>
      </c>
      <c r="P509" s="51">
        <f>IF(Y509="Y",Z509,O509)</f>
        <v>20.37</v>
      </c>
      <c r="Q509" s="25"/>
      <c r="S509" s="50">
        <v>15.02</v>
      </c>
      <c r="T509" s="50">
        <v>16.52</v>
      </c>
      <c r="U509" s="49">
        <f>IFERROR((T509-S509)/S509,0)</f>
        <v>9.9866844207723043E-2</v>
      </c>
      <c r="V509" s="2" t="str">
        <f>IF(U509&lt;-0.05,"Y","N")</f>
        <v>N</v>
      </c>
      <c r="W509" s="49">
        <f>IF(T509=0,0,(O509-T509)/T509)</f>
        <v>0.23305084745762722</v>
      </c>
      <c r="X509" s="2" t="str">
        <f>IF(W509&lt;-0.05,"Y","N")</f>
        <v>N</v>
      </c>
      <c r="Y509" s="2" t="str">
        <f>IF(AND(V509="Y",X509="Y"),"Y","N")</f>
        <v>N</v>
      </c>
      <c r="Z509" s="51">
        <f>ROUNDUP(T509*0.95,2)</f>
        <v>15.7</v>
      </c>
      <c r="AC509" s="25"/>
      <c r="AE509" s="25"/>
    </row>
    <row r="510" spans="1:31">
      <c r="A510" s="52" t="s">
        <v>546</v>
      </c>
      <c r="B510" s="53">
        <v>6007942</v>
      </c>
      <c r="C510" s="53">
        <v>146096</v>
      </c>
      <c r="D510" s="53">
        <v>0</v>
      </c>
      <c r="E510" s="54">
        <v>3.2213500000000002</v>
      </c>
      <c r="F510" s="54">
        <f>$F$5</f>
        <v>0.71220000000000006</v>
      </c>
      <c r="G510" s="54">
        <v>4.5525599999999997</v>
      </c>
      <c r="H510" s="54">
        <f>$H$5</f>
        <v>3.79</v>
      </c>
      <c r="I510" s="54">
        <f>$I$5</f>
        <v>3.8489599999999999</v>
      </c>
      <c r="J510" s="54">
        <f>ROUND(F510*G510*(H510/I510),5)</f>
        <v>3.1926700000000001</v>
      </c>
      <c r="K510" s="54">
        <v>3.3132600000000001</v>
      </c>
      <c r="L510" s="54">
        <f>IF($J510=0,$K510,IF($K510=0,$J510,IF($J510&lt;$K510,$J510,ROUND(($J510*$L$5)+($K510*$L$4),5))))</f>
        <v>3.1926700000000001</v>
      </c>
      <c r="M510" s="55">
        <f>IFERROR(E510/L510,0)</f>
        <v>1.0089830768604335</v>
      </c>
      <c r="N510" s="56">
        <f>ROUNDDOWN(M510,2)</f>
        <v>1</v>
      </c>
      <c r="O510" s="57">
        <v>30.98</v>
      </c>
      <c r="P510" s="58">
        <f>IF(Y510="Y",Z510,O510)</f>
        <v>30.98</v>
      </c>
      <c r="Q510" s="25"/>
      <c r="S510" s="57">
        <v>24.23</v>
      </c>
      <c r="T510" s="57">
        <v>28.38</v>
      </c>
      <c r="U510" s="55">
        <f>IFERROR((T510-S510)/S510,0)</f>
        <v>0.17127527858027233</v>
      </c>
      <c r="V510" s="54" t="str">
        <f>IF(U510&lt;-0.05,"Y","N")</f>
        <v>N</v>
      </c>
      <c r="W510" s="55">
        <f>IF(T510=0,0,(O510-T510)/T510)</f>
        <v>9.1613812544045159E-2</v>
      </c>
      <c r="X510" s="54" t="str">
        <f>IF(W510&lt;-0.05,"Y","N")</f>
        <v>N</v>
      </c>
      <c r="Y510" s="54" t="str">
        <f>IF(AND(V510="Y",X510="Y"),"Y","N")</f>
        <v>N</v>
      </c>
      <c r="Z510" s="58">
        <f>ROUNDUP(T510*0.95,2)</f>
        <v>26.970000000000002</v>
      </c>
      <c r="AC510" s="25"/>
      <c r="AE510" s="25"/>
    </row>
    <row r="511" spans="1:31">
      <c r="A511" s="42" t="s">
        <v>547</v>
      </c>
      <c r="B511" s="43">
        <v>6004758</v>
      </c>
      <c r="C511" s="43">
        <v>145308</v>
      </c>
      <c r="D511" s="43">
        <v>0</v>
      </c>
      <c r="E511" s="44">
        <v>1.99925</v>
      </c>
      <c r="F511" s="44">
        <f>$F$5</f>
        <v>0.71220000000000006</v>
      </c>
      <c r="G511" s="44">
        <v>3.2372999999999998</v>
      </c>
      <c r="H511" s="44">
        <f>$H$5</f>
        <v>3.79</v>
      </c>
      <c r="I511" s="44">
        <f>$I$5</f>
        <v>3.8489599999999999</v>
      </c>
      <c r="J511" s="44">
        <f>ROUND(F511*G511*(H511/I511),5)</f>
        <v>2.2702900000000001</v>
      </c>
      <c r="K511" s="44">
        <v>2.5826699999999998</v>
      </c>
      <c r="L511" s="44">
        <f>IF($J511=0,$K511,IF($K511=0,$J511,IF($J511&lt;$K511,$J511,ROUND(($J511*$L$5)+($K511*$L$4),5))))</f>
        <v>2.2702900000000001</v>
      </c>
      <c r="M511" s="45">
        <f>IFERROR(E511/L511,0)</f>
        <v>0.8806143708513009</v>
      </c>
      <c r="N511" s="46">
        <f>ROUNDDOWN(M511,2)</f>
        <v>0.88</v>
      </c>
      <c r="O511" s="47">
        <v>22.69</v>
      </c>
      <c r="P511" s="48">
        <f>IF(Y511="Y",Z511,O511)</f>
        <v>22.69</v>
      </c>
      <c r="Q511" s="25"/>
      <c r="S511" s="47">
        <v>25</v>
      </c>
      <c r="T511" s="47">
        <v>24.23</v>
      </c>
      <c r="U511" s="45">
        <f>IFERROR((T511-S511)/S511,0)</f>
        <v>-3.0799999999999984E-2</v>
      </c>
      <c r="V511" s="44" t="str">
        <f>IF(U511&lt;-0.05,"Y","N")</f>
        <v>N</v>
      </c>
      <c r="W511" s="45">
        <f>IF(T511=0,0,(O511-T511)/T511)</f>
        <v>-6.3557573256293812E-2</v>
      </c>
      <c r="X511" s="44" t="str">
        <f>IF(W511&lt;-0.05,"Y","N")</f>
        <v>Y</v>
      </c>
      <c r="Y511" s="44" t="str">
        <f>IF(AND(V511="Y",X511="Y"),"Y","N")</f>
        <v>N</v>
      </c>
      <c r="Z511" s="48">
        <f>ROUNDUP(T511*0.95,2)</f>
        <v>23.020000000000003</v>
      </c>
      <c r="AC511" s="25"/>
      <c r="AE511" s="25"/>
    </row>
    <row r="512" spans="1:31">
      <c r="A512" s="34" t="s">
        <v>548</v>
      </c>
      <c r="B512" s="41">
        <v>6012074</v>
      </c>
      <c r="C512" s="41">
        <v>145651</v>
      </c>
      <c r="D512" s="41">
        <v>0</v>
      </c>
      <c r="E512" s="2">
        <v>2.7262400000000002</v>
      </c>
      <c r="F512" s="2">
        <f>$F$5</f>
        <v>0.71220000000000006</v>
      </c>
      <c r="G512" s="2">
        <v>4.9617300000000002</v>
      </c>
      <c r="H512" s="2">
        <f>$H$5</f>
        <v>3.79</v>
      </c>
      <c r="I512" s="2">
        <f>$I$5</f>
        <v>3.8489599999999999</v>
      </c>
      <c r="J512" s="2">
        <f>ROUND(F512*G512*(H512/I512),5)</f>
        <v>3.4796100000000001</v>
      </c>
      <c r="K512" s="2">
        <v>3.3016700000000001</v>
      </c>
      <c r="L512" s="2">
        <f>IF($J512=0,$K512,IF($K512=0,$J512,IF($J512&lt;$K512,$J512,ROUND(($J512*$L$5)+($K512*$L$4),5))))</f>
        <v>3.4796100000000001</v>
      </c>
      <c r="M512" s="49">
        <f>IFERROR(E512/L512,0)</f>
        <v>0.78349010377599793</v>
      </c>
      <c r="N512" s="38">
        <f>ROUNDDOWN(M512,2)</f>
        <v>0.78</v>
      </c>
      <c r="O512" s="50">
        <v>15.02</v>
      </c>
      <c r="P512" s="51">
        <f>IF(Y512="Y",Z512,O512)</f>
        <v>23.75</v>
      </c>
      <c r="Q512" s="25"/>
      <c r="S512" s="50">
        <v>30.98</v>
      </c>
      <c r="T512" s="50">
        <v>25</v>
      </c>
      <c r="U512" s="49">
        <f>IFERROR((T512-S512)/S512,0)</f>
        <v>-0.19302775984506135</v>
      </c>
      <c r="V512" s="2" t="str">
        <f>IF(U512&lt;-0.05,"Y","N")</f>
        <v>Y</v>
      </c>
      <c r="W512" s="49">
        <f>IF(T512=0,0,(O512-T512)/T512)</f>
        <v>-0.3992</v>
      </c>
      <c r="X512" s="2" t="str">
        <f>IF(W512&lt;-0.05,"Y","N")</f>
        <v>Y</v>
      </c>
      <c r="Y512" s="2" t="str">
        <f>IF(AND(V512="Y",X512="Y"),"Y","N")</f>
        <v>Y</v>
      </c>
      <c r="Z512" s="51">
        <f>ROUNDUP(T512*0.95,2)</f>
        <v>23.75</v>
      </c>
      <c r="AC512" s="25"/>
      <c r="AE512" s="25"/>
    </row>
    <row r="513" spans="1:31">
      <c r="A513" s="34" t="s">
        <v>549</v>
      </c>
      <c r="B513" s="41">
        <v>6008098</v>
      </c>
      <c r="C513" s="41">
        <v>146152</v>
      </c>
      <c r="D513" s="41">
        <v>0</v>
      </c>
      <c r="E513" s="2">
        <v>2.4556399999999998</v>
      </c>
      <c r="F513" s="2">
        <f>$F$5</f>
        <v>0.71220000000000006</v>
      </c>
      <c r="G513" s="2">
        <v>5.3383599999999998</v>
      </c>
      <c r="H513" s="2">
        <f>$H$5</f>
        <v>3.79</v>
      </c>
      <c r="I513" s="2">
        <f>$I$5</f>
        <v>3.8489599999999999</v>
      </c>
      <c r="J513" s="2">
        <f>ROUND(F513*G513*(H513/I513),5)</f>
        <v>3.7437399999999998</v>
      </c>
      <c r="K513" s="2">
        <v>2.4722599999999999</v>
      </c>
      <c r="L513" s="2">
        <f>IF($J513=0,$K513,IF($K513=0,$J513,IF($J513&lt;$K513,$J513,ROUND(($J513*$L$5)+($K513*$L$4),5))))</f>
        <v>3.7437399999999998</v>
      </c>
      <c r="M513" s="49">
        <f>IFERROR(E513/L513,0)</f>
        <v>0.65593230299112648</v>
      </c>
      <c r="N513" s="38">
        <f>ROUNDDOWN(M513,2)</f>
        <v>0.65</v>
      </c>
      <c r="O513" s="50">
        <v>0</v>
      </c>
      <c r="P513" s="51">
        <f>IF(Y513="Y",Z513,O513)</f>
        <v>20.100000000000001</v>
      </c>
      <c r="Q513" s="25"/>
      <c r="S513" s="50">
        <v>35.89</v>
      </c>
      <c r="T513" s="50">
        <v>21.15</v>
      </c>
      <c r="U513" s="49">
        <f>IFERROR((T513-S513)/S513,0)</f>
        <v>-0.41069935915296746</v>
      </c>
      <c r="V513" s="2" t="str">
        <f>IF(U513&lt;-0.05,"Y","N")</f>
        <v>Y</v>
      </c>
      <c r="W513" s="49">
        <f>IF(T513=0,0,(O513-T513)/T513)</f>
        <v>-1</v>
      </c>
      <c r="X513" s="2" t="str">
        <f>IF(W513&lt;-0.05,"Y","N")</f>
        <v>Y</v>
      </c>
      <c r="Y513" s="2" t="str">
        <f>IF(AND(V513="Y",X513="Y"),"Y","N")</f>
        <v>Y</v>
      </c>
      <c r="Z513" s="51">
        <f>ROUNDUP(T513*0.95,2)</f>
        <v>20.100000000000001</v>
      </c>
      <c r="AC513" s="25"/>
      <c r="AE513" s="25"/>
    </row>
    <row r="514" spans="1:31">
      <c r="A514" s="34" t="s">
        <v>550</v>
      </c>
      <c r="B514" s="41">
        <v>6002695</v>
      </c>
      <c r="C514" s="41" t="s">
        <v>551</v>
      </c>
      <c r="D514" s="41">
        <v>0</v>
      </c>
      <c r="E514" s="2">
        <v>2.2364700000000002</v>
      </c>
      <c r="F514" s="2">
        <f>$F$5</f>
        <v>0.71220000000000006</v>
      </c>
      <c r="G514" s="2">
        <v>4.8958399999999997</v>
      </c>
      <c r="H514" s="2">
        <f>$H$5</f>
        <v>3.79</v>
      </c>
      <c r="I514" s="2">
        <f>$I$5</f>
        <v>3.8489599999999999</v>
      </c>
      <c r="J514" s="2">
        <f>ROUND(F514*G514*(H514/I514),5)</f>
        <v>3.4333999999999998</v>
      </c>
      <c r="K514" s="2">
        <v>2.23753</v>
      </c>
      <c r="L514" s="2">
        <f>IF($J514=0,$K514,IF($K514=0,$J514,IF($J514&lt;$K514,$J514,ROUND(($J514*$L$5)+($K514*$L$4),5))))</f>
        <v>3.4333999999999998</v>
      </c>
      <c r="M514" s="49">
        <f>IFERROR(E514/L514,0)</f>
        <v>0.65138638084697398</v>
      </c>
      <c r="N514" s="38">
        <f>ROUNDDOWN(M514,2)</f>
        <v>0.65</v>
      </c>
      <c r="O514" s="50">
        <v>0</v>
      </c>
      <c r="P514" s="51">
        <f>IF(Y514="Y",Z514,O514)</f>
        <v>32.549999999999997</v>
      </c>
      <c r="Q514" s="25"/>
      <c r="S514" s="50">
        <v>37.04</v>
      </c>
      <c r="T514" s="50">
        <v>34.26</v>
      </c>
      <c r="U514" s="49">
        <f>IFERROR((T514-S514)/S514,0)</f>
        <v>-7.5053995680345612E-2</v>
      </c>
      <c r="V514" s="2" t="str">
        <f>IF(U514&lt;-0.05,"Y","N")</f>
        <v>Y</v>
      </c>
      <c r="W514" s="49">
        <f>IF(T514=0,0,(O514-T514)/T514)</f>
        <v>-1</v>
      </c>
      <c r="X514" s="2" t="str">
        <f>IF(W514&lt;-0.05,"Y","N")</f>
        <v>Y</v>
      </c>
      <c r="Y514" s="2" t="str">
        <f>IF(AND(V514="Y",X514="Y"),"Y","N")</f>
        <v>Y</v>
      </c>
      <c r="Z514" s="51">
        <f>ROUNDUP(T514*0.95,2)</f>
        <v>32.549999999999997</v>
      </c>
      <c r="AC514" s="25"/>
      <c r="AE514" s="25"/>
    </row>
    <row r="515" spans="1:31">
      <c r="A515" s="34" t="s">
        <v>552</v>
      </c>
      <c r="B515" s="41">
        <v>6008049</v>
      </c>
      <c r="C515" s="41">
        <v>145818</v>
      </c>
      <c r="D515" s="41">
        <v>0</v>
      </c>
      <c r="E515" s="2">
        <v>2.46753</v>
      </c>
      <c r="F515" s="2">
        <f>$F$5</f>
        <v>0.71220000000000006</v>
      </c>
      <c r="G515" s="2">
        <v>4.8728800000000003</v>
      </c>
      <c r="H515" s="2">
        <f>$H$5</f>
        <v>3.79</v>
      </c>
      <c r="I515" s="2">
        <f>$I$5</f>
        <v>3.8489599999999999</v>
      </c>
      <c r="J515" s="2">
        <f>ROUND(F515*G515*(H515/I515),5)</f>
        <v>3.4173</v>
      </c>
      <c r="K515" s="2">
        <v>3.00827</v>
      </c>
      <c r="L515" s="2">
        <f>IF($J515=0,$K515,IF($K515=0,$J515,IF($J515&lt;$K515,$J515,ROUND(($J515*$L$5)+($K515*$L$4),5))))</f>
        <v>3.4173</v>
      </c>
      <c r="M515" s="49">
        <f>IFERROR(E515/L515,0)</f>
        <v>0.72207005530682122</v>
      </c>
      <c r="N515" s="38">
        <f>ROUNDDOWN(M515,2)</f>
        <v>0.72</v>
      </c>
      <c r="O515" s="50">
        <v>10.5</v>
      </c>
      <c r="P515" s="51">
        <f>IF(Y515="Y",Z515,O515)</f>
        <v>12.84</v>
      </c>
      <c r="Q515" s="25"/>
      <c r="S515" s="50">
        <v>15.77</v>
      </c>
      <c r="T515" s="50">
        <v>13.51</v>
      </c>
      <c r="U515" s="49">
        <f>IFERROR((T515-S515)/S515,0)</f>
        <v>-0.14331008243500315</v>
      </c>
      <c r="V515" s="2" t="str">
        <f>IF(U515&lt;-0.05,"Y","N")</f>
        <v>Y</v>
      </c>
      <c r="W515" s="49">
        <f>IF(T515=0,0,(O515-T515)/T515)</f>
        <v>-0.22279792746113988</v>
      </c>
      <c r="X515" s="2" t="str">
        <f>IF(W515&lt;-0.05,"Y","N")</f>
        <v>Y</v>
      </c>
      <c r="Y515" s="2" t="str">
        <f>IF(AND(V515="Y",X515="Y"),"Y","N")</f>
        <v>Y</v>
      </c>
      <c r="Z515" s="51">
        <f>ROUNDUP(T515*0.95,2)</f>
        <v>12.84</v>
      </c>
      <c r="AC515" s="25"/>
      <c r="AE515" s="25"/>
    </row>
    <row r="516" spans="1:31">
      <c r="A516" s="34" t="s">
        <v>553</v>
      </c>
      <c r="B516" s="41">
        <v>6008163</v>
      </c>
      <c r="C516" s="41">
        <v>145443</v>
      </c>
      <c r="D516" s="41">
        <v>0</v>
      </c>
      <c r="E516" s="2">
        <v>4.8657300000000001</v>
      </c>
      <c r="F516" s="2">
        <f>$F$5</f>
        <v>0.71220000000000006</v>
      </c>
      <c r="G516" s="2">
        <v>5.0287199999999999</v>
      </c>
      <c r="H516" s="2">
        <f>$H$5</f>
        <v>3.79</v>
      </c>
      <c r="I516" s="2">
        <f>$I$5</f>
        <v>3.8489599999999999</v>
      </c>
      <c r="J516" s="2">
        <f>ROUND(F516*G516*(H516/I516),5)</f>
        <v>3.5265900000000001</v>
      </c>
      <c r="K516" s="2">
        <v>3.1280399999999999</v>
      </c>
      <c r="L516" s="2">
        <f>IF($J516=0,$K516,IF($K516=0,$J516,IF($J516&lt;$K516,$J516,ROUND(($J516*$L$5)+($K516*$L$4),5))))</f>
        <v>3.5265900000000001</v>
      </c>
      <c r="M516" s="49">
        <f>IFERROR(E516/L516,0)</f>
        <v>1.3797265914098322</v>
      </c>
      <c r="N516" s="38">
        <f>ROUNDDOWN(M516,2)</f>
        <v>1.37</v>
      </c>
      <c r="O516" s="50">
        <v>38.68</v>
      </c>
      <c r="P516" s="51">
        <f>IF(Y516="Y",Z516,O516)</f>
        <v>38.68</v>
      </c>
      <c r="Q516" s="25"/>
      <c r="S516" s="50">
        <v>38.68</v>
      </c>
      <c r="T516" s="50">
        <v>38.68</v>
      </c>
      <c r="U516" s="49">
        <f>IFERROR((T516-S516)/S516,0)</f>
        <v>0</v>
      </c>
      <c r="V516" s="2" t="str">
        <f>IF(U516&lt;-0.05,"Y","N")</f>
        <v>N</v>
      </c>
      <c r="W516" s="49">
        <f>IF(T516=0,0,(O516-T516)/T516)</f>
        <v>0</v>
      </c>
      <c r="X516" s="2" t="str">
        <f>IF(W516&lt;-0.05,"Y","N")</f>
        <v>N</v>
      </c>
      <c r="Y516" s="2" t="str">
        <f>IF(AND(V516="Y",X516="Y"),"Y","N")</f>
        <v>N</v>
      </c>
      <c r="Z516" s="51">
        <f>ROUNDUP(T516*0.95,2)</f>
        <v>36.75</v>
      </c>
      <c r="AC516" s="25"/>
      <c r="AE516" s="25"/>
    </row>
    <row r="517" spans="1:31">
      <c r="A517" s="52" t="s">
        <v>554</v>
      </c>
      <c r="B517" s="53">
        <v>6005136</v>
      </c>
      <c r="C517" s="53">
        <v>146020</v>
      </c>
      <c r="D517" s="53">
        <v>0</v>
      </c>
      <c r="E517" s="54">
        <v>2.9435500000000001</v>
      </c>
      <c r="F517" s="54">
        <f>$F$5</f>
        <v>0.71220000000000006</v>
      </c>
      <c r="G517" s="54">
        <v>5.3294699999999997</v>
      </c>
      <c r="H517" s="54">
        <f>$H$5</f>
        <v>3.79</v>
      </c>
      <c r="I517" s="54">
        <f>$I$5</f>
        <v>3.8489599999999999</v>
      </c>
      <c r="J517" s="54">
        <f>ROUND(F517*G517*(H517/I517),5)</f>
        <v>3.7375099999999999</v>
      </c>
      <c r="K517" s="54">
        <v>2.8883200000000002</v>
      </c>
      <c r="L517" s="54">
        <f>IF($J517=0,$K517,IF($K517=0,$J517,IF($J517&lt;$K517,$J517,ROUND(($J517*$L$5)+($K517*$L$4),5))))</f>
        <v>3.7375099999999999</v>
      </c>
      <c r="M517" s="55">
        <f>IFERROR(E517/L517,0)</f>
        <v>0.78756979914435021</v>
      </c>
      <c r="N517" s="56">
        <f>ROUNDDOWN(M517,2)</f>
        <v>0.78</v>
      </c>
      <c r="O517" s="57">
        <v>15.02</v>
      </c>
      <c r="P517" s="58">
        <f>IF(Y517="Y",Z517,O517)</f>
        <v>15.02</v>
      </c>
      <c r="Q517" s="25"/>
      <c r="S517" s="57">
        <v>34.26</v>
      </c>
      <c r="T517" s="57">
        <v>15.02</v>
      </c>
      <c r="U517" s="55">
        <f>IFERROR((T517-S517)/S517,0)</f>
        <v>-0.56158785755983653</v>
      </c>
      <c r="V517" s="54" t="str">
        <f>IF(U517&lt;-0.05,"Y","N")</f>
        <v>Y</v>
      </c>
      <c r="W517" s="55">
        <f>IF(T517=0,0,(O517-T517)/T517)</f>
        <v>0</v>
      </c>
      <c r="X517" s="54" t="str">
        <f>IF(W517&lt;-0.05,"Y","N")</f>
        <v>N</v>
      </c>
      <c r="Y517" s="54" t="str">
        <f>IF(AND(V517="Y",X517="Y"),"Y","N")</f>
        <v>N</v>
      </c>
      <c r="Z517" s="58">
        <f>ROUNDUP(T517*0.95,2)</f>
        <v>14.27</v>
      </c>
      <c r="AC517" s="25"/>
      <c r="AE517" s="25"/>
    </row>
    <row r="518" spans="1:31">
      <c r="A518" s="42" t="s">
        <v>555</v>
      </c>
      <c r="B518" s="43">
        <v>6003065</v>
      </c>
      <c r="C518" s="43">
        <v>145759</v>
      </c>
      <c r="D518" s="43">
        <v>0</v>
      </c>
      <c r="E518" s="44">
        <v>3.4413299999999998</v>
      </c>
      <c r="F518" s="44">
        <f>$F$5</f>
        <v>0.71220000000000006</v>
      </c>
      <c r="G518" s="44">
        <v>3.89988</v>
      </c>
      <c r="H518" s="44">
        <f>$H$5</f>
        <v>3.79</v>
      </c>
      <c r="I518" s="44">
        <f>$I$5</f>
        <v>3.8489599999999999</v>
      </c>
      <c r="J518" s="44">
        <f>ROUND(F518*G518*(H518/I518),5)</f>
        <v>2.73495</v>
      </c>
      <c r="K518" s="44">
        <v>2.9504899999999998</v>
      </c>
      <c r="L518" s="44">
        <f>IF($J518=0,$K518,IF($K518=0,$J518,IF($J518&lt;$K518,$J518,ROUND(($J518*$L$5)+($K518*$L$4),5))))</f>
        <v>2.73495</v>
      </c>
      <c r="M518" s="45">
        <f>IFERROR(E518/L518,0)</f>
        <v>1.258278944770471</v>
      </c>
      <c r="N518" s="46">
        <f>ROUNDDOWN(M518,2)</f>
        <v>1.25</v>
      </c>
      <c r="O518" s="47">
        <v>38.68</v>
      </c>
      <c r="P518" s="48">
        <f>IF(Y518="Y",Z518,O518)</f>
        <v>38.68</v>
      </c>
      <c r="Q518" s="25"/>
      <c r="S518" s="47">
        <v>38.380000000000003</v>
      </c>
      <c r="T518" s="47">
        <v>37.93</v>
      </c>
      <c r="U518" s="45">
        <f>IFERROR((T518-S518)/S518,0)</f>
        <v>-1.1724856696196009E-2</v>
      </c>
      <c r="V518" s="44" t="str">
        <f>IF(U518&lt;-0.05,"Y","N")</f>
        <v>N</v>
      </c>
      <c r="W518" s="45">
        <f>IF(T518=0,0,(O518-T518)/T518)</f>
        <v>1.9773266543633008E-2</v>
      </c>
      <c r="X518" s="44" t="str">
        <f>IF(W518&lt;-0.05,"Y","N")</f>
        <v>N</v>
      </c>
      <c r="Y518" s="44" t="str">
        <f>IF(AND(V518="Y",X518="Y"),"Y","N")</f>
        <v>N</v>
      </c>
      <c r="Z518" s="48">
        <f>ROUNDUP(T518*0.95,2)</f>
        <v>36.04</v>
      </c>
      <c r="AC518" s="25"/>
      <c r="AE518" s="25"/>
    </row>
    <row r="519" spans="1:31">
      <c r="A519" s="34" t="s">
        <v>556</v>
      </c>
      <c r="B519" s="41">
        <v>6005029</v>
      </c>
      <c r="C519" s="41">
        <v>145418</v>
      </c>
      <c r="D519" s="41">
        <v>0</v>
      </c>
      <c r="E519" s="2">
        <v>2.3168600000000001</v>
      </c>
      <c r="F519" s="2">
        <f>$F$5</f>
        <v>0.71220000000000006</v>
      </c>
      <c r="G519" s="2">
        <v>5.7229200000000002</v>
      </c>
      <c r="H519" s="2">
        <f>$H$5</f>
        <v>3.79</v>
      </c>
      <c r="I519" s="2">
        <f>$I$5</f>
        <v>3.8489599999999999</v>
      </c>
      <c r="J519" s="2">
        <f>ROUND(F519*G519*(H519/I519),5)</f>
        <v>4.0134299999999996</v>
      </c>
      <c r="K519" s="2">
        <v>2.7579600000000002</v>
      </c>
      <c r="L519" s="2">
        <f>IF($J519=0,$K519,IF($K519=0,$J519,IF($J519&lt;$K519,$J519,ROUND(($J519*$L$5)+($K519*$L$4),5))))</f>
        <v>4.0134299999999996</v>
      </c>
      <c r="M519" s="49">
        <f>IFERROR(E519/L519,0)</f>
        <v>0.57727679316694214</v>
      </c>
      <c r="N519" s="38">
        <f>ROUNDDOWN(M519,2)</f>
        <v>0.56999999999999995</v>
      </c>
      <c r="O519" s="50">
        <v>0</v>
      </c>
      <c r="P519" s="51">
        <f>IF(Y519="Y",Z519,O519)</f>
        <v>0</v>
      </c>
      <c r="Q519" s="25"/>
      <c r="S519" s="50">
        <v>18.059999999999999</v>
      </c>
      <c r="T519" s="50">
        <v>17.16</v>
      </c>
      <c r="U519" s="49">
        <f>IFERROR((T519-S519)/S519,0)</f>
        <v>-4.9833887043189293E-2</v>
      </c>
      <c r="V519" s="2" t="str">
        <f>IF(U519&lt;-0.05,"Y","N")</f>
        <v>N</v>
      </c>
      <c r="W519" s="49">
        <f>IF(T519=0,0,(O519-T519)/T519)</f>
        <v>-1</v>
      </c>
      <c r="X519" s="2" t="str">
        <f>IF(W519&lt;-0.05,"Y","N")</f>
        <v>Y</v>
      </c>
      <c r="Y519" s="2" t="str">
        <f>IF(AND(V519="Y",X519="Y"),"Y","N")</f>
        <v>N</v>
      </c>
      <c r="Z519" s="51">
        <f>ROUNDUP(T519*0.95,2)</f>
        <v>16.310000000000002</v>
      </c>
      <c r="AC519" s="25"/>
      <c r="AE519" s="25"/>
    </row>
    <row r="520" spans="1:31">
      <c r="A520" s="34" t="s">
        <v>557</v>
      </c>
      <c r="B520" s="41">
        <v>6008684</v>
      </c>
      <c r="C520" s="41">
        <v>145488</v>
      </c>
      <c r="D520" s="41">
        <v>0</v>
      </c>
      <c r="E520" s="2">
        <v>3.0298799999999999</v>
      </c>
      <c r="F520" s="2">
        <f>$F$5</f>
        <v>0.71220000000000006</v>
      </c>
      <c r="G520" s="2">
        <v>5.1626899999999996</v>
      </c>
      <c r="H520" s="2">
        <f>$H$5</f>
        <v>3.79</v>
      </c>
      <c r="I520" s="2">
        <f>$I$5</f>
        <v>3.8489599999999999</v>
      </c>
      <c r="J520" s="2">
        <f>ROUND(F520*G520*(H520/I520),5)</f>
        <v>3.6205400000000001</v>
      </c>
      <c r="K520" s="2">
        <v>3.6982699999999999</v>
      </c>
      <c r="L520" s="2">
        <f>IF($J520=0,$K520,IF($K520=0,$J520,IF($J520&lt;$K520,$J520,ROUND(($J520*$L$5)+($K520*$L$4),5))))</f>
        <v>3.6205400000000001</v>
      </c>
      <c r="M520" s="49">
        <f>IFERROR(E520/L520,0)</f>
        <v>0.8368585901550597</v>
      </c>
      <c r="N520" s="38">
        <f>ROUNDDOWN(M520,2)</f>
        <v>0.83</v>
      </c>
      <c r="O520" s="50">
        <v>18.829999999999998</v>
      </c>
      <c r="P520" s="51">
        <f>IF(Y520="Y",Z520,O520)</f>
        <v>18.829999999999998</v>
      </c>
      <c r="Q520" s="25"/>
      <c r="S520" s="50">
        <v>14.26</v>
      </c>
      <c r="T520" s="50">
        <v>17.29</v>
      </c>
      <c r="U520" s="49">
        <f>IFERROR((T520-S520)/S520,0)</f>
        <v>0.21248246844319771</v>
      </c>
      <c r="V520" s="2" t="str">
        <f>IF(U520&lt;-0.05,"Y","N")</f>
        <v>N</v>
      </c>
      <c r="W520" s="49">
        <f>IF(T520=0,0,(O520-T520)/T520)</f>
        <v>8.9068825910931126E-2</v>
      </c>
      <c r="X520" s="2" t="str">
        <f>IF(W520&lt;-0.05,"Y","N")</f>
        <v>N</v>
      </c>
      <c r="Y520" s="2" t="str">
        <f>IF(AND(V520="Y",X520="Y"),"Y","N")</f>
        <v>N</v>
      </c>
      <c r="Z520" s="51">
        <f>ROUNDUP(T520*0.95,2)</f>
        <v>16.430000000000003</v>
      </c>
      <c r="AC520" s="25"/>
      <c r="AE520" s="25"/>
    </row>
    <row r="521" spans="1:31">
      <c r="A521" s="52" t="s">
        <v>558</v>
      </c>
      <c r="B521" s="53">
        <v>6008346</v>
      </c>
      <c r="C521" s="53">
        <v>146134</v>
      </c>
      <c r="D521" s="53">
        <v>0</v>
      </c>
      <c r="E521" s="54">
        <v>2.7318199999999999</v>
      </c>
      <c r="F521" s="54">
        <f>$F$5</f>
        <v>0.71220000000000006</v>
      </c>
      <c r="G521" s="54">
        <v>2.8416899999999998</v>
      </c>
      <c r="H521" s="54">
        <f>$H$5</f>
        <v>3.79</v>
      </c>
      <c r="I521" s="54">
        <f>$I$5</f>
        <v>3.8489599999999999</v>
      </c>
      <c r="J521" s="54">
        <f>ROUND(F521*G521*(H521/I521),5)</f>
        <v>1.99285</v>
      </c>
      <c r="K521" s="54">
        <v>2.79515</v>
      </c>
      <c r="L521" s="54">
        <f>IF($J521=0,$K521,IF($K521=0,$J521,IF($J521&lt;$K521,$J521,ROUND(($J521*$L$5)+($K521*$L$4),5))))</f>
        <v>1.99285</v>
      </c>
      <c r="M521" s="55">
        <f>IFERROR(E521/L521,0)</f>
        <v>1.3708106480668389</v>
      </c>
      <c r="N521" s="56">
        <f>ROUNDDOWN(M521,2)</f>
        <v>1.37</v>
      </c>
      <c r="O521" s="57">
        <v>38.68</v>
      </c>
      <c r="P521" s="58">
        <f>IF(Y521="Y",Z521,O521)</f>
        <v>38.68</v>
      </c>
      <c r="Q521" s="25"/>
      <c r="S521" s="57">
        <v>38.53</v>
      </c>
      <c r="T521" s="57">
        <v>37.04</v>
      </c>
      <c r="U521" s="55">
        <f>IFERROR((T521-S521)/S521,0)</f>
        <v>-3.8671165325720271E-2</v>
      </c>
      <c r="V521" s="54" t="str">
        <f>IF(U521&lt;-0.05,"Y","N")</f>
        <v>N</v>
      </c>
      <c r="W521" s="55">
        <f>IF(T521=0,0,(O521-T521)/T521)</f>
        <v>4.4276457883369348E-2</v>
      </c>
      <c r="X521" s="54" t="str">
        <f>IF(W521&lt;-0.05,"Y","N")</f>
        <v>N</v>
      </c>
      <c r="Y521" s="54" t="str">
        <f>IF(AND(V521="Y",X521="Y"),"Y","N")</f>
        <v>N</v>
      </c>
      <c r="Z521" s="58">
        <f>ROUNDUP(T521*0.95,2)</f>
        <v>35.19</v>
      </c>
      <c r="AC521" s="25"/>
      <c r="AE521" s="25"/>
    </row>
    <row r="522" spans="1:31">
      <c r="A522" s="42" t="s">
        <v>559</v>
      </c>
      <c r="B522" s="43">
        <v>6008213</v>
      </c>
      <c r="C522" s="43">
        <v>146133</v>
      </c>
      <c r="D522" s="43">
        <v>0</v>
      </c>
      <c r="E522" s="44">
        <v>3.7526899999999999</v>
      </c>
      <c r="F522" s="44">
        <f>$F$5</f>
        <v>0.71220000000000006</v>
      </c>
      <c r="G522" s="44">
        <v>4.3544799999999997</v>
      </c>
      <c r="H522" s="44">
        <f>$H$5</f>
        <v>3.79</v>
      </c>
      <c r="I522" s="44">
        <f>$I$5</f>
        <v>3.8489599999999999</v>
      </c>
      <c r="J522" s="44">
        <f>ROUND(F522*G522*(H522/I522),5)</f>
        <v>3.05375</v>
      </c>
      <c r="K522" s="44">
        <v>3.18852</v>
      </c>
      <c r="L522" s="44">
        <f>IF($J522=0,$K522,IF($K522=0,$J522,IF($J522&lt;$K522,$J522,ROUND(($J522*$L$5)+($K522*$L$4),5))))</f>
        <v>3.05375</v>
      </c>
      <c r="M522" s="45">
        <f>IFERROR(E522/L522,0)</f>
        <v>1.2288792468276708</v>
      </c>
      <c r="N522" s="46">
        <f>ROUNDDOWN(M522,2)</f>
        <v>1.22</v>
      </c>
      <c r="O522" s="47">
        <v>38.229999999999997</v>
      </c>
      <c r="P522" s="48">
        <f>IF(Y522="Y",Z522,O522)</f>
        <v>38.229999999999997</v>
      </c>
      <c r="Q522" s="25"/>
      <c r="S522" s="47">
        <v>36.74</v>
      </c>
      <c r="T522" s="47">
        <v>38.68</v>
      </c>
      <c r="U522" s="45">
        <f>IFERROR((T522-S522)/S522,0)</f>
        <v>5.2803483941208429E-2</v>
      </c>
      <c r="V522" s="44" t="str">
        <f>IF(U522&lt;-0.05,"Y","N")</f>
        <v>N</v>
      </c>
      <c r="W522" s="45">
        <f>IF(T522=0,0,(O522-T522)/T522)</f>
        <v>-1.1633919338159328E-2</v>
      </c>
      <c r="X522" s="44" t="str">
        <f>IF(W522&lt;-0.05,"Y","N")</f>
        <v>N</v>
      </c>
      <c r="Y522" s="44" t="str">
        <f>IF(AND(V522="Y",X522="Y"),"Y","N")</f>
        <v>N</v>
      </c>
      <c r="Z522" s="48">
        <f>ROUNDUP(T522*0.95,2)</f>
        <v>36.75</v>
      </c>
      <c r="AC522" s="25"/>
      <c r="AE522" s="25"/>
    </row>
    <row r="523" spans="1:31">
      <c r="A523" s="34" t="s">
        <v>560</v>
      </c>
      <c r="B523" s="41">
        <v>6008460</v>
      </c>
      <c r="C523" s="41">
        <v>146009</v>
      </c>
      <c r="D523" s="41">
        <v>0</v>
      </c>
      <c r="E523" s="2">
        <v>5.4565099999999997</v>
      </c>
      <c r="F523" s="2">
        <f>$F$5</f>
        <v>0.71220000000000006</v>
      </c>
      <c r="G523" s="2">
        <v>3.7536200000000002</v>
      </c>
      <c r="H523" s="2">
        <f>$H$5</f>
        <v>3.79</v>
      </c>
      <c r="I523" s="2">
        <f>$I$5</f>
        <v>3.8489599999999999</v>
      </c>
      <c r="J523" s="2">
        <f>ROUND(F523*G523*(H523/I523),5)</f>
        <v>2.6323799999999999</v>
      </c>
      <c r="K523" s="2">
        <v>3.1051899999999999</v>
      </c>
      <c r="L523" s="2">
        <f>IF($J523=0,$K523,IF($K523=0,$J523,IF($J523&lt;$K523,$J523,ROUND(($J523*$L$5)+($K523*$L$4),5))))</f>
        <v>2.6323799999999999</v>
      </c>
      <c r="M523" s="49">
        <f>IFERROR(E523/L523,0)</f>
        <v>2.0728428266435697</v>
      </c>
      <c r="N523" s="38">
        <f>ROUNDDOWN(M523,2)</f>
        <v>2.0699999999999998</v>
      </c>
      <c r="O523" s="50">
        <v>38.68</v>
      </c>
      <c r="P523" s="51">
        <f>IF(Y523="Y",Z523,O523)</f>
        <v>38.68</v>
      </c>
      <c r="Q523" s="25"/>
      <c r="S523" s="50">
        <v>38.68</v>
      </c>
      <c r="T523" s="50">
        <v>38.68</v>
      </c>
      <c r="U523" s="49">
        <f>IFERROR((T523-S523)/S523,0)</f>
        <v>0</v>
      </c>
      <c r="V523" s="2" t="str">
        <f>IF(U523&lt;-0.05,"Y","N")</f>
        <v>N</v>
      </c>
      <c r="W523" s="49">
        <f>IF(T523=0,0,(O523-T523)/T523)</f>
        <v>0</v>
      </c>
      <c r="X523" s="2" t="str">
        <f>IF(W523&lt;-0.05,"Y","N")</f>
        <v>N</v>
      </c>
      <c r="Y523" s="2" t="str">
        <f>IF(AND(V523="Y",X523="Y"),"Y","N")</f>
        <v>N</v>
      </c>
      <c r="Z523" s="51">
        <f>ROUNDUP(T523*0.95,2)</f>
        <v>36.75</v>
      </c>
      <c r="AC523" s="25"/>
      <c r="AE523" s="25"/>
    </row>
    <row r="524" spans="1:31">
      <c r="A524" s="34" t="s">
        <v>561</v>
      </c>
      <c r="B524" s="41">
        <v>6010250</v>
      </c>
      <c r="C524" s="41">
        <v>145598</v>
      </c>
      <c r="D524" s="41">
        <v>0</v>
      </c>
      <c r="E524" s="2">
        <v>4.2340799999999996</v>
      </c>
      <c r="F524" s="2">
        <f>$F$5</f>
        <v>0.71220000000000006</v>
      </c>
      <c r="G524" s="2">
        <v>4.3830099999999996</v>
      </c>
      <c r="H524" s="2">
        <f>$H$5</f>
        <v>3.79</v>
      </c>
      <c r="I524" s="2">
        <f>$I$5</f>
        <v>3.8489599999999999</v>
      </c>
      <c r="J524" s="2">
        <f>ROUND(F524*G524*(H524/I524),5)</f>
        <v>3.07376</v>
      </c>
      <c r="K524" s="2">
        <v>3.33704</v>
      </c>
      <c r="L524" s="2">
        <f>IF($J524=0,$K524,IF($K524=0,$J524,IF($J524&lt;$K524,$J524,ROUND(($J524*$L$5)+($K524*$L$4),5))))</f>
        <v>3.07376</v>
      </c>
      <c r="M524" s="49">
        <f>IFERROR(E524/L524,0)</f>
        <v>1.377492061839571</v>
      </c>
      <c r="N524" s="38">
        <f>ROUNDDOWN(M524,2)</f>
        <v>1.37</v>
      </c>
      <c r="O524" s="50">
        <v>38.68</v>
      </c>
      <c r="P524" s="51">
        <f>IF(Y524="Y",Z524,O524)</f>
        <v>38.68</v>
      </c>
      <c r="Q524" s="25"/>
      <c r="S524" s="50">
        <v>38.68</v>
      </c>
      <c r="T524" s="50">
        <v>38.68</v>
      </c>
      <c r="U524" s="49">
        <f>IFERROR((T524-S524)/S524,0)</f>
        <v>0</v>
      </c>
      <c r="V524" s="2" t="str">
        <f>IF(U524&lt;-0.05,"Y","N")</f>
        <v>N</v>
      </c>
      <c r="W524" s="49">
        <f>IF(T524=0,0,(O524-T524)/T524)</f>
        <v>0</v>
      </c>
      <c r="X524" s="2" t="str">
        <f>IF(W524&lt;-0.05,"Y","N")</f>
        <v>N</v>
      </c>
      <c r="Y524" s="2" t="str">
        <f>IF(AND(V524="Y",X524="Y"),"Y","N")</f>
        <v>N</v>
      </c>
      <c r="Z524" s="51">
        <f>ROUNDUP(T524*0.95,2)</f>
        <v>36.75</v>
      </c>
      <c r="AC524" s="25"/>
      <c r="AE524" s="25"/>
    </row>
    <row r="525" spans="1:31">
      <c r="A525" s="34" t="s">
        <v>562</v>
      </c>
      <c r="B525" s="41">
        <v>6000434</v>
      </c>
      <c r="C525" s="41">
        <v>145987</v>
      </c>
      <c r="D525" s="41">
        <v>0</v>
      </c>
      <c r="E525" s="2">
        <v>2.8859499999999998</v>
      </c>
      <c r="F525" s="2">
        <f>$F$5</f>
        <v>0.71220000000000006</v>
      </c>
      <c r="G525" s="2">
        <v>5.6455799999999998</v>
      </c>
      <c r="H525" s="2">
        <f>$H$5</f>
        <v>3.79</v>
      </c>
      <c r="I525" s="2">
        <f>$I$5</f>
        <v>3.8489599999999999</v>
      </c>
      <c r="J525" s="2">
        <f>ROUND(F525*G525*(H525/I525),5)</f>
        <v>3.95919</v>
      </c>
      <c r="K525" s="2">
        <v>3.2259500000000001</v>
      </c>
      <c r="L525" s="2">
        <f>IF($J525=0,$K525,IF($K525=0,$J525,IF($J525&lt;$K525,$J525,ROUND(($J525*$L$5)+($K525*$L$4),5))))</f>
        <v>3.95919</v>
      </c>
      <c r="M525" s="49">
        <f>IFERROR(E525/L525,0)</f>
        <v>0.72892435068789319</v>
      </c>
      <c r="N525" s="38">
        <f>ROUNDDOWN(M525,2)</f>
        <v>0.72</v>
      </c>
      <c r="O525" s="50">
        <v>10.5</v>
      </c>
      <c r="P525" s="51">
        <f>IF(Y525="Y",Z525,O525)</f>
        <v>11.41</v>
      </c>
      <c r="Q525" s="25"/>
      <c r="S525" s="50">
        <v>15.77</v>
      </c>
      <c r="T525" s="50">
        <v>12.01</v>
      </c>
      <c r="U525" s="49">
        <f>IFERROR((T525-S525)/S525,0)</f>
        <v>-0.23842739378566899</v>
      </c>
      <c r="V525" s="2" t="str">
        <f>IF(U525&lt;-0.05,"Y","N")</f>
        <v>Y</v>
      </c>
      <c r="W525" s="49">
        <f>IF(T525=0,0,(O525-T525)/T525)</f>
        <v>-0.12572855953372189</v>
      </c>
      <c r="X525" s="2" t="str">
        <f>IF(W525&lt;-0.05,"Y","N")</f>
        <v>Y</v>
      </c>
      <c r="Y525" s="2" t="str">
        <f>IF(AND(V525="Y",X525="Y"),"Y","N")</f>
        <v>Y</v>
      </c>
      <c r="Z525" s="51">
        <f>ROUNDUP(T525*0.95,2)</f>
        <v>11.41</v>
      </c>
      <c r="AC525" s="25"/>
      <c r="AE525" s="25"/>
    </row>
    <row r="526" spans="1:31">
      <c r="A526" s="52" t="s">
        <v>563</v>
      </c>
      <c r="B526" s="53">
        <v>6010466</v>
      </c>
      <c r="C526" s="53">
        <v>145619</v>
      </c>
      <c r="D526" s="53">
        <v>0</v>
      </c>
      <c r="E526" s="54">
        <v>4.3806399999999996</v>
      </c>
      <c r="F526" s="54">
        <f>$F$5</f>
        <v>0.71220000000000006</v>
      </c>
      <c r="G526" s="54">
        <v>5.5243000000000002</v>
      </c>
      <c r="H526" s="54">
        <f>$H$5</f>
        <v>3.79</v>
      </c>
      <c r="I526" s="54">
        <f>$I$5</f>
        <v>3.8489599999999999</v>
      </c>
      <c r="J526" s="54">
        <f>ROUND(F526*G526*(H526/I526),5)</f>
        <v>3.8741400000000001</v>
      </c>
      <c r="K526" s="54">
        <v>3.6762100000000002</v>
      </c>
      <c r="L526" s="54">
        <f>IF($J526=0,$K526,IF($K526=0,$J526,IF($J526&lt;$K526,$J526,ROUND(($J526*$L$5)+($K526*$L$4),5))))</f>
        <v>3.8741400000000001</v>
      </c>
      <c r="M526" s="55">
        <f>IFERROR(E526/L526,0)</f>
        <v>1.1307386929744407</v>
      </c>
      <c r="N526" s="56">
        <f>ROUNDDOWN(M526,2)</f>
        <v>1.1299999999999999</v>
      </c>
      <c r="O526" s="57">
        <v>36.89</v>
      </c>
      <c r="P526" s="58">
        <f>IF(Y526="Y",Z526,O526)</f>
        <v>36.89</v>
      </c>
      <c r="Q526" s="25"/>
      <c r="S526" s="57">
        <v>33.71</v>
      </c>
      <c r="T526" s="57">
        <v>37.340000000000003</v>
      </c>
      <c r="U526" s="55">
        <f>IFERROR((T526-S526)/S526,0)</f>
        <v>0.1076831800652626</v>
      </c>
      <c r="V526" s="54" t="str">
        <f>IF(U526&lt;-0.05,"Y","N")</f>
        <v>N</v>
      </c>
      <c r="W526" s="55">
        <f>IF(T526=0,0,(O526-T526)/T526)</f>
        <v>-1.2051419389394826E-2</v>
      </c>
      <c r="X526" s="54" t="str">
        <f>IF(W526&lt;-0.05,"Y","N")</f>
        <v>N</v>
      </c>
      <c r="Y526" s="54" t="str">
        <f>IF(AND(V526="Y",X526="Y"),"Y","N")</f>
        <v>N</v>
      </c>
      <c r="Z526" s="58">
        <f>ROUNDUP(T526*0.95,2)</f>
        <v>35.479999999999997</v>
      </c>
      <c r="AC526" s="25"/>
      <c r="AE526" s="25"/>
    </row>
    <row r="527" spans="1:31">
      <c r="A527" s="42" t="s">
        <v>564</v>
      </c>
      <c r="B527" s="43">
        <v>6002646</v>
      </c>
      <c r="C527" s="43">
        <v>146041</v>
      </c>
      <c r="D527" s="43">
        <v>0</v>
      </c>
      <c r="E527" s="44">
        <v>3.1028699999999998</v>
      </c>
      <c r="F527" s="44">
        <f>$F$5</f>
        <v>0.71220000000000006</v>
      </c>
      <c r="G527" s="44">
        <v>5.1570600000000004</v>
      </c>
      <c r="H527" s="44">
        <f>$H$5</f>
        <v>3.79</v>
      </c>
      <c r="I527" s="44">
        <f>$I$5</f>
        <v>3.8489599999999999</v>
      </c>
      <c r="J527" s="44">
        <f>ROUND(F527*G527*(H527/I527),5)</f>
        <v>3.6166</v>
      </c>
      <c r="K527" s="44">
        <v>3.3864200000000002</v>
      </c>
      <c r="L527" s="44">
        <f>IF($J527=0,$K527,IF($K527=0,$J527,IF($J527&lt;$K527,$J527,ROUND(($J527*$L$5)+($K527*$L$4),5))))</f>
        <v>3.6166</v>
      </c>
      <c r="M527" s="45">
        <f>IFERROR(E527/L527,0)</f>
        <v>0.85795222031742513</v>
      </c>
      <c r="N527" s="46">
        <f>ROUNDDOWN(M527,2)</f>
        <v>0.85</v>
      </c>
      <c r="O527" s="47">
        <v>20.37</v>
      </c>
      <c r="P527" s="48">
        <f>IF(Y527="Y",Z527,O527)</f>
        <v>20.37</v>
      </c>
      <c r="Q527" s="25"/>
      <c r="S527" s="47">
        <v>19.600000000000001</v>
      </c>
      <c r="T527" s="47">
        <v>21.92</v>
      </c>
      <c r="U527" s="45">
        <f>IFERROR((T527-S527)/S527,0)</f>
        <v>0.11836734693877551</v>
      </c>
      <c r="V527" s="44" t="str">
        <f>IF(U527&lt;-0.05,"Y","N")</f>
        <v>N</v>
      </c>
      <c r="W527" s="45">
        <f>IF(T527=0,0,(O527-T527)/T527)</f>
        <v>-7.071167883211682E-2</v>
      </c>
      <c r="X527" s="44" t="str">
        <f>IF(W527&lt;-0.05,"Y","N")</f>
        <v>Y</v>
      </c>
      <c r="Y527" s="44" t="str">
        <f>IF(AND(V527="Y",X527="Y"),"Y","N")</f>
        <v>N</v>
      </c>
      <c r="Z527" s="48">
        <f>ROUNDUP(T527*0.95,2)</f>
        <v>20.830000000000002</v>
      </c>
      <c r="AC527" s="25"/>
      <c r="AE527" s="25"/>
    </row>
    <row r="528" spans="1:31">
      <c r="A528" s="34" t="s">
        <v>565</v>
      </c>
      <c r="B528" s="41">
        <v>6007272</v>
      </c>
      <c r="C528" s="41" t="s">
        <v>566</v>
      </c>
      <c r="D528" s="41">
        <v>0</v>
      </c>
      <c r="E528" s="2">
        <v>2.7108599999999998</v>
      </c>
      <c r="F528" s="2">
        <f>$F$5</f>
        <v>0.71220000000000006</v>
      </c>
      <c r="G528" s="2">
        <v>3.9009100000000001</v>
      </c>
      <c r="H528" s="2">
        <f>$H$5</f>
        <v>3.79</v>
      </c>
      <c r="I528" s="2">
        <f>$I$5</f>
        <v>3.8489599999999999</v>
      </c>
      <c r="J528" s="2">
        <f>ROUND(F528*G528*(H528/I528),5)</f>
        <v>2.7356699999999998</v>
      </c>
      <c r="K528" s="2">
        <v>3.1907800000000002</v>
      </c>
      <c r="L528" s="2">
        <f>IF($J528=0,$K528,IF($K528=0,$J528,IF($J528&lt;$K528,$J528,ROUND(($J528*$L$5)+($K528*$L$4),5))))</f>
        <v>2.7356699999999998</v>
      </c>
      <c r="M528" s="49">
        <f>IFERROR(E528/L528,0)</f>
        <v>0.99093092368597091</v>
      </c>
      <c r="N528" s="38">
        <f>ROUNDDOWN(M528,2)</f>
        <v>0.99</v>
      </c>
      <c r="O528" s="50">
        <v>30.33</v>
      </c>
      <c r="P528" s="51">
        <f>IF(Y528="Y",Z528,O528)</f>
        <v>30.33</v>
      </c>
      <c r="Q528" s="25"/>
      <c r="S528" s="50">
        <v>32.619999999999997</v>
      </c>
      <c r="T528" s="50">
        <v>29.03</v>
      </c>
      <c r="U528" s="49">
        <f>IFERROR((T528-S528)/S528,0)</f>
        <v>-0.11005518087063142</v>
      </c>
      <c r="V528" s="2" t="str">
        <f>IF(U528&lt;-0.05,"Y","N")</f>
        <v>Y</v>
      </c>
      <c r="W528" s="49">
        <f>IF(T528=0,0,(O528-T528)/T528)</f>
        <v>4.4781260764726043E-2</v>
      </c>
      <c r="X528" s="2" t="str">
        <f>IF(W528&lt;-0.05,"Y","N")</f>
        <v>N</v>
      </c>
      <c r="Y528" s="2" t="str">
        <f>IF(AND(V528="Y",X528="Y"),"Y","N")</f>
        <v>N</v>
      </c>
      <c r="Z528" s="51">
        <f>ROUNDUP(T528*0.95,2)</f>
        <v>27.580000000000002</v>
      </c>
      <c r="AC528" s="25"/>
      <c r="AE528" s="25"/>
    </row>
    <row r="529" spans="1:31">
      <c r="A529" s="34" t="s">
        <v>567</v>
      </c>
      <c r="B529" s="41">
        <v>6007306</v>
      </c>
      <c r="C529" s="41">
        <v>146098</v>
      </c>
      <c r="D529" s="41">
        <v>0</v>
      </c>
      <c r="E529" s="2">
        <v>3.8265699999999998</v>
      </c>
      <c r="F529" s="2">
        <f>$F$5</f>
        <v>0.71220000000000006</v>
      </c>
      <c r="G529" s="2">
        <v>4.7892400000000004</v>
      </c>
      <c r="H529" s="2">
        <f>$H$5</f>
        <v>3.79</v>
      </c>
      <c r="I529" s="2">
        <f>$I$5</f>
        <v>3.8489599999999999</v>
      </c>
      <c r="J529" s="2">
        <f>ROUND(F529*G529*(H529/I529),5)</f>
        <v>3.3586499999999999</v>
      </c>
      <c r="K529" s="2">
        <v>3.1791</v>
      </c>
      <c r="L529" s="2">
        <f>IF($J529=0,$K529,IF($K529=0,$J529,IF($J529&lt;$K529,$J529,ROUND(($J529*$L$5)+($K529*$L$4),5))))</f>
        <v>3.3586499999999999</v>
      </c>
      <c r="M529" s="49">
        <f>IFERROR(E529/L529,0)</f>
        <v>1.1393178806961131</v>
      </c>
      <c r="N529" s="38">
        <f>ROUNDDOWN(M529,2)</f>
        <v>1.1299999999999999</v>
      </c>
      <c r="O529" s="50">
        <v>36.89</v>
      </c>
      <c r="P529" s="51">
        <f>IF(Y529="Y",Z529,O529)</f>
        <v>36.89</v>
      </c>
      <c r="Q529" s="25"/>
      <c r="S529" s="50">
        <v>37.340000000000003</v>
      </c>
      <c r="T529" s="50">
        <v>37.340000000000003</v>
      </c>
      <c r="U529" s="49">
        <f>IFERROR((T529-S529)/S529,0)</f>
        <v>0</v>
      </c>
      <c r="V529" s="2" t="str">
        <f>IF(U529&lt;-0.05,"Y","N")</f>
        <v>N</v>
      </c>
      <c r="W529" s="49">
        <f>IF(T529=0,0,(O529-T529)/T529)</f>
        <v>-1.2051419389394826E-2</v>
      </c>
      <c r="X529" s="2" t="str">
        <f>IF(W529&lt;-0.05,"Y","N")</f>
        <v>N</v>
      </c>
      <c r="Y529" s="2" t="str">
        <f>IF(AND(V529="Y",X529="Y"),"Y","N")</f>
        <v>N</v>
      </c>
      <c r="Z529" s="51">
        <f>ROUNDUP(T529*0.95,2)</f>
        <v>35.479999999999997</v>
      </c>
      <c r="AC529" s="25"/>
      <c r="AE529" s="25"/>
    </row>
    <row r="530" spans="1:31">
      <c r="A530" s="34" t="s">
        <v>568</v>
      </c>
      <c r="B530" s="41">
        <v>6007298</v>
      </c>
      <c r="C530" s="41" t="s">
        <v>569</v>
      </c>
      <c r="D530" s="41">
        <v>0</v>
      </c>
      <c r="E530" s="2">
        <v>2.65204</v>
      </c>
      <c r="F530" s="2">
        <f>$F$5</f>
        <v>0.71220000000000006</v>
      </c>
      <c r="G530" s="2">
        <v>3.8894000000000002</v>
      </c>
      <c r="H530" s="2">
        <f>$H$5</f>
        <v>3.79</v>
      </c>
      <c r="I530" s="2">
        <f>$I$5</f>
        <v>3.8489599999999999</v>
      </c>
      <c r="J530" s="2">
        <f>ROUND(F530*G530*(H530/I530),5)</f>
        <v>2.7275999999999998</v>
      </c>
      <c r="K530" s="2">
        <v>2.83955</v>
      </c>
      <c r="L530" s="2">
        <f>IF($J530=0,$K530,IF($K530=0,$J530,IF($J530&lt;$K530,$J530,ROUND(($J530*$L$5)+($K530*$L$4),5))))</f>
        <v>2.7275999999999998</v>
      </c>
      <c r="M530" s="49">
        <f>IFERROR(E530/L530,0)</f>
        <v>0.97229799090775781</v>
      </c>
      <c r="N530" s="38">
        <f>ROUNDDOWN(M530,2)</f>
        <v>0.97</v>
      </c>
      <c r="O530" s="50">
        <v>29.03</v>
      </c>
      <c r="P530" s="51">
        <f>IF(Y530="Y",Z530,O530)</f>
        <v>29.03</v>
      </c>
      <c r="Q530" s="25"/>
      <c r="S530" s="50">
        <v>31.53</v>
      </c>
      <c r="T530" s="50">
        <v>29.68</v>
      </c>
      <c r="U530" s="49">
        <f>IFERROR((T530-S530)/S530,0)</f>
        <v>-5.8674278464954058E-2</v>
      </c>
      <c r="V530" s="2" t="str">
        <f>IF(U530&lt;-0.05,"Y","N")</f>
        <v>Y</v>
      </c>
      <c r="W530" s="49">
        <f>IF(T530=0,0,(O530-T530)/T530)</f>
        <v>-2.1900269541778927E-2</v>
      </c>
      <c r="X530" s="2" t="str">
        <f>IF(W530&lt;-0.05,"Y","N")</f>
        <v>N</v>
      </c>
      <c r="Y530" s="2" t="str">
        <f>IF(AND(V530="Y",X530="Y"),"Y","N")</f>
        <v>N</v>
      </c>
      <c r="Z530" s="51">
        <f>ROUNDUP(T530*0.95,2)</f>
        <v>28.200000000000003</v>
      </c>
      <c r="AC530" s="25"/>
      <c r="AE530" s="25"/>
    </row>
    <row r="531" spans="1:31">
      <c r="A531" s="52" t="s">
        <v>570</v>
      </c>
      <c r="B531" s="53">
        <v>6004055</v>
      </c>
      <c r="C531" s="53">
        <v>145978</v>
      </c>
      <c r="D531" s="53">
        <v>0</v>
      </c>
      <c r="E531" s="54">
        <v>3.5726</v>
      </c>
      <c r="F531" s="54">
        <f>$F$5</f>
        <v>0.71220000000000006</v>
      </c>
      <c r="G531" s="54">
        <v>4.57104</v>
      </c>
      <c r="H531" s="54">
        <f>$H$5</f>
        <v>3.79</v>
      </c>
      <c r="I531" s="54">
        <f>$I$5</f>
        <v>3.8489599999999999</v>
      </c>
      <c r="J531" s="54">
        <f>ROUND(F531*G531*(H531/I531),5)</f>
        <v>3.2056300000000002</v>
      </c>
      <c r="K531" s="54">
        <v>2.9754</v>
      </c>
      <c r="L531" s="54">
        <f>IF($J531=0,$K531,IF($K531=0,$J531,IF($J531&lt;$K531,$J531,ROUND(($J531*$L$5)+($K531*$L$4),5))))</f>
        <v>3.2056300000000002</v>
      </c>
      <c r="M531" s="55">
        <f>IFERROR(E531/L531,0)</f>
        <v>1.1144767175251042</v>
      </c>
      <c r="N531" s="56">
        <f>ROUNDDOWN(M531,2)</f>
        <v>1.1100000000000001</v>
      </c>
      <c r="O531" s="57">
        <v>36.590000000000003</v>
      </c>
      <c r="P531" s="58">
        <f>IF(Y531="Y",Z531,O531)</f>
        <v>36.590000000000003</v>
      </c>
      <c r="Q531" s="25"/>
      <c r="S531" s="57">
        <v>38.68</v>
      </c>
      <c r="T531" s="57">
        <v>33.159999999999997</v>
      </c>
      <c r="U531" s="55">
        <f>IFERROR((T531-S531)/S531,0)</f>
        <v>-0.14270941054808695</v>
      </c>
      <c r="V531" s="54" t="str">
        <f>IF(U531&lt;-0.05,"Y","N")</f>
        <v>Y</v>
      </c>
      <c r="W531" s="55">
        <f>IF(T531=0,0,(O531-T531)/T531)</f>
        <v>0.10343787696019321</v>
      </c>
      <c r="X531" s="54" t="str">
        <f>IF(W531&lt;-0.05,"Y","N")</f>
        <v>N</v>
      </c>
      <c r="Y531" s="54" t="str">
        <f>IF(AND(V531="Y",X531="Y"),"Y","N")</f>
        <v>N</v>
      </c>
      <c r="Z531" s="58">
        <f>ROUNDUP(T531*0.95,2)</f>
        <v>31.51</v>
      </c>
      <c r="AC531" s="25"/>
      <c r="AE531" s="25"/>
    </row>
    <row r="532" spans="1:31">
      <c r="A532" s="42" t="s">
        <v>571</v>
      </c>
      <c r="B532" s="43">
        <v>6008528</v>
      </c>
      <c r="C532" s="43">
        <v>146036</v>
      </c>
      <c r="D532" s="43">
        <v>0</v>
      </c>
      <c r="E532" s="44">
        <v>3.5447700000000002</v>
      </c>
      <c r="F532" s="44">
        <f>$F$5</f>
        <v>0.71220000000000006</v>
      </c>
      <c r="G532" s="44">
        <v>4.7860399999999998</v>
      </c>
      <c r="H532" s="44">
        <f>$H$5</f>
        <v>3.79</v>
      </c>
      <c r="I532" s="44">
        <f>$I$5</f>
        <v>3.8489599999999999</v>
      </c>
      <c r="J532" s="44">
        <f>ROUND(F532*G532*(H532/I532),5)</f>
        <v>3.3563999999999998</v>
      </c>
      <c r="K532" s="44">
        <v>3.1020799999999999</v>
      </c>
      <c r="L532" s="44">
        <f>IF($J532=0,$K532,IF($K532=0,$J532,IF($J532&lt;$K532,$J532,ROUND(($J532*$L$5)+($K532*$L$4),5))))</f>
        <v>3.3563999999999998</v>
      </c>
      <c r="M532" s="45">
        <f>IFERROR(E532/L532,0)</f>
        <v>1.0561226313907759</v>
      </c>
      <c r="N532" s="46">
        <f>ROUNDDOWN(M532,2)</f>
        <v>1.05</v>
      </c>
      <c r="O532" s="47">
        <v>33.71</v>
      </c>
      <c r="P532" s="48">
        <f>IF(Y532="Y",Z532,O532)</f>
        <v>33.71</v>
      </c>
      <c r="Q532" s="25"/>
      <c r="S532" s="47">
        <v>38.68</v>
      </c>
      <c r="T532" s="47">
        <v>38.68</v>
      </c>
      <c r="U532" s="45">
        <f>IFERROR((T532-S532)/S532,0)</f>
        <v>0</v>
      </c>
      <c r="V532" s="44" t="str">
        <f>IF(U532&lt;-0.05,"Y","N")</f>
        <v>N</v>
      </c>
      <c r="W532" s="45">
        <f>IF(T532=0,0,(O532-T532)/T532)</f>
        <v>-0.12849017580144775</v>
      </c>
      <c r="X532" s="44" t="str">
        <f>IF(W532&lt;-0.05,"Y","N")</f>
        <v>Y</v>
      </c>
      <c r="Y532" s="44" t="str">
        <f>IF(AND(V532="Y",X532="Y"),"Y","N")</f>
        <v>N</v>
      </c>
      <c r="Z532" s="48">
        <f>ROUNDUP(T532*0.95,2)</f>
        <v>36.75</v>
      </c>
      <c r="AC532" s="25"/>
      <c r="AE532" s="25"/>
    </row>
    <row r="533" spans="1:31">
      <c r="A533" s="34" t="s">
        <v>572</v>
      </c>
      <c r="B533" s="41">
        <v>6008544</v>
      </c>
      <c r="C533" s="41">
        <v>145441</v>
      </c>
      <c r="D533" s="41">
        <v>0</v>
      </c>
      <c r="E533" s="2">
        <v>4.3807200000000002</v>
      </c>
      <c r="F533" s="2">
        <f>$F$5</f>
        <v>0.71220000000000006</v>
      </c>
      <c r="G533" s="2">
        <v>3.7305799999999998</v>
      </c>
      <c r="H533" s="2">
        <f>$H$5</f>
        <v>3.79</v>
      </c>
      <c r="I533" s="2">
        <f>$I$5</f>
        <v>3.8489599999999999</v>
      </c>
      <c r="J533" s="2">
        <f>ROUND(F533*G533*(H533/I533),5)</f>
        <v>2.6162200000000002</v>
      </c>
      <c r="K533" s="2">
        <v>3.1442000000000001</v>
      </c>
      <c r="L533" s="2">
        <f>IF($J533=0,$K533,IF($K533=0,$J533,IF($J533&lt;$K533,$J533,ROUND(($J533*$L$5)+($K533*$L$4),5))))</f>
        <v>2.6162200000000002</v>
      </c>
      <c r="M533" s="49">
        <f>IFERROR(E533/L533,0)</f>
        <v>1.6744463386106672</v>
      </c>
      <c r="N533" s="38">
        <f>ROUNDDOWN(M533,2)</f>
        <v>1.67</v>
      </c>
      <c r="O533" s="50">
        <v>38.68</v>
      </c>
      <c r="P533" s="51">
        <f>IF(Y533="Y",Z533,O533)</f>
        <v>38.68</v>
      </c>
      <c r="Q533" s="25"/>
      <c r="S533" s="50">
        <v>38.68</v>
      </c>
      <c r="T533" s="50">
        <v>38.68</v>
      </c>
      <c r="U533" s="49">
        <f>IFERROR((T533-S533)/S533,0)</f>
        <v>0</v>
      </c>
      <c r="V533" s="2" t="str">
        <f>IF(U533&lt;-0.05,"Y","N")</f>
        <v>N</v>
      </c>
      <c r="W533" s="49">
        <f>IF(T533=0,0,(O533-T533)/T533)</f>
        <v>0</v>
      </c>
      <c r="X533" s="2" t="str">
        <f>IF(W533&lt;-0.05,"Y","N")</f>
        <v>N</v>
      </c>
      <c r="Y533" s="2" t="str">
        <f>IF(AND(V533="Y",X533="Y"),"Y","N")</f>
        <v>N</v>
      </c>
      <c r="Z533" s="51">
        <f>ROUNDUP(T533*0.95,2)</f>
        <v>36.75</v>
      </c>
      <c r="AC533" s="25"/>
      <c r="AE533" s="25"/>
    </row>
    <row r="534" spans="1:31">
      <c r="A534" s="34" t="s">
        <v>573</v>
      </c>
      <c r="B534" s="41">
        <v>6008536</v>
      </c>
      <c r="C534" s="41">
        <v>145836</v>
      </c>
      <c r="D534" s="41">
        <v>0</v>
      </c>
      <c r="E534" s="2">
        <v>3.3348499999999999</v>
      </c>
      <c r="F534" s="2">
        <f>$F$5</f>
        <v>0.71220000000000006</v>
      </c>
      <c r="G534" s="2">
        <v>4.1388499999999997</v>
      </c>
      <c r="H534" s="2">
        <f>$H$5</f>
        <v>3.79</v>
      </c>
      <c r="I534" s="2">
        <f>$I$5</f>
        <v>3.8489599999999999</v>
      </c>
      <c r="J534" s="2">
        <f>ROUND(F534*G534*(H534/I534),5)</f>
        <v>2.9025400000000001</v>
      </c>
      <c r="K534" s="2">
        <v>3.1626599999999998</v>
      </c>
      <c r="L534" s="2">
        <f>IF($J534=0,$K534,IF($K534=0,$J534,IF($J534&lt;$K534,$J534,ROUND(($J534*$L$5)+($K534*$L$4),5))))</f>
        <v>2.9025400000000001</v>
      </c>
      <c r="M534" s="49">
        <f>IFERROR(E534/L534,0)</f>
        <v>1.1489419611788294</v>
      </c>
      <c r="N534" s="38">
        <f>ROUNDDOWN(M534,2)</f>
        <v>1.1399999999999999</v>
      </c>
      <c r="O534" s="50">
        <v>37.04</v>
      </c>
      <c r="P534" s="51">
        <f>IF(Y534="Y",Z534,O534)</f>
        <v>37.04</v>
      </c>
      <c r="Q534" s="25"/>
      <c r="S534" s="50">
        <v>38.68</v>
      </c>
      <c r="T534" s="50">
        <v>38.68</v>
      </c>
      <c r="U534" s="49">
        <f>IFERROR((T534-S534)/S534,0)</f>
        <v>0</v>
      </c>
      <c r="V534" s="2" t="str">
        <f>IF(U534&lt;-0.05,"Y","N")</f>
        <v>N</v>
      </c>
      <c r="W534" s="49">
        <f>IF(T534=0,0,(O534-T534)/T534)</f>
        <v>-4.2399172699069301E-2</v>
      </c>
      <c r="X534" s="2" t="str">
        <f>IF(W534&lt;-0.05,"Y","N")</f>
        <v>N</v>
      </c>
      <c r="Y534" s="2" t="str">
        <f>IF(AND(V534="Y",X534="Y"),"Y","N")</f>
        <v>N</v>
      </c>
      <c r="Z534" s="51">
        <f>ROUNDUP(T534*0.95,2)</f>
        <v>36.75</v>
      </c>
      <c r="AC534" s="25"/>
      <c r="AE534" s="25"/>
    </row>
    <row r="535" spans="1:31">
      <c r="A535" s="34" t="s">
        <v>574</v>
      </c>
      <c r="B535" s="41">
        <v>6002687</v>
      </c>
      <c r="C535" s="41">
        <v>145482</v>
      </c>
      <c r="D535" s="41">
        <v>0</v>
      </c>
      <c r="E535" s="2">
        <v>2.3872900000000001</v>
      </c>
      <c r="F535" s="2">
        <f>$F$5</f>
        <v>0.71220000000000006</v>
      </c>
      <c r="G535" s="2">
        <v>5.6983300000000003</v>
      </c>
      <c r="H535" s="2">
        <f>$H$5</f>
        <v>3.79</v>
      </c>
      <c r="I535" s="2">
        <f>$I$5</f>
        <v>3.8489599999999999</v>
      </c>
      <c r="J535" s="2">
        <f>ROUND(F535*G535*(H535/I535),5)</f>
        <v>3.9961799999999998</v>
      </c>
      <c r="K535" s="2">
        <v>3.0528499999999998</v>
      </c>
      <c r="L535" s="2">
        <f>IF($J535=0,$K535,IF($K535=0,$J535,IF($J535&lt;$K535,$J535,ROUND(($J535*$L$5)+($K535*$L$4),5))))</f>
        <v>3.9961799999999998</v>
      </c>
      <c r="M535" s="49">
        <f>IFERROR(E535/L535,0)</f>
        <v>0.59739301032486025</v>
      </c>
      <c r="N535" s="38">
        <f>ROUNDDOWN(M535,2)</f>
        <v>0.59</v>
      </c>
      <c r="O535" s="50">
        <v>0</v>
      </c>
      <c r="P535" s="51">
        <f>IF(Y535="Y",Z535,O535)</f>
        <v>0</v>
      </c>
      <c r="Q535" s="25"/>
      <c r="S535" s="50">
        <v>0</v>
      </c>
      <c r="T535" s="50">
        <v>0</v>
      </c>
      <c r="U535" s="49">
        <f>IFERROR((T535-S535)/S535,0)</f>
        <v>0</v>
      </c>
      <c r="V535" s="2" t="str">
        <f>IF(U535&lt;-0.05,"Y","N")</f>
        <v>N</v>
      </c>
      <c r="W535" s="49">
        <f>IF(T535=0,0,(O535-T535)/T535)</f>
        <v>0</v>
      </c>
      <c r="X535" s="2" t="str">
        <f>IF(W535&lt;-0.05,"Y","N")</f>
        <v>N</v>
      </c>
      <c r="Y535" s="2" t="str">
        <f>IF(AND(V535="Y",X535="Y"),"Y","N")</f>
        <v>N</v>
      </c>
      <c r="Z535" s="51">
        <f>ROUNDUP(T535*0.95,2)</f>
        <v>0</v>
      </c>
      <c r="AC535" s="25"/>
      <c r="AE535" s="25"/>
    </row>
    <row r="536" spans="1:31">
      <c r="A536" s="52" t="s">
        <v>575</v>
      </c>
      <c r="B536" s="53">
        <v>6016059</v>
      </c>
      <c r="C536" s="53">
        <v>146110</v>
      </c>
      <c r="D536" s="53">
        <v>0</v>
      </c>
      <c r="E536" s="54">
        <v>5.03165</v>
      </c>
      <c r="F536" s="54">
        <f>$F$5</f>
        <v>0.71220000000000006</v>
      </c>
      <c r="G536" s="54">
        <v>4.1843399999999997</v>
      </c>
      <c r="H536" s="54">
        <f>$H$5</f>
        <v>3.79</v>
      </c>
      <c r="I536" s="54">
        <f>$I$5</f>
        <v>3.8489599999999999</v>
      </c>
      <c r="J536" s="54">
        <f>ROUND(F536*G536*(H536/I536),5)</f>
        <v>2.9344399999999999</v>
      </c>
      <c r="K536" s="54">
        <v>3.36938</v>
      </c>
      <c r="L536" s="54">
        <f>IF($J536=0,$K536,IF($K536=0,$J536,IF($J536&lt;$K536,$J536,ROUND(($J536*$L$5)+($K536*$L$4),5))))</f>
        <v>2.9344399999999999</v>
      </c>
      <c r="M536" s="55">
        <f>IFERROR(E536/L536,0)</f>
        <v>1.7146883221330134</v>
      </c>
      <c r="N536" s="56">
        <f>ROUNDDOWN(M536,2)</f>
        <v>1.71</v>
      </c>
      <c r="O536" s="57">
        <v>38.68</v>
      </c>
      <c r="P536" s="58">
        <f>IF(Y536="Y",Z536,O536)</f>
        <v>38.68</v>
      </c>
      <c r="Q536" s="25"/>
      <c r="S536" s="57">
        <v>38.68</v>
      </c>
      <c r="T536" s="57">
        <v>38.68</v>
      </c>
      <c r="U536" s="55">
        <f>IFERROR((T536-S536)/S536,0)</f>
        <v>0</v>
      </c>
      <c r="V536" s="54" t="str">
        <f>IF(U536&lt;-0.05,"Y","N")</f>
        <v>N</v>
      </c>
      <c r="W536" s="55">
        <f>IF(T536=0,0,(O536-T536)/T536)</f>
        <v>0</v>
      </c>
      <c r="X536" s="54" t="str">
        <f>IF(W536&lt;-0.05,"Y","N")</f>
        <v>N</v>
      </c>
      <c r="Y536" s="54" t="str">
        <f>IF(AND(V536="Y",X536="Y"),"Y","N")</f>
        <v>N</v>
      </c>
      <c r="Z536" s="58">
        <f>ROUNDUP(T536*0.95,2)</f>
        <v>36.75</v>
      </c>
      <c r="AC536" s="25"/>
      <c r="AE536" s="25"/>
    </row>
    <row r="537" spans="1:31">
      <c r="A537" s="42" t="s">
        <v>576</v>
      </c>
      <c r="B537" s="43">
        <v>6009732</v>
      </c>
      <c r="C537" s="43">
        <v>145904</v>
      </c>
      <c r="D537" s="43">
        <v>0</v>
      </c>
      <c r="E537" s="44">
        <v>5.1214599999999999</v>
      </c>
      <c r="F537" s="44">
        <f>$F$5</f>
        <v>0.71220000000000006</v>
      </c>
      <c r="G537" s="44">
        <v>3.9830199999999998</v>
      </c>
      <c r="H537" s="44">
        <f>$H$5</f>
        <v>3.79</v>
      </c>
      <c r="I537" s="44">
        <f>$I$5</f>
        <v>3.8489599999999999</v>
      </c>
      <c r="J537" s="44">
        <f>ROUND(F537*G537*(H537/I537),5)</f>
        <v>2.79325</v>
      </c>
      <c r="K537" s="44">
        <v>3.0941700000000001</v>
      </c>
      <c r="L537" s="44">
        <f>IF($J537=0,$K537,IF($K537=0,$J537,IF($J537&lt;$K537,$J537,ROUND(($J537*$L$5)+($K537*$L$4),5))))</f>
        <v>2.79325</v>
      </c>
      <c r="M537" s="45">
        <f>IFERROR(E537/L537,0)</f>
        <v>1.8335129329633939</v>
      </c>
      <c r="N537" s="46">
        <f>ROUNDDOWN(M537,2)</f>
        <v>1.83</v>
      </c>
      <c r="O537" s="47">
        <v>38.68</v>
      </c>
      <c r="P537" s="48">
        <f>IF(Y537="Y",Z537,O537)</f>
        <v>38.68</v>
      </c>
      <c r="Q537" s="25"/>
      <c r="S537" s="47">
        <v>38.68</v>
      </c>
      <c r="T537" s="47">
        <v>38.68</v>
      </c>
      <c r="U537" s="45">
        <f>IFERROR((T537-S537)/S537,0)</f>
        <v>0</v>
      </c>
      <c r="V537" s="44" t="str">
        <f>IF(U537&lt;-0.05,"Y","N")</f>
        <v>N</v>
      </c>
      <c r="W537" s="45">
        <f>IF(T537=0,0,(O537-T537)/T537)</f>
        <v>0</v>
      </c>
      <c r="X537" s="44" t="str">
        <f>IF(W537&lt;-0.05,"Y","N")</f>
        <v>N</v>
      </c>
      <c r="Y537" s="44" t="str">
        <f>IF(AND(V537="Y",X537="Y"),"Y","N")</f>
        <v>N</v>
      </c>
      <c r="Z537" s="48">
        <f>ROUNDUP(T537*0.95,2)</f>
        <v>36.75</v>
      </c>
      <c r="AC537" s="25"/>
      <c r="AE537" s="25"/>
    </row>
    <row r="538" spans="1:31">
      <c r="A538" s="34" t="s">
        <v>577</v>
      </c>
      <c r="B538" s="41">
        <v>6011464</v>
      </c>
      <c r="C538" s="41">
        <v>145596</v>
      </c>
      <c r="D538" s="41">
        <v>0</v>
      </c>
      <c r="E538" s="2">
        <v>5.0006599999999999</v>
      </c>
      <c r="F538" s="2">
        <f>$F$5</f>
        <v>0.71220000000000006</v>
      </c>
      <c r="G538" s="2">
        <v>3.5053100000000001</v>
      </c>
      <c r="H538" s="2">
        <f>$H$5</f>
        <v>3.79</v>
      </c>
      <c r="I538" s="2">
        <f>$I$5</f>
        <v>3.8489599999999999</v>
      </c>
      <c r="J538" s="2">
        <f>ROUND(F538*G538*(H538/I538),5)</f>
        <v>2.45824</v>
      </c>
      <c r="K538" s="2">
        <v>3.0608300000000002</v>
      </c>
      <c r="L538" s="2">
        <f>IF($J538=0,$K538,IF($K538=0,$J538,IF($J538&lt;$K538,$J538,ROUND(($J538*$L$5)+($K538*$L$4),5))))</f>
        <v>2.45824</v>
      </c>
      <c r="M538" s="49">
        <f>IFERROR(E538/L538,0)</f>
        <v>2.0342440119760479</v>
      </c>
      <c r="N538" s="38">
        <f>ROUNDDOWN(M538,2)</f>
        <v>2.0299999999999998</v>
      </c>
      <c r="O538" s="50">
        <v>38.68</v>
      </c>
      <c r="P538" s="51">
        <f>IF(Y538="Y",Z538,O538)</f>
        <v>38.68</v>
      </c>
      <c r="Q538" s="25"/>
      <c r="S538" s="50">
        <v>38.68</v>
      </c>
      <c r="T538" s="50">
        <v>38.68</v>
      </c>
      <c r="U538" s="49">
        <f>IFERROR((T538-S538)/S538,0)</f>
        <v>0</v>
      </c>
      <c r="V538" s="2" t="str">
        <f>IF(U538&lt;-0.05,"Y","N")</f>
        <v>N</v>
      </c>
      <c r="W538" s="49">
        <f>IF(T538=0,0,(O538-T538)/T538)</f>
        <v>0</v>
      </c>
      <c r="X538" s="2" t="str">
        <f>IF(W538&lt;-0.05,"Y","N")</f>
        <v>N</v>
      </c>
      <c r="Y538" s="2" t="str">
        <f>IF(AND(V538="Y",X538="Y"),"Y","N")</f>
        <v>N</v>
      </c>
      <c r="Z538" s="51">
        <f>ROUNDUP(T538*0.95,2)</f>
        <v>36.75</v>
      </c>
      <c r="AC538" s="25"/>
      <c r="AE538" s="25"/>
    </row>
    <row r="539" spans="1:31">
      <c r="A539" s="34" t="s">
        <v>578</v>
      </c>
      <c r="B539" s="41">
        <v>6008718</v>
      </c>
      <c r="C539" s="41">
        <v>145825</v>
      </c>
      <c r="D539" s="41">
        <v>0</v>
      </c>
      <c r="E539" s="2">
        <v>3.3100399999999999</v>
      </c>
      <c r="F539" s="2">
        <f>$F$5</f>
        <v>0.71220000000000006</v>
      </c>
      <c r="G539" s="2">
        <v>4.1555099999999996</v>
      </c>
      <c r="H539" s="2">
        <f>$H$5</f>
        <v>3.79</v>
      </c>
      <c r="I539" s="2">
        <f>$I$5</f>
        <v>3.8489599999999999</v>
      </c>
      <c r="J539" s="2">
        <f>ROUND(F539*G539*(H539/I539),5)</f>
        <v>2.9142199999999998</v>
      </c>
      <c r="K539" s="2">
        <v>3.0267300000000001</v>
      </c>
      <c r="L539" s="2">
        <f>IF($J539=0,$K539,IF($K539=0,$J539,IF($J539&lt;$K539,$J539,ROUND(($J539*$L$5)+($K539*$L$4),5))))</f>
        <v>2.9142199999999998</v>
      </c>
      <c r="M539" s="49">
        <f>IFERROR(E539/L539,0)</f>
        <v>1.135823650925462</v>
      </c>
      <c r="N539" s="38">
        <f>ROUNDDOWN(M539,2)</f>
        <v>1.1299999999999999</v>
      </c>
      <c r="O539" s="50">
        <v>36.89</v>
      </c>
      <c r="P539" s="51">
        <f>IF(Y539="Y",Z539,O539)</f>
        <v>36.89</v>
      </c>
      <c r="Q539" s="25"/>
      <c r="S539" s="50">
        <v>29.68</v>
      </c>
      <c r="T539" s="50">
        <v>38.68</v>
      </c>
      <c r="U539" s="49">
        <f>IFERROR((T539-S539)/S539,0)</f>
        <v>0.30323450134770891</v>
      </c>
      <c r="V539" s="2" t="str">
        <f>IF(U539&lt;-0.05,"Y","N")</f>
        <v>N</v>
      </c>
      <c r="W539" s="49">
        <f>IF(T539=0,0,(O539-T539)/T539)</f>
        <v>-4.6277145811789017E-2</v>
      </c>
      <c r="X539" s="2" t="str">
        <f>IF(W539&lt;-0.05,"Y","N")</f>
        <v>N</v>
      </c>
      <c r="Y539" s="2" t="str">
        <f>IF(AND(V539="Y",X539="Y"),"Y","N")</f>
        <v>N</v>
      </c>
      <c r="Z539" s="51">
        <f>ROUNDUP(T539*0.95,2)</f>
        <v>36.75</v>
      </c>
      <c r="AC539" s="25"/>
      <c r="AE539" s="25"/>
    </row>
    <row r="540" spans="1:31">
      <c r="A540" s="34" t="s">
        <v>579</v>
      </c>
      <c r="B540" s="41">
        <v>6011589</v>
      </c>
      <c r="C540" s="41">
        <v>145608</v>
      </c>
      <c r="D540" s="41">
        <v>0</v>
      </c>
      <c r="E540" s="2">
        <v>3.3292099999999998</v>
      </c>
      <c r="F540" s="2">
        <f>$F$5</f>
        <v>0.71220000000000006</v>
      </c>
      <c r="G540" s="2">
        <v>4.9058999999999999</v>
      </c>
      <c r="H540" s="2">
        <f>$H$5</f>
        <v>3.79</v>
      </c>
      <c r="I540" s="2">
        <f>$I$5</f>
        <v>3.8489599999999999</v>
      </c>
      <c r="J540" s="2">
        <f>ROUND(F540*G540*(H540/I540),5)</f>
        <v>3.4404599999999999</v>
      </c>
      <c r="K540" s="2">
        <v>3.24926</v>
      </c>
      <c r="L540" s="2">
        <f>IF($J540=0,$K540,IF($K540=0,$J540,IF($J540&lt;$K540,$J540,ROUND(($J540*$L$5)+($K540*$L$4),5))))</f>
        <v>3.4404599999999999</v>
      </c>
      <c r="M540" s="49">
        <f>IFERROR(E540/L540,0)</f>
        <v>0.96766420769315731</v>
      </c>
      <c r="N540" s="38">
        <f>ROUNDDOWN(M540,2)</f>
        <v>0.96</v>
      </c>
      <c r="O540" s="50">
        <v>28.38</v>
      </c>
      <c r="P540" s="51">
        <f>IF(Y540="Y",Z540,O540)</f>
        <v>28.38</v>
      </c>
      <c r="Q540" s="25"/>
      <c r="S540" s="50">
        <v>28.38</v>
      </c>
      <c r="T540" s="50">
        <v>27.07</v>
      </c>
      <c r="U540" s="49">
        <f>IFERROR((T540-S540)/S540,0)</f>
        <v>-4.6159267089499606E-2</v>
      </c>
      <c r="V540" s="2" t="str">
        <f>IF(U540&lt;-0.05,"Y","N")</f>
        <v>N</v>
      </c>
      <c r="W540" s="49">
        <f>IF(T540=0,0,(O540-T540)/T540)</f>
        <v>4.8393055042482404E-2</v>
      </c>
      <c r="X540" s="2" t="str">
        <f>IF(W540&lt;-0.05,"Y","N")</f>
        <v>N</v>
      </c>
      <c r="Y540" s="2" t="str">
        <f>IF(AND(V540="Y",X540="Y"),"Y","N")</f>
        <v>N</v>
      </c>
      <c r="Z540" s="51">
        <f>ROUNDUP(T540*0.95,2)</f>
        <v>25.720000000000002</v>
      </c>
      <c r="AC540" s="25"/>
      <c r="AE540" s="25"/>
    </row>
    <row r="541" spans="1:31">
      <c r="A541" s="52" t="s">
        <v>580</v>
      </c>
      <c r="B541" s="53">
        <v>6016497</v>
      </c>
      <c r="C541" s="53">
        <v>146132</v>
      </c>
      <c r="D541" s="53">
        <v>0</v>
      </c>
      <c r="E541" s="54">
        <v>2.7864599999999999</v>
      </c>
      <c r="F541" s="54">
        <f>$F$5</f>
        <v>0.71220000000000006</v>
      </c>
      <c r="G541" s="54">
        <v>5.2901800000000003</v>
      </c>
      <c r="H541" s="54">
        <f>$H$5</f>
        <v>3.79</v>
      </c>
      <c r="I541" s="54">
        <f>$I$5</f>
        <v>3.8489599999999999</v>
      </c>
      <c r="J541" s="54">
        <f>ROUND(F541*G541*(H541/I541),5)</f>
        <v>3.7099500000000001</v>
      </c>
      <c r="K541" s="54">
        <v>3.2753100000000002</v>
      </c>
      <c r="L541" s="54">
        <f>IF($J541=0,$K541,IF($K541=0,$J541,IF($J541&lt;$K541,$J541,ROUND(($J541*$L$5)+($K541*$L$4),5))))</f>
        <v>3.7099500000000001</v>
      </c>
      <c r="M541" s="55">
        <f>IFERROR(E541/L541,0)</f>
        <v>0.75107750778312377</v>
      </c>
      <c r="N541" s="56">
        <f>ROUNDDOWN(M541,2)</f>
        <v>0.75</v>
      </c>
      <c r="O541" s="57">
        <v>12.76</v>
      </c>
      <c r="P541" s="58">
        <f>IF(Y541="Y",Z541,O541)</f>
        <v>12.76</v>
      </c>
      <c r="Q541" s="25"/>
      <c r="S541" s="57">
        <v>34.799999999999997</v>
      </c>
      <c r="T541" s="57">
        <v>34.26</v>
      </c>
      <c r="U541" s="55">
        <f>IFERROR((T541-S541)/S541,0)</f>
        <v>-1.5517241379310322E-2</v>
      </c>
      <c r="V541" s="54" t="str">
        <f>IF(U541&lt;-0.05,"Y","N")</f>
        <v>N</v>
      </c>
      <c r="W541" s="55">
        <f>IF(T541=0,0,(O541-T541)/T541)</f>
        <v>-0.62755399883245766</v>
      </c>
      <c r="X541" s="54" t="str">
        <f>IF(W541&lt;-0.05,"Y","N")</f>
        <v>Y</v>
      </c>
      <c r="Y541" s="54" t="str">
        <f>IF(AND(V541="Y",X541="Y"),"Y","N")</f>
        <v>N</v>
      </c>
      <c r="Z541" s="58">
        <f>ROUNDUP(T541*0.95,2)</f>
        <v>32.549999999999997</v>
      </c>
      <c r="AC541" s="25"/>
      <c r="AE541" s="25"/>
    </row>
    <row r="542" spans="1:31">
      <c r="A542" s="42" t="s">
        <v>581</v>
      </c>
      <c r="B542" s="43">
        <v>6008759</v>
      </c>
      <c r="C542" s="43">
        <v>145386</v>
      </c>
      <c r="D542" s="43">
        <v>0</v>
      </c>
      <c r="E542" s="44">
        <v>2.71177</v>
      </c>
      <c r="F542" s="44">
        <f>$F$5</f>
        <v>0.71220000000000006</v>
      </c>
      <c r="G542" s="44">
        <v>3.2767499999999998</v>
      </c>
      <c r="H542" s="44">
        <f>$H$5</f>
        <v>3.79</v>
      </c>
      <c r="I542" s="44">
        <f>$I$5</f>
        <v>3.8489599999999999</v>
      </c>
      <c r="J542" s="44">
        <f>ROUND(F542*G542*(H542/I542),5)</f>
        <v>2.2979500000000002</v>
      </c>
      <c r="K542" s="44">
        <v>3.1220400000000001</v>
      </c>
      <c r="L542" s="44">
        <f>IF($J542=0,$K542,IF($K542=0,$J542,IF($J542&lt;$K542,$J542,ROUND(($J542*$L$5)+($K542*$L$4),5))))</f>
        <v>2.2979500000000002</v>
      </c>
      <c r="M542" s="45">
        <f>IFERROR(E542/L542,0)</f>
        <v>1.1800822472203485</v>
      </c>
      <c r="N542" s="46">
        <f>ROUNDDOWN(M542,2)</f>
        <v>1.18</v>
      </c>
      <c r="O542" s="47">
        <v>37.630000000000003</v>
      </c>
      <c r="P542" s="48">
        <f>IF(Y542="Y",Z542,O542)</f>
        <v>37.630000000000003</v>
      </c>
      <c r="Q542" s="25"/>
      <c r="S542" s="47">
        <v>36.44</v>
      </c>
      <c r="T542" s="47">
        <v>38.53</v>
      </c>
      <c r="U542" s="45">
        <f>IFERROR((T542-S542)/S542,0)</f>
        <v>5.7354555433589562E-2</v>
      </c>
      <c r="V542" s="44" t="str">
        <f>IF(U542&lt;-0.05,"Y","N")</f>
        <v>N</v>
      </c>
      <c r="W542" s="45">
        <f>IF(T542=0,0,(O542-T542)/T542)</f>
        <v>-2.3358422008824254E-2</v>
      </c>
      <c r="X542" s="44" t="str">
        <f>IF(W542&lt;-0.05,"Y","N")</f>
        <v>N</v>
      </c>
      <c r="Y542" s="44" t="str">
        <f>IF(AND(V542="Y",X542="Y"),"Y","N")</f>
        <v>N</v>
      </c>
      <c r="Z542" s="48">
        <f>ROUNDUP(T542*0.95,2)</f>
        <v>36.61</v>
      </c>
      <c r="AC542" s="25"/>
      <c r="AE542" s="25"/>
    </row>
    <row r="543" spans="1:31">
      <c r="A543" s="34" t="s">
        <v>582</v>
      </c>
      <c r="B543" s="41">
        <v>6014781</v>
      </c>
      <c r="C543" s="41">
        <v>145914</v>
      </c>
      <c r="D543" s="41">
        <v>0</v>
      </c>
      <c r="E543" s="2">
        <v>3.20458</v>
      </c>
      <c r="F543" s="2">
        <f>$F$5</f>
        <v>0.71220000000000006</v>
      </c>
      <c r="G543" s="2">
        <v>4.7602599999999997</v>
      </c>
      <c r="H543" s="2">
        <f>$H$5</f>
        <v>3.79</v>
      </c>
      <c r="I543" s="2">
        <f>$I$5</f>
        <v>3.8489599999999999</v>
      </c>
      <c r="J543" s="2">
        <f>ROUND(F543*G543*(H543/I543),5)</f>
        <v>3.33832</v>
      </c>
      <c r="K543" s="2">
        <v>3.7087699999999999</v>
      </c>
      <c r="L543" s="2">
        <f>IF($J543=0,$K543,IF($K543=0,$J543,IF($J543&lt;$K543,$J543,ROUND(($J543*$L$5)+($K543*$L$4),5))))</f>
        <v>3.33832</v>
      </c>
      <c r="M543" s="49">
        <f>IFERROR(E543/L543,0)</f>
        <v>0.95993793285245277</v>
      </c>
      <c r="N543" s="38">
        <f>ROUNDDOWN(M543,2)</f>
        <v>0.95</v>
      </c>
      <c r="O543" s="50">
        <v>27.72</v>
      </c>
      <c r="P543" s="51">
        <f>IF(Y543="Y",Z543,O543)</f>
        <v>27.72</v>
      </c>
      <c r="Q543" s="25"/>
      <c r="S543" s="50">
        <v>25.77</v>
      </c>
      <c r="T543" s="50">
        <v>25.77</v>
      </c>
      <c r="U543" s="49">
        <f>IFERROR((T543-S543)/S543,0)</f>
        <v>0</v>
      </c>
      <c r="V543" s="2" t="str">
        <f>IF(U543&lt;-0.05,"Y","N")</f>
        <v>N</v>
      </c>
      <c r="W543" s="49">
        <f>IF(T543=0,0,(O543-T543)/T543)</f>
        <v>7.5669383003492408E-2</v>
      </c>
      <c r="X543" s="2" t="str">
        <f>IF(W543&lt;-0.05,"Y","N")</f>
        <v>N</v>
      </c>
      <c r="Y543" s="2" t="str">
        <f>IF(AND(V543="Y",X543="Y"),"Y","N")</f>
        <v>N</v>
      </c>
      <c r="Z543" s="51">
        <f>ROUNDUP(T543*0.95,2)</f>
        <v>24.490000000000002</v>
      </c>
      <c r="AC543" s="25"/>
      <c r="AE543" s="25"/>
    </row>
    <row r="544" spans="1:31">
      <c r="A544" s="34" t="s">
        <v>583</v>
      </c>
      <c r="B544" s="41">
        <v>6001895</v>
      </c>
      <c r="C544" s="41">
        <v>146161</v>
      </c>
      <c r="D544" s="41">
        <v>0</v>
      </c>
      <c r="E544" s="2">
        <v>2.4464399999999999</v>
      </c>
      <c r="F544" s="2">
        <f>$F$5</f>
        <v>0.71220000000000006</v>
      </c>
      <c r="G544" s="2">
        <v>4.2834099999999999</v>
      </c>
      <c r="H544" s="2">
        <f>$H$5</f>
        <v>3.79</v>
      </c>
      <c r="I544" s="2">
        <f>$I$5</f>
        <v>3.8489599999999999</v>
      </c>
      <c r="J544" s="2">
        <f>ROUND(F544*G544*(H544/I544),5)</f>
        <v>3.0039099999999999</v>
      </c>
      <c r="K544" s="2">
        <v>2.6433300000000002</v>
      </c>
      <c r="L544" s="2">
        <f>IF($J544=0,$K544,IF($K544=0,$J544,IF($J544&lt;$K544,$J544,ROUND(($J544*$L$5)+($K544*$L$4),5))))</f>
        <v>3.0039099999999999</v>
      </c>
      <c r="M544" s="49">
        <f>IFERROR(E544/L544,0)</f>
        <v>0.81441854116801105</v>
      </c>
      <c r="N544" s="38">
        <f>ROUNDDOWN(M544,2)</f>
        <v>0.81</v>
      </c>
      <c r="O544" s="50">
        <v>17.29</v>
      </c>
      <c r="P544" s="51">
        <f>IF(Y544="Y",Z544,O544)</f>
        <v>17.29</v>
      </c>
      <c r="Q544" s="25"/>
      <c r="S544" s="50">
        <v>12.01</v>
      </c>
      <c r="T544" s="50">
        <v>21.15</v>
      </c>
      <c r="U544" s="49">
        <f>IFERROR((T544-S544)/S544,0)</f>
        <v>0.76103247293921727</v>
      </c>
      <c r="V544" s="2" t="str">
        <f>IF(U544&lt;-0.05,"Y","N")</f>
        <v>N</v>
      </c>
      <c r="W544" s="49">
        <f>IF(T544=0,0,(O544-T544)/T544)</f>
        <v>-0.18250591016548462</v>
      </c>
      <c r="X544" s="2" t="str">
        <f>IF(W544&lt;-0.05,"Y","N")</f>
        <v>Y</v>
      </c>
      <c r="Y544" s="2" t="str">
        <f>IF(AND(V544="Y",X544="Y"),"Y","N")</f>
        <v>N</v>
      </c>
      <c r="Z544" s="51">
        <f>ROUNDUP(T544*0.95,2)</f>
        <v>20.100000000000001</v>
      </c>
      <c r="AC544" s="25"/>
      <c r="AE544" s="25"/>
    </row>
    <row r="545" spans="1:31">
      <c r="A545" s="34" t="s">
        <v>584</v>
      </c>
      <c r="B545" s="41">
        <v>6016786</v>
      </c>
      <c r="C545" s="41">
        <v>146172</v>
      </c>
      <c r="D545" s="41">
        <v>0</v>
      </c>
      <c r="E545" s="2">
        <v>2.5475400000000001</v>
      </c>
      <c r="F545" s="2">
        <f>$F$5</f>
        <v>0.71220000000000006</v>
      </c>
      <c r="G545" s="2">
        <v>5.3072900000000001</v>
      </c>
      <c r="H545" s="2">
        <f>$H$5</f>
        <v>3.79</v>
      </c>
      <c r="I545" s="2">
        <f>$I$5</f>
        <v>3.8489599999999999</v>
      </c>
      <c r="J545" s="2">
        <f>ROUND(F545*G545*(H545/I545),5)</f>
        <v>3.7219500000000001</v>
      </c>
      <c r="K545" s="2">
        <v>3.0611799999999998</v>
      </c>
      <c r="L545" s="2">
        <f>IF($J545=0,$K545,IF($K545=0,$J545,IF($J545&lt;$K545,$J545,ROUND(($J545*$L$5)+($K545*$L$4),5))))</f>
        <v>3.7219500000000001</v>
      </c>
      <c r="M545" s="49">
        <f>IFERROR(E545/L545,0)</f>
        <v>0.68446378914278805</v>
      </c>
      <c r="N545" s="38">
        <f>ROUNDDOWN(M545,2)</f>
        <v>0.68</v>
      </c>
      <c r="O545" s="50">
        <v>0</v>
      </c>
      <c r="P545" s="51">
        <f>IF(Y545="Y",Z545,O545)</f>
        <v>0</v>
      </c>
      <c r="Q545" s="25"/>
      <c r="S545" s="50">
        <v>20.37</v>
      </c>
      <c r="T545" s="50">
        <v>19.360000000000003</v>
      </c>
      <c r="U545" s="49">
        <f>IFERROR((T545-S545)/S545,0)</f>
        <v>-4.9582719685812369E-2</v>
      </c>
      <c r="V545" s="2" t="str">
        <f>IF(U545&lt;-0.05,"Y","N")</f>
        <v>N</v>
      </c>
      <c r="W545" s="49">
        <f>IF(T545=0,0,(O545-T545)/T545)</f>
        <v>-1</v>
      </c>
      <c r="X545" s="2" t="str">
        <f>IF(W545&lt;-0.05,"Y","N")</f>
        <v>Y</v>
      </c>
      <c r="Y545" s="2" t="str">
        <f>IF(AND(V545="Y",X545="Y"),"Y","N")</f>
        <v>N</v>
      </c>
      <c r="Z545" s="51">
        <f>ROUNDUP(T545*0.95,2)</f>
        <v>18.400000000000002</v>
      </c>
      <c r="AC545" s="25"/>
      <c r="AE545" s="25"/>
    </row>
    <row r="546" spans="1:31">
      <c r="A546" s="52" t="s">
        <v>585</v>
      </c>
      <c r="B546" s="53">
        <v>6011803</v>
      </c>
      <c r="C546" s="53">
        <v>145612</v>
      </c>
      <c r="D546" s="53">
        <v>0</v>
      </c>
      <c r="E546" s="54">
        <v>3.7759999999999998</v>
      </c>
      <c r="F546" s="54">
        <f>$F$5</f>
        <v>0.71220000000000006</v>
      </c>
      <c r="G546" s="54">
        <v>4.1076600000000001</v>
      </c>
      <c r="H546" s="54">
        <f>$H$5</f>
        <v>3.79</v>
      </c>
      <c r="I546" s="54">
        <f>$I$5</f>
        <v>3.8489599999999999</v>
      </c>
      <c r="J546" s="54">
        <f>ROUND(F546*G546*(H546/I546),5)</f>
        <v>2.8806600000000002</v>
      </c>
      <c r="K546" s="54">
        <v>3.2429800000000002</v>
      </c>
      <c r="L546" s="54">
        <f>IF($J546=0,$K546,IF($K546=0,$J546,IF($J546&lt;$K546,$J546,ROUND(($J546*$L$5)+($K546*$L$4),5))))</f>
        <v>2.8806600000000002</v>
      </c>
      <c r="M546" s="55">
        <f>IFERROR(E546/L546,0)</f>
        <v>1.3108107169884677</v>
      </c>
      <c r="N546" s="56">
        <f>ROUNDDOWN(M546,2)</f>
        <v>1.31</v>
      </c>
      <c r="O546" s="57">
        <v>38.68</v>
      </c>
      <c r="P546" s="58">
        <f>IF(Y546="Y",Z546,O546)</f>
        <v>38.68</v>
      </c>
      <c r="Q546" s="25"/>
      <c r="S546" s="57">
        <v>31.53</v>
      </c>
      <c r="T546" s="57">
        <v>34.26</v>
      </c>
      <c r="U546" s="55">
        <f>IFERROR((T546-S546)/S546,0)</f>
        <v>8.6584205518553656E-2</v>
      </c>
      <c r="V546" s="54" t="str">
        <f>IF(U546&lt;-0.05,"Y","N")</f>
        <v>N</v>
      </c>
      <c r="W546" s="55">
        <f>IF(T546=0,0,(O546-T546)/T546)</f>
        <v>0.12901342673671926</v>
      </c>
      <c r="X546" s="54" t="str">
        <f>IF(W546&lt;-0.05,"Y","N")</f>
        <v>N</v>
      </c>
      <c r="Y546" s="54" t="str">
        <f>IF(AND(V546="Y",X546="Y"),"Y","N")</f>
        <v>N</v>
      </c>
      <c r="Z546" s="58">
        <f>ROUNDUP(T546*0.95,2)</f>
        <v>32.549999999999997</v>
      </c>
      <c r="AC546" s="25"/>
      <c r="AE546" s="25"/>
    </row>
    <row r="547" spans="1:31">
      <c r="A547" s="42" t="s">
        <v>586</v>
      </c>
      <c r="B547" s="43">
        <v>6016877</v>
      </c>
      <c r="C547" s="43">
        <v>146173</v>
      </c>
      <c r="D547" s="43">
        <v>0</v>
      </c>
      <c r="E547" s="44">
        <v>5.3805300000000003</v>
      </c>
      <c r="F547" s="44">
        <f>$F$5</f>
        <v>0.71220000000000006</v>
      </c>
      <c r="G547" s="44">
        <v>3.82558</v>
      </c>
      <c r="H547" s="44">
        <f>$H$5</f>
        <v>3.79</v>
      </c>
      <c r="I547" s="44">
        <f>$I$5</f>
        <v>3.8489599999999999</v>
      </c>
      <c r="J547" s="44">
        <f>ROUND(F547*G547*(H547/I547),5)</f>
        <v>2.6828400000000001</v>
      </c>
      <c r="K547" s="44">
        <v>3.1843300000000001</v>
      </c>
      <c r="L547" s="44">
        <f>IF($J547=0,$K547,IF($K547=0,$J547,IF($J547&lt;$K547,$J547,ROUND(($J547*$L$5)+($K547*$L$4),5))))</f>
        <v>2.6828400000000001</v>
      </c>
      <c r="M547" s="45">
        <f>IFERROR(E547/L547,0)</f>
        <v>2.005535179138525</v>
      </c>
      <c r="N547" s="46">
        <f>ROUNDDOWN(M547,2)</f>
        <v>2</v>
      </c>
      <c r="O547" s="47">
        <v>38.68</v>
      </c>
      <c r="P547" s="48">
        <f>IF(Y547="Y",Z547,O547)</f>
        <v>38.68</v>
      </c>
      <c r="Q547" s="25"/>
      <c r="S547" s="47">
        <v>38.68</v>
      </c>
      <c r="T547" s="47">
        <v>38.68</v>
      </c>
      <c r="U547" s="45">
        <f>IFERROR((T547-S547)/S547,0)</f>
        <v>0</v>
      </c>
      <c r="V547" s="44" t="str">
        <f>IF(U547&lt;-0.05,"Y","N")</f>
        <v>N</v>
      </c>
      <c r="W547" s="45">
        <f>IF(T547=0,0,(O547-T547)/T547)</f>
        <v>0</v>
      </c>
      <c r="X547" s="44" t="str">
        <f>IF(W547&lt;-0.05,"Y","N")</f>
        <v>N</v>
      </c>
      <c r="Y547" s="44" t="str">
        <f>IF(AND(V547="Y",X547="Y"),"Y","N")</f>
        <v>N</v>
      </c>
      <c r="Z547" s="48">
        <f>ROUNDUP(T547*0.95,2)</f>
        <v>36.75</v>
      </c>
      <c r="AC547" s="25"/>
      <c r="AE547" s="25"/>
    </row>
    <row r="548" spans="1:31">
      <c r="A548" s="34" t="s">
        <v>587</v>
      </c>
      <c r="B548" s="41">
        <v>6008866</v>
      </c>
      <c r="C548" s="41">
        <v>145387</v>
      </c>
      <c r="D548" s="41">
        <v>0</v>
      </c>
      <c r="E548" s="2">
        <v>3.6079699999999999</v>
      </c>
      <c r="F548" s="2">
        <f>$F$5</f>
        <v>0.71220000000000006</v>
      </c>
      <c r="G548" s="2">
        <v>4.5895200000000003</v>
      </c>
      <c r="H548" s="2">
        <f>$H$5</f>
        <v>3.79</v>
      </c>
      <c r="I548" s="2">
        <f>$I$5</f>
        <v>3.8489599999999999</v>
      </c>
      <c r="J548" s="2">
        <f>ROUND(F548*G548*(H548/I548),5)</f>
        <v>3.2185899999999998</v>
      </c>
      <c r="K548" s="2">
        <v>3.2697799999999999</v>
      </c>
      <c r="L548" s="2">
        <f>IF($J548=0,$K548,IF($K548=0,$J548,IF($J548&lt;$K548,$J548,ROUND(($J548*$L$5)+($K548*$L$4),5))))</f>
        <v>3.2185899999999998</v>
      </c>
      <c r="M548" s="49">
        <f>IFERROR(E548/L548,0)</f>
        <v>1.1209784408700705</v>
      </c>
      <c r="N548" s="38">
        <f>ROUNDDOWN(M548,2)</f>
        <v>1.1200000000000001</v>
      </c>
      <c r="O548" s="50">
        <v>36.74</v>
      </c>
      <c r="P548" s="51">
        <f>IF(Y548="Y",Z548,O548)</f>
        <v>36.74</v>
      </c>
      <c r="Q548" s="25"/>
      <c r="S548" s="50">
        <v>38.68</v>
      </c>
      <c r="T548" s="50">
        <v>37.78</v>
      </c>
      <c r="U548" s="49">
        <f>IFERROR((T548-S548)/S548,0)</f>
        <v>-2.3267838676318476E-2</v>
      </c>
      <c r="V548" s="2" t="str">
        <f>IF(U548&lt;-0.05,"Y","N")</f>
        <v>N</v>
      </c>
      <c r="W548" s="49">
        <f>IF(T548=0,0,(O548-T548)/T548)</f>
        <v>-2.7527792482795105E-2</v>
      </c>
      <c r="X548" s="2" t="str">
        <f>IF(W548&lt;-0.05,"Y","N")</f>
        <v>N</v>
      </c>
      <c r="Y548" s="2" t="str">
        <f>IF(AND(V548="Y",X548="Y"),"Y","N")</f>
        <v>N</v>
      </c>
      <c r="Z548" s="51">
        <f>ROUNDUP(T548*0.95,2)</f>
        <v>35.9</v>
      </c>
      <c r="AC548" s="25"/>
      <c r="AE548" s="25"/>
    </row>
    <row r="549" spans="1:31">
      <c r="A549" s="34" t="s">
        <v>588</v>
      </c>
      <c r="B549" s="41">
        <v>6008890</v>
      </c>
      <c r="C549" s="41">
        <v>145720</v>
      </c>
      <c r="D549" s="41">
        <v>0</v>
      </c>
      <c r="E549" s="2">
        <v>3.0178199999999999</v>
      </c>
      <c r="F549" s="2">
        <f>$F$5</f>
        <v>0.71220000000000006</v>
      </c>
      <c r="G549" s="2">
        <v>3.9324599999999998</v>
      </c>
      <c r="H549" s="2">
        <f>$H$5</f>
        <v>3.79</v>
      </c>
      <c r="I549" s="2">
        <f>$I$5</f>
        <v>3.8489599999999999</v>
      </c>
      <c r="J549" s="2">
        <f>ROUND(F549*G549*(H549/I549),5)</f>
        <v>2.7578</v>
      </c>
      <c r="K549" s="2">
        <v>3.0073799999999999</v>
      </c>
      <c r="L549" s="2">
        <f>IF($J549=0,$K549,IF($K549=0,$J549,IF($J549&lt;$K549,$J549,ROUND(($J549*$L$5)+($K549*$L$4),5))))</f>
        <v>2.7578</v>
      </c>
      <c r="M549" s="49">
        <f>IFERROR(E549/L549,0)</f>
        <v>1.0942852998767132</v>
      </c>
      <c r="N549" s="38">
        <f>ROUNDDOWN(M549,2)</f>
        <v>1.0900000000000001</v>
      </c>
      <c r="O549" s="50">
        <v>35.89</v>
      </c>
      <c r="P549" s="51">
        <f>IF(Y549="Y",Z549,O549)</f>
        <v>35.89</v>
      </c>
      <c r="Q549" s="25"/>
      <c r="S549" s="50">
        <v>37.78</v>
      </c>
      <c r="T549" s="50">
        <v>37.630000000000003</v>
      </c>
      <c r="U549" s="49">
        <f>IFERROR((T549-S549)/S549,0)</f>
        <v>-3.9703546850184904E-3</v>
      </c>
      <c r="V549" s="2" t="str">
        <f>IF(U549&lt;-0.05,"Y","N")</f>
        <v>N</v>
      </c>
      <c r="W549" s="49">
        <f>IF(T549=0,0,(O549-T549)/T549)</f>
        <v>-4.623970236513425E-2</v>
      </c>
      <c r="X549" s="2" t="str">
        <f>IF(W549&lt;-0.05,"Y","N")</f>
        <v>N</v>
      </c>
      <c r="Y549" s="2" t="str">
        <f>IF(AND(V549="Y",X549="Y"),"Y","N")</f>
        <v>N</v>
      </c>
      <c r="Z549" s="51">
        <f>ROUNDUP(T549*0.95,2)</f>
        <v>35.75</v>
      </c>
      <c r="AC549" s="25"/>
      <c r="AE549" s="25"/>
    </row>
    <row r="550" spans="1:31">
      <c r="A550" s="34" t="s">
        <v>589</v>
      </c>
      <c r="B550" s="41">
        <v>6010664</v>
      </c>
      <c r="C550" s="41">
        <v>145611</v>
      </c>
      <c r="D550" s="41">
        <v>0</v>
      </c>
      <c r="E550" s="2">
        <v>3.2410600000000001</v>
      </c>
      <c r="F550" s="2">
        <f>$F$5</f>
        <v>0.71220000000000006</v>
      </c>
      <c r="G550" s="2">
        <v>4.8239099999999997</v>
      </c>
      <c r="H550" s="2">
        <f>$H$5</f>
        <v>3.79</v>
      </c>
      <c r="I550" s="2">
        <f>$I$5</f>
        <v>3.8489599999999999</v>
      </c>
      <c r="J550" s="2">
        <f>ROUND(F550*G550*(H550/I550),5)</f>
        <v>3.3829600000000002</v>
      </c>
      <c r="K550" s="2">
        <v>0</v>
      </c>
      <c r="L550" s="2">
        <f>IF($J550=0,$K550,IF($K550=0,$J550,IF($J550&lt;$K550,$J550,ROUND(($J550*$L$5)+($K550*$L$4),5))))</f>
        <v>3.3829600000000002</v>
      </c>
      <c r="M550" s="49">
        <f>IFERROR(E550/L550,0)</f>
        <v>0.95805448482985311</v>
      </c>
      <c r="N550" s="38">
        <f>ROUNDDOWN(M550,2)</f>
        <v>0.95</v>
      </c>
      <c r="O550" s="50">
        <v>27.72</v>
      </c>
      <c r="P550" s="51">
        <f>IF(Y550="Y",Z550,O550)</f>
        <v>27.72</v>
      </c>
      <c r="Q550" s="25"/>
      <c r="S550" s="50">
        <v>27.72</v>
      </c>
      <c r="T550" s="50">
        <v>29.03</v>
      </c>
      <c r="U550" s="49">
        <f>IFERROR((T550-S550)/S550,0)</f>
        <v>4.725829725829734E-2</v>
      </c>
      <c r="V550" s="2" t="str">
        <f>IF(U550&lt;-0.05,"Y","N")</f>
        <v>N</v>
      </c>
      <c r="W550" s="49">
        <f>IF(T550=0,0,(O550-T550)/T550)</f>
        <v>-4.5125732001377962E-2</v>
      </c>
      <c r="X550" s="2" t="str">
        <f>IF(W550&lt;-0.05,"Y","N")</f>
        <v>N</v>
      </c>
      <c r="Y550" s="2" t="str">
        <f>IF(AND(V550="Y",X550="Y"),"Y","N")</f>
        <v>N</v>
      </c>
      <c r="Z550" s="51">
        <f>ROUNDUP(T550*0.95,2)</f>
        <v>27.580000000000002</v>
      </c>
      <c r="AC550" s="25"/>
      <c r="AE550" s="25"/>
    </row>
    <row r="551" spans="1:31">
      <c r="A551" s="52" t="s">
        <v>590</v>
      </c>
      <c r="B551" s="53">
        <v>6008957</v>
      </c>
      <c r="C551" s="53">
        <v>145637</v>
      </c>
      <c r="D551" s="53">
        <v>0</v>
      </c>
      <c r="E551" s="54">
        <v>4.38171</v>
      </c>
      <c r="F551" s="54">
        <f>$F$5</f>
        <v>0.71220000000000006</v>
      </c>
      <c r="G551" s="54">
        <v>4.05124</v>
      </c>
      <c r="H551" s="54">
        <f>$H$5</f>
        <v>3.79</v>
      </c>
      <c r="I551" s="54">
        <f>$I$5</f>
        <v>3.8489599999999999</v>
      </c>
      <c r="J551" s="54">
        <f>ROUND(F551*G551*(H551/I551),5)</f>
        <v>2.8410899999999999</v>
      </c>
      <c r="K551" s="54">
        <v>3.4681000000000002</v>
      </c>
      <c r="L551" s="54">
        <f>IF($J551=0,$K551,IF($K551=0,$J551,IF($J551&lt;$K551,$J551,ROUND(($J551*$L$5)+($K551*$L$4),5))))</f>
        <v>2.8410899999999999</v>
      </c>
      <c r="M551" s="55">
        <f>IFERROR(E551/L551,0)</f>
        <v>1.5422637086470334</v>
      </c>
      <c r="N551" s="56">
        <f>ROUNDDOWN(M551,2)</f>
        <v>1.54</v>
      </c>
      <c r="O551" s="57">
        <v>38.68</v>
      </c>
      <c r="P551" s="58">
        <f>IF(Y551="Y",Z551,O551)</f>
        <v>38.68</v>
      </c>
      <c r="Q551" s="25"/>
      <c r="S551" s="57">
        <v>38.68</v>
      </c>
      <c r="T551" s="57">
        <v>38.68</v>
      </c>
      <c r="U551" s="55">
        <f>IFERROR((T551-S551)/S551,0)</f>
        <v>0</v>
      </c>
      <c r="V551" s="54" t="str">
        <f>IF(U551&lt;-0.05,"Y","N")</f>
        <v>N</v>
      </c>
      <c r="W551" s="55">
        <f>IF(T551=0,0,(O551-T551)/T551)</f>
        <v>0</v>
      </c>
      <c r="X551" s="54" t="str">
        <f>IF(W551&lt;-0.05,"Y","N")</f>
        <v>N</v>
      </c>
      <c r="Y551" s="54" t="str">
        <f>IF(AND(V551="Y",X551="Y"),"Y","N")</f>
        <v>N</v>
      </c>
      <c r="Z551" s="58">
        <f>ROUNDUP(T551*0.95,2)</f>
        <v>36.75</v>
      </c>
      <c r="AC551" s="25"/>
      <c r="AE551" s="25"/>
    </row>
    <row r="552" spans="1:31">
      <c r="A552" s="42" t="s">
        <v>591</v>
      </c>
      <c r="B552" s="43">
        <v>6011910</v>
      </c>
      <c r="C552" s="43">
        <v>145878</v>
      </c>
      <c r="D552" s="43">
        <v>0</v>
      </c>
      <c r="E552" s="44">
        <v>3.9243100000000002</v>
      </c>
      <c r="F552" s="44">
        <f>$F$5</f>
        <v>0.71220000000000006</v>
      </c>
      <c r="G552" s="44">
        <v>4.0113899999999996</v>
      </c>
      <c r="H552" s="44">
        <f>$H$5</f>
        <v>3.79</v>
      </c>
      <c r="I552" s="44">
        <f>$I$5</f>
        <v>3.8489599999999999</v>
      </c>
      <c r="J552" s="44">
        <f>ROUND(F552*G552*(H552/I552),5)</f>
        <v>2.8131499999999998</v>
      </c>
      <c r="K552" s="44">
        <v>3.3558300000000001</v>
      </c>
      <c r="L552" s="44">
        <f>IF($J552=0,$K552,IF($K552=0,$J552,IF($J552&lt;$K552,$J552,ROUND(($J552*$L$5)+($K552*$L$4),5))))</f>
        <v>2.8131499999999998</v>
      </c>
      <c r="M552" s="45">
        <f>IFERROR(E552/L552,0)</f>
        <v>1.3949878250359919</v>
      </c>
      <c r="N552" s="46">
        <f>ROUNDDOWN(M552,2)</f>
        <v>1.39</v>
      </c>
      <c r="O552" s="47">
        <v>38.68</v>
      </c>
      <c r="P552" s="48">
        <f>IF(Y552="Y",Z552,O552)</f>
        <v>38.68</v>
      </c>
      <c r="Q552" s="25"/>
      <c r="S552" s="47">
        <v>38.68</v>
      </c>
      <c r="T552" s="47">
        <v>38.68</v>
      </c>
      <c r="U552" s="45">
        <f>IFERROR((T552-S552)/S552,0)</f>
        <v>0</v>
      </c>
      <c r="V552" s="44" t="str">
        <f>IF(U552&lt;-0.05,"Y","N")</f>
        <v>N</v>
      </c>
      <c r="W552" s="45">
        <f>IF(T552=0,0,(O552-T552)/T552)</f>
        <v>0</v>
      </c>
      <c r="X552" s="44" t="str">
        <f>IF(W552&lt;-0.05,"Y","N")</f>
        <v>N</v>
      </c>
      <c r="Y552" s="44" t="str">
        <f>IF(AND(V552="Y",X552="Y"),"Y","N")</f>
        <v>N</v>
      </c>
      <c r="Z552" s="48">
        <f>ROUNDUP(T552*0.95,2)</f>
        <v>36.75</v>
      </c>
      <c r="AC552" s="25"/>
      <c r="AE552" s="25"/>
    </row>
    <row r="553" spans="1:31">
      <c r="A553" s="34" t="s">
        <v>592</v>
      </c>
      <c r="B553" s="41">
        <v>6009120</v>
      </c>
      <c r="C553" s="41">
        <v>146122</v>
      </c>
      <c r="D553" s="41">
        <v>0</v>
      </c>
      <c r="E553" s="2">
        <v>3.6792699999999998</v>
      </c>
      <c r="F553" s="2">
        <f>$F$5</f>
        <v>0.71220000000000006</v>
      </c>
      <c r="G553" s="2">
        <v>4.3677700000000002</v>
      </c>
      <c r="H553" s="2">
        <f>$H$5</f>
        <v>3.79</v>
      </c>
      <c r="I553" s="2">
        <f>$I$5</f>
        <v>3.8489599999999999</v>
      </c>
      <c r="J553" s="2">
        <f>ROUND(F553*G553*(H553/I553),5)</f>
        <v>3.0630700000000002</v>
      </c>
      <c r="K553" s="2">
        <v>3.3023400000000001</v>
      </c>
      <c r="L553" s="2">
        <f>IF($J553=0,$K553,IF($K553=0,$J553,IF($J553&lt;$K553,$J553,ROUND(($J553*$L$5)+($K553*$L$4),5))))</f>
        <v>3.0630700000000002</v>
      </c>
      <c r="M553" s="49">
        <f>IFERROR(E553/L553,0)</f>
        <v>1.2011707208780731</v>
      </c>
      <c r="N553" s="38">
        <f>ROUNDDOWN(M553,2)</f>
        <v>1.2</v>
      </c>
      <c r="O553" s="50">
        <v>37.93</v>
      </c>
      <c r="P553" s="51">
        <f>IF(Y553="Y",Z553,O553)</f>
        <v>37.93</v>
      </c>
      <c r="Q553" s="25"/>
      <c r="S553" s="50">
        <v>38.380000000000003</v>
      </c>
      <c r="T553" s="50">
        <v>38.68</v>
      </c>
      <c r="U553" s="49">
        <f>IFERROR((T553-S553)/S553,0)</f>
        <v>7.8165711307972164E-3</v>
      </c>
      <c r="V553" s="2" t="str">
        <f>IF(U553&lt;-0.05,"Y","N")</f>
        <v>N</v>
      </c>
      <c r="W553" s="49">
        <f>IF(T553=0,0,(O553-T553)/T553)</f>
        <v>-1.9389865563598761E-2</v>
      </c>
      <c r="X553" s="2" t="str">
        <f>IF(W553&lt;-0.05,"Y","N")</f>
        <v>N</v>
      </c>
      <c r="Y553" s="2" t="str">
        <f>IF(AND(V553="Y",X553="Y"),"Y","N")</f>
        <v>N</v>
      </c>
      <c r="Z553" s="51">
        <f>ROUNDUP(T553*0.95,2)</f>
        <v>36.75</v>
      </c>
      <c r="AC553" s="25"/>
      <c r="AE553" s="25"/>
    </row>
    <row r="554" spans="1:31">
      <c r="A554" s="34" t="s">
        <v>593</v>
      </c>
      <c r="B554" s="41">
        <v>6005466</v>
      </c>
      <c r="C554" s="41">
        <v>145457</v>
      </c>
      <c r="D554" s="41">
        <v>0</v>
      </c>
      <c r="E554" s="2">
        <v>3.4545499999999998</v>
      </c>
      <c r="F554" s="2">
        <f>$F$5</f>
        <v>0.71220000000000006</v>
      </c>
      <c r="G554" s="2">
        <v>4.3641199999999998</v>
      </c>
      <c r="H554" s="2">
        <f>$H$5</f>
        <v>3.79</v>
      </c>
      <c r="I554" s="2">
        <f>$I$5</f>
        <v>3.8489599999999999</v>
      </c>
      <c r="J554" s="2">
        <f>ROUND(F554*G554*(H554/I554),5)</f>
        <v>3.0605099999999998</v>
      </c>
      <c r="K554" s="2">
        <v>3.3273999999999999</v>
      </c>
      <c r="L554" s="2">
        <f>IF($J554=0,$K554,IF($K554=0,$J554,IF($J554&lt;$K554,$J554,ROUND(($J554*$L$5)+($K554*$L$4),5))))</f>
        <v>3.0605099999999998</v>
      </c>
      <c r="M554" s="49">
        <f>IFERROR(E554/L554,0)</f>
        <v>1.12874978353281</v>
      </c>
      <c r="N554" s="38">
        <f>ROUNDDOWN(M554,2)</f>
        <v>1.1200000000000001</v>
      </c>
      <c r="O554" s="50">
        <v>36.74</v>
      </c>
      <c r="P554" s="51">
        <f>IF(Y554="Y",Z554,O554)</f>
        <v>36.74</v>
      </c>
      <c r="Q554" s="25"/>
      <c r="S554" s="50">
        <v>37.49</v>
      </c>
      <c r="T554" s="50">
        <v>37.93</v>
      </c>
      <c r="U554" s="49">
        <f>IFERROR((T554-S554)/S554,0)</f>
        <v>1.173646305681509E-2</v>
      </c>
      <c r="V554" s="2" t="str">
        <f>IF(U554&lt;-0.05,"Y","N")</f>
        <v>N</v>
      </c>
      <c r="W554" s="49">
        <f>IF(T554=0,0,(O554-T554)/T554)</f>
        <v>-3.1373582915897646E-2</v>
      </c>
      <c r="X554" s="2" t="str">
        <f>IF(W554&lt;-0.05,"Y","N")</f>
        <v>N</v>
      </c>
      <c r="Y554" s="2" t="str">
        <f>IF(AND(V554="Y",X554="Y"),"Y","N")</f>
        <v>N</v>
      </c>
      <c r="Z554" s="51">
        <f>ROUNDUP(T554*0.95,2)</f>
        <v>36.04</v>
      </c>
      <c r="AC554" s="25"/>
      <c r="AE554" s="25"/>
    </row>
    <row r="555" spans="1:31">
      <c r="A555" s="34" t="s">
        <v>594</v>
      </c>
      <c r="B555" s="41">
        <v>6010441</v>
      </c>
      <c r="C555" s="41">
        <v>145847</v>
      </c>
      <c r="D555" s="41">
        <v>0</v>
      </c>
      <c r="E555" s="2">
        <v>3.4074499999999999</v>
      </c>
      <c r="F555" s="2">
        <f>$F$5</f>
        <v>0.71220000000000006</v>
      </c>
      <c r="G555" s="2">
        <v>2.9947400000000002</v>
      </c>
      <c r="H555" s="2">
        <f>$H$5</f>
        <v>3.79</v>
      </c>
      <c r="I555" s="2">
        <f>$I$5</f>
        <v>3.8489599999999999</v>
      </c>
      <c r="J555" s="2">
        <f>ROUND(F555*G555*(H555/I555),5)</f>
        <v>2.1001799999999999</v>
      </c>
      <c r="K555" s="2">
        <v>2.60825</v>
      </c>
      <c r="L555" s="2">
        <f>IF($J555=0,$K555,IF($K555=0,$J555,IF($J555&lt;$K555,$J555,ROUND(($J555*$L$5)+($K555*$L$4),5))))</f>
        <v>2.1001799999999999</v>
      </c>
      <c r="M555" s="49">
        <f>IFERROR(E555/L555,0)</f>
        <v>1.6224561704234874</v>
      </c>
      <c r="N555" s="38">
        <f>ROUNDDOWN(M555,2)</f>
        <v>1.62</v>
      </c>
      <c r="O555" s="50">
        <v>38.68</v>
      </c>
      <c r="P555" s="51">
        <f>IF(Y555="Y",Z555,O555)</f>
        <v>38.68</v>
      </c>
      <c r="Q555" s="25"/>
      <c r="S555" s="50">
        <v>38.68</v>
      </c>
      <c r="T555" s="50">
        <v>38.68</v>
      </c>
      <c r="U555" s="49">
        <f>IFERROR((T555-S555)/S555,0)</f>
        <v>0</v>
      </c>
      <c r="V555" s="2" t="str">
        <f>IF(U555&lt;-0.05,"Y","N")</f>
        <v>N</v>
      </c>
      <c r="W555" s="49">
        <f>IF(T555=0,0,(O555-T555)/T555)</f>
        <v>0</v>
      </c>
      <c r="X555" s="2" t="str">
        <f>IF(W555&lt;-0.05,"Y","N")</f>
        <v>N</v>
      </c>
      <c r="Y555" s="2" t="str">
        <f>IF(AND(V555="Y",X555="Y"),"Y","N")</f>
        <v>N</v>
      </c>
      <c r="Z555" s="51">
        <f>ROUNDUP(T555*0.95,2)</f>
        <v>36.75</v>
      </c>
      <c r="AC555" s="25"/>
      <c r="AE555" s="25"/>
    </row>
    <row r="556" spans="1:31">
      <c r="A556" s="52" t="s">
        <v>595</v>
      </c>
      <c r="B556" s="53">
        <v>6008494</v>
      </c>
      <c r="C556" s="53">
        <v>146144</v>
      </c>
      <c r="D556" s="53">
        <v>0</v>
      </c>
      <c r="E556" s="54">
        <v>3.2048399999999999</v>
      </c>
      <c r="F556" s="54">
        <f>$F$5</f>
        <v>0.71220000000000006</v>
      </c>
      <c r="G556" s="54">
        <v>3.9842200000000001</v>
      </c>
      <c r="H556" s="54">
        <f>$H$5</f>
        <v>3.79</v>
      </c>
      <c r="I556" s="54">
        <f>$I$5</f>
        <v>3.8489599999999999</v>
      </c>
      <c r="J556" s="54">
        <f>ROUND(F556*G556*(H556/I556),5)</f>
        <v>2.7940900000000002</v>
      </c>
      <c r="K556" s="54">
        <v>3.3761299999999999</v>
      </c>
      <c r="L556" s="54">
        <f>IF($J556=0,$K556,IF($K556=0,$J556,IF($J556&lt;$K556,$J556,ROUND(($J556*$L$5)+($K556*$L$4),5))))</f>
        <v>2.7940900000000002</v>
      </c>
      <c r="M556" s="55">
        <f>IFERROR(E556/L556,0)</f>
        <v>1.1470067177506809</v>
      </c>
      <c r="N556" s="56">
        <f>ROUNDDOWN(M556,2)</f>
        <v>1.1399999999999999</v>
      </c>
      <c r="O556" s="57">
        <v>37.04</v>
      </c>
      <c r="P556" s="58">
        <f>IF(Y556="Y",Z556,O556)</f>
        <v>37.04</v>
      </c>
      <c r="Q556" s="25"/>
      <c r="S556" s="57">
        <v>38.68</v>
      </c>
      <c r="T556" s="57">
        <v>37.93</v>
      </c>
      <c r="U556" s="55">
        <f>IFERROR((T556-S556)/S556,0)</f>
        <v>-1.9389865563598761E-2</v>
      </c>
      <c r="V556" s="54" t="str">
        <f>IF(U556&lt;-0.05,"Y","N")</f>
        <v>N</v>
      </c>
      <c r="W556" s="55">
        <f>IF(T556=0,0,(O556-T556)/T556)</f>
        <v>-2.3464276298444518E-2</v>
      </c>
      <c r="X556" s="54" t="str">
        <f>IF(W556&lt;-0.05,"Y","N")</f>
        <v>N</v>
      </c>
      <c r="Y556" s="54" t="str">
        <f>IF(AND(V556="Y",X556="Y"),"Y","N")</f>
        <v>N</v>
      </c>
      <c r="Z556" s="58">
        <f>ROUNDUP(T556*0.95,2)</f>
        <v>36.04</v>
      </c>
      <c r="AC556" s="25"/>
      <c r="AE556" s="25"/>
    </row>
    <row r="557" spans="1:31">
      <c r="A557" s="42" t="s">
        <v>596</v>
      </c>
      <c r="B557" s="43">
        <v>6009211</v>
      </c>
      <c r="C557" s="43">
        <v>145370</v>
      </c>
      <c r="D557" s="43">
        <v>0</v>
      </c>
      <c r="E557" s="44">
        <v>2.6249099999999999</v>
      </c>
      <c r="F557" s="44">
        <f>$F$5</f>
        <v>0.71220000000000006</v>
      </c>
      <c r="G557" s="44">
        <v>3.88409</v>
      </c>
      <c r="H557" s="44">
        <f>$H$5</f>
        <v>3.79</v>
      </c>
      <c r="I557" s="44">
        <f>$I$5</f>
        <v>3.8489599999999999</v>
      </c>
      <c r="J557" s="44">
        <f>ROUND(F557*G557*(H557/I557),5)</f>
        <v>2.7238699999999998</v>
      </c>
      <c r="K557" s="44">
        <v>3.2803900000000001</v>
      </c>
      <c r="L557" s="44">
        <f>IF($J557=0,$K557,IF($K557=0,$J557,IF($J557&lt;$K557,$J557,ROUND(($J557*$L$5)+($K557*$L$4),5))))</f>
        <v>2.7238699999999998</v>
      </c>
      <c r="M557" s="45">
        <f>IFERROR(E557/L557,0)</f>
        <v>0.96366933811084965</v>
      </c>
      <c r="N557" s="46">
        <f>ROUNDDOWN(M557,2)</f>
        <v>0.96</v>
      </c>
      <c r="O557" s="47">
        <v>28.38</v>
      </c>
      <c r="P557" s="48">
        <f>IF(Y557="Y",Z557,O557)</f>
        <v>28.38</v>
      </c>
      <c r="Q557" s="25"/>
      <c r="S557" s="47">
        <v>37.340000000000003</v>
      </c>
      <c r="T557" s="47">
        <v>37.630000000000003</v>
      </c>
      <c r="U557" s="45">
        <f>IFERROR((T557-S557)/S557,0)</f>
        <v>7.7664702731654826E-3</v>
      </c>
      <c r="V557" s="44" t="str">
        <f>IF(U557&lt;-0.05,"Y","N")</f>
        <v>N</v>
      </c>
      <c r="W557" s="45">
        <f>IF(T557=0,0,(O557-T557)/T557)</f>
        <v>-0.24581450969970775</v>
      </c>
      <c r="X557" s="44" t="str">
        <f>IF(W557&lt;-0.05,"Y","N")</f>
        <v>Y</v>
      </c>
      <c r="Y557" s="44" t="str">
        <f>IF(AND(V557="Y",X557="Y"),"Y","N")</f>
        <v>N</v>
      </c>
      <c r="Z557" s="48">
        <f>ROUNDUP(T557*0.95,2)</f>
        <v>35.75</v>
      </c>
      <c r="AC557" s="25"/>
      <c r="AE557" s="25"/>
    </row>
    <row r="558" spans="1:31">
      <c r="A558" s="34" t="s">
        <v>597</v>
      </c>
      <c r="B558" s="41">
        <v>6009294</v>
      </c>
      <c r="C558" s="41">
        <v>145783</v>
      </c>
      <c r="D558" s="41">
        <v>0</v>
      </c>
      <c r="E558" s="2">
        <v>2.8932699999999998</v>
      </c>
      <c r="F558" s="2">
        <f>$F$5</f>
        <v>0.71220000000000006</v>
      </c>
      <c r="G558" s="2">
        <v>4.3647600000000004</v>
      </c>
      <c r="H558" s="2">
        <f>$H$5</f>
        <v>3.79</v>
      </c>
      <c r="I558" s="2">
        <f>$I$5</f>
        <v>3.8489599999999999</v>
      </c>
      <c r="J558" s="2">
        <f>ROUND(F558*G558*(H558/I558),5)</f>
        <v>3.0609600000000001</v>
      </c>
      <c r="K558" s="2">
        <v>3.10873</v>
      </c>
      <c r="L558" s="2">
        <f>IF($J558=0,$K558,IF($K558=0,$J558,IF($J558&lt;$K558,$J558,ROUND(($J558*$L$5)+($K558*$L$4),5))))</f>
        <v>3.0609600000000001</v>
      </c>
      <c r="M558" s="49">
        <f>IFERROR(E558/L558,0)</f>
        <v>0.94521653337515021</v>
      </c>
      <c r="N558" s="38">
        <f>ROUNDDOWN(M558,2)</f>
        <v>0.94</v>
      </c>
      <c r="O558" s="50">
        <v>27.07</v>
      </c>
      <c r="P558" s="51">
        <f>IF(Y558="Y",Z558,O558)</f>
        <v>27.07</v>
      </c>
      <c r="Q558" s="25"/>
      <c r="S558" s="50">
        <v>32.619999999999997</v>
      </c>
      <c r="T558" s="50">
        <v>33.71</v>
      </c>
      <c r="U558" s="49">
        <f>IFERROR((T558-S558)/S558,0)</f>
        <v>3.3415082771306052E-2</v>
      </c>
      <c r="V558" s="2" t="str">
        <f>IF(U558&lt;-0.05,"Y","N")</f>
        <v>N</v>
      </c>
      <c r="W558" s="49">
        <f>IF(T558=0,0,(O558-T558)/T558)</f>
        <v>-0.19697419163452984</v>
      </c>
      <c r="X558" s="2" t="str">
        <f>IF(W558&lt;-0.05,"Y","N")</f>
        <v>Y</v>
      </c>
      <c r="Y558" s="2" t="str">
        <f>IF(AND(V558="Y",X558="Y"),"Y","N")</f>
        <v>N</v>
      </c>
      <c r="Z558" s="51">
        <f>ROUNDUP(T558*0.95,2)</f>
        <v>32.03</v>
      </c>
      <c r="AC558" s="25"/>
      <c r="AE558" s="25"/>
    </row>
    <row r="559" spans="1:31">
      <c r="A559" s="34" t="s">
        <v>598</v>
      </c>
      <c r="B559" s="41">
        <v>6009302</v>
      </c>
      <c r="C559" s="41">
        <v>145800</v>
      </c>
      <c r="D559" s="41">
        <v>0</v>
      </c>
      <c r="E559" s="2">
        <v>3.3417599999999998</v>
      </c>
      <c r="F559" s="2">
        <f>$F$5</f>
        <v>0.71220000000000006</v>
      </c>
      <c r="G559" s="2">
        <v>3.7589100000000002</v>
      </c>
      <c r="H559" s="2">
        <f>$H$5</f>
        <v>3.79</v>
      </c>
      <c r="I559" s="2">
        <f>$I$5</f>
        <v>3.8489599999999999</v>
      </c>
      <c r="J559" s="2">
        <f>ROUND(F559*G559*(H559/I559),5)</f>
        <v>2.6360899999999998</v>
      </c>
      <c r="K559" s="2">
        <v>3.1152500000000001</v>
      </c>
      <c r="L559" s="2">
        <f>IF($J559=0,$K559,IF($K559=0,$J559,IF($J559&lt;$K559,$J559,ROUND(($J559*$L$5)+($K559*$L$4),5))))</f>
        <v>2.6360899999999998</v>
      </c>
      <c r="M559" s="49">
        <f>IFERROR(E559/L559,0)</f>
        <v>1.2676957160036266</v>
      </c>
      <c r="N559" s="38">
        <f>ROUNDDOWN(M559,2)</f>
        <v>1.26</v>
      </c>
      <c r="O559" s="50">
        <v>38.68</v>
      </c>
      <c r="P559" s="51">
        <f>IF(Y559="Y",Z559,O559)</f>
        <v>38.68</v>
      </c>
      <c r="Q559" s="25"/>
      <c r="S559" s="50">
        <v>38.68</v>
      </c>
      <c r="T559" s="50">
        <v>38.68</v>
      </c>
      <c r="U559" s="49">
        <f>IFERROR((T559-S559)/S559,0)</f>
        <v>0</v>
      </c>
      <c r="V559" s="2" t="str">
        <f>IF(U559&lt;-0.05,"Y","N")</f>
        <v>N</v>
      </c>
      <c r="W559" s="49">
        <f>IF(T559=0,0,(O559-T559)/T559)</f>
        <v>0</v>
      </c>
      <c r="X559" s="2" t="str">
        <f>IF(W559&lt;-0.05,"Y","N")</f>
        <v>N</v>
      </c>
      <c r="Y559" s="2" t="str">
        <f>IF(AND(V559="Y",X559="Y"),"Y","N")</f>
        <v>N</v>
      </c>
      <c r="Z559" s="51">
        <f>ROUNDUP(T559*0.95,2)</f>
        <v>36.75</v>
      </c>
      <c r="AC559" s="25"/>
      <c r="AE559" s="25"/>
    </row>
    <row r="560" spans="1:31">
      <c r="A560" s="34" t="s">
        <v>599</v>
      </c>
      <c r="B560" s="41">
        <v>6009328</v>
      </c>
      <c r="C560" s="41">
        <v>146016</v>
      </c>
      <c r="D560" s="41">
        <v>0</v>
      </c>
      <c r="E560" s="2">
        <v>3.9962900000000001</v>
      </c>
      <c r="F560" s="2">
        <f>$F$5</f>
        <v>0.71220000000000006</v>
      </c>
      <c r="G560" s="2">
        <v>3.8112200000000001</v>
      </c>
      <c r="H560" s="2">
        <f>$H$5</f>
        <v>3.79</v>
      </c>
      <c r="I560" s="2">
        <f>$I$5</f>
        <v>3.8489599999999999</v>
      </c>
      <c r="J560" s="2">
        <f>ROUND(F560*G560*(H560/I560),5)</f>
        <v>2.6727699999999999</v>
      </c>
      <c r="K560" s="2">
        <v>2.88984</v>
      </c>
      <c r="L560" s="2">
        <f>IF($J560=0,$K560,IF($K560=0,$J560,IF($J560&lt;$K560,$J560,ROUND(($J560*$L$5)+($K560*$L$4),5))))</f>
        <v>2.6727699999999999</v>
      </c>
      <c r="M560" s="49">
        <f>IFERROR(E560/L560,0)</f>
        <v>1.4951866415740973</v>
      </c>
      <c r="N560" s="38">
        <f>ROUNDDOWN(M560,2)</f>
        <v>1.49</v>
      </c>
      <c r="O560" s="50">
        <v>38.68</v>
      </c>
      <c r="P560" s="51">
        <f>IF(Y560="Y",Z560,O560)</f>
        <v>38.68</v>
      </c>
      <c r="Q560" s="25"/>
      <c r="S560" s="50">
        <v>36.89</v>
      </c>
      <c r="T560" s="50">
        <v>38.68</v>
      </c>
      <c r="U560" s="49">
        <f>IFERROR((T560-S560)/S560,0)</f>
        <v>4.852263486039575E-2</v>
      </c>
      <c r="V560" s="2" t="str">
        <f>IF(U560&lt;-0.05,"Y","N")</f>
        <v>N</v>
      </c>
      <c r="W560" s="49">
        <f>IF(T560=0,0,(O560-T560)/T560)</f>
        <v>0</v>
      </c>
      <c r="X560" s="2" t="str">
        <f>IF(W560&lt;-0.05,"Y","N")</f>
        <v>N</v>
      </c>
      <c r="Y560" s="2" t="str">
        <f>IF(AND(V560="Y",X560="Y"),"Y","N")</f>
        <v>N</v>
      </c>
      <c r="Z560" s="51">
        <f>ROUNDUP(T560*0.95,2)</f>
        <v>36.75</v>
      </c>
      <c r="AC560" s="25"/>
      <c r="AE560" s="25"/>
    </row>
    <row r="561" spans="1:31">
      <c r="A561" s="52" t="s">
        <v>600</v>
      </c>
      <c r="B561" s="53">
        <v>6009831</v>
      </c>
      <c r="C561" s="53">
        <v>145981</v>
      </c>
      <c r="D561" s="53">
        <v>0</v>
      </c>
      <c r="E561" s="54">
        <v>2.9927999999999999</v>
      </c>
      <c r="F561" s="54">
        <f>$F$5</f>
        <v>0.71220000000000006</v>
      </c>
      <c r="G561" s="54">
        <v>5.34185</v>
      </c>
      <c r="H561" s="54">
        <f>$H$5</f>
        <v>3.79</v>
      </c>
      <c r="I561" s="54">
        <f>$I$5</f>
        <v>3.8489599999999999</v>
      </c>
      <c r="J561" s="54">
        <f>ROUND(F561*G561*(H561/I561),5)</f>
        <v>3.7461899999999999</v>
      </c>
      <c r="K561" s="54">
        <v>2.7271899999999998</v>
      </c>
      <c r="L561" s="54">
        <f>IF($J561=0,$K561,IF($K561=0,$J561,IF($J561&lt;$K561,$J561,ROUND(($J561*$L$5)+($K561*$L$4),5))))</f>
        <v>3.7461899999999999</v>
      </c>
      <c r="M561" s="55">
        <f>IFERROR(E561/L561,0)</f>
        <v>0.7988916739407238</v>
      </c>
      <c r="N561" s="56">
        <f>ROUNDDOWN(M561,2)</f>
        <v>0.79</v>
      </c>
      <c r="O561" s="57">
        <v>15.77</v>
      </c>
      <c r="P561" s="58">
        <f>IF(Y561="Y",Z561,O561)</f>
        <v>26.970000000000002</v>
      </c>
      <c r="Q561" s="25"/>
      <c r="S561" s="57">
        <v>38.68</v>
      </c>
      <c r="T561" s="57">
        <v>28.38</v>
      </c>
      <c r="U561" s="55">
        <f>IFERROR((T561-S561)/S561,0)</f>
        <v>-0.26628748707342298</v>
      </c>
      <c r="V561" s="54" t="str">
        <f>IF(U561&lt;-0.05,"Y","N")</f>
        <v>Y</v>
      </c>
      <c r="W561" s="55">
        <f>IF(T561=0,0,(O561-T561)/T561)</f>
        <v>-0.44432699083861876</v>
      </c>
      <c r="X561" s="54" t="str">
        <f>IF(W561&lt;-0.05,"Y","N")</f>
        <v>Y</v>
      </c>
      <c r="Y561" s="54" t="str">
        <f>IF(AND(V561="Y",X561="Y"),"Y","N")</f>
        <v>Y</v>
      </c>
      <c r="Z561" s="58">
        <f>ROUNDUP(T561*0.95,2)</f>
        <v>26.970000000000002</v>
      </c>
      <c r="AC561" s="25"/>
      <c r="AE561" s="25"/>
    </row>
    <row r="562" spans="1:31">
      <c r="A562" s="42" t="s">
        <v>601</v>
      </c>
      <c r="B562" s="43">
        <v>6014831</v>
      </c>
      <c r="C562" s="43">
        <v>145983</v>
      </c>
      <c r="D562" s="43">
        <v>0</v>
      </c>
      <c r="E562" s="44">
        <v>2.8679999999999999</v>
      </c>
      <c r="F562" s="44">
        <f>$F$5</f>
        <v>0.71220000000000006</v>
      </c>
      <c r="G562" s="44">
        <v>5.5006500000000003</v>
      </c>
      <c r="H562" s="44">
        <f>$H$5</f>
        <v>3.79</v>
      </c>
      <c r="I562" s="44">
        <f>$I$5</f>
        <v>3.8489599999999999</v>
      </c>
      <c r="J562" s="44">
        <f>ROUND(F562*G562*(H562/I562),5)</f>
        <v>3.8575499999999998</v>
      </c>
      <c r="K562" s="44">
        <v>3.1691600000000002</v>
      </c>
      <c r="L562" s="44">
        <f>IF($J562=0,$K562,IF($K562=0,$J562,IF($J562&lt;$K562,$J562,ROUND(($J562*$L$5)+($K562*$L$4),5))))</f>
        <v>3.8575499999999998</v>
      </c>
      <c r="M562" s="45">
        <f>IFERROR(E562/L562,0)</f>
        <v>0.74347707741960567</v>
      </c>
      <c r="N562" s="46">
        <f>ROUNDDOWN(M562,2)</f>
        <v>0.74</v>
      </c>
      <c r="O562" s="47">
        <v>12.01</v>
      </c>
      <c r="P562" s="48">
        <f>IF(Y562="Y",Z562,O562)</f>
        <v>12.01</v>
      </c>
      <c r="Q562" s="25"/>
      <c r="S562" s="47">
        <v>20.37</v>
      </c>
      <c r="T562" s="47">
        <v>19.360000000000003</v>
      </c>
      <c r="U562" s="45">
        <f>IFERROR((T562-S562)/S562,0)</f>
        <v>-4.9582719685812369E-2</v>
      </c>
      <c r="V562" s="44" t="str">
        <f>IF(U562&lt;-0.05,"Y","N")</f>
        <v>N</v>
      </c>
      <c r="W562" s="45">
        <f>IF(T562=0,0,(O562-T562)/T562)</f>
        <v>-0.37964876033057859</v>
      </c>
      <c r="X562" s="44" t="str">
        <f>IF(W562&lt;-0.05,"Y","N")</f>
        <v>Y</v>
      </c>
      <c r="Y562" s="44" t="str">
        <f>IF(AND(V562="Y",X562="Y"),"Y","N")</f>
        <v>N</v>
      </c>
      <c r="Z562" s="48">
        <f>ROUNDUP(T562*0.95,2)</f>
        <v>18.400000000000002</v>
      </c>
      <c r="AC562" s="25"/>
      <c r="AE562" s="25"/>
    </row>
    <row r="563" spans="1:31">
      <c r="A563" s="34" t="s">
        <v>602</v>
      </c>
      <c r="B563" s="41">
        <v>6014906</v>
      </c>
      <c r="C563" s="41">
        <v>145946</v>
      </c>
      <c r="D563" s="41">
        <v>0</v>
      </c>
      <c r="E563" s="2">
        <v>3.0422899999999999</v>
      </c>
      <c r="F563" s="2">
        <f>$F$5</f>
        <v>0.71220000000000006</v>
      </c>
      <c r="G563" s="2">
        <v>4.6394099999999998</v>
      </c>
      <c r="H563" s="2">
        <f>$H$5</f>
        <v>3.79</v>
      </c>
      <c r="I563" s="2">
        <f>$I$5</f>
        <v>3.8489599999999999</v>
      </c>
      <c r="J563" s="2">
        <f>ROUND(F563*G563*(H563/I563),5)</f>
        <v>3.2535699999999999</v>
      </c>
      <c r="K563" s="2">
        <v>3.3192599999999999</v>
      </c>
      <c r="L563" s="2">
        <f>IF($J563=0,$K563,IF($K563=0,$J563,IF($J563&lt;$K563,$J563,ROUND(($J563*$L$5)+($K563*$L$4),5))))</f>
        <v>3.2535699999999999</v>
      </c>
      <c r="M563" s="49">
        <f>IFERROR(E563/L563,0)</f>
        <v>0.9350621010151926</v>
      </c>
      <c r="N563" s="38">
        <f>ROUNDDOWN(M563,2)</f>
        <v>0.93</v>
      </c>
      <c r="O563" s="50">
        <v>26.42</v>
      </c>
      <c r="P563" s="51">
        <f>IF(Y563="Y",Z563,O563)</f>
        <v>26.42</v>
      </c>
      <c r="Q563" s="25"/>
      <c r="S563" s="50">
        <v>32.07</v>
      </c>
      <c r="T563" s="50">
        <v>26.42</v>
      </c>
      <c r="U563" s="49">
        <f>IFERROR((T563-S563)/S563,0)</f>
        <v>-0.17617711256626126</v>
      </c>
      <c r="V563" s="2" t="str">
        <f>IF(U563&lt;-0.05,"Y","N")</f>
        <v>Y</v>
      </c>
      <c r="W563" s="49">
        <f>IF(T563=0,0,(O563-T563)/T563)</f>
        <v>0</v>
      </c>
      <c r="X563" s="2" t="str">
        <f>IF(W563&lt;-0.05,"Y","N")</f>
        <v>N</v>
      </c>
      <c r="Y563" s="2" t="str">
        <f>IF(AND(V563="Y",X563="Y"),"Y","N")</f>
        <v>N</v>
      </c>
      <c r="Z563" s="51">
        <f>ROUNDUP(T563*0.95,2)</f>
        <v>25.1</v>
      </c>
      <c r="AC563" s="25"/>
      <c r="AE563" s="25"/>
    </row>
    <row r="564" spans="1:31">
      <c r="A564" s="34" t="s">
        <v>603</v>
      </c>
      <c r="B564" s="41">
        <v>6014641</v>
      </c>
      <c r="C564" s="41">
        <v>145995</v>
      </c>
      <c r="D564" s="41">
        <v>0</v>
      </c>
      <c r="E564" s="2">
        <v>2.4659300000000002</v>
      </c>
      <c r="F564" s="2">
        <f>$F$5</f>
        <v>0.71220000000000006</v>
      </c>
      <c r="G564" s="2">
        <v>5.2768699999999997</v>
      </c>
      <c r="H564" s="2">
        <f>$H$5</f>
        <v>3.79</v>
      </c>
      <c r="I564" s="2">
        <f>$I$5</f>
        <v>3.8489599999999999</v>
      </c>
      <c r="J564" s="2">
        <f>ROUND(F564*G564*(H564/I564),5)</f>
        <v>3.7006199999999998</v>
      </c>
      <c r="K564" s="2">
        <v>2.91465</v>
      </c>
      <c r="L564" s="2">
        <f>IF($J564=0,$K564,IF($K564=0,$J564,IF($J564&lt;$K564,$J564,ROUND(($J564*$L$5)+($K564*$L$4),5))))</f>
        <v>3.7006199999999998</v>
      </c>
      <c r="M564" s="49">
        <f>IFERROR(E564/L564,0)</f>
        <v>0.66635590792894173</v>
      </c>
      <c r="N564" s="38">
        <f>ROUNDDOWN(M564,2)</f>
        <v>0.66</v>
      </c>
      <c r="O564" s="50">
        <v>0</v>
      </c>
      <c r="P564" s="51">
        <f>IF(Y564="Y",Z564,O564)</f>
        <v>0</v>
      </c>
      <c r="Q564" s="25"/>
      <c r="S564" s="50">
        <v>11.26</v>
      </c>
      <c r="T564" s="50">
        <v>12.76</v>
      </c>
      <c r="U564" s="49">
        <f>IFERROR((T564-S564)/S564,0)</f>
        <v>0.13321492007104796</v>
      </c>
      <c r="V564" s="2" t="str">
        <f>IF(U564&lt;-0.05,"Y","N")</f>
        <v>N</v>
      </c>
      <c r="W564" s="49">
        <f>IF(T564=0,0,(O564-T564)/T564)</f>
        <v>-1</v>
      </c>
      <c r="X564" s="2" t="str">
        <f>IF(W564&lt;-0.05,"Y","N")</f>
        <v>Y</v>
      </c>
      <c r="Y564" s="2" t="str">
        <f>IF(AND(V564="Y",X564="Y"),"Y","N")</f>
        <v>N</v>
      </c>
      <c r="Z564" s="51">
        <f>ROUNDUP(T564*0.95,2)</f>
        <v>12.129999999999999</v>
      </c>
      <c r="AC564" s="25"/>
      <c r="AE564" s="25"/>
    </row>
    <row r="565" spans="1:31">
      <c r="A565" s="34" t="s">
        <v>604</v>
      </c>
      <c r="B565" s="41">
        <v>6009401</v>
      </c>
      <c r="C565" s="41">
        <v>146034</v>
      </c>
      <c r="D565" s="41">
        <v>0</v>
      </c>
      <c r="E565" s="2">
        <v>3.60893</v>
      </c>
      <c r="F565" s="2">
        <f>$F$5</f>
        <v>0.71220000000000006</v>
      </c>
      <c r="G565" s="2">
        <v>4.85283</v>
      </c>
      <c r="H565" s="2">
        <f>$H$5</f>
        <v>3.79</v>
      </c>
      <c r="I565" s="2">
        <f>$I$5</f>
        <v>3.8489599999999999</v>
      </c>
      <c r="J565" s="2">
        <f>ROUND(F565*G565*(H565/I565),5)</f>
        <v>3.4032399999999998</v>
      </c>
      <c r="K565" s="2">
        <v>3.30837</v>
      </c>
      <c r="L565" s="2">
        <f>IF($J565=0,$K565,IF($K565=0,$J565,IF($J565&lt;$K565,$J565,ROUND(($J565*$L$5)+($K565*$L$4),5))))</f>
        <v>3.4032399999999998</v>
      </c>
      <c r="M565" s="49">
        <f>IFERROR(E565/L565,0)</f>
        <v>1.0604394635700098</v>
      </c>
      <c r="N565" s="38">
        <f>ROUNDDOWN(M565,2)</f>
        <v>1.06</v>
      </c>
      <c r="O565" s="50">
        <v>34.26</v>
      </c>
      <c r="P565" s="51">
        <f>IF(Y565="Y",Z565,O565)</f>
        <v>34.26</v>
      </c>
      <c r="Q565" s="25"/>
      <c r="S565" s="50">
        <v>27.07</v>
      </c>
      <c r="T565" s="50">
        <v>33.159999999999997</v>
      </c>
      <c r="U565" s="49">
        <f>IFERROR((T565-S565)/S565,0)</f>
        <v>0.22497229405245645</v>
      </c>
      <c r="V565" s="2" t="str">
        <f>IF(U565&lt;-0.05,"Y","N")</f>
        <v>N</v>
      </c>
      <c r="W565" s="49">
        <f>IF(T565=0,0,(O565-T565)/T565)</f>
        <v>3.3172496984318504E-2</v>
      </c>
      <c r="X565" s="2" t="str">
        <f>IF(W565&lt;-0.05,"Y","N")</f>
        <v>N</v>
      </c>
      <c r="Y565" s="2" t="str">
        <f>IF(AND(V565="Y",X565="Y"),"Y","N")</f>
        <v>N</v>
      </c>
      <c r="Z565" s="51">
        <f>ROUNDUP(T565*0.95,2)</f>
        <v>31.51</v>
      </c>
      <c r="AC565" s="25"/>
      <c r="AE565" s="25"/>
    </row>
    <row r="566" spans="1:31">
      <c r="A566" s="52" t="s">
        <v>605</v>
      </c>
      <c r="B566" s="53">
        <v>6007967</v>
      </c>
      <c r="C566" s="53">
        <v>145803</v>
      </c>
      <c r="D566" s="53">
        <v>0</v>
      </c>
      <c r="E566" s="54">
        <v>3.5381</v>
      </c>
      <c r="F566" s="54">
        <f>$F$5</f>
        <v>0.71220000000000006</v>
      </c>
      <c r="G566" s="54">
        <v>4.4145399999999997</v>
      </c>
      <c r="H566" s="54">
        <f>$H$5</f>
        <v>3.79</v>
      </c>
      <c r="I566" s="54">
        <f>$I$5</f>
        <v>3.8489599999999999</v>
      </c>
      <c r="J566" s="54">
        <f>ROUND(F566*G566*(H566/I566),5)</f>
        <v>3.0958700000000001</v>
      </c>
      <c r="K566" s="54">
        <v>3.0739000000000001</v>
      </c>
      <c r="L566" s="54">
        <f>IF($J566=0,$K566,IF($K566=0,$J566,IF($J566&lt;$K566,$J566,ROUND(($J566*$L$5)+($K566*$L$4),5))))</f>
        <v>3.0958700000000001</v>
      </c>
      <c r="M566" s="55">
        <f>IFERROR(E566/L566,0)</f>
        <v>1.142845145306489</v>
      </c>
      <c r="N566" s="56">
        <f>ROUNDDOWN(M566,2)</f>
        <v>1.1399999999999999</v>
      </c>
      <c r="O566" s="57">
        <v>37.04</v>
      </c>
      <c r="P566" s="58">
        <f>IF(Y566="Y",Z566,O566)</f>
        <v>37.04</v>
      </c>
      <c r="Q566" s="25"/>
      <c r="S566" s="57">
        <v>36.44</v>
      </c>
      <c r="T566" s="57">
        <v>32.619999999999997</v>
      </c>
      <c r="U566" s="55">
        <f>IFERROR((T566-S566)/S566,0)</f>
        <v>-0.1048298572996707</v>
      </c>
      <c r="V566" s="54" t="str">
        <f>IF(U566&lt;-0.05,"Y","N")</f>
        <v>Y</v>
      </c>
      <c r="W566" s="55">
        <f>IF(T566=0,0,(O566-T566)/T566)</f>
        <v>0.13549969343960766</v>
      </c>
      <c r="X566" s="54" t="str">
        <f>IF(W566&lt;-0.05,"Y","N")</f>
        <v>N</v>
      </c>
      <c r="Y566" s="54" t="str">
        <f>IF(AND(V566="Y",X566="Y"),"Y","N")</f>
        <v>N</v>
      </c>
      <c r="Z566" s="58">
        <f>ROUNDUP(T566*0.95,2)</f>
        <v>30.990000000000002</v>
      </c>
      <c r="AC566" s="25"/>
      <c r="AE566" s="25"/>
    </row>
    <row r="567" spans="1:31">
      <c r="A567" s="42" t="s">
        <v>606</v>
      </c>
      <c r="B567" s="43">
        <v>6001689</v>
      </c>
      <c r="C567" s="43">
        <v>145337</v>
      </c>
      <c r="D567" s="43">
        <v>0</v>
      </c>
      <c r="E567" s="44">
        <v>2.4545499999999998</v>
      </c>
      <c r="F567" s="44">
        <f>$F$5</f>
        <v>0.71220000000000006</v>
      </c>
      <c r="G567" s="44">
        <v>5.0919400000000001</v>
      </c>
      <c r="H567" s="44">
        <f>$H$5</f>
        <v>3.79</v>
      </c>
      <c r="I567" s="44">
        <f>$I$5</f>
        <v>3.8489599999999999</v>
      </c>
      <c r="J567" s="44">
        <f>ROUND(F567*G567*(H567/I567),5)</f>
        <v>3.5709300000000002</v>
      </c>
      <c r="K567" s="44">
        <v>3.0053899999999998</v>
      </c>
      <c r="L567" s="44">
        <f>IF($J567=0,$K567,IF($K567=0,$J567,IF($J567&lt;$K567,$J567,ROUND(($J567*$L$5)+($K567*$L$4),5))))</f>
        <v>3.5709300000000002</v>
      </c>
      <c r="M567" s="45">
        <f>IFERROR(E567/L567,0)</f>
        <v>0.68736995684597557</v>
      </c>
      <c r="N567" s="46">
        <f>ROUNDDOWN(M567,2)</f>
        <v>0.68</v>
      </c>
      <c r="O567" s="47">
        <v>0</v>
      </c>
      <c r="P567" s="48">
        <f>IF(Y567="Y",Z567,O567)</f>
        <v>0</v>
      </c>
      <c r="Q567" s="25"/>
      <c r="S567" s="47">
        <v>9.75</v>
      </c>
      <c r="T567" s="47">
        <v>9.75</v>
      </c>
      <c r="U567" s="45">
        <f>IFERROR((T567-S567)/S567,0)</f>
        <v>0</v>
      </c>
      <c r="V567" s="44" t="str">
        <f>IF(U567&lt;-0.05,"Y","N")</f>
        <v>N</v>
      </c>
      <c r="W567" s="45">
        <f>IF(T567=0,0,(O567-T567)/T567)</f>
        <v>-1</v>
      </c>
      <c r="X567" s="44" t="str">
        <f>IF(W567&lt;-0.05,"Y","N")</f>
        <v>Y</v>
      </c>
      <c r="Y567" s="44" t="str">
        <f>IF(AND(V567="Y",X567="Y"),"Y","N")</f>
        <v>N</v>
      </c>
      <c r="Z567" s="48">
        <f>ROUNDUP(T567*0.95,2)</f>
        <v>9.27</v>
      </c>
      <c r="AC567" s="25"/>
      <c r="AE567" s="25"/>
    </row>
    <row r="568" spans="1:31">
      <c r="A568" s="34" t="s">
        <v>607</v>
      </c>
      <c r="B568" s="41">
        <v>6014195</v>
      </c>
      <c r="C568" s="41">
        <v>145819</v>
      </c>
      <c r="D568" s="41">
        <v>0</v>
      </c>
      <c r="E568" s="2">
        <v>3.40211</v>
      </c>
      <c r="F568" s="2">
        <f>$F$5</f>
        <v>0.71220000000000006</v>
      </c>
      <c r="G568" s="2">
        <v>4.8073300000000003</v>
      </c>
      <c r="H568" s="2">
        <f>$H$5</f>
        <v>3.79</v>
      </c>
      <c r="I568" s="2">
        <f>$I$5</f>
        <v>3.8489599999999999</v>
      </c>
      <c r="J568" s="2">
        <f>ROUND(F568*G568*(H568/I568),5)</f>
        <v>3.3713299999999999</v>
      </c>
      <c r="K568" s="2">
        <v>3.3857300000000001</v>
      </c>
      <c r="L568" s="2">
        <f>IF($J568=0,$K568,IF($K568=0,$J568,IF($J568&lt;$K568,$J568,ROUND(($J568*$L$5)+($K568*$L$4),5))))</f>
        <v>3.3713299999999999</v>
      </c>
      <c r="M568" s="49">
        <f>IFERROR(E568/L568,0)</f>
        <v>1.0091299279512833</v>
      </c>
      <c r="N568" s="38">
        <f>ROUNDDOWN(M568,2)</f>
        <v>1</v>
      </c>
      <c r="O568" s="50">
        <v>30.98</v>
      </c>
      <c r="P568" s="51">
        <f>IF(Y568="Y",Z568,O568)</f>
        <v>30.98</v>
      </c>
      <c r="Q568" s="25"/>
      <c r="S568" s="50">
        <v>28.38</v>
      </c>
      <c r="T568" s="50">
        <v>33.159999999999997</v>
      </c>
      <c r="U568" s="49">
        <f>IFERROR((T568-S568)/S568,0)</f>
        <v>0.16842847075405207</v>
      </c>
      <c r="V568" s="2" t="str">
        <f>IF(U568&lt;-0.05,"Y","N")</f>
        <v>N</v>
      </c>
      <c r="W568" s="49">
        <f>IF(T568=0,0,(O568-T568)/T568)</f>
        <v>-6.574185765983101E-2</v>
      </c>
      <c r="X568" s="2" t="str">
        <f>IF(W568&lt;-0.05,"Y","N")</f>
        <v>Y</v>
      </c>
      <c r="Y568" s="2" t="str">
        <f>IF(AND(V568="Y",X568="Y"),"Y","N")</f>
        <v>N</v>
      </c>
      <c r="Z568" s="51">
        <f>ROUNDUP(T568*0.95,2)</f>
        <v>31.51</v>
      </c>
      <c r="AC568" s="25"/>
      <c r="AE568" s="25"/>
    </row>
    <row r="569" spans="1:31">
      <c r="A569" s="34" t="s">
        <v>608</v>
      </c>
      <c r="B569" s="41">
        <v>6004832</v>
      </c>
      <c r="C569" s="41">
        <v>145661</v>
      </c>
      <c r="D569" s="41">
        <v>0</v>
      </c>
      <c r="E569" s="2">
        <v>2.1153200000000001</v>
      </c>
      <c r="F569" s="2">
        <f>$F$5</f>
        <v>0.71220000000000006</v>
      </c>
      <c r="G569" s="2">
        <v>5.0914299999999999</v>
      </c>
      <c r="H569" s="2">
        <f>$H$5</f>
        <v>3.79</v>
      </c>
      <c r="I569" s="2">
        <f>$I$5</f>
        <v>3.8489599999999999</v>
      </c>
      <c r="J569" s="2">
        <f>ROUND(F569*G569*(H569/I569),5)</f>
        <v>3.57057</v>
      </c>
      <c r="K569" s="2">
        <v>2.7092200000000002</v>
      </c>
      <c r="L569" s="2">
        <f>IF($J569=0,$K569,IF($K569=0,$J569,IF($J569&lt;$K569,$J569,ROUND(($J569*$L$5)+($K569*$L$4),5))))</f>
        <v>3.57057</v>
      </c>
      <c r="M569" s="49">
        <f>IFERROR(E569/L569,0)</f>
        <v>0.59243202065776612</v>
      </c>
      <c r="N569" s="38">
        <f>ROUNDDOWN(M569,2)</f>
        <v>0.59</v>
      </c>
      <c r="O569" s="50">
        <v>0</v>
      </c>
      <c r="P569" s="51">
        <f>IF(Y569="Y",Z569,O569)</f>
        <v>0</v>
      </c>
      <c r="Q569" s="25"/>
      <c r="S569" s="50">
        <v>9</v>
      </c>
      <c r="T569" s="50">
        <v>8.5500000000000007</v>
      </c>
      <c r="U569" s="49">
        <f>IFERROR((T569-S569)/S569,0)</f>
        <v>-4.999999999999992E-2</v>
      </c>
      <c r="V569" s="2" t="str">
        <f>IF(U569&lt;-0.05,"Y","N")</f>
        <v>N</v>
      </c>
      <c r="W569" s="49">
        <f>IF(T569=0,0,(O569-T569)/T569)</f>
        <v>-1</v>
      </c>
      <c r="X569" s="2" t="str">
        <f>IF(W569&lt;-0.05,"Y","N")</f>
        <v>Y</v>
      </c>
      <c r="Y569" s="2" t="str">
        <f>IF(AND(V569="Y",X569="Y"),"Y","N")</f>
        <v>N</v>
      </c>
      <c r="Z569" s="51">
        <f>ROUNDUP(T569*0.95,2)</f>
        <v>8.129999999999999</v>
      </c>
      <c r="AC569" s="25"/>
      <c r="AE569" s="25"/>
    </row>
    <row r="570" spans="1:31">
      <c r="A570" s="34" t="s">
        <v>609</v>
      </c>
      <c r="B570" s="41">
        <v>6002265</v>
      </c>
      <c r="C570" s="41">
        <v>145718</v>
      </c>
      <c r="D570" s="41">
        <v>0</v>
      </c>
      <c r="E570" s="2">
        <v>1.0612299999999999</v>
      </c>
      <c r="F570" s="2">
        <f>$F$5</f>
        <v>0.71220000000000006</v>
      </c>
      <c r="G570" s="2">
        <v>4.3932099999999998</v>
      </c>
      <c r="H570" s="2">
        <f>$H$5</f>
        <v>3.79</v>
      </c>
      <c r="I570" s="2">
        <f>$I$5</f>
        <v>3.8489599999999999</v>
      </c>
      <c r="J570" s="2">
        <f>ROUND(F570*G570*(H570/I570),5)</f>
        <v>3.0809199999999999</v>
      </c>
      <c r="K570" s="2">
        <v>3.0486499999999999</v>
      </c>
      <c r="L570" s="2">
        <f>IF($J570=0,$K570,IF($K570=0,$J570,IF($J570&lt;$K570,$J570,ROUND(($J570*$L$5)+($K570*$L$4),5))))</f>
        <v>3.0809199999999999</v>
      </c>
      <c r="M570" s="49">
        <f>IFERROR(E570/L570,0)</f>
        <v>0.34445230645391633</v>
      </c>
      <c r="N570" s="38">
        <f>ROUNDDOWN(M570,2)</f>
        <v>0.34</v>
      </c>
      <c r="O570" s="50">
        <v>0</v>
      </c>
      <c r="P570" s="51">
        <f>IF(Y570="Y",Z570,O570)</f>
        <v>29.96</v>
      </c>
      <c r="Q570" s="25"/>
      <c r="S570" s="50">
        <v>35.35</v>
      </c>
      <c r="T570" s="50">
        <v>31.53</v>
      </c>
      <c r="U570" s="49">
        <f>IFERROR((T570-S570)/S570,0)</f>
        <v>-0.10806223479490806</v>
      </c>
      <c r="V570" s="2" t="str">
        <f>IF(U570&lt;-0.05,"Y","N")</f>
        <v>Y</v>
      </c>
      <c r="W570" s="49">
        <f>IF(T570=0,0,(O570-T570)/T570)</f>
        <v>-1</v>
      </c>
      <c r="X570" s="2" t="str">
        <f>IF(W570&lt;-0.05,"Y","N")</f>
        <v>Y</v>
      </c>
      <c r="Y570" s="2" t="str">
        <f>IF(AND(V570="Y",X570="Y"),"Y","N")</f>
        <v>Y</v>
      </c>
      <c r="Z570" s="51">
        <f>ROUNDUP(T570*0.95,2)</f>
        <v>29.96</v>
      </c>
      <c r="AC570" s="25"/>
      <c r="AE570" s="25"/>
    </row>
    <row r="571" spans="1:31">
      <c r="A571" s="52" t="s">
        <v>610</v>
      </c>
      <c r="B571" s="53">
        <v>6016554</v>
      </c>
      <c r="C571" s="53">
        <v>146143</v>
      </c>
      <c r="D571" s="53">
        <v>0</v>
      </c>
      <c r="E571" s="54">
        <v>3.1336200000000001</v>
      </c>
      <c r="F571" s="54">
        <f>$F$5</f>
        <v>0.71220000000000006</v>
      </c>
      <c r="G571" s="54">
        <v>4.9259000000000004</v>
      </c>
      <c r="H571" s="54">
        <f>$H$5</f>
        <v>3.79</v>
      </c>
      <c r="I571" s="54">
        <f>$I$5</f>
        <v>3.8489599999999999</v>
      </c>
      <c r="J571" s="54">
        <f>ROUND(F571*G571*(H571/I571),5)</f>
        <v>3.4544899999999998</v>
      </c>
      <c r="K571" s="54">
        <v>3.2634500000000002</v>
      </c>
      <c r="L571" s="54">
        <f>IF($J571=0,$K571,IF($K571=0,$J571,IF($J571&lt;$K571,$J571,ROUND(($J571*$L$5)+($K571*$L$4),5))))</f>
        <v>3.4544899999999998</v>
      </c>
      <c r="M571" s="55">
        <f>IFERROR(E571/L571,0)</f>
        <v>0.90711508790009532</v>
      </c>
      <c r="N571" s="56">
        <f>ROUNDDOWN(M571,2)</f>
        <v>0.9</v>
      </c>
      <c r="O571" s="57">
        <v>24.23</v>
      </c>
      <c r="P571" s="58">
        <f>IF(Y571="Y",Z571,O571)</f>
        <v>24.490000000000002</v>
      </c>
      <c r="Q571" s="25"/>
      <c r="S571" s="57">
        <v>32.07</v>
      </c>
      <c r="T571" s="57">
        <v>25.77</v>
      </c>
      <c r="U571" s="55">
        <f>IFERROR((T571-S571)/S571,0)</f>
        <v>-0.19644527595884007</v>
      </c>
      <c r="V571" s="54" t="str">
        <f>IF(U571&lt;-0.05,"Y","N")</f>
        <v>Y</v>
      </c>
      <c r="W571" s="55">
        <f>IF(T571=0,0,(O571-T571)/T571)</f>
        <v>-5.9759410166860656E-2</v>
      </c>
      <c r="X571" s="54" t="str">
        <f>IF(W571&lt;-0.05,"Y","N")</f>
        <v>Y</v>
      </c>
      <c r="Y571" s="54" t="str">
        <f>IF(AND(V571="Y",X571="Y"),"Y","N")</f>
        <v>Y</v>
      </c>
      <c r="Z571" s="58">
        <f>ROUNDUP(T571*0.95,2)</f>
        <v>24.490000000000002</v>
      </c>
      <c r="AC571" s="25"/>
      <c r="AE571" s="25"/>
    </row>
    <row r="572" spans="1:31">
      <c r="A572" s="42" t="s">
        <v>611</v>
      </c>
      <c r="B572" s="43">
        <v>6002463</v>
      </c>
      <c r="C572" s="43">
        <v>145372</v>
      </c>
      <c r="D572" s="43">
        <v>0</v>
      </c>
      <c r="E572" s="44">
        <v>2.9081299999999999</v>
      </c>
      <c r="F572" s="44">
        <f>$F$5</f>
        <v>0.71220000000000006</v>
      </c>
      <c r="G572" s="44">
        <v>4.9542299999999999</v>
      </c>
      <c r="H572" s="44">
        <f>$H$5</f>
        <v>3.79</v>
      </c>
      <c r="I572" s="44">
        <f>$I$5</f>
        <v>3.8489599999999999</v>
      </c>
      <c r="J572" s="44">
        <f>ROUND(F572*G572*(H572/I572),5)</f>
        <v>3.4743499999999998</v>
      </c>
      <c r="K572" s="44">
        <v>3.2988</v>
      </c>
      <c r="L572" s="44">
        <f>IF($J572=0,$K572,IF($K572=0,$J572,IF($J572&lt;$K572,$J572,ROUND(($J572*$L$5)+($K572*$L$4),5))))</f>
        <v>3.4743499999999998</v>
      </c>
      <c r="M572" s="45">
        <f>IFERROR(E572/L572,0)</f>
        <v>0.83702850892972791</v>
      </c>
      <c r="N572" s="46">
        <f>ROUNDDOWN(M572,2)</f>
        <v>0.83</v>
      </c>
      <c r="O572" s="47">
        <v>18.829999999999998</v>
      </c>
      <c r="P572" s="48">
        <f>IF(Y572="Y",Z572,O572)</f>
        <v>18.829999999999998</v>
      </c>
      <c r="Q572" s="25"/>
      <c r="S572" s="47">
        <v>16.52</v>
      </c>
      <c r="T572" s="47">
        <v>15.77</v>
      </c>
      <c r="U572" s="45">
        <f>IFERROR((T572-S572)/S572,0)</f>
        <v>-4.5399515738498791E-2</v>
      </c>
      <c r="V572" s="44" t="str">
        <f>IF(U572&lt;-0.05,"Y","N")</f>
        <v>N</v>
      </c>
      <c r="W572" s="45">
        <f>IF(T572=0,0,(O572-T572)/T572)</f>
        <v>0.19403931515535819</v>
      </c>
      <c r="X572" s="44" t="str">
        <f>IF(W572&lt;-0.05,"Y","N")</f>
        <v>N</v>
      </c>
      <c r="Y572" s="44" t="str">
        <f>IF(AND(V572="Y",X572="Y"),"Y","N")</f>
        <v>N</v>
      </c>
      <c r="Z572" s="48">
        <f>ROUNDUP(T572*0.95,2)</f>
        <v>14.99</v>
      </c>
      <c r="AC572" s="25"/>
      <c r="AE572" s="25"/>
    </row>
    <row r="573" spans="1:31">
      <c r="A573" s="34" t="s">
        <v>612</v>
      </c>
      <c r="B573" s="41">
        <v>6004733</v>
      </c>
      <c r="C573" s="41">
        <v>145510</v>
      </c>
      <c r="D573" s="41">
        <v>0</v>
      </c>
      <c r="E573" s="2">
        <v>3.3639100000000002</v>
      </c>
      <c r="F573" s="2">
        <f>$F$5</f>
        <v>0.71220000000000006</v>
      </c>
      <c r="G573" s="2">
        <v>4.7559500000000003</v>
      </c>
      <c r="H573" s="2">
        <f>$H$5</f>
        <v>3.79</v>
      </c>
      <c r="I573" s="2">
        <f>$I$5</f>
        <v>3.8489599999999999</v>
      </c>
      <c r="J573" s="2">
        <f>ROUND(F573*G573*(H573/I573),5)</f>
        <v>3.3353000000000002</v>
      </c>
      <c r="K573" s="2">
        <v>3.09287</v>
      </c>
      <c r="L573" s="2">
        <f>IF($J573=0,$K573,IF($K573=0,$J573,IF($J573&lt;$K573,$J573,ROUND(($J573*$L$5)+($K573*$L$4),5))))</f>
        <v>3.3353000000000002</v>
      </c>
      <c r="M573" s="49">
        <f>IFERROR(E573/L573,0)</f>
        <v>1.0085779390159806</v>
      </c>
      <c r="N573" s="38">
        <f>ROUNDDOWN(M573,2)</f>
        <v>1</v>
      </c>
      <c r="O573" s="50">
        <v>30.98</v>
      </c>
      <c r="P573" s="51">
        <f>IF(Y573="Y",Z573,O573)</f>
        <v>30.98</v>
      </c>
      <c r="Q573" s="25"/>
      <c r="S573" s="50">
        <v>33.71</v>
      </c>
      <c r="T573" s="50">
        <v>31.53</v>
      </c>
      <c r="U573" s="49">
        <f>IFERROR((T573-S573)/S573,0)</f>
        <v>-6.4669237614951039E-2</v>
      </c>
      <c r="V573" s="2" t="str">
        <f>IF(U573&lt;-0.05,"Y","N")</f>
        <v>Y</v>
      </c>
      <c r="W573" s="49">
        <f>IF(T573=0,0,(O573-T573)/T573)</f>
        <v>-1.7443704408499863E-2</v>
      </c>
      <c r="X573" s="2" t="str">
        <f>IF(W573&lt;-0.05,"Y","N")</f>
        <v>N</v>
      </c>
      <c r="Y573" s="2" t="str">
        <f>IF(AND(V573="Y",X573="Y"),"Y","N")</f>
        <v>N</v>
      </c>
      <c r="Z573" s="51">
        <f>ROUNDUP(T573*0.95,2)</f>
        <v>29.96</v>
      </c>
      <c r="AC573" s="25"/>
      <c r="AE573" s="25"/>
    </row>
    <row r="574" spans="1:31">
      <c r="A574" s="34" t="s">
        <v>613</v>
      </c>
      <c r="B574" s="41">
        <v>6003958</v>
      </c>
      <c r="C574" s="41">
        <v>145764</v>
      </c>
      <c r="D574" s="41">
        <v>0</v>
      </c>
      <c r="E574" s="2">
        <v>2.7920099999999999</v>
      </c>
      <c r="F574" s="2">
        <f>$F$5</f>
        <v>0.71220000000000006</v>
      </c>
      <c r="G574" s="2">
        <v>4.8927100000000001</v>
      </c>
      <c r="H574" s="2">
        <f>$H$5</f>
        <v>3.79</v>
      </c>
      <c r="I574" s="2">
        <f>$I$5</f>
        <v>3.8489599999999999</v>
      </c>
      <c r="J574" s="2">
        <f>ROUND(F574*G574*(H574/I574),5)</f>
        <v>3.4312100000000001</v>
      </c>
      <c r="K574" s="2">
        <v>3.05762</v>
      </c>
      <c r="L574" s="2">
        <f>IF($J574=0,$K574,IF($K574=0,$J574,IF($J574&lt;$K574,$J574,ROUND(($J574*$L$5)+($K574*$L$4),5))))</f>
        <v>3.4312100000000001</v>
      </c>
      <c r="M574" s="49">
        <f>IFERROR(E574/L574,0)</f>
        <v>0.81371003232095962</v>
      </c>
      <c r="N574" s="38">
        <f>ROUNDDOWN(M574,2)</f>
        <v>0.81</v>
      </c>
      <c r="O574" s="50">
        <v>17.29</v>
      </c>
      <c r="P574" s="51">
        <f>IF(Y574="Y",Z574,O574)</f>
        <v>17.29</v>
      </c>
      <c r="Q574" s="25"/>
      <c r="S574" s="50">
        <v>17.29</v>
      </c>
      <c r="T574" s="50">
        <v>21.92</v>
      </c>
      <c r="U574" s="49">
        <f>IFERROR((T574-S574)/S574,0)</f>
        <v>0.26778484673221531</v>
      </c>
      <c r="V574" s="2" t="str">
        <f>IF(U574&lt;-0.05,"Y","N")</f>
        <v>N</v>
      </c>
      <c r="W574" s="49">
        <f>IF(T574=0,0,(O574-T574)/T574)</f>
        <v>-0.21122262773722639</v>
      </c>
      <c r="X574" s="2" t="str">
        <f>IF(W574&lt;-0.05,"Y","N")</f>
        <v>Y</v>
      </c>
      <c r="Y574" s="2" t="str">
        <f>IF(AND(V574="Y",X574="Y"),"Y","N")</f>
        <v>N</v>
      </c>
      <c r="Z574" s="51">
        <f>ROUNDUP(T574*0.95,2)</f>
        <v>20.830000000000002</v>
      </c>
      <c r="AC574" s="25"/>
      <c r="AE574" s="25"/>
    </row>
    <row r="575" spans="1:31">
      <c r="A575" s="34" t="s">
        <v>614</v>
      </c>
      <c r="B575" s="41">
        <v>6002174</v>
      </c>
      <c r="C575" s="41">
        <v>145473</v>
      </c>
      <c r="D575" s="41">
        <v>0</v>
      </c>
      <c r="E575" s="2">
        <v>2.98455</v>
      </c>
      <c r="F575" s="2">
        <f>$F$5</f>
        <v>0.71220000000000006</v>
      </c>
      <c r="G575" s="2">
        <v>4.4446300000000001</v>
      </c>
      <c r="H575" s="2">
        <f>$H$5</f>
        <v>3.79</v>
      </c>
      <c r="I575" s="2">
        <f>$I$5</f>
        <v>3.8489599999999999</v>
      </c>
      <c r="J575" s="2">
        <f>ROUND(F575*G575*(H575/I575),5)</f>
        <v>3.1169799999999999</v>
      </c>
      <c r="K575" s="2">
        <v>3.1890299999999998</v>
      </c>
      <c r="L575" s="2">
        <f>IF($J575=0,$K575,IF($K575=0,$J575,IF($J575&lt;$K575,$J575,ROUND(($J575*$L$5)+($K575*$L$4),5))))</f>
        <v>3.1169799999999999</v>
      </c>
      <c r="M575" s="49">
        <f>IFERROR(E575/L575,0)</f>
        <v>0.95751336229298878</v>
      </c>
      <c r="N575" s="38">
        <f>ROUNDDOWN(M575,2)</f>
        <v>0.95</v>
      </c>
      <c r="O575" s="50">
        <v>27.72</v>
      </c>
      <c r="P575" s="51">
        <f>IF(Y575="Y",Z575,O575)</f>
        <v>27.72</v>
      </c>
      <c r="Q575" s="25"/>
      <c r="S575" s="50">
        <v>26.42</v>
      </c>
      <c r="T575" s="50">
        <v>25</v>
      </c>
      <c r="U575" s="49">
        <f>IFERROR((T575-S575)/S575,0)</f>
        <v>-5.3747161241483786E-2</v>
      </c>
      <c r="V575" s="2" t="str">
        <f>IF(U575&lt;-0.05,"Y","N")</f>
        <v>Y</v>
      </c>
      <c r="W575" s="49">
        <f>IF(T575=0,0,(O575-T575)/T575)</f>
        <v>0.10879999999999995</v>
      </c>
      <c r="X575" s="2" t="str">
        <f>IF(W575&lt;-0.05,"Y","N")</f>
        <v>N</v>
      </c>
      <c r="Y575" s="2" t="str">
        <f>IF(AND(V575="Y",X575="Y"),"Y","N")</f>
        <v>N</v>
      </c>
      <c r="Z575" s="51">
        <f>ROUNDUP(T575*0.95,2)</f>
        <v>23.75</v>
      </c>
      <c r="AC575" s="25"/>
      <c r="AE575" s="25"/>
    </row>
    <row r="576" spans="1:31">
      <c r="A576" s="52" t="s">
        <v>615</v>
      </c>
      <c r="B576" s="53">
        <v>6014823</v>
      </c>
      <c r="C576" s="53">
        <v>145977</v>
      </c>
      <c r="D576" s="53">
        <v>0</v>
      </c>
      <c r="E576" s="54">
        <v>3.1357400000000002</v>
      </c>
      <c r="F576" s="54">
        <f>$F$5</f>
        <v>0.71220000000000006</v>
      </c>
      <c r="G576" s="54">
        <v>4.5319599999999998</v>
      </c>
      <c r="H576" s="54">
        <f>$H$5</f>
        <v>3.79</v>
      </c>
      <c r="I576" s="54">
        <f>$I$5</f>
        <v>3.8489599999999999</v>
      </c>
      <c r="J576" s="54">
        <f>ROUND(F576*G576*(H576/I576),5)</f>
        <v>3.17822</v>
      </c>
      <c r="K576" s="54">
        <v>3.16364</v>
      </c>
      <c r="L576" s="54">
        <f>IF($J576=0,$K576,IF($K576=0,$J576,IF($J576&lt;$K576,$J576,ROUND(($J576*$L$5)+($K576*$L$4),5))))</f>
        <v>3.17822</v>
      </c>
      <c r="M576" s="55">
        <f>IFERROR(E576/L576,0)</f>
        <v>0.98663402785206822</v>
      </c>
      <c r="N576" s="56">
        <f>ROUNDDOWN(M576,2)</f>
        <v>0.98</v>
      </c>
      <c r="O576" s="57">
        <v>29.68</v>
      </c>
      <c r="P576" s="58">
        <f>IF(Y576="Y",Z576,O576)</f>
        <v>30.470000000000002</v>
      </c>
      <c r="Q576" s="25"/>
      <c r="S576" s="57">
        <v>34.799999999999997</v>
      </c>
      <c r="T576" s="57">
        <v>32.07</v>
      </c>
      <c r="U576" s="55">
        <f>IFERROR((T576-S576)/S576,0)</f>
        <v>-7.8448275862068886E-2</v>
      </c>
      <c r="V576" s="54" t="str">
        <f>IF(U576&lt;-0.05,"Y","N")</f>
        <v>Y</v>
      </c>
      <c r="W576" s="55">
        <f>IF(T576=0,0,(O576-T576)/T576)</f>
        <v>-7.4524477705020284E-2</v>
      </c>
      <c r="X576" s="54" t="str">
        <f>IF(W576&lt;-0.05,"Y","N")</f>
        <v>Y</v>
      </c>
      <c r="Y576" s="54" t="str">
        <f>IF(AND(V576="Y",X576="Y"),"Y","N")</f>
        <v>Y</v>
      </c>
      <c r="Z576" s="58">
        <f>ROUNDUP(T576*0.95,2)</f>
        <v>30.470000000000002</v>
      </c>
      <c r="AC576" s="25"/>
      <c r="AE576" s="25"/>
    </row>
    <row r="577" spans="1:31">
      <c r="A577" s="42" t="s">
        <v>616</v>
      </c>
      <c r="B577" s="43">
        <v>6014252</v>
      </c>
      <c r="C577" s="43">
        <v>145840</v>
      </c>
      <c r="D577" s="43">
        <v>0</v>
      </c>
      <c r="E577" s="44">
        <v>4.2821400000000001</v>
      </c>
      <c r="F577" s="44">
        <f>$F$5</f>
        <v>0.71220000000000006</v>
      </c>
      <c r="G577" s="44">
        <v>3.8690500000000001</v>
      </c>
      <c r="H577" s="44">
        <f>$H$5</f>
        <v>3.79</v>
      </c>
      <c r="I577" s="44">
        <f>$I$5</f>
        <v>3.8489599999999999</v>
      </c>
      <c r="J577" s="44">
        <f>ROUND(F577*G577*(H577/I577),5)</f>
        <v>2.71333</v>
      </c>
      <c r="K577" s="44">
        <v>3.09626</v>
      </c>
      <c r="L577" s="44">
        <f>IF($J577=0,$K577,IF($K577=0,$J577,IF($J577&lt;$K577,$J577,ROUND(($J577*$L$5)+($K577*$L$4),5))))</f>
        <v>2.71333</v>
      </c>
      <c r="M577" s="45">
        <f>IFERROR(E577/L577,0)</f>
        <v>1.5781862139879779</v>
      </c>
      <c r="N577" s="46">
        <f>ROUNDDOWN(M577,2)</f>
        <v>1.57</v>
      </c>
      <c r="O577" s="47">
        <v>38.68</v>
      </c>
      <c r="P577" s="48">
        <f>IF(Y577="Y",Z577,O577)</f>
        <v>38.68</v>
      </c>
      <c r="Q577" s="25"/>
      <c r="S577" s="47">
        <v>38.68</v>
      </c>
      <c r="T577" s="47">
        <v>38.68</v>
      </c>
      <c r="U577" s="45">
        <f>IFERROR((T577-S577)/S577,0)</f>
        <v>0</v>
      </c>
      <c r="V577" s="44" t="str">
        <f>IF(U577&lt;-0.05,"Y","N")</f>
        <v>N</v>
      </c>
      <c r="W577" s="45">
        <f>IF(T577=0,0,(O577-T577)/T577)</f>
        <v>0</v>
      </c>
      <c r="X577" s="44" t="str">
        <f>IF(W577&lt;-0.05,"Y","N")</f>
        <v>N</v>
      </c>
      <c r="Y577" s="44" t="str">
        <f>IF(AND(V577="Y",X577="Y"),"Y","N")</f>
        <v>N</v>
      </c>
      <c r="Z577" s="48">
        <f>ROUNDUP(T577*0.95,2)</f>
        <v>36.75</v>
      </c>
      <c r="AC577" s="25"/>
      <c r="AE577" s="25"/>
    </row>
    <row r="578" spans="1:31">
      <c r="A578" s="34" t="s">
        <v>617</v>
      </c>
      <c r="B578" s="41">
        <v>6009369</v>
      </c>
      <c r="C578" s="41">
        <v>145502</v>
      </c>
      <c r="D578" s="41">
        <v>0</v>
      </c>
      <c r="E578" s="2">
        <v>2.43797</v>
      </c>
      <c r="F578" s="2">
        <f>$F$5</f>
        <v>0.71220000000000006</v>
      </c>
      <c r="G578" s="2">
        <v>3.5906099999999999</v>
      </c>
      <c r="H578" s="2">
        <f>$H$5</f>
        <v>3.79</v>
      </c>
      <c r="I578" s="2">
        <f>$I$5</f>
        <v>3.8489599999999999</v>
      </c>
      <c r="J578" s="2">
        <f>ROUND(F578*G578*(H578/I578),5)</f>
        <v>2.5180600000000002</v>
      </c>
      <c r="K578" s="2">
        <v>3.2304400000000002</v>
      </c>
      <c r="L578" s="2">
        <f>IF($J578=0,$K578,IF($K578=0,$J578,IF($J578&lt;$K578,$J578,ROUND(($J578*$L$5)+($K578*$L$4),5))))</f>
        <v>2.5180600000000002</v>
      </c>
      <c r="M578" s="49">
        <f>IFERROR(E578/L578,0)</f>
        <v>0.96819376821839032</v>
      </c>
      <c r="N578" s="38">
        <f>ROUNDDOWN(M578,2)</f>
        <v>0.96</v>
      </c>
      <c r="O578" s="50">
        <v>28.38</v>
      </c>
      <c r="P578" s="51">
        <f>IF(Y578="Y",Z578,O578)</f>
        <v>28.38</v>
      </c>
      <c r="Q578" s="25"/>
      <c r="S578" s="50">
        <v>29.03</v>
      </c>
      <c r="T578" s="50">
        <v>30.33</v>
      </c>
      <c r="U578" s="49">
        <f>IFERROR((T578-S578)/S578,0)</f>
        <v>4.4781260764726043E-2</v>
      </c>
      <c r="V578" s="2" t="str">
        <f>IF(U578&lt;-0.05,"Y","N")</f>
        <v>N</v>
      </c>
      <c r="W578" s="49">
        <f>IF(T578=0,0,(O578-T578)/T578)</f>
        <v>-6.4292779426310565E-2</v>
      </c>
      <c r="X578" s="2" t="str">
        <f>IF(W578&lt;-0.05,"Y","N")</f>
        <v>Y</v>
      </c>
      <c r="Y578" s="2" t="str">
        <f>IF(AND(V578="Y",X578="Y"),"Y","N")</f>
        <v>N</v>
      </c>
      <c r="Z578" s="51">
        <f>ROUNDUP(T578*0.95,2)</f>
        <v>28.82</v>
      </c>
      <c r="AC578" s="25"/>
      <c r="AE578" s="25"/>
    </row>
    <row r="579" spans="1:31">
      <c r="A579" s="34" t="s">
        <v>618</v>
      </c>
      <c r="B579" s="41">
        <v>6005953</v>
      </c>
      <c r="C579" s="41">
        <v>146048</v>
      </c>
      <c r="D579" s="41">
        <v>0</v>
      </c>
      <c r="E579" s="2">
        <v>2.8912200000000001</v>
      </c>
      <c r="F579" s="2">
        <f>$F$5</f>
        <v>0.71220000000000006</v>
      </c>
      <c r="G579" s="2">
        <v>4.3086500000000001</v>
      </c>
      <c r="H579" s="2">
        <f>$H$5</f>
        <v>3.79</v>
      </c>
      <c r="I579" s="2">
        <f>$I$5</f>
        <v>3.8489599999999999</v>
      </c>
      <c r="J579" s="2">
        <f>ROUND(F579*G579*(H579/I579),5)</f>
        <v>3.0216099999999999</v>
      </c>
      <c r="K579" s="2">
        <v>3.21807</v>
      </c>
      <c r="L579" s="2">
        <f>IF($J579=0,$K579,IF($K579=0,$J579,IF($J579&lt;$K579,$J579,ROUND(($J579*$L$5)+($K579*$L$4),5))))</f>
        <v>3.0216099999999999</v>
      </c>
      <c r="M579" s="49">
        <f>IFERROR(E579/L579,0)</f>
        <v>0.95684750844748334</v>
      </c>
      <c r="N579" s="38">
        <f>ROUNDDOWN(M579,2)</f>
        <v>0.95</v>
      </c>
      <c r="O579" s="50">
        <v>27.72</v>
      </c>
      <c r="P579" s="51">
        <f>IF(Y579="Y",Z579,O579)</f>
        <v>27.72</v>
      </c>
      <c r="Q579" s="25"/>
      <c r="S579" s="50">
        <v>33.159999999999997</v>
      </c>
      <c r="T579" s="50">
        <v>27.72</v>
      </c>
      <c r="U579" s="49">
        <f>IFERROR((T579-S579)/S579,0)</f>
        <v>-0.16405307599517485</v>
      </c>
      <c r="V579" s="2" t="str">
        <f>IF(U579&lt;-0.05,"Y","N")</f>
        <v>Y</v>
      </c>
      <c r="W579" s="49">
        <f>IF(T579=0,0,(O579-T579)/T579)</f>
        <v>0</v>
      </c>
      <c r="X579" s="2" t="str">
        <f>IF(W579&lt;-0.05,"Y","N")</f>
        <v>N</v>
      </c>
      <c r="Y579" s="2" t="str">
        <f>IF(AND(V579="Y",X579="Y"),"Y","N")</f>
        <v>N</v>
      </c>
      <c r="Z579" s="51">
        <f>ROUNDUP(T579*0.95,2)</f>
        <v>26.34</v>
      </c>
      <c r="AC579" s="25"/>
      <c r="AE579" s="25"/>
    </row>
    <row r="580" spans="1:31">
      <c r="A580" s="34" t="s">
        <v>619</v>
      </c>
      <c r="B580" s="41">
        <v>6009377</v>
      </c>
      <c r="C580" s="41">
        <v>146159</v>
      </c>
      <c r="D580" s="41">
        <v>0</v>
      </c>
      <c r="E580" s="2">
        <v>2.7341700000000002</v>
      </c>
      <c r="F580" s="2">
        <f>$F$5</f>
        <v>0.71220000000000006</v>
      </c>
      <c r="G580" s="2">
        <v>5.2907000000000002</v>
      </c>
      <c r="H580" s="2">
        <f>$H$5</f>
        <v>3.79</v>
      </c>
      <c r="I580" s="2">
        <f>$I$5</f>
        <v>3.8489599999999999</v>
      </c>
      <c r="J580" s="2">
        <f>ROUND(F580*G580*(H580/I580),5)</f>
        <v>3.7103199999999998</v>
      </c>
      <c r="K580" s="2">
        <v>3.2442299999999999</v>
      </c>
      <c r="L580" s="2">
        <f>IF($J580=0,$K580,IF($K580=0,$J580,IF($J580&lt;$K580,$J580,ROUND(($J580*$L$5)+($K580*$L$4),5))))</f>
        <v>3.7103199999999998</v>
      </c>
      <c r="M580" s="49">
        <f>IFERROR(E580/L580,0)</f>
        <v>0.73690948489618158</v>
      </c>
      <c r="N580" s="38">
        <f>ROUNDDOWN(M580,2)</f>
        <v>0.73</v>
      </c>
      <c r="O580" s="50">
        <v>11.26</v>
      </c>
      <c r="P580" s="51">
        <f>IF(Y580="Y",Z580,O580)</f>
        <v>11.26</v>
      </c>
      <c r="Q580" s="25"/>
      <c r="S580" s="50">
        <v>18.829999999999998</v>
      </c>
      <c r="T580" s="50">
        <v>21.92</v>
      </c>
      <c r="U580" s="49">
        <f>IFERROR((T580-S580)/S580,0)</f>
        <v>0.16409984067976652</v>
      </c>
      <c r="V580" s="2" t="str">
        <f>IF(U580&lt;-0.05,"Y","N")</f>
        <v>N</v>
      </c>
      <c r="W580" s="49">
        <f>IF(T580=0,0,(O580-T580)/T580)</f>
        <v>-0.48631386861313874</v>
      </c>
      <c r="X580" s="2" t="str">
        <f>IF(W580&lt;-0.05,"Y","N")</f>
        <v>Y</v>
      </c>
      <c r="Y580" s="2" t="str">
        <f>IF(AND(V580="Y",X580="Y"),"Y","N")</f>
        <v>N</v>
      </c>
      <c r="Z580" s="51">
        <f>ROUNDUP(T580*0.95,2)</f>
        <v>20.830000000000002</v>
      </c>
      <c r="AC580" s="25"/>
      <c r="AE580" s="25"/>
    </row>
    <row r="581" spans="1:31">
      <c r="A581" s="52" t="s">
        <v>620</v>
      </c>
      <c r="B581" s="53">
        <v>6009393</v>
      </c>
      <c r="C581" s="53">
        <v>145497</v>
      </c>
      <c r="D581" s="53">
        <v>0</v>
      </c>
      <c r="E581" s="54">
        <v>2.9677500000000001</v>
      </c>
      <c r="F581" s="54">
        <f>$F$5</f>
        <v>0.71220000000000006</v>
      </c>
      <c r="G581" s="54">
        <v>4.3414700000000002</v>
      </c>
      <c r="H581" s="54">
        <f>$H$5</f>
        <v>3.79</v>
      </c>
      <c r="I581" s="54">
        <f>$I$5</f>
        <v>3.8489599999999999</v>
      </c>
      <c r="J581" s="54">
        <f>ROUND(F581*G581*(H581/I581),5)</f>
        <v>3.0446300000000002</v>
      </c>
      <c r="K581" s="54">
        <v>0</v>
      </c>
      <c r="L581" s="54">
        <f>IF($J581=0,$K581,IF($K581=0,$J581,IF($J581&lt;$K581,$J581,ROUND(($J581*$L$5)+($K581*$L$4),5))))</f>
        <v>3.0446300000000002</v>
      </c>
      <c r="M581" s="55">
        <f>IFERROR(E581/L581,0)</f>
        <v>0.97474898427723566</v>
      </c>
      <c r="N581" s="56">
        <f>ROUNDDOWN(M581,2)</f>
        <v>0.97</v>
      </c>
      <c r="O581" s="57">
        <v>29.03</v>
      </c>
      <c r="P581" s="58">
        <f>IF(Y581="Y",Z581,O581)</f>
        <v>29.03</v>
      </c>
      <c r="Q581" s="25"/>
      <c r="S581" s="57">
        <v>37.04</v>
      </c>
      <c r="T581" s="57">
        <v>27.07</v>
      </c>
      <c r="U581" s="55">
        <f>IFERROR((T581-S581)/S581,0)</f>
        <v>-0.26916846652267817</v>
      </c>
      <c r="V581" s="54" t="str">
        <f>IF(U581&lt;-0.05,"Y","N")</f>
        <v>Y</v>
      </c>
      <c r="W581" s="55">
        <f>IF(T581=0,0,(O581-T581)/T581)</f>
        <v>7.2404876246767669E-2</v>
      </c>
      <c r="X581" s="54" t="str">
        <f>IF(W581&lt;-0.05,"Y","N")</f>
        <v>N</v>
      </c>
      <c r="Y581" s="54" t="str">
        <f>IF(AND(V581="Y",X581="Y"),"Y","N")</f>
        <v>N</v>
      </c>
      <c r="Z581" s="58">
        <f>ROUNDUP(T581*0.95,2)</f>
        <v>25.720000000000002</v>
      </c>
      <c r="AC581" s="25"/>
      <c r="AE581" s="25"/>
    </row>
    <row r="582" spans="1:31">
      <c r="A582" s="42" t="s">
        <v>621</v>
      </c>
      <c r="B582" s="43">
        <v>6016984</v>
      </c>
      <c r="C582" s="43">
        <v>145460</v>
      </c>
      <c r="D582" s="43">
        <v>0</v>
      </c>
      <c r="E582" s="44">
        <v>2.7274799999999999</v>
      </c>
      <c r="F582" s="44">
        <f>$F$5</f>
        <v>0.71220000000000006</v>
      </c>
      <c r="G582" s="44">
        <v>5.1938899999999997</v>
      </c>
      <c r="H582" s="44">
        <f>$H$5</f>
        <v>3.79</v>
      </c>
      <c r="I582" s="44">
        <f>$I$5</f>
        <v>3.8489599999999999</v>
      </c>
      <c r="J582" s="44">
        <f>ROUND(F582*G582*(H582/I582),5)</f>
        <v>3.64242</v>
      </c>
      <c r="K582" s="44">
        <v>3.0693999999999999</v>
      </c>
      <c r="L582" s="44">
        <f>IF($J582=0,$K582,IF($K582=0,$J582,IF($J582&lt;$K582,$J582,ROUND(($J582*$L$5)+($K582*$L$4),5))))</f>
        <v>3.64242</v>
      </c>
      <c r="M582" s="45">
        <f>IFERROR(E582/L582,0)</f>
        <v>0.74880985718286197</v>
      </c>
      <c r="N582" s="46">
        <f>ROUNDDOWN(M582,2)</f>
        <v>0.74</v>
      </c>
      <c r="O582" s="47">
        <v>12.01</v>
      </c>
      <c r="P582" s="48">
        <f>IF(Y582="Y",Z582,O582)</f>
        <v>12.01</v>
      </c>
      <c r="Q582" s="25"/>
      <c r="S582" s="47">
        <v>17.29</v>
      </c>
      <c r="T582" s="47">
        <v>16.52</v>
      </c>
      <c r="U582" s="45">
        <f>IFERROR((T582-S582)/S582,0)</f>
        <v>-4.4534412955465563E-2</v>
      </c>
      <c r="V582" s="44" t="str">
        <f>IF(U582&lt;-0.05,"Y","N")</f>
        <v>N</v>
      </c>
      <c r="W582" s="45">
        <f>IF(T582=0,0,(O582-T582)/T582)</f>
        <v>-0.27300242130750607</v>
      </c>
      <c r="X582" s="44" t="str">
        <f>IF(W582&lt;-0.05,"Y","N")</f>
        <v>Y</v>
      </c>
      <c r="Y582" s="44" t="str">
        <f>IF(AND(V582="Y",X582="Y"),"Y","N")</f>
        <v>N</v>
      </c>
      <c r="Z582" s="48">
        <f>ROUNDUP(T582*0.95,2)</f>
        <v>15.7</v>
      </c>
      <c r="AC582" s="25"/>
      <c r="AE582" s="25"/>
    </row>
    <row r="583" spans="1:31">
      <c r="A583" s="34" t="s">
        <v>622</v>
      </c>
      <c r="B583" s="41">
        <v>6016992</v>
      </c>
      <c r="C583" s="41">
        <v>146195</v>
      </c>
      <c r="D583" s="41">
        <v>0</v>
      </c>
      <c r="E583" s="2">
        <v>3.4395199999999999</v>
      </c>
      <c r="F583" s="2">
        <f>$F$5</f>
        <v>0.71220000000000006</v>
      </c>
      <c r="G583" s="2">
        <v>5.2477499999999999</v>
      </c>
      <c r="H583" s="2">
        <f>$H$5</f>
        <v>3.79</v>
      </c>
      <c r="I583" s="2">
        <f>$I$5</f>
        <v>3.8489599999999999</v>
      </c>
      <c r="J583" s="2">
        <f>ROUND(F583*G583*(H583/I583),5)</f>
        <v>3.6802000000000001</v>
      </c>
      <c r="K583" s="2">
        <v>3.3619400000000002</v>
      </c>
      <c r="L583" s="2">
        <f>IF($J583=0,$K583,IF($K583=0,$J583,IF($J583&lt;$K583,$J583,ROUND(($J583*$L$5)+($K583*$L$4),5))))</f>
        <v>3.6802000000000001</v>
      </c>
      <c r="M583" s="49">
        <f>IFERROR(E583/L583,0)</f>
        <v>0.93460138035976303</v>
      </c>
      <c r="N583" s="38">
        <f>ROUNDDOWN(M583,2)</f>
        <v>0.93</v>
      </c>
      <c r="O583" s="50">
        <v>26.42</v>
      </c>
      <c r="P583" s="51">
        <f>IF(Y583="Y",Z583,O583)</f>
        <v>31.51</v>
      </c>
      <c r="Q583" s="25"/>
      <c r="S583" s="50">
        <v>36.44</v>
      </c>
      <c r="T583" s="50">
        <v>33.159999999999997</v>
      </c>
      <c r="U583" s="49">
        <f>IFERROR((T583-S583)/S583,0)</f>
        <v>-9.0010976948408386E-2</v>
      </c>
      <c r="V583" s="2" t="str">
        <f>IF(U583&lt;-0.05,"Y","N")</f>
        <v>Y</v>
      </c>
      <c r="W583" s="49">
        <f>IF(T583=0,0,(O583-T583)/T583)</f>
        <v>-0.20325693606755113</v>
      </c>
      <c r="X583" s="2" t="str">
        <f>IF(W583&lt;-0.05,"Y","N")</f>
        <v>Y</v>
      </c>
      <c r="Y583" s="2" t="str">
        <f>IF(AND(V583="Y",X583="Y"),"Y","N")</f>
        <v>Y</v>
      </c>
      <c r="Z583" s="51">
        <f>ROUNDUP(T583*0.95,2)</f>
        <v>31.51</v>
      </c>
      <c r="AC583" s="25"/>
      <c r="AE583" s="25"/>
    </row>
    <row r="584" spans="1:31">
      <c r="A584" s="34" t="s">
        <v>623</v>
      </c>
      <c r="B584" s="41">
        <v>6017008</v>
      </c>
      <c r="C584" s="41">
        <v>146194</v>
      </c>
      <c r="D584" s="41">
        <v>0</v>
      </c>
      <c r="E584" s="2">
        <v>4.1694699999999996</v>
      </c>
      <c r="F584" s="2">
        <f>$F$5</f>
        <v>0.71220000000000006</v>
      </c>
      <c r="G584" s="2">
        <v>5.4120999999999997</v>
      </c>
      <c r="H584" s="2">
        <f>$H$5</f>
        <v>3.79</v>
      </c>
      <c r="I584" s="2">
        <f>$I$5</f>
        <v>3.8489599999999999</v>
      </c>
      <c r="J584" s="2">
        <f>ROUND(F584*G584*(H584/I584),5)</f>
        <v>3.7954500000000002</v>
      </c>
      <c r="K584" s="2">
        <v>3.7036500000000001</v>
      </c>
      <c r="L584" s="2">
        <f>IF($J584=0,$K584,IF($K584=0,$J584,IF($J584&lt;$K584,$J584,ROUND(($J584*$L$5)+($K584*$L$4),5))))</f>
        <v>3.7954500000000002</v>
      </c>
      <c r="M584" s="49">
        <f>IFERROR(E584/L584,0)</f>
        <v>1.0985443096339036</v>
      </c>
      <c r="N584" s="38">
        <f>ROUNDDOWN(M584,2)</f>
        <v>1.0900000000000001</v>
      </c>
      <c r="O584" s="50">
        <v>35.89</v>
      </c>
      <c r="P584" s="51">
        <f>IF(Y584="Y",Z584,O584)</f>
        <v>35.89</v>
      </c>
      <c r="Q584" s="25"/>
      <c r="S584" s="50">
        <v>33.71</v>
      </c>
      <c r="T584" s="50">
        <v>34.26</v>
      </c>
      <c r="U584" s="49">
        <f>IFERROR((T584-S584)/S584,0)</f>
        <v>1.631563334322151E-2</v>
      </c>
      <c r="V584" s="2" t="str">
        <f>IF(U584&lt;-0.05,"Y","N")</f>
        <v>N</v>
      </c>
      <c r="W584" s="49">
        <f>IF(T584=0,0,(O584-T584)/T584)</f>
        <v>4.7577349678925941E-2</v>
      </c>
      <c r="X584" s="2" t="str">
        <f>IF(W584&lt;-0.05,"Y","N")</f>
        <v>N</v>
      </c>
      <c r="Y584" s="2" t="str">
        <f>IF(AND(V584="Y",X584="Y"),"Y","N")</f>
        <v>N</v>
      </c>
      <c r="Z584" s="51">
        <f>ROUNDUP(T584*0.95,2)</f>
        <v>32.549999999999997</v>
      </c>
      <c r="AC584" s="25"/>
      <c r="AE584" s="25"/>
    </row>
    <row r="585" spans="1:31">
      <c r="A585" s="34" t="s">
        <v>624</v>
      </c>
      <c r="B585" s="41">
        <v>6016968</v>
      </c>
      <c r="C585" s="41">
        <v>146192</v>
      </c>
      <c r="D585" s="41">
        <v>0</v>
      </c>
      <c r="E585" s="2">
        <v>3.9555799999999999</v>
      </c>
      <c r="F585" s="2">
        <f>$F$5</f>
        <v>0.71220000000000006</v>
      </c>
      <c r="G585" s="2">
        <v>5.0711399999999998</v>
      </c>
      <c r="H585" s="2">
        <f>$H$5</f>
        <v>3.79</v>
      </c>
      <c r="I585" s="2">
        <f>$I$5</f>
        <v>3.8489599999999999</v>
      </c>
      <c r="J585" s="2">
        <f>ROUND(F585*G585*(H585/I585),5)</f>
        <v>3.5563400000000001</v>
      </c>
      <c r="K585" s="2">
        <v>3.6152099999999998</v>
      </c>
      <c r="L585" s="2">
        <f>IF($J585=0,$K585,IF($K585=0,$J585,IF($J585&lt;$K585,$J585,ROUND(($J585*$L$5)+($K585*$L$4),5))))</f>
        <v>3.5563400000000001</v>
      </c>
      <c r="M585" s="49">
        <f>IFERROR(E585/L585,0)</f>
        <v>1.1122614823104653</v>
      </c>
      <c r="N585" s="38">
        <f>ROUNDDOWN(M585,2)</f>
        <v>1.1100000000000001</v>
      </c>
      <c r="O585" s="50">
        <v>36.590000000000003</v>
      </c>
      <c r="P585" s="51">
        <f>IF(Y585="Y",Z585,O585)</f>
        <v>36.590000000000003</v>
      </c>
      <c r="Q585" s="25"/>
      <c r="S585" s="50">
        <v>36.590000000000003</v>
      </c>
      <c r="T585" s="50">
        <v>36.89</v>
      </c>
      <c r="U585" s="49">
        <f>IFERROR((T585-S585)/S585,0)</f>
        <v>8.1989614648810358E-3</v>
      </c>
      <c r="V585" s="2" t="str">
        <f>IF(U585&lt;-0.05,"Y","N")</f>
        <v>N</v>
      </c>
      <c r="W585" s="49">
        <f>IF(T585=0,0,(O585-T585)/T585)</f>
        <v>-8.1322851721332915E-3</v>
      </c>
      <c r="X585" s="2" t="str">
        <f>IF(W585&lt;-0.05,"Y","N")</f>
        <v>N</v>
      </c>
      <c r="Y585" s="2" t="str">
        <f>IF(AND(V585="Y",X585="Y"),"Y","N")</f>
        <v>N</v>
      </c>
      <c r="Z585" s="51">
        <f>ROUNDUP(T585*0.95,2)</f>
        <v>35.049999999999997</v>
      </c>
      <c r="AC585" s="25"/>
      <c r="AE585" s="25"/>
    </row>
    <row r="586" spans="1:31">
      <c r="A586" s="52" t="s">
        <v>625</v>
      </c>
      <c r="B586" s="53">
        <v>6007330</v>
      </c>
      <c r="C586" s="53">
        <v>145275</v>
      </c>
      <c r="D586" s="53">
        <v>0</v>
      </c>
      <c r="E586" s="54">
        <v>4.05396</v>
      </c>
      <c r="F586" s="54">
        <f>$F$5</f>
        <v>0.71220000000000006</v>
      </c>
      <c r="G586" s="54">
        <v>3.9928499999999998</v>
      </c>
      <c r="H586" s="54">
        <f>$H$5</f>
        <v>3.79</v>
      </c>
      <c r="I586" s="54">
        <f>$I$5</f>
        <v>3.8489599999999999</v>
      </c>
      <c r="J586" s="54">
        <f>ROUND(F586*G586*(H586/I586),5)</f>
        <v>2.8001499999999999</v>
      </c>
      <c r="K586" s="54">
        <v>3.10019</v>
      </c>
      <c r="L586" s="54">
        <f>IF($J586=0,$K586,IF($K586=0,$J586,IF($J586&lt;$K586,$J586,ROUND(($J586*$L$5)+($K586*$L$4),5))))</f>
        <v>2.8001499999999999</v>
      </c>
      <c r="M586" s="55">
        <f>IFERROR(E586/L586,0)</f>
        <v>1.4477652982875917</v>
      </c>
      <c r="N586" s="56">
        <f>ROUNDDOWN(M586,2)</f>
        <v>1.44</v>
      </c>
      <c r="O586" s="57">
        <v>38.68</v>
      </c>
      <c r="P586" s="58">
        <f>IF(Y586="Y",Z586,O586)</f>
        <v>38.68</v>
      </c>
      <c r="Q586" s="25"/>
      <c r="S586" s="57">
        <v>38.68</v>
      </c>
      <c r="T586" s="57">
        <v>38.68</v>
      </c>
      <c r="U586" s="55">
        <f>IFERROR((T586-S586)/S586,0)</f>
        <v>0</v>
      </c>
      <c r="V586" s="54" t="str">
        <f>IF(U586&lt;-0.05,"Y","N")</f>
        <v>N</v>
      </c>
      <c r="W586" s="55">
        <f>IF(T586=0,0,(O586-T586)/T586)</f>
        <v>0</v>
      </c>
      <c r="X586" s="54" t="str">
        <f>IF(W586&lt;-0.05,"Y","N")</f>
        <v>N</v>
      </c>
      <c r="Y586" s="54" t="str">
        <f>IF(AND(V586="Y",X586="Y"),"Y","N")</f>
        <v>N</v>
      </c>
      <c r="Z586" s="58">
        <f>ROUNDUP(T586*0.95,2)</f>
        <v>36.75</v>
      </c>
      <c r="AC586" s="25"/>
      <c r="AE586" s="25"/>
    </row>
    <row r="587" spans="1:31">
      <c r="A587" s="42" t="s">
        <v>626</v>
      </c>
      <c r="B587" s="43">
        <v>6003750</v>
      </c>
      <c r="C587" s="43">
        <v>145726</v>
      </c>
      <c r="D587" s="43">
        <v>0</v>
      </c>
      <c r="E587" s="44">
        <v>2.9047100000000001</v>
      </c>
      <c r="F587" s="44">
        <f>$F$5</f>
        <v>0.71220000000000006</v>
      </c>
      <c r="G587" s="44">
        <v>5.4608800000000004</v>
      </c>
      <c r="H587" s="44">
        <f>$H$5</f>
        <v>3.79</v>
      </c>
      <c r="I587" s="44">
        <f>$I$5</f>
        <v>3.8489599999999999</v>
      </c>
      <c r="J587" s="44">
        <f>ROUND(F587*G587*(H587/I587),5)</f>
        <v>3.8296600000000001</v>
      </c>
      <c r="K587" s="44">
        <v>3.5340099999999999</v>
      </c>
      <c r="L587" s="44">
        <f>IF($J587=0,$K587,IF($K587=0,$J587,IF($J587&lt;$K587,$J587,ROUND(($J587*$L$5)+($K587*$L$4),5))))</f>
        <v>3.8296600000000001</v>
      </c>
      <c r="M587" s="45">
        <f>IFERROR(E587/L587,0)</f>
        <v>0.75847725385543363</v>
      </c>
      <c r="N587" s="46">
        <f>ROUNDDOWN(M587,2)</f>
        <v>0.75</v>
      </c>
      <c r="O587" s="47">
        <v>12.76</v>
      </c>
      <c r="P587" s="48">
        <f>IF(Y587="Y",Z587,O587)</f>
        <v>12.76</v>
      </c>
      <c r="Q587" s="25"/>
      <c r="S587" s="47">
        <v>11.26</v>
      </c>
      <c r="T587" s="47">
        <v>10.7</v>
      </c>
      <c r="U587" s="45">
        <f>IFERROR((T587-S587)/S587,0)</f>
        <v>-4.9733570159857951E-2</v>
      </c>
      <c r="V587" s="44" t="str">
        <f>IF(U587&lt;-0.05,"Y","N")</f>
        <v>N</v>
      </c>
      <c r="W587" s="45">
        <f>IF(T587=0,0,(O587-T587)/T587)</f>
        <v>0.19252336448598137</v>
      </c>
      <c r="X587" s="44" t="str">
        <f>IF(W587&lt;-0.05,"Y","N")</f>
        <v>N</v>
      </c>
      <c r="Y587" s="44" t="str">
        <f>IF(AND(V587="Y",X587="Y"),"Y","N")</f>
        <v>N</v>
      </c>
      <c r="Z587" s="48">
        <f>ROUNDUP(T587*0.95,2)</f>
        <v>10.17</v>
      </c>
      <c r="AC587" s="25"/>
      <c r="AE587" s="25"/>
    </row>
    <row r="588" spans="1:31">
      <c r="A588" s="34" t="s">
        <v>627</v>
      </c>
      <c r="B588" s="41">
        <v>6009427</v>
      </c>
      <c r="C588" s="41">
        <v>145442</v>
      </c>
      <c r="D588" s="41">
        <v>0</v>
      </c>
      <c r="E588" s="2">
        <v>2.94645</v>
      </c>
      <c r="F588" s="2">
        <f>$F$5</f>
        <v>0.71220000000000006</v>
      </c>
      <c r="G588" s="2">
        <v>4.3105399999999996</v>
      </c>
      <c r="H588" s="2">
        <f>$H$5</f>
        <v>3.79</v>
      </c>
      <c r="I588" s="2">
        <f>$I$5</f>
        <v>3.8489599999999999</v>
      </c>
      <c r="J588" s="2">
        <f>ROUND(F588*G588*(H588/I588),5)</f>
        <v>3.0229400000000002</v>
      </c>
      <c r="K588" s="2">
        <v>2.9950999999999999</v>
      </c>
      <c r="L588" s="2">
        <f>IF($J588=0,$K588,IF($K588=0,$J588,IF($J588&lt;$K588,$J588,ROUND(($J588*$L$5)+($K588*$L$4),5))))</f>
        <v>3.0229400000000002</v>
      </c>
      <c r="M588" s="49">
        <f>IFERROR(E588/L588,0)</f>
        <v>0.97469681832917621</v>
      </c>
      <c r="N588" s="38">
        <f>ROUNDDOWN(M588,2)</f>
        <v>0.97</v>
      </c>
      <c r="O588" s="50">
        <v>29.03</v>
      </c>
      <c r="P588" s="51">
        <f>IF(Y588="Y",Z588,O588)</f>
        <v>29.03</v>
      </c>
      <c r="Q588" s="25"/>
      <c r="S588" s="50">
        <v>29.68</v>
      </c>
      <c r="T588" s="50">
        <v>36.74</v>
      </c>
      <c r="U588" s="49">
        <f>IFERROR((T588-S588)/S588,0)</f>
        <v>0.23787061994609171</v>
      </c>
      <c r="V588" s="2" t="str">
        <f>IF(U588&lt;-0.05,"Y","N")</f>
        <v>N</v>
      </c>
      <c r="W588" s="49">
        <f>IF(T588=0,0,(O588-T588)/T588)</f>
        <v>-0.20985302123026675</v>
      </c>
      <c r="X588" s="2" t="str">
        <f>IF(W588&lt;-0.05,"Y","N")</f>
        <v>Y</v>
      </c>
      <c r="Y588" s="2" t="str">
        <f>IF(AND(V588="Y",X588="Y"),"Y","N")</f>
        <v>N</v>
      </c>
      <c r="Z588" s="51">
        <f>ROUNDUP(T588*0.95,2)</f>
        <v>34.909999999999997</v>
      </c>
      <c r="AC588" s="25"/>
      <c r="AE588" s="25"/>
    </row>
    <row r="589" spans="1:31">
      <c r="A589" s="34" t="s">
        <v>628</v>
      </c>
      <c r="B589" s="41">
        <v>6003263</v>
      </c>
      <c r="C589" s="41">
        <v>145795</v>
      </c>
      <c r="D589" s="41">
        <v>0</v>
      </c>
      <c r="E589" s="2">
        <v>2.5820099999999999</v>
      </c>
      <c r="F589" s="2">
        <f>$F$5</f>
        <v>0.71220000000000006</v>
      </c>
      <c r="G589" s="2">
        <v>4.2004900000000003</v>
      </c>
      <c r="H589" s="2">
        <f>$H$5</f>
        <v>3.79</v>
      </c>
      <c r="I589" s="2">
        <f>$I$5</f>
        <v>3.8489599999999999</v>
      </c>
      <c r="J589" s="2">
        <f>ROUND(F589*G589*(H589/I589),5)</f>
        <v>2.9457599999999999</v>
      </c>
      <c r="K589" s="2">
        <v>3.2862200000000001</v>
      </c>
      <c r="L589" s="2">
        <f>IF($J589=0,$K589,IF($K589=0,$J589,IF($J589&lt;$K589,$J589,ROUND(($J589*$L$5)+($K589*$L$4),5))))</f>
        <v>2.9457599999999999</v>
      </c>
      <c r="M589" s="49">
        <f>IFERROR(E589/L589,0)</f>
        <v>0.87651743522893921</v>
      </c>
      <c r="N589" s="38">
        <f>ROUNDDOWN(M589,2)</f>
        <v>0.87</v>
      </c>
      <c r="O589" s="50">
        <v>21.92</v>
      </c>
      <c r="P589" s="51">
        <f>IF(Y589="Y",Z589,O589)</f>
        <v>21.92</v>
      </c>
      <c r="Q589" s="25"/>
      <c r="S589" s="50">
        <v>25.77</v>
      </c>
      <c r="T589" s="50">
        <v>27.07</v>
      </c>
      <c r="U589" s="49">
        <f>IFERROR((T589-S589)/S589,0)</f>
        <v>5.0446255335661654E-2</v>
      </c>
      <c r="V589" s="2" t="str">
        <f>IF(U589&lt;-0.05,"Y","N")</f>
        <v>N</v>
      </c>
      <c r="W589" s="49">
        <f>IF(T589=0,0,(O589-T589)/T589)</f>
        <v>-0.19024750646472105</v>
      </c>
      <c r="X589" s="2" t="str">
        <f>IF(W589&lt;-0.05,"Y","N")</f>
        <v>Y</v>
      </c>
      <c r="Y589" s="2" t="str">
        <f>IF(AND(V589="Y",X589="Y"),"Y","N")</f>
        <v>N</v>
      </c>
      <c r="Z589" s="51">
        <f>ROUNDUP(T589*0.95,2)</f>
        <v>25.720000000000002</v>
      </c>
      <c r="AC589" s="25"/>
      <c r="AE589" s="25"/>
    </row>
    <row r="590" spans="1:31">
      <c r="A590" s="34" t="s">
        <v>629</v>
      </c>
      <c r="B590" s="41">
        <v>6009443</v>
      </c>
      <c r="C590" s="41">
        <v>145879</v>
      </c>
      <c r="D590" s="41">
        <v>0</v>
      </c>
      <c r="E590" s="2">
        <v>3.2116199999999999</v>
      </c>
      <c r="F590" s="2">
        <f>$F$5</f>
        <v>0.71220000000000006</v>
      </c>
      <c r="G590" s="2">
        <v>5.5090399999999997</v>
      </c>
      <c r="H590" s="2">
        <f>$H$5</f>
        <v>3.79</v>
      </c>
      <c r="I590" s="2">
        <f>$I$5</f>
        <v>3.8489599999999999</v>
      </c>
      <c r="J590" s="2">
        <f>ROUND(F590*G590*(H590/I590),5)</f>
        <v>3.8634400000000002</v>
      </c>
      <c r="K590" s="2">
        <v>3.6827100000000002</v>
      </c>
      <c r="L590" s="2">
        <f>IF($J590=0,$K590,IF($K590=0,$J590,IF($J590&lt;$K590,$J590,ROUND(($J590*$L$5)+($K590*$L$4),5))))</f>
        <v>3.8634400000000002</v>
      </c>
      <c r="M590" s="49">
        <f>IFERROR(E590/L590,0)</f>
        <v>0.8312850723707369</v>
      </c>
      <c r="N590" s="38">
        <f>ROUNDDOWN(M590,2)</f>
        <v>0.83</v>
      </c>
      <c r="O590" s="50">
        <v>18.829999999999998</v>
      </c>
      <c r="P590" s="51">
        <f>IF(Y590="Y",Z590,O590)</f>
        <v>18.829999999999998</v>
      </c>
      <c r="Q590" s="25"/>
      <c r="S590" s="50">
        <v>23.46</v>
      </c>
      <c r="T590" s="50">
        <v>22.290000000000003</v>
      </c>
      <c r="U590" s="49">
        <f>IFERROR((T590-S590)/S590,0)</f>
        <v>-4.9872122762148259E-2</v>
      </c>
      <c r="V590" s="2" t="str">
        <f>IF(U590&lt;-0.05,"Y","N")</f>
        <v>N</v>
      </c>
      <c r="W590" s="49">
        <f>IF(T590=0,0,(O590-T590)/T590)</f>
        <v>-0.15522655899506524</v>
      </c>
      <c r="X590" s="2" t="str">
        <f>IF(W590&lt;-0.05,"Y","N")</f>
        <v>Y</v>
      </c>
      <c r="Y590" s="2" t="str">
        <f>IF(AND(V590="Y",X590="Y"),"Y","N")</f>
        <v>N</v>
      </c>
      <c r="Z590" s="51">
        <f>ROUNDUP(T590*0.95,2)</f>
        <v>21.180000000000003</v>
      </c>
      <c r="AC590" s="25"/>
      <c r="AE590" s="25"/>
    </row>
    <row r="591" spans="1:31">
      <c r="A591" s="52" t="s">
        <v>630</v>
      </c>
      <c r="B591" s="53">
        <v>6002588</v>
      </c>
      <c r="C591" s="53">
        <v>146086</v>
      </c>
      <c r="D591" s="53">
        <v>0</v>
      </c>
      <c r="E591" s="54">
        <v>3.4617300000000002</v>
      </c>
      <c r="F591" s="54">
        <f>$F$5</f>
        <v>0.71220000000000006</v>
      </c>
      <c r="G591" s="54">
        <v>4.4964500000000003</v>
      </c>
      <c r="H591" s="54">
        <f>$H$5</f>
        <v>3.79</v>
      </c>
      <c r="I591" s="54">
        <f>$I$5</f>
        <v>3.8489599999999999</v>
      </c>
      <c r="J591" s="54">
        <f>ROUND(F591*G591*(H591/I591),5)</f>
        <v>3.1533199999999999</v>
      </c>
      <c r="K591" s="54">
        <v>2.7446999999999999</v>
      </c>
      <c r="L591" s="54">
        <f>IF($J591=0,$K591,IF($K591=0,$J591,IF($J591&lt;$K591,$J591,ROUND(($J591*$L$5)+($K591*$L$4),5))))</f>
        <v>3.1533199999999999</v>
      </c>
      <c r="M591" s="55">
        <f>IFERROR(E591/L591,0)</f>
        <v>1.0978048532974771</v>
      </c>
      <c r="N591" s="56">
        <f>ROUNDDOWN(M591,2)</f>
        <v>1.0900000000000001</v>
      </c>
      <c r="O591" s="57">
        <v>35.89</v>
      </c>
      <c r="P591" s="58">
        <f>IF(Y591="Y",Z591,O591)</f>
        <v>35.89</v>
      </c>
      <c r="Q591" s="25"/>
      <c r="S591" s="57">
        <v>38.68</v>
      </c>
      <c r="T591" s="57">
        <v>38.68</v>
      </c>
      <c r="U591" s="55">
        <f>IFERROR((T591-S591)/S591,0)</f>
        <v>0</v>
      </c>
      <c r="V591" s="54" t="str">
        <f>IF(U591&lt;-0.05,"Y","N")</f>
        <v>N</v>
      </c>
      <c r="W591" s="55">
        <f>IF(T591=0,0,(O591-T591)/T591)</f>
        <v>-7.2130299896587369E-2</v>
      </c>
      <c r="X591" s="54" t="str">
        <f>IF(W591&lt;-0.05,"Y","N")</f>
        <v>Y</v>
      </c>
      <c r="Y591" s="54" t="str">
        <f>IF(AND(V591="Y",X591="Y"),"Y","N")</f>
        <v>N</v>
      </c>
      <c r="Z591" s="58">
        <f>ROUNDUP(T591*0.95,2)</f>
        <v>36.75</v>
      </c>
      <c r="AC591" s="25"/>
      <c r="AE591" s="25"/>
    </row>
    <row r="592" spans="1:31">
      <c r="A592" s="42" t="s">
        <v>631</v>
      </c>
      <c r="B592" s="43">
        <v>6004188</v>
      </c>
      <c r="C592" s="43">
        <v>145466</v>
      </c>
      <c r="D592" s="43">
        <v>0</v>
      </c>
      <c r="E592" s="44">
        <v>3.6934399999999998</v>
      </c>
      <c r="F592" s="44">
        <f>$F$5</f>
        <v>0.71220000000000006</v>
      </c>
      <c r="G592" s="44">
        <v>4.5219800000000001</v>
      </c>
      <c r="H592" s="44">
        <f>$H$5</f>
        <v>3.79</v>
      </c>
      <c r="I592" s="44">
        <f>$I$5</f>
        <v>3.8489599999999999</v>
      </c>
      <c r="J592" s="44">
        <f>ROUND(F592*G592*(H592/I592),5)</f>
        <v>3.1712199999999999</v>
      </c>
      <c r="K592" s="44">
        <v>3.10229</v>
      </c>
      <c r="L592" s="44">
        <f>IF($J592=0,$K592,IF($K592=0,$J592,IF($J592&lt;$K592,$J592,ROUND(($J592*$L$5)+($K592*$L$4),5))))</f>
        <v>3.1712199999999999</v>
      </c>
      <c r="M592" s="45">
        <f>IFERROR(E592/L592,0)</f>
        <v>1.164674793927889</v>
      </c>
      <c r="N592" s="46">
        <f>ROUNDDOWN(M592,2)</f>
        <v>1.1599999999999999</v>
      </c>
      <c r="O592" s="47">
        <v>37.340000000000003</v>
      </c>
      <c r="P592" s="48">
        <f>IF(Y592="Y",Z592,O592)</f>
        <v>37.340000000000003</v>
      </c>
      <c r="Q592" s="25"/>
      <c r="S592" s="47">
        <v>38.68</v>
      </c>
      <c r="T592" s="47">
        <v>38.68</v>
      </c>
      <c r="U592" s="45">
        <f>IFERROR((T592-S592)/S592,0)</f>
        <v>0</v>
      </c>
      <c r="V592" s="44" t="str">
        <f>IF(U592&lt;-0.05,"Y","N")</f>
        <v>N</v>
      </c>
      <c r="W592" s="45">
        <f>IF(T592=0,0,(O592-T592)/T592)</f>
        <v>-3.464322647362969E-2</v>
      </c>
      <c r="X592" s="44" t="str">
        <f>IF(W592&lt;-0.05,"Y","N")</f>
        <v>N</v>
      </c>
      <c r="Y592" s="44" t="str">
        <f>IF(AND(V592="Y",X592="Y"),"Y","N")</f>
        <v>N</v>
      </c>
      <c r="Z592" s="48">
        <f>ROUNDUP(T592*0.95,2)</f>
        <v>36.75</v>
      </c>
      <c r="AC592" s="25"/>
      <c r="AE592" s="25"/>
    </row>
    <row r="593" spans="1:31">
      <c r="A593" s="34" t="s">
        <v>632</v>
      </c>
      <c r="B593" s="41">
        <v>6009484</v>
      </c>
      <c r="C593" s="41">
        <v>146070</v>
      </c>
      <c r="D593" s="41">
        <v>0</v>
      </c>
      <c r="E593" s="2">
        <v>3.8581599999999998</v>
      </c>
      <c r="F593" s="2">
        <f>$F$5</f>
        <v>0.71220000000000006</v>
      </c>
      <c r="G593" s="2">
        <v>3.3490500000000001</v>
      </c>
      <c r="H593" s="2">
        <f>$H$5</f>
        <v>3.79</v>
      </c>
      <c r="I593" s="2">
        <f>$I$5</f>
        <v>3.8489599999999999</v>
      </c>
      <c r="J593" s="2">
        <f>ROUND(F593*G593*(H593/I593),5)</f>
        <v>2.3486600000000002</v>
      </c>
      <c r="K593" s="2">
        <v>2.8964099999999999</v>
      </c>
      <c r="L593" s="2">
        <f>IF($J593=0,$K593,IF($K593=0,$J593,IF($J593&lt;$K593,$J593,ROUND(($J593*$L$5)+($K593*$L$4),5))))</f>
        <v>2.3486600000000002</v>
      </c>
      <c r="M593" s="49">
        <f>IFERROR(E593/L593,0)</f>
        <v>1.6427069052140366</v>
      </c>
      <c r="N593" s="38">
        <f>ROUNDDOWN(M593,2)</f>
        <v>1.64</v>
      </c>
      <c r="O593" s="50">
        <v>38.68</v>
      </c>
      <c r="P593" s="51">
        <f>IF(Y593="Y",Z593,O593)</f>
        <v>38.68</v>
      </c>
      <c r="Q593" s="25"/>
      <c r="S593" s="50">
        <v>38.68</v>
      </c>
      <c r="T593" s="50">
        <v>38.68</v>
      </c>
      <c r="U593" s="49">
        <f>IFERROR((T593-S593)/S593,0)</f>
        <v>0</v>
      </c>
      <c r="V593" s="2" t="str">
        <f>IF(U593&lt;-0.05,"Y","N")</f>
        <v>N</v>
      </c>
      <c r="W593" s="49">
        <f>IF(T593=0,0,(O593-T593)/T593)</f>
        <v>0</v>
      </c>
      <c r="X593" s="2" t="str">
        <f>IF(W593&lt;-0.05,"Y","N")</f>
        <v>N</v>
      </c>
      <c r="Y593" s="2" t="str">
        <f>IF(AND(V593="Y",X593="Y"),"Y","N")</f>
        <v>N</v>
      </c>
      <c r="Z593" s="51">
        <f>ROUNDUP(T593*0.95,2)</f>
        <v>36.75</v>
      </c>
      <c r="AC593" s="25"/>
      <c r="AE593" s="25"/>
    </row>
    <row r="594" spans="1:31">
      <c r="A594" s="34" t="s">
        <v>633</v>
      </c>
      <c r="B594" s="41">
        <v>6002711</v>
      </c>
      <c r="C594" s="41">
        <v>145985</v>
      </c>
      <c r="D594" s="41">
        <v>0</v>
      </c>
      <c r="E594" s="2">
        <v>2.7417400000000001</v>
      </c>
      <c r="F594" s="2">
        <f>$F$5</f>
        <v>0.71220000000000006</v>
      </c>
      <c r="G594" s="2">
        <v>5.0391199999999996</v>
      </c>
      <c r="H594" s="2">
        <f>$H$5</f>
        <v>3.79</v>
      </c>
      <c r="I594" s="2">
        <f>$I$5</f>
        <v>3.8489599999999999</v>
      </c>
      <c r="J594" s="2">
        <f>ROUND(F594*G594*(H594/I594),5)</f>
        <v>3.53389</v>
      </c>
      <c r="K594" s="2">
        <v>3.2349600000000001</v>
      </c>
      <c r="L594" s="2">
        <f>IF($J594=0,$K594,IF($K594=0,$J594,IF($J594&lt;$K594,$J594,ROUND(($J594*$L$5)+($K594*$L$4),5))))</f>
        <v>3.53389</v>
      </c>
      <c r="M594" s="49">
        <f>IFERROR(E594/L594,0)</f>
        <v>0.77584191924479828</v>
      </c>
      <c r="N594" s="38">
        <f>ROUNDDOWN(M594,2)</f>
        <v>0.77</v>
      </c>
      <c r="O594" s="50">
        <v>14.26</v>
      </c>
      <c r="P594" s="51">
        <f>IF(Y594="Y",Z594,O594)</f>
        <v>14.26</v>
      </c>
      <c r="Q594" s="25"/>
      <c r="S594" s="50">
        <v>9.75</v>
      </c>
      <c r="T594" s="50">
        <v>9.27</v>
      </c>
      <c r="U594" s="49">
        <f>IFERROR((T594-S594)/S594,0)</f>
        <v>-4.9230769230769272E-2</v>
      </c>
      <c r="V594" s="2" t="str">
        <f>IF(U594&lt;-0.05,"Y","N")</f>
        <v>N</v>
      </c>
      <c r="W594" s="49">
        <f>IF(T594=0,0,(O594-T594)/T594)</f>
        <v>0.53829557713052867</v>
      </c>
      <c r="X594" s="2" t="str">
        <f>IF(W594&lt;-0.05,"Y","N")</f>
        <v>N</v>
      </c>
      <c r="Y594" s="2" t="str">
        <f>IF(AND(V594="Y",X594="Y"),"Y","N")</f>
        <v>N</v>
      </c>
      <c r="Z594" s="51">
        <f>ROUNDUP(T594*0.95,2)</f>
        <v>8.81</v>
      </c>
      <c r="AC594" s="25"/>
      <c r="AE594" s="25"/>
    </row>
    <row r="595" spans="1:31">
      <c r="A595" s="42" t="s">
        <v>634</v>
      </c>
      <c r="B595" s="43">
        <v>6012165</v>
      </c>
      <c r="C595" s="43">
        <v>145647</v>
      </c>
      <c r="D595" s="43">
        <v>0</v>
      </c>
      <c r="E595" s="44">
        <v>3.1096599999999999</v>
      </c>
      <c r="F595" s="44">
        <f>$F$5</f>
        <v>0.71220000000000006</v>
      </c>
      <c r="G595" s="44">
        <v>4.5514599999999996</v>
      </c>
      <c r="H595" s="44">
        <f>$H$5</f>
        <v>3.79</v>
      </c>
      <c r="I595" s="44">
        <f>$I$5</f>
        <v>3.8489599999999999</v>
      </c>
      <c r="J595" s="44">
        <f>ROUND(F595*G595*(H595/I595),5)</f>
        <v>3.1918899999999999</v>
      </c>
      <c r="K595" s="44">
        <v>3.1812200000000002</v>
      </c>
      <c r="L595" s="44">
        <f>IF($J595=0,$K595,IF($K595=0,$J595,IF($J595&lt;$K595,$J595,ROUND(($J595*$L$5)+($K595*$L$4),5))))</f>
        <v>3.1918899999999999</v>
      </c>
      <c r="M595" s="45">
        <f>IFERROR(E595/L595,0)</f>
        <v>0.97423783401057051</v>
      </c>
      <c r="N595" s="46">
        <f>ROUNDDOWN(M595,2)</f>
        <v>0.97</v>
      </c>
      <c r="O595" s="47">
        <v>29.03</v>
      </c>
      <c r="P595" s="48">
        <f>IF(Y595="Y",Z595,O595)</f>
        <v>29.03</v>
      </c>
      <c r="Q595" s="25"/>
      <c r="S595" s="47">
        <v>33.159999999999997</v>
      </c>
      <c r="T595" s="47">
        <v>27.72</v>
      </c>
      <c r="U595" s="45">
        <f>IFERROR((T595-S595)/S595,0)</f>
        <v>-0.16405307599517485</v>
      </c>
      <c r="V595" s="44" t="str">
        <f>IF(U595&lt;-0.05,"Y","N")</f>
        <v>Y</v>
      </c>
      <c r="W595" s="45">
        <f>IF(T595=0,0,(O595-T595)/T595)</f>
        <v>4.725829725829734E-2</v>
      </c>
      <c r="X595" s="44" t="str">
        <f>IF(W595&lt;-0.05,"Y","N")</f>
        <v>N</v>
      </c>
      <c r="Y595" s="44" t="str">
        <f>IF(AND(V595="Y",X595="Y"),"Y","N")</f>
        <v>N</v>
      </c>
      <c r="Z595" s="48">
        <f>ROUNDUP(T595*0.95,2)</f>
        <v>26.34</v>
      </c>
      <c r="AC595" s="25"/>
      <c r="AE595" s="25"/>
    </row>
    <row r="596" spans="1:31">
      <c r="A596" s="34" t="s">
        <v>635</v>
      </c>
      <c r="B596" s="41">
        <v>6006134</v>
      </c>
      <c r="C596" s="41">
        <v>145881</v>
      </c>
      <c r="D596" s="41">
        <v>0</v>
      </c>
      <c r="E596" s="2">
        <v>2.8228599999999999</v>
      </c>
      <c r="F596" s="2">
        <f>$F$5</f>
        <v>0.71220000000000006</v>
      </c>
      <c r="G596" s="2">
        <v>4.96915</v>
      </c>
      <c r="H596" s="2">
        <f>$H$5</f>
        <v>3.79</v>
      </c>
      <c r="I596" s="2">
        <f>$I$5</f>
        <v>3.8489599999999999</v>
      </c>
      <c r="J596" s="2">
        <f>ROUND(F596*G596*(H596/I596),5)</f>
        <v>3.48482</v>
      </c>
      <c r="K596" s="2">
        <v>3.0870000000000002</v>
      </c>
      <c r="L596" s="2">
        <f>IF($J596=0,$K596,IF($K596=0,$J596,IF($J596&lt;$K596,$J596,ROUND(($J596*$L$5)+($K596*$L$4),5))))</f>
        <v>3.48482</v>
      </c>
      <c r="M596" s="49">
        <f>IFERROR(E596/L596,0)</f>
        <v>0.81004470819152785</v>
      </c>
      <c r="N596" s="38">
        <f>ROUNDDOWN(M596,2)</f>
        <v>0.81</v>
      </c>
      <c r="O596" s="50">
        <v>17.29</v>
      </c>
      <c r="P596" s="51">
        <f>IF(Y596="Y",Z596,O596)</f>
        <v>17.29</v>
      </c>
      <c r="Q596" s="25"/>
      <c r="S596" s="50">
        <v>26.42</v>
      </c>
      <c r="T596" s="50">
        <v>18.059999999999999</v>
      </c>
      <c r="U596" s="49">
        <f>IFERROR((T596-S596)/S596,0)</f>
        <v>-0.31642694928084791</v>
      </c>
      <c r="V596" s="2" t="str">
        <f>IF(U596&lt;-0.05,"Y","N")</f>
        <v>Y</v>
      </c>
      <c r="W596" s="49">
        <f>IF(T596=0,0,(O596-T596)/T596)</f>
        <v>-4.2635658914728661E-2</v>
      </c>
      <c r="X596" s="2" t="str">
        <f>IF(W596&lt;-0.05,"Y","N")</f>
        <v>N</v>
      </c>
      <c r="Y596" s="2" t="str">
        <f>IF(AND(V596="Y",X596="Y"),"Y","N")</f>
        <v>N</v>
      </c>
      <c r="Z596" s="51">
        <f>ROUNDUP(T596*0.95,2)</f>
        <v>17.16</v>
      </c>
      <c r="AC596" s="25"/>
      <c r="AE596" s="25"/>
    </row>
    <row r="597" spans="1:31">
      <c r="A597" s="34" t="s">
        <v>636</v>
      </c>
      <c r="B597" s="41">
        <v>6009260</v>
      </c>
      <c r="C597" s="41">
        <v>145903</v>
      </c>
      <c r="D597" s="41">
        <v>0</v>
      </c>
      <c r="E597" s="2">
        <v>2.9553799999999999</v>
      </c>
      <c r="F597" s="2">
        <f>$F$5</f>
        <v>0.71220000000000006</v>
      </c>
      <c r="G597" s="2">
        <v>4.3625299999999996</v>
      </c>
      <c r="H597" s="2">
        <f>$H$5</f>
        <v>3.79</v>
      </c>
      <c r="I597" s="2">
        <f>$I$5</f>
        <v>3.8489599999999999</v>
      </c>
      <c r="J597" s="2">
        <f>ROUND(F597*G597*(H597/I597),5)</f>
        <v>3.0594000000000001</v>
      </c>
      <c r="K597" s="2">
        <v>3.04338</v>
      </c>
      <c r="L597" s="2">
        <f>IF($J597=0,$K597,IF($K597=0,$J597,IF($J597&lt;$K597,$J597,ROUND(($J597*$L$5)+($K597*$L$4),5))))</f>
        <v>3.0594000000000001</v>
      </c>
      <c r="M597" s="49">
        <f>IFERROR(E597/L597,0)</f>
        <v>0.96599986925540948</v>
      </c>
      <c r="N597" s="38">
        <f>ROUNDDOWN(M597,2)</f>
        <v>0.96</v>
      </c>
      <c r="O597" s="50">
        <v>28.38</v>
      </c>
      <c r="P597" s="51">
        <f>IF(Y597="Y",Z597,O597)</f>
        <v>28.38</v>
      </c>
      <c r="Q597" s="25"/>
      <c r="S597" s="50">
        <v>38.68</v>
      </c>
      <c r="T597" s="50">
        <v>38.229999999999997</v>
      </c>
      <c r="U597" s="49">
        <f>IFERROR((T597-S597)/S597,0)</f>
        <v>-1.1633919338159328E-2</v>
      </c>
      <c r="V597" s="2" t="str">
        <f>IF(U597&lt;-0.05,"Y","N")</f>
        <v>N</v>
      </c>
      <c r="W597" s="49">
        <f>IF(T597=0,0,(O597-T597)/T597)</f>
        <v>-0.25765105937745225</v>
      </c>
      <c r="X597" s="2" t="str">
        <f>IF(W597&lt;-0.05,"Y","N")</f>
        <v>Y</v>
      </c>
      <c r="Y597" s="2" t="str">
        <f>IF(AND(V597="Y",X597="Y"),"Y","N")</f>
        <v>N</v>
      </c>
      <c r="Z597" s="51">
        <f>ROUNDUP(T597*0.95,2)</f>
        <v>36.32</v>
      </c>
      <c r="AC597" s="25"/>
      <c r="AE597" s="25"/>
    </row>
    <row r="598" spans="1:31">
      <c r="A598" s="34" t="s">
        <v>637</v>
      </c>
      <c r="B598" s="41">
        <v>6007934</v>
      </c>
      <c r="C598" s="41">
        <v>145779</v>
      </c>
      <c r="D598" s="41">
        <v>0</v>
      </c>
      <c r="E598" s="2">
        <v>3.46698</v>
      </c>
      <c r="F598" s="2">
        <f>$F$5</f>
        <v>0.71220000000000006</v>
      </c>
      <c r="G598" s="2">
        <v>4.6582600000000003</v>
      </c>
      <c r="H598" s="2">
        <f>$H$5</f>
        <v>3.79</v>
      </c>
      <c r="I598" s="2">
        <f>$I$5</f>
        <v>3.8489599999999999</v>
      </c>
      <c r="J598" s="2">
        <f>ROUND(F598*G598*(H598/I598),5)</f>
        <v>3.2667899999999999</v>
      </c>
      <c r="K598" s="2">
        <v>3.3899499999999998</v>
      </c>
      <c r="L598" s="2">
        <f>IF($J598=0,$K598,IF($K598=0,$J598,IF($J598&lt;$K598,$J598,ROUND(($J598*$L$5)+($K598*$L$4),5))))</f>
        <v>3.2667899999999999</v>
      </c>
      <c r="M598" s="49">
        <f>IFERROR(E598/L598,0)</f>
        <v>1.0612803394157568</v>
      </c>
      <c r="N598" s="38">
        <f>ROUNDDOWN(M598,2)</f>
        <v>1.06</v>
      </c>
      <c r="O598" s="50">
        <v>34.26</v>
      </c>
      <c r="P598" s="51">
        <f>IF(Y598="Y",Z598,O598)</f>
        <v>34.26</v>
      </c>
      <c r="Q598" s="25"/>
      <c r="S598" s="50">
        <v>36.590000000000003</v>
      </c>
      <c r="T598" s="50">
        <v>34.799999999999997</v>
      </c>
      <c r="U598" s="49">
        <f>IFERROR((T598-S598)/S598,0)</f>
        <v>-4.8920470073790821E-2</v>
      </c>
      <c r="V598" s="2" t="str">
        <f>IF(U598&lt;-0.05,"Y","N")</f>
        <v>N</v>
      </c>
      <c r="W598" s="49">
        <f>IF(T598=0,0,(O598-T598)/T598)</f>
        <v>-1.5517241379310322E-2</v>
      </c>
      <c r="X598" s="2" t="str">
        <f>IF(W598&lt;-0.05,"Y","N")</f>
        <v>N</v>
      </c>
      <c r="Y598" s="2" t="str">
        <f>IF(AND(V598="Y",X598="Y"),"Y","N")</f>
        <v>N</v>
      </c>
      <c r="Z598" s="51">
        <f>ROUNDUP(T598*0.95,2)</f>
        <v>33.06</v>
      </c>
      <c r="AC598" s="25"/>
      <c r="AE598" s="25"/>
    </row>
    <row r="599" spans="1:31">
      <c r="A599" s="52" t="s">
        <v>638</v>
      </c>
      <c r="B599" s="53">
        <v>6007868</v>
      </c>
      <c r="C599" s="53">
        <v>145671</v>
      </c>
      <c r="D599" s="53">
        <v>0</v>
      </c>
      <c r="E599" s="54">
        <v>3.3373900000000001</v>
      </c>
      <c r="F599" s="54">
        <f>$F$5</f>
        <v>0.71220000000000006</v>
      </c>
      <c r="G599" s="54">
        <v>5.2347700000000001</v>
      </c>
      <c r="H599" s="54">
        <f>$H$5</f>
        <v>3.79</v>
      </c>
      <c r="I599" s="54">
        <f>$I$5</f>
        <v>3.8489599999999999</v>
      </c>
      <c r="J599" s="54">
        <f>ROUND(F599*G599*(H599/I599),5)</f>
        <v>3.67109</v>
      </c>
      <c r="K599" s="54">
        <v>3.5240900000000002</v>
      </c>
      <c r="L599" s="54">
        <f>IF($J599=0,$K599,IF($K599=0,$J599,IF($J599&lt;$K599,$J599,ROUND(($J599*$L$5)+($K599*$L$4),5))))</f>
        <v>3.67109</v>
      </c>
      <c r="M599" s="55">
        <f>IFERROR(E599/L599,0)</f>
        <v>0.90910056686161334</v>
      </c>
      <c r="N599" s="56">
        <f>ROUNDDOWN(M599,2)</f>
        <v>0.9</v>
      </c>
      <c r="O599" s="57">
        <v>24.23</v>
      </c>
      <c r="P599" s="58">
        <f>IF(Y599="Y",Z599,O599)</f>
        <v>25.720000000000002</v>
      </c>
      <c r="Q599" s="25"/>
      <c r="S599" s="57">
        <v>29.03</v>
      </c>
      <c r="T599" s="57">
        <v>27.07</v>
      </c>
      <c r="U599" s="55">
        <f>IFERROR((T599-S599)/S599,0)</f>
        <v>-6.751636238374098E-2</v>
      </c>
      <c r="V599" s="54" t="str">
        <f>IF(U599&lt;-0.05,"Y","N")</f>
        <v>Y</v>
      </c>
      <c r="W599" s="55">
        <f>IF(T599=0,0,(O599-T599)/T599)</f>
        <v>-0.10491318803103065</v>
      </c>
      <c r="X599" s="54" t="str">
        <f>IF(W599&lt;-0.05,"Y","N")</f>
        <v>Y</v>
      </c>
      <c r="Y599" s="54" t="str">
        <f>IF(AND(V599="Y",X599="Y"),"Y","N")</f>
        <v>Y</v>
      </c>
      <c r="Z599" s="58">
        <f>ROUNDUP(T599*0.95,2)</f>
        <v>25.720000000000002</v>
      </c>
      <c r="AC599" s="25"/>
      <c r="AE599" s="25"/>
    </row>
    <row r="600" spans="1:31">
      <c r="A600" s="42" t="s">
        <v>639</v>
      </c>
      <c r="B600" s="43">
        <v>6014856</v>
      </c>
      <c r="C600" s="43">
        <v>145970</v>
      </c>
      <c r="D600" s="43">
        <v>0</v>
      </c>
      <c r="E600" s="44">
        <v>2.91215</v>
      </c>
      <c r="F600" s="44">
        <f>$F$5</f>
        <v>0.71220000000000006</v>
      </c>
      <c r="G600" s="44">
        <v>4.7542200000000001</v>
      </c>
      <c r="H600" s="44">
        <f>$H$5</f>
        <v>3.79</v>
      </c>
      <c r="I600" s="44">
        <f>$I$5</f>
        <v>3.8489599999999999</v>
      </c>
      <c r="J600" s="44">
        <f>ROUND(F600*G600*(H600/I600),5)</f>
        <v>3.3340900000000002</v>
      </c>
      <c r="K600" s="44">
        <v>3.0891500000000001</v>
      </c>
      <c r="L600" s="44">
        <f>IF($J600=0,$K600,IF($K600=0,$J600,IF($J600&lt;$K600,$J600,ROUND(($J600*$L$5)+($K600*$L$4),5))))</f>
        <v>3.3340900000000002</v>
      </c>
      <c r="M600" s="45">
        <f>IFERROR(E600/L600,0)</f>
        <v>0.87344672759283637</v>
      </c>
      <c r="N600" s="46">
        <f>ROUNDDOWN(M600,2)</f>
        <v>0.87</v>
      </c>
      <c r="O600" s="47">
        <v>21.92</v>
      </c>
      <c r="P600" s="48">
        <f>IF(Y600="Y",Z600,O600)</f>
        <v>21.92</v>
      </c>
      <c r="Q600" s="25"/>
      <c r="S600" s="47">
        <v>25.1</v>
      </c>
      <c r="T600" s="47">
        <v>23.85</v>
      </c>
      <c r="U600" s="45">
        <f>IFERROR((T600-S600)/S600,0)</f>
        <v>-4.9800796812749001E-2</v>
      </c>
      <c r="V600" s="44" t="str">
        <f>IF(U600&lt;-0.05,"Y","N")</f>
        <v>N</v>
      </c>
      <c r="W600" s="45">
        <f>IF(T600=0,0,(O600-T600)/T600)</f>
        <v>-8.0922431865828079E-2</v>
      </c>
      <c r="X600" s="44" t="str">
        <f>IF(W600&lt;-0.05,"Y","N")</f>
        <v>Y</v>
      </c>
      <c r="Y600" s="44" t="str">
        <f>IF(AND(V600="Y",X600="Y"),"Y","N")</f>
        <v>N</v>
      </c>
      <c r="Z600" s="48">
        <f>ROUNDUP(T600*0.95,2)</f>
        <v>22.66</v>
      </c>
      <c r="AC600" s="25"/>
      <c r="AE600" s="25"/>
    </row>
    <row r="601" spans="1:31">
      <c r="A601" s="34" t="s">
        <v>640</v>
      </c>
      <c r="B601" s="41">
        <v>6012991</v>
      </c>
      <c r="C601" s="41">
        <v>145721</v>
      </c>
      <c r="D601" s="41">
        <v>0</v>
      </c>
      <c r="E601" s="2">
        <v>3.8025899999999999</v>
      </c>
      <c r="F601" s="2">
        <f>$F$5</f>
        <v>0.71220000000000006</v>
      </c>
      <c r="G601" s="2">
        <v>3.92239</v>
      </c>
      <c r="H601" s="2">
        <f>$H$5</f>
        <v>3.79</v>
      </c>
      <c r="I601" s="2">
        <f>$I$5</f>
        <v>3.8489599999999999</v>
      </c>
      <c r="J601" s="2">
        <f>ROUND(F601*G601*(H601/I601),5)</f>
        <v>2.7507299999999999</v>
      </c>
      <c r="K601" s="2">
        <v>3.3061400000000001</v>
      </c>
      <c r="L601" s="2">
        <f>IF($J601=0,$K601,IF($K601=0,$J601,IF($J601&lt;$K601,$J601,ROUND(($J601*$L$5)+($K601*$L$4),5))))</f>
        <v>2.7507299999999999</v>
      </c>
      <c r="M601" s="49">
        <f>IFERROR(E601/L601,0)</f>
        <v>1.382393037484595</v>
      </c>
      <c r="N601" s="38">
        <f>ROUNDDOWN(M601,2)</f>
        <v>1.38</v>
      </c>
      <c r="O601" s="50">
        <v>38.68</v>
      </c>
      <c r="P601" s="51">
        <f>IF(Y601="Y",Z601,O601)</f>
        <v>38.68</v>
      </c>
      <c r="Q601" s="25"/>
      <c r="S601" s="50">
        <v>37.340000000000003</v>
      </c>
      <c r="T601" s="50">
        <v>38.68</v>
      </c>
      <c r="U601" s="49">
        <f>IFERROR((T601-S601)/S601,0)</f>
        <v>3.5886448848419822E-2</v>
      </c>
      <c r="V601" s="2" t="str">
        <f>IF(U601&lt;-0.05,"Y","N")</f>
        <v>N</v>
      </c>
      <c r="W601" s="49">
        <f>IF(T601=0,0,(O601-T601)/T601)</f>
        <v>0</v>
      </c>
      <c r="X601" s="2" t="str">
        <f>IF(W601&lt;-0.05,"Y","N")</f>
        <v>N</v>
      </c>
      <c r="Y601" s="2" t="str">
        <f>IF(AND(V601="Y",X601="Y"),"Y","N")</f>
        <v>N</v>
      </c>
      <c r="Z601" s="51">
        <f>ROUNDUP(T601*0.95,2)</f>
        <v>36.75</v>
      </c>
      <c r="AC601" s="25"/>
      <c r="AE601" s="25"/>
    </row>
    <row r="602" spans="1:31">
      <c r="A602" s="34" t="s">
        <v>641</v>
      </c>
      <c r="B602" s="41">
        <v>6011332</v>
      </c>
      <c r="C602" s="41">
        <v>145602</v>
      </c>
      <c r="D602" s="41">
        <v>0</v>
      </c>
      <c r="E602" s="2">
        <v>4.0440699999999996</v>
      </c>
      <c r="F602" s="2">
        <f>$F$5</f>
        <v>0.71220000000000006</v>
      </c>
      <c r="G602" s="2">
        <v>4.2053500000000001</v>
      </c>
      <c r="H602" s="2">
        <f>$H$5</f>
        <v>3.79</v>
      </c>
      <c r="I602" s="2">
        <f>$I$5</f>
        <v>3.8489599999999999</v>
      </c>
      <c r="J602" s="2">
        <f>ROUND(F602*G602*(H602/I602),5)</f>
        <v>2.9491700000000001</v>
      </c>
      <c r="K602" s="2">
        <v>3.3924699999999999</v>
      </c>
      <c r="L602" s="2">
        <f>IF($J602=0,$K602,IF($K602=0,$J602,IF($J602&lt;$K602,$J602,ROUND(($J602*$L$5)+($K602*$L$4),5))))</f>
        <v>2.9491700000000001</v>
      </c>
      <c r="M602" s="49">
        <f>IFERROR(E602/L602,0)</f>
        <v>1.371256997731565</v>
      </c>
      <c r="N602" s="38">
        <f>ROUNDDOWN(M602,2)</f>
        <v>1.37</v>
      </c>
      <c r="O602" s="50">
        <v>38.68</v>
      </c>
      <c r="P602" s="51">
        <f>IF(Y602="Y",Z602,O602)</f>
        <v>38.68</v>
      </c>
      <c r="Q602" s="25"/>
      <c r="S602" s="50">
        <v>38.68</v>
      </c>
      <c r="T602" s="50">
        <v>38.68</v>
      </c>
      <c r="U602" s="49">
        <f>IFERROR((T602-S602)/S602,0)</f>
        <v>0</v>
      </c>
      <c r="V602" s="2" t="str">
        <f>IF(U602&lt;-0.05,"Y","N")</f>
        <v>N</v>
      </c>
      <c r="W602" s="49">
        <f>IF(T602=0,0,(O602-T602)/T602)</f>
        <v>0</v>
      </c>
      <c r="X602" s="2" t="str">
        <f>IF(W602&lt;-0.05,"Y","N")</f>
        <v>N</v>
      </c>
      <c r="Y602" s="2" t="str">
        <f>IF(AND(V602="Y",X602="Y"),"Y","N")</f>
        <v>N</v>
      </c>
      <c r="Z602" s="51">
        <f>ROUNDUP(T602*0.95,2)</f>
        <v>36.75</v>
      </c>
      <c r="AC602" s="25"/>
      <c r="AE602" s="25"/>
    </row>
    <row r="603" spans="1:31">
      <c r="A603" s="34" t="s">
        <v>642</v>
      </c>
      <c r="B603" s="41">
        <v>6009674</v>
      </c>
      <c r="C603" s="41">
        <v>146019</v>
      </c>
      <c r="D603" s="41">
        <v>0</v>
      </c>
      <c r="E603" s="2">
        <v>3.3132199999999998</v>
      </c>
      <c r="F603" s="2">
        <f>$F$5</f>
        <v>0.71220000000000006</v>
      </c>
      <c r="G603" s="2">
        <v>3.3521700000000001</v>
      </c>
      <c r="H603" s="2">
        <f>$H$5</f>
        <v>3.79</v>
      </c>
      <c r="I603" s="2">
        <f>$I$5</f>
        <v>3.8489599999999999</v>
      </c>
      <c r="J603" s="2">
        <f>ROUND(F603*G603*(H603/I603),5)</f>
        <v>2.3508399999999998</v>
      </c>
      <c r="K603" s="2">
        <v>3.1030500000000001</v>
      </c>
      <c r="L603" s="2">
        <f>IF($J603=0,$K603,IF($K603=0,$J603,IF($J603&lt;$K603,$J603,ROUND(($J603*$L$5)+($K603*$L$4),5))))</f>
        <v>2.3508399999999998</v>
      </c>
      <c r="M603" s="49">
        <f>IFERROR(E603/L603,0)</f>
        <v>1.4093770737268381</v>
      </c>
      <c r="N603" s="38">
        <f>ROUNDDOWN(M603,2)</f>
        <v>1.4</v>
      </c>
      <c r="O603" s="50">
        <v>38.68</v>
      </c>
      <c r="P603" s="51">
        <f>IF(Y603="Y",Z603,O603)</f>
        <v>38.68</v>
      </c>
      <c r="Q603" s="25"/>
      <c r="S603" s="50">
        <v>38.68</v>
      </c>
      <c r="T603" s="50">
        <v>38.68</v>
      </c>
      <c r="U603" s="49">
        <f>IFERROR((T603-S603)/S603,0)</f>
        <v>0</v>
      </c>
      <c r="V603" s="2" t="str">
        <f>IF(U603&lt;-0.05,"Y","N")</f>
        <v>N</v>
      </c>
      <c r="W603" s="49">
        <f>IF(T603=0,0,(O603-T603)/T603)</f>
        <v>0</v>
      </c>
      <c r="X603" s="2" t="str">
        <f>IF(W603&lt;-0.05,"Y","N")</f>
        <v>N</v>
      </c>
      <c r="Y603" s="2" t="str">
        <f>IF(AND(V603="Y",X603="Y"),"Y","N")</f>
        <v>N</v>
      </c>
      <c r="Z603" s="51">
        <f>ROUNDUP(T603*0.95,2)</f>
        <v>36.75</v>
      </c>
      <c r="AC603" s="25"/>
      <c r="AE603" s="25"/>
    </row>
    <row r="604" spans="1:31">
      <c r="A604" s="52" t="s">
        <v>643</v>
      </c>
      <c r="B604" s="53">
        <v>6009682</v>
      </c>
      <c r="C604" s="53">
        <v>146100</v>
      </c>
      <c r="D604" s="53">
        <v>0</v>
      </c>
      <c r="E604" s="54">
        <v>4.4764699999999999</v>
      </c>
      <c r="F604" s="54">
        <f>$F$5</f>
        <v>0.71220000000000006</v>
      </c>
      <c r="G604" s="54">
        <v>3.1661100000000002</v>
      </c>
      <c r="H604" s="54">
        <f>$H$5</f>
        <v>3.79</v>
      </c>
      <c r="I604" s="54">
        <f>$I$5</f>
        <v>3.8489599999999999</v>
      </c>
      <c r="J604" s="54">
        <f>ROUND(F604*G604*(H604/I604),5)</f>
        <v>2.2203599999999999</v>
      </c>
      <c r="K604" s="54">
        <v>2.9797099999999999</v>
      </c>
      <c r="L604" s="54">
        <f>IF($J604=0,$K604,IF($K604=0,$J604,IF($J604&lt;$K604,$J604,ROUND(($J604*$L$5)+($K604*$L$4),5))))</f>
        <v>2.2203599999999999</v>
      </c>
      <c r="M604" s="55">
        <f>IFERROR(E604/L604,0)</f>
        <v>2.0161009926318254</v>
      </c>
      <c r="N604" s="56">
        <f>ROUNDDOWN(M604,2)</f>
        <v>2.0099999999999998</v>
      </c>
      <c r="O604" s="57">
        <v>38.68</v>
      </c>
      <c r="P604" s="58">
        <f>IF(Y604="Y",Z604,O604)</f>
        <v>38.68</v>
      </c>
      <c r="Q604" s="25"/>
      <c r="S604" s="57">
        <v>38.68</v>
      </c>
      <c r="T604" s="57">
        <v>38.68</v>
      </c>
      <c r="U604" s="55">
        <f>IFERROR((T604-S604)/S604,0)</f>
        <v>0</v>
      </c>
      <c r="V604" s="54" t="str">
        <f>IF(U604&lt;-0.05,"Y","N")</f>
        <v>N</v>
      </c>
      <c r="W604" s="55">
        <f>IF(T604=0,0,(O604-T604)/T604)</f>
        <v>0</v>
      </c>
      <c r="X604" s="54" t="str">
        <f>IF(W604&lt;-0.05,"Y","N")</f>
        <v>N</v>
      </c>
      <c r="Y604" s="54" t="str">
        <f>IF(AND(V604="Y",X604="Y"),"Y","N")</f>
        <v>N</v>
      </c>
      <c r="Z604" s="58">
        <f>ROUNDUP(T604*0.95,2)</f>
        <v>36.75</v>
      </c>
      <c r="AC604" s="25"/>
      <c r="AE604" s="25"/>
    </row>
    <row r="605" spans="1:31">
      <c r="A605" s="42" t="s">
        <v>644</v>
      </c>
      <c r="B605" s="43">
        <v>6004725</v>
      </c>
      <c r="C605" s="43">
        <v>145336</v>
      </c>
      <c r="D605" s="43">
        <v>0</v>
      </c>
      <c r="E605" s="44">
        <v>3.6911100000000001</v>
      </c>
      <c r="F605" s="44">
        <f>$F$5</f>
        <v>0.71220000000000006</v>
      </c>
      <c r="G605" s="44">
        <v>5.0521500000000001</v>
      </c>
      <c r="H605" s="44">
        <f>$H$5</f>
        <v>3.79</v>
      </c>
      <c r="I605" s="44">
        <f>$I$5</f>
        <v>3.8489599999999999</v>
      </c>
      <c r="J605" s="44">
        <f>ROUND(F605*G605*(H605/I605),5)</f>
        <v>3.5430199999999998</v>
      </c>
      <c r="K605" s="44">
        <v>3.3842099999999999</v>
      </c>
      <c r="L605" s="44">
        <f>IF($J605=0,$K605,IF($K605=0,$J605,IF($J605&lt;$K605,$J605,ROUND(($J605*$L$5)+($K605*$L$4),5))))</f>
        <v>3.5430199999999998</v>
      </c>
      <c r="M605" s="45">
        <f>IFERROR(E605/L605,0)</f>
        <v>1.041797675429436</v>
      </c>
      <c r="N605" s="46">
        <f>ROUNDDOWN(M605,2)</f>
        <v>1.04</v>
      </c>
      <c r="O605" s="47">
        <v>33.159999999999997</v>
      </c>
      <c r="P605" s="48">
        <f>IF(Y605="Y",Z605,O605)</f>
        <v>33.159999999999997</v>
      </c>
      <c r="Q605" s="25"/>
      <c r="S605" s="47">
        <v>36.590000000000003</v>
      </c>
      <c r="T605" s="47">
        <v>37.04</v>
      </c>
      <c r="U605" s="45">
        <f>IFERROR((T605-S605)/S605,0)</f>
        <v>1.2298442197321555E-2</v>
      </c>
      <c r="V605" s="44" t="str">
        <f>IF(U605&lt;-0.05,"Y","N")</f>
        <v>N</v>
      </c>
      <c r="W605" s="45">
        <f>IF(T605=0,0,(O605-T605)/T605)</f>
        <v>-0.10475161987041044</v>
      </c>
      <c r="X605" s="44" t="str">
        <f>IF(W605&lt;-0.05,"Y","N")</f>
        <v>Y</v>
      </c>
      <c r="Y605" s="44" t="str">
        <f>IF(AND(V605="Y",X605="Y"),"Y","N")</f>
        <v>N</v>
      </c>
      <c r="Z605" s="48">
        <f>ROUNDUP(T605*0.95,2)</f>
        <v>35.19</v>
      </c>
      <c r="AC605" s="25"/>
      <c r="AE605" s="25"/>
    </row>
    <row r="606" spans="1:31">
      <c r="A606" s="34" t="s">
        <v>645</v>
      </c>
      <c r="B606" s="41">
        <v>6005516</v>
      </c>
      <c r="C606" s="41">
        <v>145875</v>
      </c>
      <c r="D606" s="41">
        <v>0</v>
      </c>
      <c r="E606" s="2">
        <v>3.37025</v>
      </c>
      <c r="F606" s="2">
        <f>$F$5</f>
        <v>0.71220000000000006</v>
      </c>
      <c r="G606" s="2">
        <v>4.5742399999999996</v>
      </c>
      <c r="H606" s="2">
        <f>$H$5</f>
        <v>3.79</v>
      </c>
      <c r="I606" s="2">
        <f>$I$5</f>
        <v>3.8489599999999999</v>
      </c>
      <c r="J606" s="2">
        <f>ROUND(F606*G606*(H606/I606),5)</f>
        <v>3.2078700000000002</v>
      </c>
      <c r="K606" s="2">
        <v>3.45702</v>
      </c>
      <c r="L606" s="2">
        <f>IF($J606=0,$K606,IF($K606=0,$J606,IF($J606&lt;$K606,$J606,ROUND(($J606*$L$5)+($K606*$L$4),5))))</f>
        <v>3.2078700000000002</v>
      </c>
      <c r="M606" s="49">
        <f>IFERROR(E606/L606,0)</f>
        <v>1.0506192582617124</v>
      </c>
      <c r="N606" s="38">
        <f>ROUNDDOWN(M606,2)</f>
        <v>1.05</v>
      </c>
      <c r="O606" s="50">
        <v>33.71</v>
      </c>
      <c r="P606" s="51">
        <f>IF(Y606="Y",Z606,O606)</f>
        <v>33.71</v>
      </c>
      <c r="Q606" s="25"/>
      <c r="S606" s="50">
        <v>36.44</v>
      </c>
      <c r="T606" s="50">
        <v>36.590000000000003</v>
      </c>
      <c r="U606" s="49">
        <f>IFERROR((T606-S606)/S606,0)</f>
        <v>4.1163556531285863E-3</v>
      </c>
      <c r="V606" s="2" t="str">
        <f>IF(U606&lt;-0.05,"Y","N")</f>
        <v>N</v>
      </c>
      <c r="W606" s="49">
        <f>IF(T606=0,0,(O606-T606)/T606)</f>
        <v>-7.8710030062858774E-2</v>
      </c>
      <c r="X606" s="2" t="str">
        <f>IF(W606&lt;-0.05,"Y","N")</f>
        <v>Y</v>
      </c>
      <c r="Y606" s="2" t="str">
        <f>IF(AND(V606="Y",X606="Y"),"Y","N")</f>
        <v>N</v>
      </c>
      <c r="Z606" s="51">
        <f>ROUNDUP(T606*0.95,2)</f>
        <v>34.769999999999996</v>
      </c>
      <c r="AC606" s="25"/>
      <c r="AE606" s="25"/>
    </row>
    <row r="607" spans="1:31">
      <c r="A607" s="34" t="s">
        <v>646</v>
      </c>
      <c r="B607" s="41">
        <v>6014377</v>
      </c>
      <c r="C607" s="41">
        <v>146028</v>
      </c>
      <c r="D607" s="41">
        <v>0</v>
      </c>
      <c r="E607" s="2">
        <v>3.2719</v>
      </c>
      <c r="F607" s="2">
        <f>$F$5</f>
        <v>0.71220000000000006</v>
      </c>
      <c r="G607" s="2">
        <v>4.5641800000000003</v>
      </c>
      <c r="H607" s="2">
        <f>$H$5</f>
        <v>3.79</v>
      </c>
      <c r="I607" s="2">
        <f>$I$5</f>
        <v>3.8489599999999999</v>
      </c>
      <c r="J607" s="2">
        <f>ROUND(F607*G607*(H607/I607),5)</f>
        <v>3.2008100000000002</v>
      </c>
      <c r="K607" s="2">
        <v>3.2302599999999999</v>
      </c>
      <c r="L607" s="2">
        <f>IF($J607=0,$K607,IF($K607=0,$J607,IF($J607&lt;$K607,$J607,ROUND(($J607*$L$5)+($K607*$L$4),5))))</f>
        <v>3.2008100000000002</v>
      </c>
      <c r="M607" s="49">
        <f>IFERROR(E607/L607,0)</f>
        <v>1.0222100030929671</v>
      </c>
      <c r="N607" s="38">
        <f>ROUNDDOWN(M607,2)</f>
        <v>1.02</v>
      </c>
      <c r="O607" s="50">
        <v>32.07</v>
      </c>
      <c r="P607" s="51">
        <f>IF(Y607="Y",Z607,O607)</f>
        <v>32.07</v>
      </c>
      <c r="Q607" s="25"/>
      <c r="S607" s="50">
        <v>38.68</v>
      </c>
      <c r="T607" s="50">
        <v>38.229999999999997</v>
      </c>
      <c r="U607" s="49">
        <f>IFERROR((T607-S607)/S607,0)</f>
        <v>-1.1633919338159328E-2</v>
      </c>
      <c r="V607" s="2" t="str">
        <f>IF(U607&lt;-0.05,"Y","N")</f>
        <v>N</v>
      </c>
      <c r="W607" s="49">
        <f>IF(T607=0,0,(O607-T607)/T607)</f>
        <v>-0.16113000261574673</v>
      </c>
      <c r="X607" s="2" t="str">
        <f>IF(W607&lt;-0.05,"Y","N")</f>
        <v>Y</v>
      </c>
      <c r="Y607" s="2" t="str">
        <f>IF(AND(V607="Y",X607="Y"),"Y","N")</f>
        <v>N</v>
      </c>
      <c r="Z607" s="51">
        <f>ROUNDUP(T607*0.95,2)</f>
        <v>36.32</v>
      </c>
      <c r="AC607" s="25"/>
      <c r="AE607" s="25"/>
    </row>
    <row r="608" spans="1:31">
      <c r="A608" s="34" t="s">
        <v>647</v>
      </c>
      <c r="B608" s="41">
        <v>6014963</v>
      </c>
      <c r="C608" s="41">
        <v>145923</v>
      </c>
      <c r="D608" s="41">
        <v>0</v>
      </c>
      <c r="E608" s="2">
        <v>3.1556899999999999</v>
      </c>
      <c r="F608" s="2">
        <f>$F$5</f>
        <v>0.71220000000000006</v>
      </c>
      <c r="G608" s="2">
        <v>5.1121499999999997</v>
      </c>
      <c r="H608" s="2">
        <f>$H$5</f>
        <v>3.79</v>
      </c>
      <c r="I608" s="2">
        <f>$I$5</f>
        <v>3.8489599999999999</v>
      </c>
      <c r="J608" s="2">
        <f>ROUND(F608*G608*(H608/I608),5)</f>
        <v>3.5851000000000002</v>
      </c>
      <c r="K608" s="2">
        <v>3.4937999999999998</v>
      </c>
      <c r="L608" s="2">
        <f>IF($J608=0,$K608,IF($K608=0,$J608,IF($J608&lt;$K608,$J608,ROUND(($J608*$L$5)+($K608*$L$4),5))))</f>
        <v>3.5851000000000002</v>
      </c>
      <c r="M608" s="49">
        <f>IFERROR(E608/L608,0)</f>
        <v>0.88022370366238034</v>
      </c>
      <c r="N608" s="38">
        <f>ROUNDDOWN(M608,2)</f>
        <v>0.88</v>
      </c>
      <c r="O608" s="50">
        <v>22.69</v>
      </c>
      <c r="P608" s="51">
        <f>IF(Y608="Y",Z608,O608)</f>
        <v>22.69</v>
      </c>
      <c r="Q608" s="25"/>
      <c r="S608" s="50">
        <v>27.72</v>
      </c>
      <c r="T608" s="50">
        <v>22.69</v>
      </c>
      <c r="U608" s="49">
        <f>IFERROR((T608-S608)/S608,0)</f>
        <v>-0.18145743145743137</v>
      </c>
      <c r="V608" s="2" t="str">
        <f>IF(U608&lt;-0.05,"Y","N")</f>
        <v>Y</v>
      </c>
      <c r="W608" s="49">
        <f>IF(T608=0,0,(O608-T608)/T608)</f>
        <v>0</v>
      </c>
      <c r="X608" s="2" t="str">
        <f>IF(W608&lt;-0.05,"Y","N")</f>
        <v>N</v>
      </c>
      <c r="Y608" s="2" t="str">
        <f>IF(AND(V608="Y",X608="Y"),"Y","N")</f>
        <v>N</v>
      </c>
      <c r="Z608" s="51">
        <f>ROUNDUP(T608*0.95,2)</f>
        <v>21.560000000000002</v>
      </c>
      <c r="AC608" s="25"/>
      <c r="AE608" s="25"/>
    </row>
    <row r="609" spans="1:31">
      <c r="A609" s="52" t="s">
        <v>648</v>
      </c>
      <c r="B609" s="53">
        <v>6008825</v>
      </c>
      <c r="C609" s="53">
        <v>145632</v>
      </c>
      <c r="D609" s="53">
        <v>0</v>
      </c>
      <c r="E609" s="54">
        <v>3.7025999999999999</v>
      </c>
      <c r="F609" s="54">
        <f>$F$5</f>
        <v>0.71220000000000006</v>
      </c>
      <c r="G609" s="54">
        <v>5.6344099999999999</v>
      </c>
      <c r="H609" s="54">
        <f>$H$5</f>
        <v>3.79</v>
      </c>
      <c r="I609" s="54">
        <f>$I$5</f>
        <v>3.8489599999999999</v>
      </c>
      <c r="J609" s="54">
        <f>ROUND(F609*G609*(H609/I609),5)</f>
        <v>3.9513600000000002</v>
      </c>
      <c r="K609" s="54">
        <v>3.7539600000000002</v>
      </c>
      <c r="L609" s="54">
        <f>IF($J609=0,$K609,IF($K609=0,$J609,IF($J609&lt;$K609,$J609,ROUND(($J609*$L$5)+($K609*$L$4),5))))</f>
        <v>3.9513600000000002</v>
      </c>
      <c r="M609" s="55">
        <f>IFERROR(E609/L609,0)</f>
        <v>0.93704446064139935</v>
      </c>
      <c r="N609" s="56">
        <f>ROUNDDOWN(M609,2)</f>
        <v>0.93</v>
      </c>
      <c r="O609" s="57">
        <v>26.42</v>
      </c>
      <c r="P609" s="58">
        <f>IF(Y609="Y",Z609,O609)</f>
        <v>26.42</v>
      </c>
      <c r="Q609" s="25"/>
      <c r="S609" s="57">
        <v>26.42</v>
      </c>
      <c r="T609" s="57">
        <v>25.77</v>
      </c>
      <c r="U609" s="55">
        <f>IFERROR((T609-S609)/S609,0)</f>
        <v>-2.4602573807721503E-2</v>
      </c>
      <c r="V609" s="54" t="str">
        <f>IF(U609&lt;-0.05,"Y","N")</f>
        <v>N</v>
      </c>
      <c r="W609" s="55">
        <f>IF(T609=0,0,(O609-T609)/T609)</f>
        <v>2.5223127667830893E-2</v>
      </c>
      <c r="X609" s="54" t="str">
        <f>IF(W609&lt;-0.05,"Y","N")</f>
        <v>N</v>
      </c>
      <c r="Y609" s="54" t="str">
        <f>IF(AND(V609="Y",X609="Y"),"Y","N")</f>
        <v>N</v>
      </c>
      <c r="Z609" s="58">
        <f>ROUNDUP(T609*0.95,2)</f>
        <v>24.490000000000002</v>
      </c>
      <c r="AC609" s="25"/>
      <c r="AE609" s="25"/>
    </row>
    <row r="610" spans="1:31">
      <c r="A610" s="42" t="s">
        <v>649</v>
      </c>
      <c r="B610" s="43">
        <v>6008262</v>
      </c>
      <c r="C610" s="43">
        <v>145806</v>
      </c>
      <c r="D610" s="43">
        <v>0</v>
      </c>
      <c r="E610" s="44">
        <v>2.6842299999999999</v>
      </c>
      <c r="F610" s="44">
        <f>$F$5</f>
        <v>0.71220000000000006</v>
      </c>
      <c r="G610" s="44">
        <v>4.7026500000000002</v>
      </c>
      <c r="H610" s="44">
        <f>$H$5</f>
        <v>3.79</v>
      </c>
      <c r="I610" s="44">
        <f>$I$5</f>
        <v>3.8489599999999999</v>
      </c>
      <c r="J610" s="44">
        <f>ROUND(F610*G610*(H610/I610),5)</f>
        <v>3.29792</v>
      </c>
      <c r="K610" s="44">
        <v>2.6892200000000002</v>
      </c>
      <c r="L610" s="44">
        <f>IF($J610=0,$K610,IF($K610=0,$J610,IF($J610&lt;$K610,$J610,ROUND(($J610*$L$5)+($K610*$L$4),5))))</f>
        <v>3.29792</v>
      </c>
      <c r="M610" s="45">
        <f>IFERROR(E610/L610,0)</f>
        <v>0.81391604405200857</v>
      </c>
      <c r="N610" s="46">
        <f>ROUNDDOWN(M610,2)</f>
        <v>0.81</v>
      </c>
      <c r="O610" s="47">
        <v>17.29</v>
      </c>
      <c r="P610" s="48">
        <f>IF(Y610="Y",Z610,O610)</f>
        <v>17.29</v>
      </c>
      <c r="Q610" s="25"/>
      <c r="S610" s="47">
        <v>19.600000000000001</v>
      </c>
      <c r="T610" s="47">
        <v>18.829999999999998</v>
      </c>
      <c r="U610" s="45">
        <f>IFERROR((T610-S610)/S610,0)</f>
        <v>-3.9285714285714445E-2</v>
      </c>
      <c r="V610" s="44" t="str">
        <f>IF(U610&lt;-0.05,"Y","N")</f>
        <v>N</v>
      </c>
      <c r="W610" s="45">
        <f>IF(T610=0,0,(O610-T610)/T610)</f>
        <v>-8.178438661710033E-2</v>
      </c>
      <c r="X610" s="44" t="str">
        <f>IF(W610&lt;-0.05,"Y","N")</f>
        <v>Y</v>
      </c>
      <c r="Y610" s="44" t="str">
        <f>IF(AND(V610="Y",X610="Y"),"Y","N")</f>
        <v>N</v>
      </c>
      <c r="Z610" s="48">
        <f>ROUNDUP(T610*0.95,2)</f>
        <v>17.89</v>
      </c>
      <c r="AC610" s="25"/>
      <c r="AE610" s="25"/>
    </row>
    <row r="611" spans="1:31">
      <c r="A611" s="34" t="s">
        <v>650</v>
      </c>
      <c r="B611" s="41">
        <v>6009740</v>
      </c>
      <c r="C611" s="41">
        <v>145000</v>
      </c>
      <c r="D611" s="41">
        <v>0</v>
      </c>
      <c r="E611" s="2">
        <v>3.1788799999999999</v>
      </c>
      <c r="F611" s="2">
        <f>$F$5</f>
        <v>0.71220000000000006</v>
      </c>
      <c r="G611" s="2">
        <v>4.9391800000000003</v>
      </c>
      <c r="H611" s="2">
        <f>$H$5</f>
        <v>3.79</v>
      </c>
      <c r="I611" s="2">
        <f>$I$5</f>
        <v>3.8489599999999999</v>
      </c>
      <c r="J611" s="2">
        <f>ROUND(F611*G611*(H611/I611),5)</f>
        <v>3.4638</v>
      </c>
      <c r="K611" s="2">
        <v>3.2582200000000001</v>
      </c>
      <c r="L611" s="2">
        <f>IF($J611=0,$K611,IF($K611=0,$J611,IF($J611&lt;$K611,$J611,ROUND(($J611*$L$5)+($K611*$L$4),5))))</f>
        <v>3.4638</v>
      </c>
      <c r="M611" s="49">
        <f>IFERROR(E611/L611,0)</f>
        <v>0.91774351867890758</v>
      </c>
      <c r="N611" s="38">
        <f>ROUNDDOWN(M611,2)</f>
        <v>0.91</v>
      </c>
      <c r="O611" s="50">
        <v>25</v>
      </c>
      <c r="P611" s="51">
        <f>IF(Y611="Y",Z611,O611)</f>
        <v>25</v>
      </c>
      <c r="Q611" s="25"/>
      <c r="S611" s="50">
        <v>30.98</v>
      </c>
      <c r="T611" s="50">
        <v>0</v>
      </c>
      <c r="U611" s="49">
        <f>IFERROR((T611-S611)/S611,0)</f>
        <v>-1</v>
      </c>
      <c r="V611" s="2" t="str">
        <f>IF(U611&lt;-0.05,"Y","N")</f>
        <v>Y</v>
      </c>
      <c r="W611" s="49">
        <f>IF(T611=0,0,(O611-T611)/T611)</f>
        <v>0</v>
      </c>
      <c r="X611" s="2" t="str">
        <f>IF(W611&lt;-0.05,"Y","N")</f>
        <v>N</v>
      </c>
      <c r="Y611" s="2" t="str">
        <f>IF(AND(V611="Y",X611="Y"),"Y","N")</f>
        <v>N</v>
      </c>
      <c r="Z611" s="51">
        <f>ROUNDUP(T611*0.95,2)</f>
        <v>0</v>
      </c>
      <c r="AC611" s="25"/>
      <c r="AE611" s="25"/>
    </row>
    <row r="612" spans="1:31">
      <c r="A612" s="34" t="s">
        <v>651</v>
      </c>
      <c r="B612" s="41">
        <v>6002430</v>
      </c>
      <c r="C612" s="41">
        <v>145659</v>
      </c>
      <c r="D612" s="41">
        <v>0</v>
      </c>
      <c r="E612" s="2">
        <v>2.94102</v>
      </c>
      <c r="F612" s="2">
        <f>$F$5</f>
        <v>0.71220000000000006</v>
      </c>
      <c r="G612" s="2">
        <v>4.7543699999999998</v>
      </c>
      <c r="H612" s="2">
        <f>$H$5</f>
        <v>3.79</v>
      </c>
      <c r="I612" s="2">
        <f>$I$5</f>
        <v>3.8489599999999999</v>
      </c>
      <c r="J612" s="2">
        <f>ROUND(F612*G612*(H612/I612),5)</f>
        <v>3.33419</v>
      </c>
      <c r="K612" s="2">
        <v>2.8992399999999998</v>
      </c>
      <c r="L612" s="2">
        <f>IF($J612=0,$K612,IF($K612=0,$J612,IF($J612&lt;$K612,$J612,ROUND(($J612*$L$5)+($K612*$L$4),5))))</f>
        <v>3.33419</v>
      </c>
      <c r="M612" s="49">
        <f>IFERROR(E612/L612,0)</f>
        <v>0.88207930561845604</v>
      </c>
      <c r="N612" s="38">
        <f>ROUNDDOWN(M612,2)</f>
        <v>0.88</v>
      </c>
      <c r="O612" s="50">
        <v>22.69</v>
      </c>
      <c r="P612" s="51">
        <f>IF(Y612="Y",Z612,O612)</f>
        <v>22.69</v>
      </c>
      <c r="Q612" s="25"/>
      <c r="S612" s="50">
        <v>18.829999999999998</v>
      </c>
      <c r="T612" s="50">
        <v>18.829999999999998</v>
      </c>
      <c r="U612" s="49">
        <f>IFERROR((T612-S612)/S612,0)</f>
        <v>0</v>
      </c>
      <c r="V612" s="2" t="str">
        <f>IF(U612&lt;-0.05,"Y","N")</f>
        <v>N</v>
      </c>
      <c r="W612" s="49">
        <f>IF(T612=0,0,(O612-T612)/T612)</f>
        <v>0.2049920339883167</v>
      </c>
      <c r="X612" s="2" t="str">
        <f>IF(W612&lt;-0.05,"Y","N")</f>
        <v>N</v>
      </c>
      <c r="Y612" s="2" t="str">
        <f>IF(AND(V612="Y",X612="Y"),"Y","N")</f>
        <v>N</v>
      </c>
      <c r="Z612" s="51">
        <f>ROUNDUP(T612*0.95,2)</f>
        <v>17.89</v>
      </c>
      <c r="AC612" s="25"/>
      <c r="AE612" s="25"/>
    </row>
    <row r="613" spans="1:31">
      <c r="A613" s="34" t="s">
        <v>652</v>
      </c>
      <c r="B613" s="41">
        <v>6009757</v>
      </c>
      <c r="C613" s="41">
        <v>145939</v>
      </c>
      <c r="D613" s="41">
        <v>0</v>
      </c>
      <c r="E613" s="2">
        <v>3.1537999999999999</v>
      </c>
      <c r="F613" s="2">
        <f>$F$5</f>
        <v>0.71220000000000006</v>
      </c>
      <c r="G613" s="2">
        <v>4.8037999999999998</v>
      </c>
      <c r="H613" s="2">
        <f>$H$5</f>
        <v>3.79</v>
      </c>
      <c r="I613" s="2">
        <f>$I$5</f>
        <v>3.8489599999999999</v>
      </c>
      <c r="J613" s="2">
        <f>ROUND(F613*G613*(H613/I613),5)</f>
        <v>3.3688600000000002</v>
      </c>
      <c r="K613" s="2">
        <v>3.1231399999999998</v>
      </c>
      <c r="L613" s="2">
        <f>IF($J613=0,$K613,IF($K613=0,$J613,IF($J613&lt;$K613,$J613,ROUND(($J613*$L$5)+($K613*$L$4),5))))</f>
        <v>3.3688600000000002</v>
      </c>
      <c r="M613" s="49">
        <f>IFERROR(E613/L613,0)</f>
        <v>0.93616238133968155</v>
      </c>
      <c r="N613" s="38">
        <f>ROUNDDOWN(M613,2)</f>
        <v>0.93</v>
      </c>
      <c r="O613" s="50">
        <v>26.42</v>
      </c>
      <c r="P613" s="51">
        <f>IF(Y613="Y",Z613,O613)</f>
        <v>26.42</v>
      </c>
      <c r="Q613" s="25"/>
      <c r="S613" s="50">
        <v>24.490000000000002</v>
      </c>
      <c r="T613" s="50">
        <v>25.77</v>
      </c>
      <c r="U613" s="49">
        <f>IFERROR((T613-S613)/S613,0)</f>
        <v>5.2266231114740609E-2</v>
      </c>
      <c r="V613" s="2" t="str">
        <f>IF(U613&lt;-0.05,"Y","N")</f>
        <v>N</v>
      </c>
      <c r="W613" s="49">
        <f>IF(T613=0,0,(O613-T613)/T613)</f>
        <v>2.5223127667830893E-2</v>
      </c>
      <c r="X613" s="2" t="str">
        <f>IF(W613&lt;-0.05,"Y","N")</f>
        <v>N</v>
      </c>
      <c r="Y613" s="2" t="str">
        <f>IF(AND(V613="Y",X613="Y"),"Y","N")</f>
        <v>N</v>
      </c>
      <c r="Z613" s="51">
        <f>ROUNDUP(T613*0.95,2)</f>
        <v>24.490000000000002</v>
      </c>
      <c r="AC613" s="25"/>
      <c r="AE613" s="25"/>
    </row>
    <row r="614" spans="1:31">
      <c r="A614" s="52" t="s">
        <v>653</v>
      </c>
      <c r="B614" s="53">
        <v>6009765</v>
      </c>
      <c r="C614" s="53">
        <v>145389</v>
      </c>
      <c r="D614" s="53">
        <v>0</v>
      </c>
      <c r="E614" s="54">
        <v>3.2380599999999999</v>
      </c>
      <c r="F614" s="54">
        <f>$F$5</f>
        <v>0.71220000000000006</v>
      </c>
      <c r="G614" s="54">
        <v>4.5854900000000001</v>
      </c>
      <c r="H614" s="54">
        <f>$H$5</f>
        <v>3.79</v>
      </c>
      <c r="I614" s="54">
        <f>$I$5</f>
        <v>3.8489599999999999</v>
      </c>
      <c r="J614" s="54">
        <f>ROUND(F614*G614*(H614/I614),5)</f>
        <v>3.21576</v>
      </c>
      <c r="K614" s="54">
        <v>2.8839299999999999</v>
      </c>
      <c r="L614" s="54">
        <f>IF($J614=0,$K614,IF($K614=0,$J614,IF($J614&lt;$K614,$J614,ROUND(($J614*$L$5)+($K614*$L$4),5))))</f>
        <v>3.21576</v>
      </c>
      <c r="M614" s="55">
        <f>IFERROR(E614/L614,0)</f>
        <v>1.0069345971092369</v>
      </c>
      <c r="N614" s="56">
        <f>ROUNDDOWN(M614,2)</f>
        <v>1</v>
      </c>
      <c r="O614" s="57">
        <v>30.98</v>
      </c>
      <c r="P614" s="58">
        <f>IF(Y614="Y",Z614,O614)</f>
        <v>30.98</v>
      </c>
      <c r="Q614" s="25"/>
      <c r="S614" s="57">
        <v>37.49</v>
      </c>
      <c r="T614" s="57">
        <v>30.98</v>
      </c>
      <c r="U614" s="55">
        <f>IFERROR((T614-S614)/S614,0)</f>
        <v>-0.1736463056815151</v>
      </c>
      <c r="V614" s="54" t="str">
        <f>IF(U614&lt;-0.05,"Y","N")</f>
        <v>Y</v>
      </c>
      <c r="W614" s="55">
        <f>IF(T614=0,0,(O614-T614)/T614)</f>
        <v>0</v>
      </c>
      <c r="X614" s="54" t="str">
        <f>IF(W614&lt;-0.05,"Y","N")</f>
        <v>N</v>
      </c>
      <c r="Y614" s="54" t="str">
        <f>IF(AND(V614="Y",X614="Y"),"Y","N")</f>
        <v>N</v>
      </c>
      <c r="Z614" s="58">
        <f>ROUNDUP(T614*0.95,2)</f>
        <v>29.44</v>
      </c>
      <c r="AC614" s="25"/>
      <c r="AE614" s="25"/>
    </row>
    <row r="615" spans="1:31">
      <c r="A615" s="42" t="s">
        <v>654</v>
      </c>
      <c r="B615" s="43">
        <v>6009435</v>
      </c>
      <c r="C615" s="43">
        <v>145887</v>
      </c>
      <c r="D615" s="43">
        <v>0</v>
      </c>
      <c r="E615" s="44">
        <v>3.7357900000000002</v>
      </c>
      <c r="F615" s="44">
        <f>$F$5</f>
        <v>0.71220000000000006</v>
      </c>
      <c r="G615" s="44">
        <v>5.11069</v>
      </c>
      <c r="H615" s="44">
        <f>$H$5</f>
        <v>3.79</v>
      </c>
      <c r="I615" s="44">
        <f>$I$5</f>
        <v>3.8489599999999999</v>
      </c>
      <c r="J615" s="44">
        <f>ROUND(F615*G615*(H615/I615),5)</f>
        <v>3.5840800000000002</v>
      </c>
      <c r="K615" s="44">
        <v>3.5715400000000002</v>
      </c>
      <c r="L615" s="44">
        <f>IF($J615=0,$K615,IF($K615=0,$J615,IF($J615&lt;$K615,$J615,ROUND(($J615*$L$5)+($K615*$L$4),5))))</f>
        <v>3.5840800000000002</v>
      </c>
      <c r="M615" s="45">
        <f>IFERROR(E615/L615,0)</f>
        <v>1.0423288542666458</v>
      </c>
      <c r="N615" s="46">
        <f>ROUNDDOWN(M615,2)</f>
        <v>1.04</v>
      </c>
      <c r="O615" s="47">
        <v>33.159999999999997</v>
      </c>
      <c r="P615" s="48">
        <f>IF(Y615="Y",Z615,O615)</f>
        <v>33.159999999999997</v>
      </c>
      <c r="Q615" s="25"/>
      <c r="S615" s="47">
        <v>37.340000000000003</v>
      </c>
      <c r="T615" s="47">
        <v>34.799999999999997</v>
      </c>
      <c r="U615" s="45">
        <f>IFERROR((T615-S615)/S615,0)</f>
        <v>-6.8023567220139428E-2</v>
      </c>
      <c r="V615" s="44" t="str">
        <f>IF(U615&lt;-0.05,"Y","N")</f>
        <v>Y</v>
      </c>
      <c r="W615" s="45">
        <f>IF(T615=0,0,(O615-T615)/T615)</f>
        <v>-4.7126436781609216E-2</v>
      </c>
      <c r="X615" s="44" t="str">
        <f>IF(W615&lt;-0.05,"Y","N")</f>
        <v>N</v>
      </c>
      <c r="Y615" s="44" t="str">
        <f>IF(AND(V615="Y",X615="Y"),"Y","N")</f>
        <v>N</v>
      </c>
      <c r="Z615" s="48">
        <f>ROUNDUP(T615*0.95,2)</f>
        <v>33.06</v>
      </c>
      <c r="AC615" s="25"/>
      <c r="AE615" s="25"/>
    </row>
    <row r="616" spans="1:31">
      <c r="A616" s="34" t="s">
        <v>655</v>
      </c>
      <c r="B616" s="41">
        <v>6006365</v>
      </c>
      <c r="C616" s="41">
        <v>146147</v>
      </c>
      <c r="D616" s="41">
        <v>0</v>
      </c>
      <c r="E616" s="2">
        <v>3.7929300000000001</v>
      </c>
      <c r="F616" s="2">
        <f>$F$5</f>
        <v>0.71220000000000006</v>
      </c>
      <c r="G616" s="2">
        <v>5.0858400000000001</v>
      </c>
      <c r="H616" s="2">
        <f>$H$5</f>
        <v>3.79</v>
      </c>
      <c r="I616" s="2">
        <f>$I$5</f>
        <v>3.8489599999999999</v>
      </c>
      <c r="J616" s="2">
        <f>ROUND(F616*G616*(H616/I616),5)</f>
        <v>3.5666500000000001</v>
      </c>
      <c r="K616" s="2">
        <v>3.22268</v>
      </c>
      <c r="L616" s="2">
        <f>IF($J616=0,$K616,IF($K616=0,$J616,IF($J616&lt;$K616,$J616,ROUND(($J616*$L$5)+($K616*$L$4),5))))</f>
        <v>3.5666500000000001</v>
      </c>
      <c r="M616" s="49">
        <f>IFERROR(E616/L616,0)</f>
        <v>1.063443287118164</v>
      </c>
      <c r="N616" s="38">
        <f>ROUNDDOWN(M616,2)</f>
        <v>1.06</v>
      </c>
      <c r="O616" s="50">
        <v>34.26</v>
      </c>
      <c r="P616" s="51">
        <f>IF(Y616="Y",Z616,O616)</f>
        <v>34.26</v>
      </c>
      <c r="Q616" s="25"/>
      <c r="S616" s="50">
        <v>36.89</v>
      </c>
      <c r="T616" s="50">
        <v>38.08</v>
      </c>
      <c r="U616" s="49">
        <f>IFERROR((T616-S616)/S616,0)</f>
        <v>3.2258064516128969E-2</v>
      </c>
      <c r="V616" s="2" t="str">
        <f>IF(U616&lt;-0.05,"Y","N")</f>
        <v>N</v>
      </c>
      <c r="W616" s="49">
        <f>IF(T616=0,0,(O616-T616)/T616)</f>
        <v>-0.10031512605042019</v>
      </c>
      <c r="X616" s="2" t="str">
        <f>IF(W616&lt;-0.05,"Y","N")</f>
        <v>Y</v>
      </c>
      <c r="Y616" s="2" t="str">
        <f>IF(AND(V616="Y",X616="Y"),"Y","N")</f>
        <v>N</v>
      </c>
      <c r="Z616" s="51">
        <f>ROUNDUP(T616*0.95,2)</f>
        <v>36.18</v>
      </c>
      <c r="AC616" s="25"/>
      <c r="AE616" s="25"/>
    </row>
    <row r="617" spans="1:31">
      <c r="A617" s="34" t="s">
        <v>656</v>
      </c>
      <c r="B617" s="41">
        <v>6009856</v>
      </c>
      <c r="C617" s="41">
        <v>145429</v>
      </c>
      <c r="D617" s="41">
        <v>0</v>
      </c>
      <c r="E617" s="2">
        <v>2.7650600000000001</v>
      </c>
      <c r="F617" s="2">
        <f>$F$5</f>
        <v>0.71220000000000006</v>
      </c>
      <c r="G617" s="2">
        <v>3.9771800000000002</v>
      </c>
      <c r="H617" s="2">
        <f>$H$5</f>
        <v>3.79</v>
      </c>
      <c r="I617" s="2">
        <f>$I$5</f>
        <v>3.8489599999999999</v>
      </c>
      <c r="J617" s="2">
        <f>ROUND(F617*G617*(H617/I617),5)</f>
        <v>2.7891599999999999</v>
      </c>
      <c r="K617" s="2">
        <v>3.1659199999999998</v>
      </c>
      <c r="L617" s="2">
        <f>IF($J617=0,$K617,IF($K617=0,$J617,IF($J617&lt;$K617,$J617,ROUND(($J617*$L$5)+($K617*$L$4),5))))</f>
        <v>2.7891599999999999</v>
      </c>
      <c r="M617" s="49">
        <f>IFERROR(E617/L617,0)</f>
        <v>0.991359405699207</v>
      </c>
      <c r="N617" s="38">
        <f>ROUNDDOWN(M617,2)</f>
        <v>0.99</v>
      </c>
      <c r="O617" s="50">
        <v>30.33</v>
      </c>
      <c r="P617" s="51">
        <f>IF(Y617="Y",Z617,O617)</f>
        <v>30.33</v>
      </c>
      <c r="Q617" s="25"/>
      <c r="S617" s="50">
        <v>25</v>
      </c>
      <c r="T617" s="50">
        <v>28.38</v>
      </c>
      <c r="U617" s="49">
        <f>IFERROR((T617-S617)/S617,0)</f>
        <v>0.13519999999999996</v>
      </c>
      <c r="V617" s="2" t="str">
        <f>IF(U617&lt;-0.05,"Y","N")</f>
        <v>N</v>
      </c>
      <c r="W617" s="49">
        <f>IF(T617=0,0,(O617-T617)/T617)</f>
        <v>6.87103594080338E-2</v>
      </c>
      <c r="X617" s="2" t="str">
        <f>IF(W617&lt;-0.05,"Y","N")</f>
        <v>N</v>
      </c>
      <c r="Y617" s="2" t="str">
        <f>IF(AND(V617="Y",X617="Y"),"Y","N")</f>
        <v>N</v>
      </c>
      <c r="Z617" s="51">
        <f>ROUNDUP(T617*0.95,2)</f>
        <v>26.970000000000002</v>
      </c>
      <c r="AC617" s="25"/>
      <c r="AE617" s="25"/>
    </row>
    <row r="618" spans="1:31">
      <c r="A618" s="34" t="s">
        <v>657</v>
      </c>
      <c r="B618" s="41">
        <v>6006100</v>
      </c>
      <c r="C618" s="41">
        <v>145591</v>
      </c>
      <c r="D618" s="41">
        <v>0</v>
      </c>
      <c r="E618" s="2">
        <v>4.1533100000000003</v>
      </c>
      <c r="F618" s="2">
        <f>$F$5</f>
        <v>0.71220000000000006</v>
      </c>
      <c r="G618" s="2">
        <v>4.7584600000000004</v>
      </c>
      <c r="H618" s="2">
        <f>$H$5</f>
        <v>3.79</v>
      </c>
      <c r="I618" s="2">
        <f>$I$5</f>
        <v>3.8489599999999999</v>
      </c>
      <c r="J618" s="2">
        <f>ROUND(F618*G618*(H618/I618),5)</f>
        <v>3.3370600000000001</v>
      </c>
      <c r="K618" s="2">
        <v>3.1286499999999999</v>
      </c>
      <c r="L618" s="2">
        <f>IF($J618=0,$K618,IF($K618=0,$J618,IF($J618&lt;$K618,$J618,ROUND(($J618*$L$5)+($K618*$L$4),5))))</f>
        <v>3.3370600000000001</v>
      </c>
      <c r="M618" s="49">
        <f>IFERROR(E618/L618,0)</f>
        <v>1.2446015354833297</v>
      </c>
      <c r="N618" s="38">
        <f>ROUNDDOWN(M618,2)</f>
        <v>1.24</v>
      </c>
      <c r="O618" s="50">
        <v>38.53</v>
      </c>
      <c r="P618" s="51">
        <f>IF(Y618="Y",Z618,O618)</f>
        <v>38.53</v>
      </c>
      <c r="Q618" s="25"/>
      <c r="S618" s="50">
        <v>38.380000000000003</v>
      </c>
      <c r="T618" s="50">
        <v>38.08</v>
      </c>
      <c r="U618" s="49">
        <f>IFERROR((T618-S618)/S618,0)</f>
        <v>-7.8165711307974003E-3</v>
      </c>
      <c r="V618" s="2" t="str">
        <f>IF(U618&lt;-0.05,"Y","N")</f>
        <v>N</v>
      </c>
      <c r="W618" s="49">
        <f>IF(T618=0,0,(O618-T618)/T618)</f>
        <v>1.1817226890756378E-2</v>
      </c>
      <c r="X618" s="2" t="str">
        <f>IF(W618&lt;-0.05,"Y","N")</f>
        <v>N</v>
      </c>
      <c r="Y618" s="2" t="str">
        <f>IF(AND(V618="Y",X618="Y"),"Y","N")</f>
        <v>N</v>
      </c>
      <c r="Z618" s="51">
        <f>ROUNDUP(T618*0.95,2)</f>
        <v>36.18</v>
      </c>
      <c r="AC618" s="25"/>
      <c r="AE618" s="25"/>
    </row>
    <row r="619" spans="1:31">
      <c r="A619" s="52" t="s">
        <v>658</v>
      </c>
      <c r="B619" s="53">
        <v>6009864</v>
      </c>
      <c r="C619" s="53">
        <v>146047</v>
      </c>
      <c r="D619" s="53">
        <v>0</v>
      </c>
      <c r="E619" s="54">
        <v>4.9070299999999998</v>
      </c>
      <c r="F619" s="54">
        <f>$F$5</f>
        <v>0.71220000000000006</v>
      </c>
      <c r="G619" s="54">
        <v>3.57091</v>
      </c>
      <c r="H619" s="54">
        <f>$H$5</f>
        <v>3.79</v>
      </c>
      <c r="I619" s="54">
        <f>$I$5</f>
        <v>3.8489599999999999</v>
      </c>
      <c r="J619" s="54">
        <f>ROUND(F619*G619*(H619/I619),5)</f>
        <v>2.5042399999999998</v>
      </c>
      <c r="K619" s="54">
        <v>3.0211299999999999</v>
      </c>
      <c r="L619" s="54">
        <f>IF($J619=0,$K619,IF($K619=0,$J619,IF($J619&lt;$K619,$J619,ROUND(($J619*$L$5)+($K619*$L$4),5))))</f>
        <v>2.5042399999999998</v>
      </c>
      <c r="M619" s="55">
        <f>IFERROR(E619/L619,0)</f>
        <v>1.9594887071526692</v>
      </c>
      <c r="N619" s="56">
        <f>ROUNDDOWN(M619,2)</f>
        <v>1.95</v>
      </c>
      <c r="O619" s="57">
        <v>38.68</v>
      </c>
      <c r="P619" s="58">
        <f>IF(Y619="Y",Z619,O619)</f>
        <v>38.68</v>
      </c>
      <c r="Q619" s="25"/>
      <c r="S619" s="57">
        <v>38.68</v>
      </c>
      <c r="T619" s="57">
        <v>38.68</v>
      </c>
      <c r="U619" s="55">
        <f>IFERROR((T619-S619)/S619,0)</f>
        <v>0</v>
      </c>
      <c r="V619" s="54" t="str">
        <f>IF(U619&lt;-0.05,"Y","N")</f>
        <v>N</v>
      </c>
      <c r="W619" s="55">
        <f>IF(T619=0,0,(O619-T619)/T619)</f>
        <v>0</v>
      </c>
      <c r="X619" s="54" t="str">
        <f>IF(W619&lt;-0.05,"Y","N")</f>
        <v>N</v>
      </c>
      <c r="Y619" s="54" t="str">
        <f>IF(AND(V619="Y",X619="Y"),"Y","N")</f>
        <v>N</v>
      </c>
      <c r="Z619" s="58">
        <f>ROUNDUP(T619*0.95,2)</f>
        <v>36.75</v>
      </c>
      <c r="AC619" s="25"/>
      <c r="AE619" s="25"/>
    </row>
    <row r="620" spans="1:31">
      <c r="A620" s="42" t="s">
        <v>659</v>
      </c>
      <c r="B620" s="43">
        <v>6009872</v>
      </c>
      <c r="C620" s="43" t="s">
        <v>660</v>
      </c>
      <c r="D620" s="43">
        <v>0</v>
      </c>
      <c r="E620" s="44">
        <v>2.0092699999999999</v>
      </c>
      <c r="F620" s="44">
        <f>$F$5</f>
        <v>0.71220000000000006</v>
      </c>
      <c r="G620" s="44">
        <v>3.21149</v>
      </c>
      <c r="H620" s="44">
        <f>$H$5</f>
        <v>3.79</v>
      </c>
      <c r="I620" s="44">
        <f>$I$5</f>
        <v>3.8489599999999999</v>
      </c>
      <c r="J620" s="44">
        <f>ROUND(F620*G620*(H620/I620),5)</f>
        <v>2.2521900000000001</v>
      </c>
      <c r="K620" s="44">
        <v>2.6129099999999998</v>
      </c>
      <c r="L620" s="44">
        <f>IF($J620=0,$K620,IF($K620=0,$J620,IF($J620&lt;$K620,$J620,ROUND(($J620*$L$5)+($K620*$L$4),5))))</f>
        <v>2.2521900000000001</v>
      </c>
      <c r="M620" s="45">
        <f>IFERROR(E620/L620,0)</f>
        <v>0.8921405387644914</v>
      </c>
      <c r="N620" s="46">
        <f>ROUNDDOWN(M620,2)</f>
        <v>0.89</v>
      </c>
      <c r="O620" s="47">
        <v>23.46</v>
      </c>
      <c r="P620" s="48">
        <f>IF(Y620="Y",Z620,O620)</f>
        <v>23.46</v>
      </c>
      <c r="Q620" s="25"/>
      <c r="S620" s="47">
        <v>17.29</v>
      </c>
      <c r="T620" s="47">
        <v>18.059999999999999</v>
      </c>
      <c r="U620" s="45">
        <f>IFERROR((T620-S620)/S620,0)</f>
        <v>4.4534412955465563E-2</v>
      </c>
      <c r="V620" s="44" t="str">
        <f>IF(U620&lt;-0.05,"Y","N")</f>
        <v>N</v>
      </c>
      <c r="W620" s="45">
        <f>IF(T620=0,0,(O620-T620)/T620)</f>
        <v>0.29900332225913634</v>
      </c>
      <c r="X620" s="44" t="str">
        <f>IF(W620&lt;-0.05,"Y","N")</f>
        <v>N</v>
      </c>
      <c r="Y620" s="44" t="str">
        <f>IF(AND(V620="Y",X620="Y"),"Y","N")</f>
        <v>N</v>
      </c>
      <c r="Z620" s="48">
        <f>ROUNDUP(T620*0.95,2)</f>
        <v>17.16</v>
      </c>
      <c r="AC620" s="25"/>
      <c r="AE620" s="25"/>
    </row>
    <row r="621" spans="1:31">
      <c r="A621" s="34" t="s">
        <v>661</v>
      </c>
      <c r="B621" s="41">
        <v>6013478</v>
      </c>
      <c r="C621" s="41">
        <v>145743</v>
      </c>
      <c r="D621" s="41">
        <v>23</v>
      </c>
      <c r="E621" s="2">
        <v>0</v>
      </c>
      <c r="F621" s="2">
        <f>$F$5</f>
        <v>0.71220000000000006</v>
      </c>
      <c r="G621" s="2">
        <v>0</v>
      </c>
      <c r="H621" s="2">
        <f>$H$5</f>
        <v>3.79</v>
      </c>
      <c r="I621" s="2">
        <f>$I$5</f>
        <v>3.8489599999999999</v>
      </c>
      <c r="J621" s="2">
        <f>ROUND(F621*G621*(H621/I621),5)</f>
        <v>0</v>
      </c>
      <c r="K621" s="2">
        <v>3.3899699999999999</v>
      </c>
      <c r="L621" s="2">
        <f>IF($J621=0,$K621,IF($K621=0,$J621,IF($J621&lt;$K621,$J621,ROUND(($J621*$L$5)+($K621*$L$4),5))))</f>
        <v>3.3899699999999999</v>
      </c>
      <c r="M621" s="49">
        <f>IFERROR(E621/L621,0)</f>
        <v>0</v>
      </c>
      <c r="N621" s="38">
        <f>ROUNDDOWN(M621,2)</f>
        <v>0</v>
      </c>
      <c r="O621" s="50">
        <v>0</v>
      </c>
      <c r="P621" s="51">
        <f>IF(Y621="Y",Z621,O621)</f>
        <v>0</v>
      </c>
      <c r="Q621" s="25"/>
      <c r="S621" s="50">
        <v>38.68</v>
      </c>
      <c r="T621" s="50">
        <v>0</v>
      </c>
      <c r="U621" s="49">
        <f>IFERROR((T621-S621)/S621,0)</f>
        <v>-1</v>
      </c>
      <c r="V621" s="2" t="str">
        <f>IF(U621&lt;-0.05,"Y","N")</f>
        <v>Y</v>
      </c>
      <c r="W621" s="49">
        <f>IF(T621=0,0,(O621-T621)/T621)</f>
        <v>0</v>
      </c>
      <c r="X621" s="2" t="str">
        <f>IF(W621&lt;-0.05,"Y","N")</f>
        <v>N</v>
      </c>
      <c r="Y621" s="2" t="str">
        <f>IF(AND(V621="Y",X621="Y"),"Y","N")</f>
        <v>N</v>
      </c>
      <c r="Z621" s="51">
        <f>ROUNDUP(T621*0.95,2)</f>
        <v>0</v>
      </c>
      <c r="AC621" s="25"/>
      <c r="AE621" s="25"/>
    </row>
    <row r="622" spans="1:31">
      <c r="A622" s="34" t="s">
        <v>662</v>
      </c>
      <c r="B622" s="41">
        <v>6001002</v>
      </c>
      <c r="C622" s="41">
        <v>145333</v>
      </c>
      <c r="D622" s="41">
        <v>0</v>
      </c>
      <c r="E622" s="2">
        <v>2.9863</v>
      </c>
      <c r="F622" s="2">
        <f>$F$5</f>
        <v>0.71220000000000006</v>
      </c>
      <c r="G622" s="2">
        <v>5.0731000000000002</v>
      </c>
      <c r="H622" s="2">
        <f>$H$5</f>
        <v>3.79</v>
      </c>
      <c r="I622" s="2">
        <f>$I$5</f>
        <v>3.8489599999999999</v>
      </c>
      <c r="J622" s="2">
        <f>ROUND(F622*G622*(H622/I622),5)</f>
        <v>3.5577200000000002</v>
      </c>
      <c r="K622" s="2">
        <v>3.5131600000000001</v>
      </c>
      <c r="L622" s="2">
        <f>IF($J622=0,$K622,IF($K622=0,$J622,IF($J622&lt;$K622,$J622,ROUND(($J622*$L$5)+($K622*$L$4),5))))</f>
        <v>3.5577200000000002</v>
      </c>
      <c r="M622" s="49">
        <f>IFERROR(E622/L622,0)</f>
        <v>0.83938589883408465</v>
      </c>
      <c r="N622" s="38">
        <f>ROUNDDOWN(M622,2)</f>
        <v>0.83</v>
      </c>
      <c r="O622" s="50">
        <v>18.829999999999998</v>
      </c>
      <c r="P622" s="51">
        <f>IF(Y622="Y",Z622,O622)</f>
        <v>18.829999999999998</v>
      </c>
      <c r="Q622" s="25"/>
      <c r="S622" s="50">
        <v>19.600000000000001</v>
      </c>
      <c r="T622" s="50">
        <v>18.829999999999998</v>
      </c>
      <c r="U622" s="49">
        <f>IFERROR((T622-S622)/S622,0)</f>
        <v>-3.9285714285714445E-2</v>
      </c>
      <c r="V622" s="2" t="str">
        <f>IF(U622&lt;-0.05,"Y","N")</f>
        <v>N</v>
      </c>
      <c r="W622" s="49">
        <f>IF(T622=0,0,(O622-T622)/T622)</f>
        <v>0</v>
      </c>
      <c r="X622" s="2" t="str">
        <f>IF(W622&lt;-0.05,"Y","N")</f>
        <v>N</v>
      </c>
      <c r="Y622" s="2" t="str">
        <f>IF(AND(V622="Y",X622="Y"),"Y","N")</f>
        <v>N</v>
      </c>
      <c r="Z622" s="51">
        <f>ROUNDUP(T622*0.95,2)</f>
        <v>17.89</v>
      </c>
      <c r="AC622" s="25"/>
      <c r="AE622" s="25"/>
    </row>
    <row r="623" spans="1:31">
      <c r="A623" s="34" t="s">
        <v>663</v>
      </c>
      <c r="B623" s="41">
        <v>6012173</v>
      </c>
      <c r="C623" s="41">
        <v>145660</v>
      </c>
      <c r="D623" s="41">
        <v>0</v>
      </c>
      <c r="E623" s="2">
        <v>2.8465099999999999</v>
      </c>
      <c r="F623" s="2">
        <f>$F$5</f>
        <v>0.71220000000000006</v>
      </c>
      <c r="G623" s="2">
        <v>5.51037</v>
      </c>
      <c r="H623" s="2">
        <f>$H$5</f>
        <v>3.79</v>
      </c>
      <c r="I623" s="2">
        <f>$I$5</f>
        <v>3.8489599999999999</v>
      </c>
      <c r="J623" s="2">
        <f>ROUND(F623*G623*(H623/I623),5)</f>
        <v>3.8643700000000001</v>
      </c>
      <c r="K623" s="2">
        <v>3.47723</v>
      </c>
      <c r="L623" s="2">
        <f>IF($J623=0,$K623,IF($K623=0,$J623,IF($J623&lt;$K623,$J623,ROUND(($J623*$L$5)+($K623*$L$4),5))))</f>
        <v>3.8643700000000001</v>
      </c>
      <c r="M623" s="49">
        <f>IFERROR(E623/L623,0)</f>
        <v>0.73660389662480552</v>
      </c>
      <c r="N623" s="38">
        <f>ROUNDDOWN(M623,2)</f>
        <v>0.73</v>
      </c>
      <c r="O623" s="50">
        <v>11.26</v>
      </c>
      <c r="P623" s="51">
        <f>IF(Y623="Y",Z623,O623)</f>
        <v>11.26</v>
      </c>
      <c r="Q623" s="25"/>
      <c r="S623" s="50">
        <v>11.26</v>
      </c>
      <c r="T623" s="50">
        <v>0</v>
      </c>
      <c r="U623" s="49">
        <f>IFERROR((T623-S623)/S623,0)</f>
        <v>-1</v>
      </c>
      <c r="V623" s="2" t="str">
        <f>IF(U623&lt;-0.05,"Y","N")</f>
        <v>Y</v>
      </c>
      <c r="W623" s="49">
        <f>IF(T623=0,0,(O623-T623)/T623)</f>
        <v>0</v>
      </c>
      <c r="X623" s="2" t="str">
        <f>IF(W623&lt;-0.05,"Y","N")</f>
        <v>N</v>
      </c>
      <c r="Y623" s="2" t="str">
        <f>IF(AND(V623="Y",X623="Y"),"Y","N")</f>
        <v>N</v>
      </c>
      <c r="Z623" s="51">
        <f>ROUNDUP(T623*0.95,2)</f>
        <v>0</v>
      </c>
      <c r="AC623" s="25"/>
      <c r="AE623" s="25"/>
    </row>
    <row r="624" spans="1:31">
      <c r="A624" s="52" t="s">
        <v>664</v>
      </c>
      <c r="B624" s="53">
        <v>6007603</v>
      </c>
      <c r="C624" s="53">
        <v>145026</v>
      </c>
      <c r="D624" s="53">
        <v>0</v>
      </c>
      <c r="E624" s="54">
        <v>4.9591700000000003</v>
      </c>
      <c r="F624" s="54">
        <f>$F$5</f>
        <v>0.71220000000000006</v>
      </c>
      <c r="G624" s="54">
        <v>3.8561800000000002</v>
      </c>
      <c r="H624" s="54">
        <f>$H$5</f>
        <v>3.79</v>
      </c>
      <c r="I624" s="54">
        <f>$I$5</f>
        <v>3.8489599999999999</v>
      </c>
      <c r="J624" s="54">
        <f>ROUND(F624*G624*(H624/I624),5)</f>
        <v>2.7042999999999999</v>
      </c>
      <c r="K624" s="54">
        <v>3.2167500000000002</v>
      </c>
      <c r="L624" s="54">
        <f>IF($J624=0,$K624,IF($K624=0,$J624,IF($J624&lt;$K624,$J624,ROUND(($J624*$L$5)+($K624*$L$4),5))))</f>
        <v>2.7042999999999999</v>
      </c>
      <c r="M624" s="55">
        <f>IFERROR(E624/L624,0)</f>
        <v>1.833809118810783</v>
      </c>
      <c r="N624" s="56">
        <f>ROUNDDOWN(M624,2)</f>
        <v>1.83</v>
      </c>
      <c r="O624" s="57">
        <v>38.68</v>
      </c>
      <c r="P624" s="58">
        <f>IF(Y624="Y",Z624,O624)</f>
        <v>38.68</v>
      </c>
      <c r="Q624" s="25"/>
      <c r="S624" s="57">
        <v>38.68</v>
      </c>
      <c r="T624" s="57">
        <v>0</v>
      </c>
      <c r="U624" s="55">
        <f>IFERROR((T624-S624)/S624,0)</f>
        <v>-1</v>
      </c>
      <c r="V624" s="54" t="str">
        <f>IF(U624&lt;-0.05,"Y","N")</f>
        <v>Y</v>
      </c>
      <c r="W624" s="55">
        <f>IF(T624=0,0,(O624-T624)/T624)</f>
        <v>0</v>
      </c>
      <c r="X624" s="54" t="str">
        <f>IF(W624&lt;-0.05,"Y","N")</f>
        <v>N</v>
      </c>
      <c r="Y624" s="54" t="str">
        <f>IF(AND(V624="Y",X624="Y"),"Y","N")</f>
        <v>N</v>
      </c>
      <c r="Z624" s="58">
        <f>ROUNDUP(T624*0.95,2)</f>
        <v>0</v>
      </c>
      <c r="AC624" s="25"/>
      <c r="AE624" s="25"/>
    </row>
    <row r="625" spans="1:31">
      <c r="A625" s="42" t="s">
        <v>665</v>
      </c>
      <c r="B625" s="43">
        <v>6000335</v>
      </c>
      <c r="C625" s="43">
        <v>145338</v>
      </c>
      <c r="D625" s="43">
        <v>0</v>
      </c>
      <c r="E625" s="44">
        <v>3.3925000000000001</v>
      </c>
      <c r="F625" s="44">
        <f>$F$5</f>
        <v>0.71220000000000006</v>
      </c>
      <c r="G625" s="44">
        <v>4.4189299999999996</v>
      </c>
      <c r="H625" s="44">
        <f>$H$5</f>
        <v>3.79</v>
      </c>
      <c r="I625" s="44">
        <f>$I$5</f>
        <v>3.8489599999999999</v>
      </c>
      <c r="J625" s="44">
        <f>ROUND(F625*G625*(H625/I625),5)</f>
        <v>3.0989499999999999</v>
      </c>
      <c r="K625" s="44">
        <v>3.05782</v>
      </c>
      <c r="L625" s="44">
        <f>IF($J625=0,$K625,IF($K625=0,$J625,IF($J625&lt;$K625,$J625,ROUND(($J625*$L$5)+($K625*$L$4),5))))</f>
        <v>3.0989499999999999</v>
      </c>
      <c r="M625" s="45">
        <f>IFERROR(E625/L625,0)</f>
        <v>1.0947256328756514</v>
      </c>
      <c r="N625" s="46">
        <f>ROUNDDOWN(M625,2)</f>
        <v>1.0900000000000001</v>
      </c>
      <c r="O625" s="47">
        <v>35.89</v>
      </c>
      <c r="P625" s="48">
        <f>IF(Y625="Y",Z625,O625)</f>
        <v>35.89</v>
      </c>
      <c r="Q625" s="25"/>
      <c r="S625" s="47">
        <v>36.590000000000003</v>
      </c>
      <c r="T625" s="47">
        <v>36.74</v>
      </c>
      <c r="U625" s="45">
        <f>IFERROR((T625-S625)/S625,0)</f>
        <v>4.0994807324405179E-3</v>
      </c>
      <c r="V625" s="44" t="str">
        <f>IF(U625&lt;-0.05,"Y","N")</f>
        <v>N</v>
      </c>
      <c r="W625" s="45">
        <f>IF(T625=0,0,(O625-T625)/T625)</f>
        <v>-2.3135547087642934E-2</v>
      </c>
      <c r="X625" s="44" t="str">
        <f>IF(W625&lt;-0.05,"Y","N")</f>
        <v>N</v>
      </c>
      <c r="Y625" s="44" t="str">
        <f>IF(AND(V625="Y",X625="Y"),"Y","N")</f>
        <v>N</v>
      </c>
      <c r="Z625" s="48">
        <f>ROUNDUP(T625*0.95,2)</f>
        <v>34.909999999999997</v>
      </c>
      <c r="AC625" s="25"/>
      <c r="AE625" s="25"/>
    </row>
    <row r="626" spans="1:31">
      <c r="A626" s="34" t="s">
        <v>666</v>
      </c>
      <c r="B626" s="41">
        <v>6000194</v>
      </c>
      <c r="C626" s="41">
        <v>145664</v>
      </c>
      <c r="D626" s="41">
        <v>0</v>
      </c>
      <c r="E626" s="2">
        <v>3.29616</v>
      </c>
      <c r="F626" s="2">
        <f>$F$5</f>
        <v>0.71220000000000006</v>
      </c>
      <c r="G626" s="2">
        <v>4.7863699999999998</v>
      </c>
      <c r="H626" s="2">
        <f>$H$5</f>
        <v>3.79</v>
      </c>
      <c r="I626" s="2">
        <f>$I$5</f>
        <v>3.8489599999999999</v>
      </c>
      <c r="J626" s="2">
        <f>ROUND(F626*G626*(H626/I626),5)</f>
        <v>3.35663</v>
      </c>
      <c r="K626" s="2">
        <v>2.82443</v>
      </c>
      <c r="L626" s="2">
        <f>IF($J626=0,$K626,IF($K626=0,$J626,IF($J626&lt;$K626,$J626,ROUND(($J626*$L$5)+($K626*$L$4),5))))</f>
        <v>3.35663</v>
      </c>
      <c r="M626" s="49">
        <f>IFERROR(E626/L626,0)</f>
        <v>0.98198490748161105</v>
      </c>
      <c r="N626" s="38">
        <f>ROUNDDOWN(M626,2)</f>
        <v>0.98</v>
      </c>
      <c r="O626" s="50">
        <v>29.68</v>
      </c>
      <c r="P626" s="51">
        <f>IF(Y626="Y",Z626,O626)</f>
        <v>29.68</v>
      </c>
      <c r="Q626" s="25"/>
      <c r="S626" s="50">
        <v>25</v>
      </c>
      <c r="T626" s="50">
        <v>32.619999999999997</v>
      </c>
      <c r="U626" s="49">
        <f>IFERROR((T626-S626)/S626,0)</f>
        <v>0.3047999999999999</v>
      </c>
      <c r="V626" s="2" t="str">
        <f>IF(U626&lt;-0.05,"Y","N")</f>
        <v>N</v>
      </c>
      <c r="W626" s="49">
        <f>IF(T626=0,0,(O626-T626)/T626)</f>
        <v>-9.0128755364806801E-2</v>
      </c>
      <c r="X626" s="2" t="str">
        <f>IF(W626&lt;-0.05,"Y","N")</f>
        <v>Y</v>
      </c>
      <c r="Y626" s="2" t="str">
        <f>IF(AND(V626="Y",X626="Y"),"Y","N")</f>
        <v>N</v>
      </c>
      <c r="Z626" s="51">
        <f>ROUNDUP(T626*0.95,2)</f>
        <v>30.990000000000002</v>
      </c>
      <c r="AC626" s="25"/>
      <c r="AE626" s="25"/>
    </row>
    <row r="627" spans="1:31">
      <c r="A627" s="34" t="s">
        <v>667</v>
      </c>
      <c r="B627" s="41">
        <v>6009955</v>
      </c>
      <c r="C627" s="41">
        <v>146149</v>
      </c>
      <c r="D627" s="41">
        <v>0</v>
      </c>
      <c r="E627" s="2">
        <v>2.67326</v>
      </c>
      <c r="F627" s="2">
        <f>$F$5</f>
        <v>0.71220000000000006</v>
      </c>
      <c r="G627" s="2">
        <v>5.4428700000000001</v>
      </c>
      <c r="H627" s="2">
        <f>$H$5</f>
        <v>3.79</v>
      </c>
      <c r="I627" s="2">
        <f>$I$5</f>
        <v>3.8489599999999999</v>
      </c>
      <c r="J627" s="2">
        <f>ROUND(F627*G627*(H627/I627),5)</f>
        <v>3.8170299999999999</v>
      </c>
      <c r="K627" s="2">
        <v>2.9525100000000002</v>
      </c>
      <c r="L627" s="2">
        <f>IF($J627=0,$K627,IF($K627=0,$J627,IF($J627&lt;$K627,$J627,ROUND(($J627*$L$5)+($K627*$L$4),5))))</f>
        <v>3.8170299999999999</v>
      </c>
      <c r="M627" s="49">
        <f>IFERROR(E627/L627,0)</f>
        <v>0.70035079629974095</v>
      </c>
      <c r="N627" s="38">
        <f>ROUNDDOWN(M627,2)</f>
        <v>0.7</v>
      </c>
      <c r="O627" s="50">
        <v>9</v>
      </c>
      <c r="P627" s="51">
        <f>IF(Y627="Y",Z627,O627)</f>
        <v>12.129999999999999</v>
      </c>
      <c r="Q627" s="25"/>
      <c r="S627" s="50">
        <v>15.77</v>
      </c>
      <c r="T627" s="50">
        <v>12.76</v>
      </c>
      <c r="U627" s="49">
        <f>IFERROR((T627-S627)/S627,0)</f>
        <v>-0.19086873811033608</v>
      </c>
      <c r="V627" s="2" t="str">
        <f>IF(U627&lt;-0.05,"Y","N")</f>
        <v>Y</v>
      </c>
      <c r="W627" s="49">
        <f>IF(T627=0,0,(O627-T627)/T627)</f>
        <v>-0.29467084639498431</v>
      </c>
      <c r="X627" s="2" t="str">
        <f>IF(W627&lt;-0.05,"Y","N")</f>
        <v>Y</v>
      </c>
      <c r="Y627" s="2" t="str">
        <f>IF(AND(V627="Y",X627="Y"),"Y","N")</f>
        <v>Y</v>
      </c>
      <c r="Z627" s="51">
        <f>ROUNDUP(T627*0.95,2)</f>
        <v>12.129999999999999</v>
      </c>
      <c r="AC627" s="25"/>
      <c r="AE627" s="25"/>
    </row>
    <row r="628" spans="1:31">
      <c r="A628" s="34" t="s">
        <v>668</v>
      </c>
      <c r="B628" s="41">
        <v>6009963</v>
      </c>
      <c r="C628" s="41">
        <v>145715</v>
      </c>
      <c r="D628" s="41">
        <v>0</v>
      </c>
      <c r="E628" s="2">
        <v>2.4708199999999998</v>
      </c>
      <c r="F628" s="2">
        <f>$F$5</f>
        <v>0.71220000000000006</v>
      </c>
      <c r="G628" s="2">
        <v>5.2055100000000003</v>
      </c>
      <c r="H628" s="2">
        <f>$H$5</f>
        <v>3.79</v>
      </c>
      <c r="I628" s="2">
        <f>$I$5</f>
        <v>3.8489599999999999</v>
      </c>
      <c r="J628" s="2">
        <f>ROUND(F628*G628*(H628/I628),5)</f>
        <v>3.6505700000000001</v>
      </c>
      <c r="K628" s="2">
        <v>3.13937</v>
      </c>
      <c r="L628" s="2">
        <f>IF($J628=0,$K628,IF($K628=0,$J628,IF($J628&lt;$K628,$J628,ROUND(($J628*$L$5)+($K628*$L$4),5))))</f>
        <v>3.6505700000000001</v>
      </c>
      <c r="M628" s="49">
        <f>IFERROR(E628/L628,0)</f>
        <v>0.67683128936029158</v>
      </c>
      <c r="N628" s="38">
        <f>ROUNDDOWN(M628,2)</f>
        <v>0.67</v>
      </c>
      <c r="O628" s="50">
        <v>0</v>
      </c>
      <c r="P628" s="51">
        <f>IF(Y628="Y",Z628,O628)</f>
        <v>0</v>
      </c>
      <c r="Q628" s="25"/>
      <c r="S628" s="50">
        <v>0</v>
      </c>
      <c r="T628" s="50">
        <v>0</v>
      </c>
      <c r="U628" s="49">
        <f>IFERROR((T628-S628)/S628,0)</f>
        <v>0</v>
      </c>
      <c r="V628" s="2" t="str">
        <f>IF(U628&lt;-0.05,"Y","N")</f>
        <v>N</v>
      </c>
      <c r="W628" s="49">
        <f>IF(T628=0,0,(O628-T628)/T628)</f>
        <v>0</v>
      </c>
      <c r="X628" s="2" t="str">
        <f>IF(W628&lt;-0.05,"Y","N")</f>
        <v>N</v>
      </c>
      <c r="Y628" s="2" t="str">
        <f>IF(AND(V628="Y",X628="Y"),"Y","N")</f>
        <v>N</v>
      </c>
      <c r="Z628" s="51">
        <f>ROUNDUP(T628*0.95,2)</f>
        <v>0</v>
      </c>
      <c r="AC628" s="25"/>
      <c r="AE628" s="25"/>
    </row>
    <row r="629" spans="1:31">
      <c r="A629" s="60" t="s">
        <v>669</v>
      </c>
      <c r="B629" s="41">
        <v>6010003</v>
      </c>
      <c r="C629" s="41">
        <v>145706</v>
      </c>
      <c r="D629" s="41">
        <v>0</v>
      </c>
      <c r="E629" s="2">
        <v>4.7022000000000004</v>
      </c>
      <c r="F629" s="2">
        <f>$F$5</f>
        <v>0.71220000000000006</v>
      </c>
      <c r="G629" s="2">
        <v>4.5335900000000002</v>
      </c>
      <c r="H629" s="2">
        <f>$H$5</f>
        <v>3.79</v>
      </c>
      <c r="I629" s="2">
        <f>$I$5</f>
        <v>3.8489599999999999</v>
      </c>
      <c r="J629" s="2">
        <f>ROUND(F629*G629*(H629/I629),5)</f>
        <v>3.17936</v>
      </c>
      <c r="K629" s="2">
        <v>3.4883899999999999</v>
      </c>
      <c r="L629" s="2">
        <f>IF($J629=0,$K629,IF($K629=0,$J629,IF($J629&lt;$K629,$J629,ROUND(($J629*$L$5)+($K629*$L$4),5))))</f>
        <v>3.17936</v>
      </c>
      <c r="M629" s="49">
        <f>IFERROR(E629/L629,0)</f>
        <v>1.4789769010115246</v>
      </c>
      <c r="N629" s="38">
        <f>ROUNDDOWN(M629,2)</f>
        <v>1.47</v>
      </c>
      <c r="O629" s="50">
        <v>38.68</v>
      </c>
      <c r="P629" s="51">
        <f>IF(Y629="Y",Z629,O629)</f>
        <v>38.68</v>
      </c>
      <c r="Q629" s="25"/>
      <c r="S629" s="50">
        <v>38.68</v>
      </c>
      <c r="T629" s="50">
        <v>38.68</v>
      </c>
      <c r="U629" s="49">
        <f>IFERROR((T629-S629)/S629,0)</f>
        <v>0</v>
      </c>
      <c r="V629" s="2" t="str">
        <f>IF(U629&lt;-0.05,"Y","N")</f>
        <v>N</v>
      </c>
      <c r="W629" s="49">
        <f>IF(T629=0,0,(O629-T629)/T629)</f>
        <v>0</v>
      </c>
      <c r="X629" s="2" t="str">
        <f>IF(W629&lt;-0.05,"Y","N")</f>
        <v>N</v>
      </c>
      <c r="Y629" s="2" t="str">
        <f>IF(AND(V629="Y",X629="Y"),"Y","N")</f>
        <v>N</v>
      </c>
      <c r="Z629" s="51">
        <f>ROUNDUP(T629*0.95,2)</f>
        <v>36.75</v>
      </c>
      <c r="AC629" s="25"/>
      <c r="AE629" s="25"/>
    </row>
    <row r="630" spans="1:31">
      <c r="A630" s="52" t="s">
        <v>670</v>
      </c>
      <c r="B630" s="53">
        <v>6006597</v>
      </c>
      <c r="C630" s="53">
        <v>145519</v>
      </c>
      <c r="D630" s="53">
        <v>0</v>
      </c>
      <c r="E630" s="54">
        <v>3.3223799999999999</v>
      </c>
      <c r="F630" s="54">
        <f>$F$5</f>
        <v>0.71220000000000006</v>
      </c>
      <c r="G630" s="54">
        <v>3.1230899999999999</v>
      </c>
      <c r="H630" s="54">
        <f>$H$5</f>
        <v>3.79</v>
      </c>
      <c r="I630" s="54">
        <f>$I$5</f>
        <v>3.8489599999999999</v>
      </c>
      <c r="J630" s="54">
        <f>ROUND(F630*G630*(H630/I630),5)</f>
        <v>2.1901899999999999</v>
      </c>
      <c r="K630" s="54">
        <v>3.1026400000000001</v>
      </c>
      <c r="L630" s="54">
        <f>IF($J630=0,$K630,IF($K630=0,$J630,IF($J630&lt;$K630,$J630,ROUND(($J630*$L$5)+($K630*$L$4),5))))</f>
        <v>2.1901899999999999</v>
      </c>
      <c r="M630" s="55">
        <f>IFERROR(E630/L630,0)</f>
        <v>1.5169368867541173</v>
      </c>
      <c r="N630" s="56">
        <f>ROUNDDOWN(M630,2)</f>
        <v>1.51</v>
      </c>
      <c r="O630" s="57">
        <v>38.68</v>
      </c>
      <c r="P630" s="58">
        <f>IF(Y630="Y",Z630,O630)</f>
        <v>38.68</v>
      </c>
      <c r="Q630" s="25"/>
      <c r="S630" s="57">
        <v>38.68</v>
      </c>
      <c r="T630" s="57">
        <v>38.68</v>
      </c>
      <c r="U630" s="55">
        <f>IFERROR((T630-S630)/S630,0)</f>
        <v>0</v>
      </c>
      <c r="V630" s="54" t="str">
        <f>IF(U630&lt;-0.05,"Y","N")</f>
        <v>N</v>
      </c>
      <c r="W630" s="55">
        <f>IF(T630=0,0,(O630-T630)/T630)</f>
        <v>0</v>
      </c>
      <c r="X630" s="54" t="str">
        <f>IF(W630&lt;-0.05,"Y","N")</f>
        <v>N</v>
      </c>
      <c r="Y630" s="54" t="str">
        <f>IF(AND(V630="Y",X630="Y"),"Y","N")</f>
        <v>N</v>
      </c>
      <c r="Z630" s="58">
        <f>ROUNDUP(T630*0.95,2)</f>
        <v>36.75</v>
      </c>
      <c r="AC630" s="25"/>
      <c r="AE630" s="25"/>
    </row>
    <row r="631" spans="1:31">
      <c r="A631" s="42" t="s">
        <v>671</v>
      </c>
      <c r="B631" s="43">
        <v>6004881</v>
      </c>
      <c r="C631" s="43">
        <v>145517</v>
      </c>
      <c r="D631" s="43">
        <v>0</v>
      </c>
      <c r="E631" s="44">
        <v>3.0943000000000001</v>
      </c>
      <c r="F631" s="44">
        <f>$F$5</f>
        <v>0.71220000000000006</v>
      </c>
      <c r="G631" s="44">
        <v>3.91045</v>
      </c>
      <c r="H631" s="44">
        <f>$H$5</f>
        <v>3.79</v>
      </c>
      <c r="I631" s="44">
        <f>$I$5</f>
        <v>3.8489599999999999</v>
      </c>
      <c r="J631" s="44">
        <f>ROUND(F631*G631*(H631/I631),5)</f>
        <v>2.7423600000000001</v>
      </c>
      <c r="K631" s="44">
        <v>3.3032900000000001</v>
      </c>
      <c r="L631" s="44">
        <f>IF($J631=0,$K631,IF($K631=0,$J631,IF($J631&lt;$K631,$J631,ROUND(($J631*$L$5)+($K631*$L$4),5))))</f>
        <v>2.7423600000000001</v>
      </c>
      <c r="M631" s="45">
        <f>IFERROR(E631/L631,0)</f>
        <v>1.1283347190011523</v>
      </c>
      <c r="N631" s="46">
        <f>ROUNDDOWN(M631,2)</f>
        <v>1.1200000000000001</v>
      </c>
      <c r="O631" s="47">
        <v>36.74</v>
      </c>
      <c r="P631" s="48">
        <f>IF(Y631="Y",Z631,O631)</f>
        <v>36.74</v>
      </c>
      <c r="Q631" s="25"/>
      <c r="S631" s="47">
        <v>38.68</v>
      </c>
      <c r="T631" s="47">
        <v>34.26</v>
      </c>
      <c r="U631" s="45">
        <f>IFERROR((T631-S631)/S631,0)</f>
        <v>-0.11427094105480873</v>
      </c>
      <c r="V631" s="44" t="str">
        <f>IF(U631&lt;-0.05,"Y","N")</f>
        <v>Y</v>
      </c>
      <c r="W631" s="45">
        <f>IF(T631=0,0,(O631-T631)/T631)</f>
        <v>7.2387624051371988E-2</v>
      </c>
      <c r="X631" s="44" t="str">
        <f>IF(W631&lt;-0.05,"Y","N")</f>
        <v>N</v>
      </c>
      <c r="Y631" s="44" t="str">
        <f>IF(AND(V631="Y",X631="Y"),"Y","N")</f>
        <v>N</v>
      </c>
      <c r="Z631" s="48">
        <f>ROUNDUP(T631*0.95,2)</f>
        <v>32.549999999999997</v>
      </c>
      <c r="AC631" s="25"/>
      <c r="AE631" s="25"/>
    </row>
    <row r="632" spans="1:31">
      <c r="A632" s="34" t="s">
        <v>672</v>
      </c>
      <c r="B632" s="41">
        <v>6008379</v>
      </c>
      <c r="C632" s="41">
        <v>145712</v>
      </c>
      <c r="D632" s="41">
        <v>0</v>
      </c>
      <c r="E632" s="2">
        <v>2.8600599999999998</v>
      </c>
      <c r="F632" s="2">
        <f>$F$5</f>
        <v>0.71220000000000006</v>
      </c>
      <c r="G632" s="2">
        <v>4.4360600000000003</v>
      </c>
      <c r="H632" s="2">
        <f>$H$5</f>
        <v>3.79</v>
      </c>
      <c r="I632" s="2">
        <f>$I$5</f>
        <v>3.8489599999999999</v>
      </c>
      <c r="J632" s="2">
        <f>ROUND(F632*G632*(H632/I632),5)</f>
        <v>3.11097</v>
      </c>
      <c r="K632" s="2">
        <v>3.3237899999999998</v>
      </c>
      <c r="L632" s="2">
        <f>IF($J632=0,$K632,IF($K632=0,$J632,IF($J632&lt;$K632,$J632,ROUND(($J632*$L$5)+($K632*$L$4),5))))</f>
        <v>3.11097</v>
      </c>
      <c r="M632" s="49">
        <f>IFERROR(E632/L632,0)</f>
        <v>0.919346698939559</v>
      </c>
      <c r="N632" s="38">
        <f>ROUNDDOWN(M632,2)</f>
        <v>0.91</v>
      </c>
      <c r="O632" s="50">
        <v>25</v>
      </c>
      <c r="P632" s="51">
        <f>IF(Y632="Y",Z632,O632)</f>
        <v>25</v>
      </c>
      <c r="Q632" s="25"/>
      <c r="S632" s="50">
        <v>25.77</v>
      </c>
      <c r="T632" s="50">
        <v>26.42</v>
      </c>
      <c r="U632" s="49">
        <f>IFERROR((T632-S632)/S632,0)</f>
        <v>2.5223127667830893E-2</v>
      </c>
      <c r="V632" s="2" t="str">
        <f>IF(U632&lt;-0.05,"Y","N")</f>
        <v>N</v>
      </c>
      <c r="W632" s="49">
        <f>IF(T632=0,0,(O632-T632)/T632)</f>
        <v>-5.3747161241483786E-2</v>
      </c>
      <c r="X632" s="2" t="str">
        <f>IF(W632&lt;-0.05,"Y","N")</f>
        <v>Y</v>
      </c>
      <c r="Y632" s="2" t="str">
        <f>IF(AND(V632="Y",X632="Y"),"Y","N")</f>
        <v>N</v>
      </c>
      <c r="Z632" s="51">
        <f>ROUNDUP(T632*0.95,2)</f>
        <v>25.1</v>
      </c>
      <c r="AC632" s="25"/>
      <c r="AE632" s="25"/>
    </row>
    <row r="633" spans="1:31">
      <c r="A633" s="34" t="s">
        <v>673</v>
      </c>
      <c r="B633" s="41">
        <v>6003842</v>
      </c>
      <c r="C633" s="41">
        <v>146040</v>
      </c>
      <c r="D633" s="41">
        <v>0</v>
      </c>
      <c r="E633" s="2">
        <v>3.04881</v>
      </c>
      <c r="F633" s="2">
        <f>$F$5</f>
        <v>0.71220000000000006</v>
      </c>
      <c r="G633" s="2">
        <v>4.2320500000000001</v>
      </c>
      <c r="H633" s="2">
        <f>$H$5</f>
        <v>3.79</v>
      </c>
      <c r="I633" s="2">
        <f>$I$5</f>
        <v>3.8489599999999999</v>
      </c>
      <c r="J633" s="2">
        <f>ROUND(F633*G633*(H633/I633),5)</f>
        <v>2.9679000000000002</v>
      </c>
      <c r="K633" s="2">
        <v>3.1978499999999999</v>
      </c>
      <c r="L633" s="2">
        <f>IF($J633=0,$K633,IF($K633=0,$J633,IF($J633&lt;$K633,$J633,ROUND(($J633*$L$5)+($K633*$L$4),5))))</f>
        <v>2.9679000000000002</v>
      </c>
      <c r="M633" s="49">
        <f>IFERROR(E633/L633,0)</f>
        <v>1.027261700192055</v>
      </c>
      <c r="N633" s="38">
        <f>ROUNDDOWN(M633,2)</f>
        <v>1.02</v>
      </c>
      <c r="O633" s="50">
        <v>32.07</v>
      </c>
      <c r="P633" s="51">
        <f>IF(Y633="Y",Z633,O633)</f>
        <v>32.07</v>
      </c>
      <c r="Q633" s="25"/>
      <c r="S633" s="50">
        <v>38.68</v>
      </c>
      <c r="T633" s="50">
        <v>28.38</v>
      </c>
      <c r="U633" s="49">
        <f>IFERROR((T633-S633)/S633,0)</f>
        <v>-0.26628748707342298</v>
      </c>
      <c r="V633" s="2" t="str">
        <f>IF(U633&lt;-0.05,"Y","N")</f>
        <v>Y</v>
      </c>
      <c r="W633" s="49">
        <f>IF(T633=0,0,(O633-T633)/T633)</f>
        <v>0.13002114164904868</v>
      </c>
      <c r="X633" s="2" t="str">
        <f>IF(W633&lt;-0.05,"Y","N")</f>
        <v>N</v>
      </c>
      <c r="Y633" s="2" t="str">
        <f>IF(AND(V633="Y",X633="Y"),"Y","N")</f>
        <v>N</v>
      </c>
      <c r="Z633" s="51">
        <f>ROUNDUP(T633*0.95,2)</f>
        <v>26.970000000000002</v>
      </c>
      <c r="AC633" s="25"/>
      <c r="AE633" s="25"/>
    </row>
    <row r="634" spans="1:31">
      <c r="A634" s="34" t="s">
        <v>674</v>
      </c>
      <c r="B634" s="41">
        <v>6010037</v>
      </c>
      <c r="C634" s="41">
        <v>146101</v>
      </c>
      <c r="D634" s="41">
        <v>25</v>
      </c>
      <c r="E634" s="2">
        <v>0</v>
      </c>
      <c r="F634" s="2">
        <f>$F$5</f>
        <v>0.71220000000000006</v>
      </c>
      <c r="G634" s="2">
        <v>0</v>
      </c>
      <c r="H634" s="2">
        <f>$H$5</f>
        <v>3.79</v>
      </c>
      <c r="I634" s="2">
        <f>$I$5</f>
        <v>3.8489599999999999</v>
      </c>
      <c r="J634" s="2">
        <f>ROUND(F634*G634*(H634/I634),5)</f>
        <v>0</v>
      </c>
      <c r="K634" s="2">
        <v>3.0895199999999998</v>
      </c>
      <c r="L634" s="2">
        <f>IF($J634=0,$K634,IF($K634=0,$J634,IF($J634&lt;$K634,$J634,ROUND(($J634*$L$5)+($K634*$L$4),5))))</f>
        <v>3.0895199999999998</v>
      </c>
      <c r="M634" s="49">
        <f>IFERROR(E634/L634,0)</f>
        <v>0</v>
      </c>
      <c r="N634" s="38">
        <f>ROUNDDOWN(M634,2)</f>
        <v>0</v>
      </c>
      <c r="O634" s="50">
        <v>0</v>
      </c>
      <c r="P634" s="51">
        <f>IF(Y634="Y",Z634,O634)</f>
        <v>0</v>
      </c>
      <c r="Q634" s="25"/>
      <c r="S634" s="50">
        <v>38.68</v>
      </c>
      <c r="T634" s="50">
        <v>38.68</v>
      </c>
      <c r="U634" s="49">
        <f>IFERROR((T634-S634)/S634,0)</f>
        <v>0</v>
      </c>
      <c r="V634" s="2" t="str">
        <f>IF(U634&lt;-0.05,"Y","N")</f>
        <v>N</v>
      </c>
      <c r="W634" s="49">
        <f>IF(T634=0,0,(O634-T634)/T634)</f>
        <v>-1</v>
      </c>
      <c r="X634" s="2" t="str">
        <f>IF(W634&lt;-0.05,"Y","N")</f>
        <v>Y</v>
      </c>
      <c r="Y634" s="2" t="str">
        <f>IF(AND(V634="Y",X634="Y"),"Y","N")</f>
        <v>N</v>
      </c>
      <c r="Z634" s="51">
        <f>ROUNDUP(T634*0.95,2)</f>
        <v>36.75</v>
      </c>
      <c r="AC634" s="25"/>
      <c r="AE634" s="25"/>
    </row>
    <row r="635" spans="1:31">
      <c r="A635" s="52" t="s">
        <v>675</v>
      </c>
      <c r="B635" s="53">
        <v>6005904</v>
      </c>
      <c r="C635" s="53">
        <v>145967</v>
      </c>
      <c r="D635" s="53">
        <v>0</v>
      </c>
      <c r="E635" s="54">
        <v>3.3643900000000002</v>
      </c>
      <c r="F635" s="54">
        <f>$F$5</f>
        <v>0.71220000000000006</v>
      </c>
      <c r="G635" s="54">
        <v>5.4524900000000001</v>
      </c>
      <c r="H635" s="54">
        <f>$H$5</f>
        <v>3.79</v>
      </c>
      <c r="I635" s="54">
        <f>$I$5</f>
        <v>3.8489599999999999</v>
      </c>
      <c r="J635" s="54">
        <f>ROUND(F635*G635*(H635/I635),5)</f>
        <v>3.8237800000000002</v>
      </c>
      <c r="K635" s="54">
        <v>3.6625700000000001</v>
      </c>
      <c r="L635" s="54">
        <f>IF($J635=0,$K635,IF($K635=0,$J635,IF($J635&lt;$K635,$J635,ROUND(($J635*$L$5)+($K635*$L$4),5))))</f>
        <v>3.8237800000000002</v>
      </c>
      <c r="M635" s="55">
        <f>IFERROR(E635/L635,0)</f>
        <v>0.87985971996296863</v>
      </c>
      <c r="N635" s="56">
        <f>ROUNDDOWN(M635,2)</f>
        <v>0.87</v>
      </c>
      <c r="O635" s="57">
        <v>21.92</v>
      </c>
      <c r="P635" s="58">
        <f>IF(Y635="Y",Z635,O635)</f>
        <v>21.92</v>
      </c>
      <c r="Q635" s="25"/>
      <c r="S635" s="57">
        <v>24.23</v>
      </c>
      <c r="T635" s="57">
        <v>21.15</v>
      </c>
      <c r="U635" s="55">
        <f>IFERROR((T635-S635)/S635,0)</f>
        <v>-0.12711514651258776</v>
      </c>
      <c r="V635" s="54" t="str">
        <f>IF(U635&lt;-0.05,"Y","N")</f>
        <v>Y</v>
      </c>
      <c r="W635" s="55">
        <f>IF(T635=0,0,(O635-T635)/T635)</f>
        <v>3.6406619385342939E-2</v>
      </c>
      <c r="X635" s="54" t="str">
        <f>IF(W635&lt;-0.05,"Y","N")</f>
        <v>N</v>
      </c>
      <c r="Y635" s="54" t="str">
        <f>IF(AND(V635="Y",X635="Y"),"Y","N")</f>
        <v>N</v>
      </c>
      <c r="Z635" s="58">
        <f>ROUNDUP(T635*0.95,2)</f>
        <v>20.100000000000001</v>
      </c>
      <c r="AC635" s="25"/>
      <c r="AE635" s="25"/>
    </row>
    <row r="636" spans="1:31">
      <c r="A636" s="42" t="s">
        <v>676</v>
      </c>
      <c r="B636" s="43">
        <v>6005334</v>
      </c>
      <c r="C636" s="43">
        <v>146168</v>
      </c>
      <c r="D636" s="43">
        <v>0</v>
      </c>
      <c r="E636" s="44">
        <v>2.6363500000000002</v>
      </c>
      <c r="F636" s="44">
        <f>$F$5</f>
        <v>0.71220000000000006</v>
      </c>
      <c r="G636" s="44">
        <v>4.9033499999999997</v>
      </c>
      <c r="H636" s="44">
        <f>$H$5</f>
        <v>3.79</v>
      </c>
      <c r="I636" s="44">
        <f>$I$5</f>
        <v>3.8489599999999999</v>
      </c>
      <c r="J636" s="44">
        <f>ROUND(F636*G636*(H636/I636),5)</f>
        <v>3.4386700000000001</v>
      </c>
      <c r="K636" s="44">
        <v>3.13618</v>
      </c>
      <c r="L636" s="44">
        <f>IF($J636=0,$K636,IF($K636=0,$J636,IF($J636&lt;$K636,$J636,ROUND(($J636*$L$5)+($K636*$L$4),5))))</f>
        <v>3.4386700000000001</v>
      </c>
      <c r="M636" s="45">
        <f>IFERROR(E636/L636,0)</f>
        <v>0.76667723276731992</v>
      </c>
      <c r="N636" s="46">
        <f>ROUNDDOWN(M636,2)</f>
        <v>0.76</v>
      </c>
      <c r="O636" s="47">
        <v>13.51</v>
      </c>
      <c r="P636" s="48">
        <f>IF(Y636="Y",Z636,O636)</f>
        <v>13.51</v>
      </c>
      <c r="Q636" s="25"/>
      <c r="S636" s="47">
        <v>15.02</v>
      </c>
      <c r="T636" s="47">
        <v>13.51</v>
      </c>
      <c r="U636" s="45">
        <f>IFERROR((T636-S636)/S636,0)</f>
        <v>-0.10053262316910784</v>
      </c>
      <c r="V636" s="44" t="str">
        <f>IF(U636&lt;-0.05,"Y","N")</f>
        <v>Y</v>
      </c>
      <c r="W636" s="45">
        <f>IF(T636=0,0,(O636-T636)/T636)</f>
        <v>0</v>
      </c>
      <c r="X636" s="44" t="str">
        <f>IF(W636&lt;-0.05,"Y","N")</f>
        <v>N</v>
      </c>
      <c r="Y636" s="44" t="str">
        <f>IF(AND(V636="Y",X636="Y"),"Y","N")</f>
        <v>N</v>
      </c>
      <c r="Z636" s="48">
        <f>ROUNDUP(T636*0.95,2)</f>
        <v>12.84</v>
      </c>
      <c r="AC636" s="25"/>
      <c r="AE636" s="25"/>
    </row>
    <row r="637" spans="1:31">
      <c r="A637" s="34" t="s">
        <v>677</v>
      </c>
      <c r="B637" s="41">
        <v>6010094</v>
      </c>
      <c r="C637" s="41">
        <v>145556</v>
      </c>
      <c r="D637" s="41">
        <v>0</v>
      </c>
      <c r="E637" s="2">
        <v>3.5940400000000001</v>
      </c>
      <c r="F637" s="2">
        <f>$F$5</f>
        <v>0.71220000000000006</v>
      </c>
      <c r="G637" s="2">
        <v>4.9092900000000004</v>
      </c>
      <c r="H637" s="2">
        <f>$H$5</f>
        <v>3.79</v>
      </c>
      <c r="I637" s="2">
        <f>$I$5</f>
        <v>3.8489599999999999</v>
      </c>
      <c r="J637" s="2">
        <f>ROUND(F637*G637*(H637/I637),5)</f>
        <v>3.4428399999999999</v>
      </c>
      <c r="K637" s="2">
        <v>3.37107</v>
      </c>
      <c r="L637" s="2">
        <f>IF($J637=0,$K637,IF($K637=0,$J637,IF($J637&lt;$K637,$J637,ROUND(($J637*$L$5)+($K637*$L$4),5))))</f>
        <v>3.4428399999999999</v>
      </c>
      <c r="M637" s="49">
        <f>IFERROR(E637/L637,0)</f>
        <v>1.0439172311231426</v>
      </c>
      <c r="N637" s="38">
        <f>ROUNDDOWN(M637,2)</f>
        <v>1.04</v>
      </c>
      <c r="O637" s="50">
        <v>33.159999999999997</v>
      </c>
      <c r="P637" s="51">
        <f>IF(Y637="Y",Z637,O637)</f>
        <v>33.159999999999997</v>
      </c>
      <c r="Q637" s="25"/>
      <c r="S637" s="50">
        <v>30.98</v>
      </c>
      <c r="T637" s="50">
        <v>31.53</v>
      </c>
      <c r="U637" s="49">
        <f>IFERROR((T637-S637)/S637,0)</f>
        <v>1.7753389283408673E-2</v>
      </c>
      <c r="V637" s="2" t="str">
        <f>IF(U637&lt;-0.05,"Y","N")</f>
        <v>N</v>
      </c>
      <c r="W637" s="49">
        <f>IF(T637=0,0,(O637-T637)/T637)</f>
        <v>5.1696796701553929E-2</v>
      </c>
      <c r="X637" s="2" t="str">
        <f>IF(W637&lt;-0.05,"Y","N")</f>
        <v>N</v>
      </c>
      <c r="Y637" s="2" t="str">
        <f>IF(AND(V637="Y",X637="Y"),"Y","N")</f>
        <v>N</v>
      </c>
      <c r="Z637" s="51">
        <f>ROUNDUP(T637*0.95,2)</f>
        <v>29.96</v>
      </c>
      <c r="AC637" s="25"/>
      <c r="AE637" s="25"/>
    </row>
    <row r="638" spans="1:31">
      <c r="A638" s="34" t="s">
        <v>678</v>
      </c>
      <c r="B638" s="41">
        <v>6010102</v>
      </c>
      <c r="C638" s="41" t="s">
        <v>679</v>
      </c>
      <c r="D638" s="41">
        <v>0</v>
      </c>
      <c r="E638" s="2">
        <v>1.5616399999999999</v>
      </c>
      <c r="F638" s="2">
        <f>$F$5</f>
        <v>0.71220000000000006</v>
      </c>
      <c r="G638" s="2">
        <v>4.3590299999999997</v>
      </c>
      <c r="H638" s="2">
        <f>$H$5</f>
        <v>3.79</v>
      </c>
      <c r="I638" s="2">
        <f>$I$5</f>
        <v>3.8489599999999999</v>
      </c>
      <c r="J638" s="2">
        <f>ROUND(F638*G638*(H638/I638),5)</f>
        <v>3.0569500000000001</v>
      </c>
      <c r="K638" s="2">
        <v>2.5799699999999999</v>
      </c>
      <c r="L638" s="2">
        <f>IF($J638=0,$K638,IF($K638=0,$J638,IF($J638&lt;$K638,$J638,ROUND(($J638*$L$5)+($K638*$L$4),5))))</f>
        <v>3.0569500000000001</v>
      </c>
      <c r="M638" s="49">
        <f>IFERROR(E638/L638,0)</f>
        <v>0.51084904888859806</v>
      </c>
      <c r="N638" s="38">
        <f>ROUNDDOWN(M638,2)</f>
        <v>0.51</v>
      </c>
      <c r="O638" s="50">
        <v>0</v>
      </c>
      <c r="P638" s="51">
        <f>IF(Y638="Y",Z638,O638)</f>
        <v>0</v>
      </c>
      <c r="Q638" s="25"/>
      <c r="S638" s="50">
        <v>0</v>
      </c>
      <c r="T638" s="50">
        <v>0</v>
      </c>
      <c r="U638" s="49">
        <f>IFERROR((T638-S638)/S638,0)</f>
        <v>0</v>
      </c>
      <c r="V638" s="2" t="str">
        <f>IF(U638&lt;-0.05,"Y","N")</f>
        <v>N</v>
      </c>
      <c r="W638" s="49">
        <f>IF(T638=0,0,(O638-T638)/T638)</f>
        <v>0</v>
      </c>
      <c r="X638" s="2" t="str">
        <f>IF(W638&lt;-0.05,"Y","N")</f>
        <v>N</v>
      </c>
      <c r="Y638" s="2" t="str">
        <f>IF(AND(V638="Y",X638="Y"),"Y","N")</f>
        <v>N</v>
      </c>
      <c r="Z638" s="51">
        <f>ROUNDUP(T638*0.95,2)</f>
        <v>0</v>
      </c>
      <c r="AC638" s="25"/>
      <c r="AE638" s="25"/>
    </row>
    <row r="639" spans="1:31">
      <c r="A639" s="34" t="s">
        <v>680</v>
      </c>
      <c r="B639" s="41">
        <v>6007074</v>
      </c>
      <c r="C639" s="41">
        <v>145792</v>
      </c>
      <c r="D639" s="41">
        <v>0</v>
      </c>
      <c r="E639" s="2">
        <v>3.0636700000000001</v>
      </c>
      <c r="F639" s="2">
        <f>$F$5</f>
        <v>0.71220000000000006</v>
      </c>
      <c r="G639" s="2">
        <v>4.9036799999999996</v>
      </c>
      <c r="H639" s="2">
        <f>$H$5</f>
        <v>3.79</v>
      </c>
      <c r="I639" s="2">
        <f>$I$5</f>
        <v>3.8489599999999999</v>
      </c>
      <c r="J639" s="2">
        <f>ROUND(F639*G639*(H639/I639),5)</f>
        <v>3.4388999999999998</v>
      </c>
      <c r="K639" s="2">
        <v>3.1554500000000001</v>
      </c>
      <c r="L639" s="2">
        <f>IF($J639=0,$K639,IF($K639=0,$J639,IF($J639&lt;$K639,$J639,ROUND(($J639*$L$5)+($K639*$L$4),5))))</f>
        <v>3.4388999999999998</v>
      </c>
      <c r="M639" s="49">
        <f>IFERROR(E639/L639,0)</f>
        <v>0.89088662072174252</v>
      </c>
      <c r="N639" s="38">
        <f>ROUNDDOWN(M639,2)</f>
        <v>0.89</v>
      </c>
      <c r="O639" s="50">
        <v>23.46</v>
      </c>
      <c r="P639" s="51">
        <f>IF(Y639="Y",Z639,O639)</f>
        <v>23.46</v>
      </c>
      <c r="Q639" s="25"/>
      <c r="S639" s="50">
        <v>27.07</v>
      </c>
      <c r="T639" s="50">
        <v>25.77</v>
      </c>
      <c r="U639" s="49">
        <f>IFERROR((T639-S639)/S639,0)</f>
        <v>-4.8023642408570398E-2</v>
      </c>
      <c r="V639" s="2" t="str">
        <f>IF(U639&lt;-0.05,"Y","N")</f>
        <v>N</v>
      </c>
      <c r="W639" s="49">
        <f>IF(T639=0,0,(O639-T639)/T639)</f>
        <v>-8.9639115250290988E-2</v>
      </c>
      <c r="X639" s="2" t="str">
        <f>IF(W639&lt;-0.05,"Y","N")</f>
        <v>Y</v>
      </c>
      <c r="Y639" s="2" t="str">
        <f>IF(AND(V639="Y",X639="Y"),"Y","N")</f>
        <v>N</v>
      </c>
      <c r="Z639" s="51">
        <f>ROUNDUP(T639*0.95,2)</f>
        <v>24.490000000000002</v>
      </c>
      <c r="AC639" s="25"/>
      <c r="AE639" s="25"/>
    </row>
    <row r="640" spans="1:31">
      <c r="A640" s="52" t="s">
        <v>681</v>
      </c>
      <c r="B640" s="53">
        <v>6008361</v>
      </c>
      <c r="C640" s="53">
        <v>145213</v>
      </c>
      <c r="D640" s="53">
        <v>0</v>
      </c>
      <c r="E640" s="54">
        <v>4.5819999999999999</v>
      </c>
      <c r="F640" s="54">
        <f>$F$5</f>
        <v>0.71220000000000006</v>
      </c>
      <c r="G640" s="54">
        <v>3.9141499999999998</v>
      </c>
      <c r="H640" s="54">
        <f>$H$5</f>
        <v>3.79</v>
      </c>
      <c r="I640" s="54">
        <f>$I$5</f>
        <v>3.8489599999999999</v>
      </c>
      <c r="J640" s="54">
        <f>ROUND(F640*G640*(H640/I640),5)</f>
        <v>2.7449599999999998</v>
      </c>
      <c r="K640" s="54">
        <v>3.2332800000000002</v>
      </c>
      <c r="L640" s="54">
        <f>IF($J640=0,$K640,IF($K640=0,$J640,IF($J640&lt;$K640,$J640,ROUND(($J640*$L$5)+($K640*$L$4),5))))</f>
        <v>2.7449599999999998</v>
      </c>
      <c r="M640" s="55">
        <f>IFERROR(E640/L640,0)</f>
        <v>1.6692410818372581</v>
      </c>
      <c r="N640" s="56">
        <f>ROUNDDOWN(M640,2)</f>
        <v>1.66</v>
      </c>
      <c r="O640" s="57">
        <v>38.68</v>
      </c>
      <c r="P640" s="58">
        <f>IF(Y640="Y",Z640,O640)</f>
        <v>38.68</v>
      </c>
      <c r="Q640" s="25"/>
      <c r="S640" s="57">
        <v>38.68</v>
      </c>
      <c r="T640" s="57">
        <v>38.68</v>
      </c>
      <c r="U640" s="55">
        <f>IFERROR((T640-S640)/S640,0)</f>
        <v>0</v>
      </c>
      <c r="V640" s="54" t="str">
        <f>IF(U640&lt;-0.05,"Y","N")</f>
        <v>N</v>
      </c>
      <c r="W640" s="55">
        <f>IF(T640=0,0,(O640-T640)/T640)</f>
        <v>0</v>
      </c>
      <c r="X640" s="54" t="str">
        <f>IF(W640&lt;-0.05,"Y","N")</f>
        <v>N</v>
      </c>
      <c r="Y640" s="54" t="str">
        <f>IF(AND(V640="Y",X640="Y"),"Y","N")</f>
        <v>N</v>
      </c>
      <c r="Z640" s="58">
        <f>ROUNDUP(T640*0.95,2)</f>
        <v>36.75</v>
      </c>
      <c r="AC640" s="25"/>
      <c r="AE640" s="25"/>
    </row>
    <row r="641" spans="1:31">
      <c r="A641" s="42" t="s">
        <v>682</v>
      </c>
      <c r="B641" s="43">
        <v>6001838</v>
      </c>
      <c r="C641" s="43">
        <v>146151</v>
      </c>
      <c r="D641" s="43">
        <v>0</v>
      </c>
      <c r="E641" s="44">
        <v>3.42761</v>
      </c>
      <c r="F641" s="44">
        <f>$F$5</f>
        <v>0.71220000000000006</v>
      </c>
      <c r="G641" s="44">
        <v>3.4460899999999999</v>
      </c>
      <c r="H641" s="44">
        <f>$H$5</f>
        <v>3.79</v>
      </c>
      <c r="I641" s="44">
        <f>$I$5</f>
        <v>3.8489599999999999</v>
      </c>
      <c r="J641" s="44">
        <f>ROUND(F641*G641*(H641/I641),5)</f>
        <v>2.4167100000000001</v>
      </c>
      <c r="K641" s="44">
        <v>2.9880599999999999</v>
      </c>
      <c r="L641" s="44">
        <f>IF($J641=0,$K641,IF($K641=0,$J641,IF($J641&lt;$K641,$J641,ROUND(($J641*$L$5)+($K641*$L$4),5))))</f>
        <v>2.4167100000000001</v>
      </c>
      <c r="M641" s="45">
        <f>IFERROR(E641/L641,0)</f>
        <v>1.418295947796798</v>
      </c>
      <c r="N641" s="46">
        <f>ROUNDDOWN(M641,2)</f>
        <v>1.41</v>
      </c>
      <c r="O641" s="47">
        <v>38.68</v>
      </c>
      <c r="P641" s="48">
        <f>IF(Y641="Y",Z641,O641)</f>
        <v>38.68</v>
      </c>
      <c r="Q641" s="25"/>
      <c r="S641" s="47">
        <v>38.68</v>
      </c>
      <c r="T641" s="47">
        <v>38.68</v>
      </c>
      <c r="U641" s="45">
        <f>IFERROR((T641-S641)/S641,0)</f>
        <v>0</v>
      </c>
      <c r="V641" s="44" t="str">
        <f>IF(U641&lt;-0.05,"Y","N")</f>
        <v>N</v>
      </c>
      <c r="W641" s="45">
        <f>IF(T641=0,0,(O641-T641)/T641)</f>
        <v>0</v>
      </c>
      <c r="X641" s="44" t="str">
        <f>IF(W641&lt;-0.05,"Y","N")</f>
        <v>N</v>
      </c>
      <c r="Y641" s="44" t="str">
        <f>IF(AND(V641="Y",X641="Y"),"Y","N")</f>
        <v>N</v>
      </c>
      <c r="Z641" s="48">
        <f>ROUNDUP(T641*0.95,2)</f>
        <v>36.75</v>
      </c>
      <c r="AC641" s="25"/>
      <c r="AE641" s="25"/>
    </row>
    <row r="642" spans="1:31">
      <c r="A642" s="34" t="s">
        <v>683</v>
      </c>
      <c r="B642" s="41">
        <v>6015630</v>
      </c>
      <c r="C642" s="41">
        <v>145547</v>
      </c>
      <c r="D642" s="41">
        <v>0</v>
      </c>
      <c r="E642" s="2">
        <v>4.55755</v>
      </c>
      <c r="F642" s="2">
        <f>$F$5</f>
        <v>0.71220000000000006</v>
      </c>
      <c r="G642" s="2">
        <v>3.7561800000000001</v>
      </c>
      <c r="H642" s="2">
        <f>$H$5</f>
        <v>3.79</v>
      </c>
      <c r="I642" s="2">
        <f>$I$5</f>
        <v>3.8489599999999999</v>
      </c>
      <c r="J642" s="2">
        <f>ROUND(F642*G642*(H642/I642),5)</f>
        <v>2.6341700000000001</v>
      </c>
      <c r="K642" s="2">
        <v>3.1557400000000002</v>
      </c>
      <c r="L642" s="2">
        <f>IF($J642=0,$K642,IF($K642=0,$J642,IF($J642&lt;$K642,$J642,ROUND(($J642*$L$5)+($K642*$L$4),5))))</f>
        <v>2.6341700000000001</v>
      </c>
      <c r="M642" s="49">
        <f>IFERROR(E642/L642,0)</f>
        <v>1.7301654790693082</v>
      </c>
      <c r="N642" s="38">
        <f>ROUNDDOWN(M642,2)</f>
        <v>1.73</v>
      </c>
      <c r="O642" s="50">
        <v>38.68</v>
      </c>
      <c r="P642" s="51">
        <f>IF(Y642="Y",Z642,O642)</f>
        <v>38.68</v>
      </c>
      <c r="Q642" s="25"/>
      <c r="S642" s="50">
        <v>38.68</v>
      </c>
      <c r="T642" s="50">
        <v>38.68</v>
      </c>
      <c r="U642" s="49">
        <f>IFERROR((T642-S642)/S642,0)</f>
        <v>0</v>
      </c>
      <c r="V642" s="2" t="str">
        <f>IF(U642&lt;-0.05,"Y","N")</f>
        <v>N</v>
      </c>
      <c r="W642" s="49">
        <f>IF(T642=0,0,(O642-T642)/T642)</f>
        <v>0</v>
      </c>
      <c r="X642" s="2" t="str">
        <f>IF(W642&lt;-0.05,"Y","N")</f>
        <v>N</v>
      </c>
      <c r="Y642" s="2" t="str">
        <f>IF(AND(V642="Y",X642="Y"),"Y","N")</f>
        <v>N</v>
      </c>
      <c r="Z642" s="51">
        <f>ROUNDUP(T642*0.95,2)</f>
        <v>36.75</v>
      </c>
      <c r="AC642" s="25"/>
      <c r="AE642" s="25"/>
    </row>
    <row r="643" spans="1:31">
      <c r="A643" s="34" t="s">
        <v>684</v>
      </c>
      <c r="B643" s="41">
        <v>6002612</v>
      </c>
      <c r="C643" s="41">
        <v>145050</v>
      </c>
      <c r="D643" s="41">
        <v>0</v>
      </c>
      <c r="E643" s="2">
        <v>4.1919899999999997</v>
      </c>
      <c r="F643" s="2">
        <f>$F$5</f>
        <v>0.71220000000000006</v>
      </c>
      <c r="G643" s="2">
        <v>4.3769600000000004</v>
      </c>
      <c r="H643" s="2">
        <f>$H$5</f>
        <v>3.79</v>
      </c>
      <c r="I643" s="2">
        <f>$I$5</f>
        <v>3.8489599999999999</v>
      </c>
      <c r="J643" s="2">
        <f>ROUND(F643*G643*(H643/I643),5)</f>
        <v>3.0695199999999998</v>
      </c>
      <c r="K643" s="2">
        <v>3.15916</v>
      </c>
      <c r="L643" s="2">
        <f>IF($J643=0,$K643,IF($K643=0,$J643,IF($J643&lt;$K643,$J643,ROUND(($J643*$L$5)+($K643*$L$4),5))))</f>
        <v>3.0695199999999998</v>
      </c>
      <c r="M643" s="49">
        <f>IFERROR(E643/L643,0)</f>
        <v>1.365682582292997</v>
      </c>
      <c r="N643" s="38">
        <f>ROUNDDOWN(M643,2)</f>
        <v>1.36</v>
      </c>
      <c r="O643" s="50">
        <v>38.68</v>
      </c>
      <c r="P643" s="51">
        <f>IF(Y643="Y",Z643,O643)</f>
        <v>38.68</v>
      </c>
      <c r="Q643" s="25"/>
      <c r="S643" s="50">
        <v>38.68</v>
      </c>
      <c r="T643" s="50">
        <v>38.68</v>
      </c>
      <c r="U643" s="49">
        <f>IFERROR((T643-S643)/S643,0)</f>
        <v>0</v>
      </c>
      <c r="V643" s="2" t="str">
        <f>IF(U643&lt;-0.05,"Y","N")</f>
        <v>N</v>
      </c>
      <c r="W643" s="49">
        <f>IF(T643=0,0,(O643-T643)/T643)</f>
        <v>0</v>
      </c>
      <c r="X643" s="2" t="str">
        <f>IF(W643&lt;-0.05,"Y","N")</f>
        <v>N</v>
      </c>
      <c r="Y643" s="2" t="str">
        <f>IF(AND(V643="Y",X643="Y"),"Y","N")</f>
        <v>N</v>
      </c>
      <c r="Z643" s="51">
        <f>ROUNDUP(T643*0.95,2)</f>
        <v>36.75</v>
      </c>
      <c r="AC643" s="25"/>
      <c r="AE643" s="25"/>
    </row>
    <row r="644" spans="1:31">
      <c r="A644" s="34" t="s">
        <v>685</v>
      </c>
      <c r="B644" s="41">
        <v>6002836</v>
      </c>
      <c r="C644" s="41">
        <v>146033</v>
      </c>
      <c r="D644" s="41">
        <v>0</v>
      </c>
      <c r="E644" s="2">
        <v>4.5041599999999997</v>
      </c>
      <c r="F644" s="2">
        <f>$F$5</f>
        <v>0.71220000000000006</v>
      </c>
      <c r="G644" s="2">
        <v>4.3533099999999996</v>
      </c>
      <c r="H644" s="2">
        <f>$H$5</f>
        <v>3.79</v>
      </c>
      <c r="I644" s="2">
        <f>$I$5</f>
        <v>3.8489599999999999</v>
      </c>
      <c r="J644" s="2">
        <f>ROUND(F644*G644*(H644/I644),5)</f>
        <v>3.0529299999999999</v>
      </c>
      <c r="K644" s="2">
        <v>3.4864099999999998</v>
      </c>
      <c r="L644" s="2">
        <f>IF($J644=0,$K644,IF($K644=0,$J644,IF($J644&lt;$K644,$J644,ROUND(($J644*$L$5)+($K644*$L$4),5))))</f>
        <v>3.0529299999999999</v>
      </c>
      <c r="M644" s="49">
        <f>IFERROR(E644/L644,0)</f>
        <v>1.4753564608425349</v>
      </c>
      <c r="N644" s="38">
        <f>ROUNDDOWN(M644,2)</f>
        <v>1.47</v>
      </c>
      <c r="O644" s="50">
        <v>38.68</v>
      </c>
      <c r="P644" s="51">
        <f>IF(Y644="Y",Z644,O644)</f>
        <v>38.68</v>
      </c>
      <c r="Q644" s="25"/>
      <c r="S644" s="50">
        <v>38.68</v>
      </c>
      <c r="T644" s="50">
        <v>38.68</v>
      </c>
      <c r="U644" s="49">
        <f>IFERROR((T644-S644)/S644,0)</f>
        <v>0</v>
      </c>
      <c r="V644" s="2" t="str">
        <f>IF(U644&lt;-0.05,"Y","N")</f>
        <v>N</v>
      </c>
      <c r="W644" s="49">
        <f>IF(T644=0,0,(O644-T644)/T644)</f>
        <v>0</v>
      </c>
      <c r="X644" s="2" t="str">
        <f>IF(W644&lt;-0.05,"Y","N")</f>
        <v>N</v>
      </c>
      <c r="Y644" s="2" t="str">
        <f>IF(AND(V644="Y",X644="Y"),"Y","N")</f>
        <v>N</v>
      </c>
      <c r="Z644" s="51">
        <f>ROUNDUP(T644*0.95,2)</f>
        <v>36.75</v>
      </c>
      <c r="AC644" s="25"/>
      <c r="AE644" s="25"/>
    </row>
    <row r="645" spans="1:31">
      <c r="A645" s="52" t="s">
        <v>686</v>
      </c>
      <c r="B645" s="53">
        <v>6004402</v>
      </c>
      <c r="C645" s="53">
        <v>145949</v>
      </c>
      <c r="D645" s="53">
        <v>0</v>
      </c>
      <c r="E645" s="54">
        <v>0.82130000000000003</v>
      </c>
      <c r="F645" s="54">
        <f>$F$5</f>
        <v>0.71220000000000006</v>
      </c>
      <c r="G645" s="54">
        <v>3.2578299999999998</v>
      </c>
      <c r="H645" s="54">
        <f>$H$5</f>
        <v>3.79</v>
      </c>
      <c r="I645" s="54">
        <f>$I$5</f>
        <v>3.8489599999999999</v>
      </c>
      <c r="J645" s="54">
        <f>ROUND(F645*G645*(H645/I645),5)</f>
        <v>2.2846799999999998</v>
      </c>
      <c r="K645" s="54">
        <v>2.8483999999999998</v>
      </c>
      <c r="L645" s="54">
        <f>IF($J645=0,$K645,IF($K645=0,$J645,IF($J645&lt;$K645,$J645,ROUND(($J645*$L$5)+($K645*$L$4),5))))</f>
        <v>2.2846799999999998</v>
      </c>
      <c r="M645" s="55">
        <f>IFERROR(E645/L645,0)</f>
        <v>0.35948141534044159</v>
      </c>
      <c r="N645" s="56">
        <f>ROUNDDOWN(M645,2)</f>
        <v>0.35</v>
      </c>
      <c r="O645" s="57">
        <v>0</v>
      </c>
      <c r="P645" s="58">
        <f>IF(Y645="Y",Z645,O645)</f>
        <v>0</v>
      </c>
      <c r="Q645" s="25"/>
      <c r="S645" s="57">
        <v>38.68</v>
      </c>
      <c r="T645" s="57">
        <v>38.68</v>
      </c>
      <c r="U645" s="55">
        <f>IFERROR((T645-S645)/S645,0)</f>
        <v>0</v>
      </c>
      <c r="V645" s="54" t="str">
        <f>IF(U645&lt;-0.05,"Y","N")</f>
        <v>N</v>
      </c>
      <c r="W645" s="55">
        <f>IF(T645=0,0,(O645-T645)/T645)</f>
        <v>-1</v>
      </c>
      <c r="X645" s="54" t="str">
        <f>IF(W645&lt;-0.05,"Y","N")</f>
        <v>Y</v>
      </c>
      <c r="Y645" s="54" t="str">
        <f>IF(AND(V645="Y",X645="Y"),"Y","N")</f>
        <v>N</v>
      </c>
      <c r="Z645" s="58">
        <f>ROUNDUP(T645*0.95,2)</f>
        <v>36.75</v>
      </c>
      <c r="AC645" s="25"/>
      <c r="AE645" s="25"/>
    </row>
    <row r="646" spans="1:31">
      <c r="A646" s="42" t="s">
        <v>687</v>
      </c>
      <c r="B646" s="43">
        <v>6005060</v>
      </c>
      <c r="C646" s="43">
        <v>145697</v>
      </c>
      <c r="D646" s="43">
        <v>0</v>
      </c>
      <c r="E646" s="44">
        <v>3.4368799999999999</v>
      </c>
      <c r="F646" s="44">
        <f>$F$5</f>
        <v>0.71220000000000006</v>
      </c>
      <c r="G646" s="44">
        <v>3.48143</v>
      </c>
      <c r="H646" s="44">
        <f>$H$5</f>
        <v>3.79</v>
      </c>
      <c r="I646" s="44">
        <f>$I$5</f>
        <v>3.8489599999999999</v>
      </c>
      <c r="J646" s="44">
        <f>ROUND(F646*G646*(H646/I646),5)</f>
        <v>2.4414899999999999</v>
      </c>
      <c r="K646" s="44">
        <v>3.0299299999999998</v>
      </c>
      <c r="L646" s="44">
        <f>IF($J646=0,$K646,IF($K646=0,$J646,IF($J646&lt;$K646,$J646,ROUND(($J646*$L$5)+($K646*$L$4),5))))</f>
        <v>2.4414899999999999</v>
      </c>
      <c r="M646" s="45">
        <f>IFERROR(E646/L646,0)</f>
        <v>1.4076977583360981</v>
      </c>
      <c r="N646" s="46">
        <f>ROUNDDOWN(M646,2)</f>
        <v>1.4</v>
      </c>
      <c r="O646" s="47">
        <v>38.68</v>
      </c>
      <c r="P646" s="48">
        <f>IF(Y646="Y",Z646,O646)</f>
        <v>38.68</v>
      </c>
      <c r="Q646" s="25"/>
      <c r="S646" s="47">
        <v>38.68</v>
      </c>
      <c r="T646" s="47">
        <v>38.68</v>
      </c>
      <c r="U646" s="45">
        <f>IFERROR((T646-S646)/S646,0)</f>
        <v>0</v>
      </c>
      <c r="V646" s="44" t="str">
        <f>IF(U646&lt;-0.05,"Y","N")</f>
        <v>N</v>
      </c>
      <c r="W646" s="45">
        <f>IF(T646=0,0,(O646-T646)/T646)</f>
        <v>0</v>
      </c>
      <c r="X646" s="44" t="str">
        <f>IF(W646&lt;-0.05,"Y","N")</f>
        <v>N</v>
      </c>
      <c r="Y646" s="44" t="str">
        <f>IF(AND(V646="Y",X646="Y"),"Y","N")</f>
        <v>N</v>
      </c>
      <c r="Z646" s="48">
        <f>ROUNDUP(T646*0.95,2)</f>
        <v>36.75</v>
      </c>
      <c r="AC646" s="25"/>
      <c r="AE646" s="25"/>
    </row>
    <row r="647" spans="1:31">
      <c r="A647" s="34" t="s">
        <v>688</v>
      </c>
      <c r="B647" s="41">
        <v>6005250</v>
      </c>
      <c r="C647" s="41">
        <v>146116</v>
      </c>
      <c r="D647" s="41">
        <v>0</v>
      </c>
      <c r="E647" s="2">
        <v>4.2266899999999996</v>
      </c>
      <c r="F647" s="2">
        <f>$F$5</f>
        <v>0.71220000000000006</v>
      </c>
      <c r="G647" s="2">
        <v>3.4603600000000001</v>
      </c>
      <c r="H647" s="2">
        <f>$H$5</f>
        <v>3.79</v>
      </c>
      <c r="I647" s="2">
        <f>$I$5</f>
        <v>3.8489599999999999</v>
      </c>
      <c r="J647" s="2">
        <f>ROUND(F647*G647*(H647/I647),5)</f>
        <v>2.42672</v>
      </c>
      <c r="K647" s="2">
        <v>3.0001799999999998</v>
      </c>
      <c r="L647" s="2">
        <f>IF($J647=0,$K647,IF($K647=0,$J647,IF($J647&lt;$K647,$J647,ROUND(($J647*$L$5)+($K647*$L$4),5))))</f>
        <v>2.42672</v>
      </c>
      <c r="M647" s="49">
        <f>IFERROR(E647/L647,0)</f>
        <v>1.7417295773719257</v>
      </c>
      <c r="N647" s="38">
        <f>ROUNDDOWN(M647,2)</f>
        <v>1.74</v>
      </c>
      <c r="O647" s="50">
        <v>38.68</v>
      </c>
      <c r="P647" s="51">
        <f>IF(Y647="Y",Z647,O647)</f>
        <v>38.68</v>
      </c>
      <c r="Q647" s="25"/>
      <c r="S647" s="50">
        <v>38.68</v>
      </c>
      <c r="T647" s="50">
        <v>38.68</v>
      </c>
      <c r="U647" s="49">
        <f>IFERROR((T647-S647)/S647,0)</f>
        <v>0</v>
      </c>
      <c r="V647" s="2" t="str">
        <f>IF(U647&lt;-0.05,"Y","N")</f>
        <v>N</v>
      </c>
      <c r="W647" s="49">
        <f>IF(T647=0,0,(O647-T647)/T647)</f>
        <v>0</v>
      </c>
      <c r="X647" s="2" t="str">
        <f>IF(W647&lt;-0.05,"Y","N")</f>
        <v>N</v>
      </c>
      <c r="Y647" s="2" t="str">
        <f>IF(AND(V647="Y",X647="Y"),"Y","N")</f>
        <v>N</v>
      </c>
      <c r="Z647" s="51">
        <f>ROUNDUP(T647*0.95,2)</f>
        <v>36.75</v>
      </c>
      <c r="AC647" s="25"/>
      <c r="AE647" s="25"/>
    </row>
    <row r="648" spans="1:31">
      <c r="A648" s="34" t="s">
        <v>689</v>
      </c>
      <c r="B648" s="41">
        <v>6005946</v>
      </c>
      <c r="C648" s="41">
        <v>145494</v>
      </c>
      <c r="D648" s="41">
        <v>0</v>
      </c>
      <c r="E648" s="2">
        <v>4.16317</v>
      </c>
      <c r="F648" s="2">
        <f>$F$5</f>
        <v>0.71220000000000006</v>
      </c>
      <c r="G648" s="2">
        <v>3.5587599999999999</v>
      </c>
      <c r="H648" s="2">
        <f>$H$5</f>
        <v>3.79</v>
      </c>
      <c r="I648" s="2">
        <f>$I$5</f>
        <v>3.8489599999999999</v>
      </c>
      <c r="J648" s="2">
        <f>ROUND(F648*G648*(H648/I648),5)</f>
        <v>2.4957199999999999</v>
      </c>
      <c r="K648" s="2">
        <v>2.93031</v>
      </c>
      <c r="L648" s="2">
        <f>IF($J648=0,$K648,IF($K648=0,$J648,IF($J648&lt;$K648,$J648,ROUND(($J648*$L$5)+($K648*$L$4),5))))</f>
        <v>2.4957199999999999</v>
      </c>
      <c r="M648" s="49">
        <f>IFERROR(E648/L648,0)</f>
        <v>1.6681238279935249</v>
      </c>
      <c r="N648" s="38">
        <f>ROUNDDOWN(M648,2)</f>
        <v>1.66</v>
      </c>
      <c r="O648" s="50">
        <v>38.68</v>
      </c>
      <c r="P648" s="51">
        <f>IF(Y648="Y",Z648,O648)</f>
        <v>38.68</v>
      </c>
      <c r="Q648" s="25"/>
      <c r="S648" s="50">
        <v>38.68</v>
      </c>
      <c r="T648" s="50">
        <v>38.68</v>
      </c>
      <c r="U648" s="49">
        <f>IFERROR((T648-S648)/S648,0)</f>
        <v>0</v>
      </c>
      <c r="V648" s="2" t="str">
        <f>IF(U648&lt;-0.05,"Y","N")</f>
        <v>N</v>
      </c>
      <c r="W648" s="49">
        <f>IF(T648=0,0,(O648-T648)/T648)</f>
        <v>0</v>
      </c>
      <c r="X648" s="2" t="str">
        <f>IF(W648&lt;-0.05,"Y","N")</f>
        <v>N</v>
      </c>
      <c r="Y648" s="2" t="str">
        <f>IF(AND(V648="Y",X648="Y"),"Y","N")</f>
        <v>N</v>
      </c>
      <c r="Z648" s="51">
        <f>ROUNDUP(T648*0.95,2)</f>
        <v>36.75</v>
      </c>
      <c r="AC648" s="25"/>
      <c r="AE648" s="25"/>
    </row>
    <row r="649" spans="1:31">
      <c r="A649" s="34" t="s">
        <v>690</v>
      </c>
      <c r="B649" s="41">
        <v>6006274</v>
      </c>
      <c r="C649" s="41">
        <v>145445</v>
      </c>
      <c r="D649" s="41">
        <v>0</v>
      </c>
      <c r="E649" s="2">
        <v>4.2055300000000004</v>
      </c>
      <c r="F649" s="2">
        <f>$F$5</f>
        <v>0.71220000000000006</v>
      </c>
      <c r="G649" s="2">
        <v>3.4839500000000001</v>
      </c>
      <c r="H649" s="2">
        <f>$H$5</f>
        <v>3.79</v>
      </c>
      <c r="I649" s="2">
        <f>$I$5</f>
        <v>3.8489599999999999</v>
      </c>
      <c r="J649" s="2">
        <f>ROUND(F649*G649*(H649/I649),5)</f>
        <v>2.44326</v>
      </c>
      <c r="K649" s="2">
        <v>2.8046700000000002</v>
      </c>
      <c r="L649" s="2">
        <f>IF($J649=0,$K649,IF($K649=0,$J649,IF($J649&lt;$K649,$J649,ROUND(($J649*$L$5)+($K649*$L$4),5))))</f>
        <v>2.44326</v>
      </c>
      <c r="M649" s="49">
        <f>IFERROR(E649/L649,0)</f>
        <v>1.7212781284022169</v>
      </c>
      <c r="N649" s="38">
        <f>ROUNDDOWN(M649,2)</f>
        <v>1.72</v>
      </c>
      <c r="O649" s="50">
        <v>38.68</v>
      </c>
      <c r="P649" s="51">
        <f>IF(Y649="Y",Z649,O649)</f>
        <v>38.68</v>
      </c>
      <c r="Q649" s="25"/>
      <c r="S649" s="50">
        <v>38.68</v>
      </c>
      <c r="T649" s="50">
        <v>38.68</v>
      </c>
      <c r="U649" s="49">
        <f>IFERROR((T649-S649)/S649,0)</f>
        <v>0</v>
      </c>
      <c r="V649" s="2" t="str">
        <f>IF(U649&lt;-0.05,"Y","N")</f>
        <v>N</v>
      </c>
      <c r="W649" s="49">
        <f>IF(T649=0,0,(O649-T649)/T649)</f>
        <v>0</v>
      </c>
      <c r="X649" s="2" t="str">
        <f>IF(W649&lt;-0.05,"Y","N")</f>
        <v>N</v>
      </c>
      <c r="Y649" s="2" t="str">
        <f>IF(AND(V649="Y",X649="Y"),"Y","N")</f>
        <v>N</v>
      </c>
      <c r="Z649" s="51">
        <f>ROUNDUP(T649*0.95,2)</f>
        <v>36.75</v>
      </c>
      <c r="AC649" s="25"/>
      <c r="AE649" s="25"/>
    </row>
    <row r="650" spans="1:31">
      <c r="A650" s="52" t="s">
        <v>691</v>
      </c>
      <c r="B650" s="53">
        <v>6007389</v>
      </c>
      <c r="C650" s="53">
        <v>145883</v>
      </c>
      <c r="D650" s="53">
        <v>0</v>
      </c>
      <c r="E650" s="54">
        <v>4.1453199999999999</v>
      </c>
      <c r="F650" s="54">
        <f>$F$5</f>
        <v>0.71220000000000006</v>
      </c>
      <c r="G650" s="54">
        <v>3.3264100000000001</v>
      </c>
      <c r="H650" s="54">
        <f>$H$5</f>
        <v>3.79</v>
      </c>
      <c r="I650" s="54">
        <f>$I$5</f>
        <v>3.8489599999999999</v>
      </c>
      <c r="J650" s="54">
        <f>ROUND(F650*G650*(H650/I650),5)</f>
        <v>2.3327800000000001</v>
      </c>
      <c r="K650" s="54">
        <v>2.9990999999999999</v>
      </c>
      <c r="L650" s="54">
        <f>IF($J650=0,$K650,IF($K650=0,$J650,IF($J650&lt;$K650,$J650,ROUND(($J650*$L$5)+($K650*$L$4),5))))</f>
        <v>2.3327800000000001</v>
      </c>
      <c r="M650" s="55">
        <f>IFERROR(E650/L650,0)</f>
        <v>1.7769871140870548</v>
      </c>
      <c r="N650" s="56">
        <f>ROUNDDOWN(M650,2)</f>
        <v>1.77</v>
      </c>
      <c r="O650" s="57">
        <v>38.68</v>
      </c>
      <c r="P650" s="58">
        <f>IF(Y650="Y",Z650,O650)</f>
        <v>38.68</v>
      </c>
      <c r="Q650" s="25"/>
      <c r="S650" s="57">
        <v>38.68</v>
      </c>
      <c r="T650" s="57">
        <v>38.68</v>
      </c>
      <c r="U650" s="55">
        <f>IFERROR((T650-S650)/S650,0)</f>
        <v>0</v>
      </c>
      <c r="V650" s="54" t="str">
        <f>IF(U650&lt;-0.05,"Y","N")</f>
        <v>N</v>
      </c>
      <c r="W650" s="55">
        <f>IF(T650=0,0,(O650-T650)/T650)</f>
        <v>0</v>
      </c>
      <c r="X650" s="54" t="str">
        <f>IF(W650&lt;-0.05,"Y","N")</f>
        <v>N</v>
      </c>
      <c r="Y650" s="54" t="str">
        <f>IF(AND(V650="Y",X650="Y"),"Y","N")</f>
        <v>N</v>
      </c>
      <c r="Z650" s="58">
        <f>ROUNDUP(T650*0.95,2)</f>
        <v>36.75</v>
      </c>
      <c r="AC650" s="25"/>
      <c r="AE650" s="25"/>
    </row>
    <row r="651" spans="1:31">
      <c r="A651" s="42" t="s">
        <v>692</v>
      </c>
      <c r="B651" s="43">
        <v>6007702</v>
      </c>
      <c r="C651" s="43">
        <v>145406</v>
      </c>
      <c r="D651" s="43">
        <v>25</v>
      </c>
      <c r="E651" s="44">
        <v>0</v>
      </c>
      <c r="F651" s="44">
        <f>$F$5</f>
        <v>0.71220000000000006</v>
      </c>
      <c r="G651" s="44">
        <v>0</v>
      </c>
      <c r="H651" s="44">
        <f>$H$5</f>
        <v>3.79</v>
      </c>
      <c r="I651" s="44">
        <f>$I$5</f>
        <v>3.8489599999999999</v>
      </c>
      <c r="J651" s="44">
        <f>ROUND(F651*G651*(H651/I651),5)</f>
        <v>0</v>
      </c>
      <c r="K651" s="44">
        <v>3.0802100000000001</v>
      </c>
      <c r="L651" s="44">
        <f>IF($J651=0,$K651,IF($K651=0,$J651,IF($J651&lt;$K651,$J651,ROUND(($J651*$L$5)+($K651*$L$4),5))))</f>
        <v>3.0802100000000001</v>
      </c>
      <c r="M651" s="45">
        <f>IFERROR(E651/L651,0)</f>
        <v>0</v>
      </c>
      <c r="N651" s="46">
        <f>ROUNDDOWN(M651,2)</f>
        <v>0</v>
      </c>
      <c r="O651" s="47">
        <v>0</v>
      </c>
      <c r="P651" s="48">
        <f>IF(Y651="Y",Z651,O651)</f>
        <v>0</v>
      </c>
      <c r="Q651" s="25"/>
      <c r="S651" s="47">
        <v>38.68</v>
      </c>
      <c r="T651" s="47">
        <v>38.68</v>
      </c>
      <c r="U651" s="45">
        <f>IFERROR((T651-S651)/S651,0)</f>
        <v>0</v>
      </c>
      <c r="V651" s="44" t="str">
        <f>IF(U651&lt;-0.05,"Y","N")</f>
        <v>N</v>
      </c>
      <c r="W651" s="45">
        <f>IF(T651=0,0,(O651-T651)/T651)</f>
        <v>-1</v>
      </c>
      <c r="X651" s="44" t="str">
        <f>IF(W651&lt;-0.05,"Y","N")</f>
        <v>Y</v>
      </c>
      <c r="Y651" s="44" t="str">
        <f>IF(AND(V651="Y",X651="Y"),"Y","N")</f>
        <v>N</v>
      </c>
      <c r="Z651" s="48">
        <f>ROUNDUP(T651*0.95,2)</f>
        <v>36.75</v>
      </c>
      <c r="AC651" s="25"/>
      <c r="AE651" s="25"/>
    </row>
    <row r="652" spans="1:31">
      <c r="A652" s="34" t="s">
        <v>693</v>
      </c>
      <c r="B652" s="41">
        <v>6008007</v>
      </c>
      <c r="C652" s="41">
        <v>145771</v>
      </c>
      <c r="D652" s="41">
        <v>0</v>
      </c>
      <c r="E652" s="2">
        <v>4.7888400000000004</v>
      </c>
      <c r="F652" s="2">
        <f>$F$5</f>
        <v>0.71220000000000006</v>
      </c>
      <c r="G652" s="2">
        <v>4.2091799999999999</v>
      </c>
      <c r="H652" s="2">
        <f>$H$5</f>
        <v>3.79</v>
      </c>
      <c r="I652" s="2">
        <f>$I$5</f>
        <v>3.8489599999999999</v>
      </c>
      <c r="J652" s="2">
        <f>ROUND(F652*G652*(H652/I652),5)</f>
        <v>2.9518599999999999</v>
      </c>
      <c r="K652" s="2">
        <v>3.0325099999999998</v>
      </c>
      <c r="L652" s="2">
        <f>IF($J652=0,$K652,IF($K652=0,$J652,IF($J652&lt;$K652,$J652,ROUND(($J652*$L$5)+($K652*$L$4),5))))</f>
        <v>2.9518599999999999</v>
      </c>
      <c r="M652" s="49">
        <f>IFERROR(E652/L652,0)</f>
        <v>1.6223127113074469</v>
      </c>
      <c r="N652" s="38">
        <f>ROUNDDOWN(M652,2)</f>
        <v>1.62</v>
      </c>
      <c r="O652" s="50">
        <v>38.68</v>
      </c>
      <c r="P652" s="51">
        <f>IF(Y652="Y",Z652,O652)</f>
        <v>38.68</v>
      </c>
      <c r="Q652" s="25"/>
      <c r="S652" s="50">
        <v>38.68</v>
      </c>
      <c r="T652" s="50">
        <v>38.68</v>
      </c>
      <c r="U652" s="49">
        <f>IFERROR((T652-S652)/S652,0)</f>
        <v>0</v>
      </c>
      <c r="V652" s="2" t="str">
        <f>IF(U652&lt;-0.05,"Y","N")</f>
        <v>N</v>
      </c>
      <c r="W652" s="49">
        <f>IF(T652=0,0,(O652-T652)/T652)</f>
        <v>0</v>
      </c>
      <c r="X652" s="2" t="str">
        <f>IF(W652&lt;-0.05,"Y","N")</f>
        <v>N</v>
      </c>
      <c r="Y652" s="2" t="str">
        <f>IF(AND(V652="Y",X652="Y"),"Y","N")</f>
        <v>N</v>
      </c>
      <c r="Z652" s="51">
        <f>ROUNDUP(T652*0.95,2)</f>
        <v>36.75</v>
      </c>
      <c r="AC652" s="25"/>
      <c r="AE652" s="25"/>
    </row>
    <row r="653" spans="1:31">
      <c r="A653" s="34" t="s">
        <v>694</v>
      </c>
      <c r="B653" s="41">
        <v>6008395</v>
      </c>
      <c r="C653" s="41">
        <v>146106</v>
      </c>
      <c r="D653" s="41">
        <v>0</v>
      </c>
      <c r="E653" s="2">
        <v>3.9782799999999998</v>
      </c>
      <c r="F653" s="2">
        <f>$F$5</f>
        <v>0.71220000000000006</v>
      </c>
      <c r="G653" s="2">
        <v>3.1144699999999998</v>
      </c>
      <c r="H653" s="2">
        <f>$H$5</f>
        <v>3.79</v>
      </c>
      <c r="I653" s="2">
        <f>$I$5</f>
        <v>3.8489599999999999</v>
      </c>
      <c r="J653" s="2">
        <f>ROUND(F653*G653*(H653/I653),5)</f>
        <v>2.1841499999999998</v>
      </c>
      <c r="K653" s="2">
        <v>2.6640799999999998</v>
      </c>
      <c r="L653" s="2">
        <f>IF($J653=0,$K653,IF($K653=0,$J653,IF($J653&lt;$K653,$J653,ROUND(($J653*$L$5)+($K653*$L$4),5))))</f>
        <v>2.1841499999999998</v>
      </c>
      <c r="M653" s="49">
        <f>IFERROR(E653/L653,0)</f>
        <v>1.821431678227228</v>
      </c>
      <c r="N653" s="38">
        <f>ROUNDDOWN(M653,2)</f>
        <v>1.82</v>
      </c>
      <c r="O653" s="50">
        <v>38.68</v>
      </c>
      <c r="P653" s="51">
        <f>IF(Y653="Y",Z653,O653)</f>
        <v>38.68</v>
      </c>
      <c r="Q653" s="25"/>
      <c r="S653" s="50">
        <v>38.68</v>
      </c>
      <c r="T653" s="50">
        <v>38.68</v>
      </c>
      <c r="U653" s="49">
        <f>IFERROR((T653-S653)/S653,0)</f>
        <v>0</v>
      </c>
      <c r="V653" s="2" t="str">
        <f>IF(U653&lt;-0.05,"Y","N")</f>
        <v>N</v>
      </c>
      <c r="W653" s="49">
        <f>IF(T653=0,0,(O653-T653)/T653)</f>
        <v>0</v>
      </c>
      <c r="X653" s="2" t="str">
        <f>IF(W653&lt;-0.05,"Y","N")</f>
        <v>N</v>
      </c>
      <c r="Y653" s="2" t="str">
        <f>IF(AND(V653="Y",X653="Y"),"Y","N")</f>
        <v>N</v>
      </c>
      <c r="Z653" s="51">
        <f>ROUNDUP(T653*0.95,2)</f>
        <v>36.75</v>
      </c>
      <c r="AC653" s="25"/>
      <c r="AE653" s="25"/>
    </row>
    <row r="654" spans="1:31">
      <c r="A654" s="34" t="s">
        <v>695</v>
      </c>
      <c r="B654" s="41">
        <v>6009161</v>
      </c>
      <c r="C654" s="41">
        <v>145895</v>
      </c>
      <c r="D654" s="41">
        <v>23</v>
      </c>
      <c r="E654" s="2">
        <v>0</v>
      </c>
      <c r="F654" s="2">
        <f>$F$5</f>
        <v>0.71220000000000006</v>
      </c>
      <c r="G654" s="2">
        <v>0</v>
      </c>
      <c r="H654" s="2">
        <f>$H$5</f>
        <v>3.79</v>
      </c>
      <c r="I654" s="2">
        <f>$I$5</f>
        <v>3.8489599999999999</v>
      </c>
      <c r="J654" s="2">
        <f>ROUND(F654*G654*(H654/I654),5)</f>
        <v>0</v>
      </c>
      <c r="K654" s="2">
        <v>0</v>
      </c>
      <c r="L654" s="2">
        <f>IF($J654=0,$K654,IF($K654=0,$J654,IF($J654&lt;$K654,$J654,ROUND(($J654*$L$5)+($K654*$L$4),5))))</f>
        <v>0</v>
      </c>
      <c r="M654" s="49">
        <f>IFERROR(E654/L654,0)</f>
        <v>0</v>
      </c>
      <c r="N654" s="38">
        <f>ROUNDDOWN(M654,2)</f>
        <v>0</v>
      </c>
      <c r="O654" s="50">
        <v>0</v>
      </c>
      <c r="P654" s="51">
        <f>IF(Y654="Y",Z654,O654)</f>
        <v>28.200000000000003</v>
      </c>
      <c r="Q654" s="25"/>
      <c r="S654" s="50">
        <v>38.68</v>
      </c>
      <c r="T654" s="50">
        <v>29.68</v>
      </c>
      <c r="U654" s="49">
        <f>IFERROR((T654-S654)/S654,0)</f>
        <v>-0.23267838676318511</v>
      </c>
      <c r="V654" s="2" t="str">
        <f>IF(U654&lt;-0.05,"Y","N")</f>
        <v>Y</v>
      </c>
      <c r="W654" s="49">
        <f>IF(T654=0,0,(O654-T654)/T654)</f>
        <v>-1</v>
      </c>
      <c r="X654" s="2" t="str">
        <f>IF(W654&lt;-0.05,"Y","N")</f>
        <v>Y</v>
      </c>
      <c r="Y654" s="2" t="str">
        <f>IF(AND(V654="Y",X654="Y"),"Y","N")</f>
        <v>Y</v>
      </c>
      <c r="Z654" s="51">
        <f>ROUNDUP(T654*0.95,2)</f>
        <v>28.200000000000003</v>
      </c>
      <c r="AC654" s="25"/>
      <c r="AE654" s="25"/>
    </row>
    <row r="655" spans="1:31">
      <c r="A655" s="52" t="s">
        <v>696</v>
      </c>
      <c r="B655" s="53">
        <v>6009245</v>
      </c>
      <c r="C655" s="53">
        <v>146068</v>
      </c>
      <c r="D655" s="53">
        <v>0</v>
      </c>
      <c r="E655" s="54">
        <v>3.22837</v>
      </c>
      <c r="F655" s="54">
        <f>$F$5</f>
        <v>0.71220000000000006</v>
      </c>
      <c r="G655" s="54">
        <v>3.8852199999999999</v>
      </c>
      <c r="H655" s="54">
        <f>$H$5</f>
        <v>3.79</v>
      </c>
      <c r="I655" s="54">
        <f>$I$5</f>
        <v>3.8489599999999999</v>
      </c>
      <c r="J655" s="54">
        <f>ROUND(F655*G655*(H655/I655),5)</f>
        <v>2.7246700000000001</v>
      </c>
      <c r="K655" s="54">
        <v>3.1466099999999999</v>
      </c>
      <c r="L655" s="54">
        <f>IF($J655=0,$K655,IF($K655=0,$J655,IF($J655&lt;$K655,$J655,ROUND(($J655*$L$5)+($K655*$L$4),5))))</f>
        <v>2.7246700000000001</v>
      </c>
      <c r="M655" s="55">
        <f>IFERROR(E655/L655,0)</f>
        <v>1.1848664241908193</v>
      </c>
      <c r="N655" s="56">
        <f>ROUNDDOWN(M655,2)</f>
        <v>1.18</v>
      </c>
      <c r="O655" s="57">
        <v>37.630000000000003</v>
      </c>
      <c r="P655" s="58">
        <f>IF(Y655="Y",Z655,O655)</f>
        <v>37.630000000000003</v>
      </c>
      <c r="Q655" s="25"/>
      <c r="S655" s="57">
        <v>38.53</v>
      </c>
      <c r="T655" s="57">
        <v>37.04</v>
      </c>
      <c r="U655" s="55">
        <f>IFERROR((T655-S655)/S655,0)</f>
        <v>-3.8671165325720271E-2</v>
      </c>
      <c r="V655" s="54" t="str">
        <f>IF(U655&lt;-0.05,"Y","N")</f>
        <v>N</v>
      </c>
      <c r="W655" s="55">
        <f>IF(T655=0,0,(O655-T655)/T655)</f>
        <v>1.5928725701943938E-2</v>
      </c>
      <c r="X655" s="54" t="str">
        <f>IF(W655&lt;-0.05,"Y","N")</f>
        <v>N</v>
      </c>
      <c r="Y655" s="54" t="str">
        <f>IF(AND(V655="Y",X655="Y"),"Y","N")</f>
        <v>N</v>
      </c>
      <c r="Z655" s="58">
        <f>ROUNDUP(T655*0.95,2)</f>
        <v>35.19</v>
      </c>
      <c r="AC655" s="25"/>
      <c r="AE655" s="25"/>
    </row>
    <row r="656" spans="1:31">
      <c r="A656" s="42" t="s">
        <v>697</v>
      </c>
      <c r="B656" s="43">
        <v>6009252</v>
      </c>
      <c r="C656" s="43">
        <v>145892</v>
      </c>
      <c r="D656" s="43">
        <v>0</v>
      </c>
      <c r="E656" s="44">
        <v>4.1960600000000001</v>
      </c>
      <c r="F656" s="44">
        <f>$F$5</f>
        <v>0.71220000000000006</v>
      </c>
      <c r="G656" s="44">
        <v>4.0139800000000001</v>
      </c>
      <c r="H656" s="44">
        <f>$H$5</f>
        <v>3.79</v>
      </c>
      <c r="I656" s="44">
        <f>$I$5</f>
        <v>3.8489599999999999</v>
      </c>
      <c r="J656" s="44">
        <f>ROUND(F656*G656*(H656/I656),5)</f>
        <v>2.8149600000000001</v>
      </c>
      <c r="K656" s="44">
        <v>3.2756799999999999</v>
      </c>
      <c r="L656" s="44">
        <f>IF($J656=0,$K656,IF($K656=0,$J656,IF($J656&lt;$K656,$J656,ROUND(($J656*$L$5)+($K656*$L$4),5))))</f>
        <v>2.8149600000000001</v>
      </c>
      <c r="M656" s="45">
        <f>IFERROR(E656/L656,0)</f>
        <v>1.490628641259556</v>
      </c>
      <c r="N656" s="46">
        <f>ROUNDDOWN(M656,2)</f>
        <v>1.49</v>
      </c>
      <c r="O656" s="47">
        <v>38.68</v>
      </c>
      <c r="P656" s="48">
        <f>IF(Y656="Y",Z656,O656)</f>
        <v>38.68</v>
      </c>
      <c r="Q656" s="25"/>
      <c r="S656" s="47">
        <v>38.68</v>
      </c>
      <c r="T656" s="47">
        <v>38.68</v>
      </c>
      <c r="U656" s="45">
        <f>IFERROR((T656-S656)/S656,0)</f>
        <v>0</v>
      </c>
      <c r="V656" s="44" t="str">
        <f>IF(U656&lt;-0.05,"Y","N")</f>
        <v>N</v>
      </c>
      <c r="W656" s="45">
        <f>IF(T656=0,0,(O656-T656)/T656)</f>
        <v>0</v>
      </c>
      <c r="X656" s="44" t="str">
        <f>IF(W656&lt;-0.05,"Y","N")</f>
        <v>N</v>
      </c>
      <c r="Y656" s="44" t="str">
        <f>IF(AND(V656="Y",X656="Y"),"Y","N")</f>
        <v>N</v>
      </c>
      <c r="Z656" s="48">
        <f>ROUNDUP(T656*0.95,2)</f>
        <v>36.75</v>
      </c>
      <c r="AC656" s="25"/>
      <c r="AE656" s="25"/>
    </row>
    <row r="657" spans="1:31">
      <c r="A657" s="34" t="s">
        <v>698</v>
      </c>
      <c r="B657" s="41">
        <v>6009542</v>
      </c>
      <c r="C657" s="41">
        <v>145652</v>
      </c>
      <c r="D657" s="41">
        <v>0</v>
      </c>
      <c r="E657" s="2">
        <v>4.5920800000000002</v>
      </c>
      <c r="F657" s="2">
        <f>$F$5</f>
        <v>0.71220000000000006</v>
      </c>
      <c r="G657" s="2">
        <v>3.71577</v>
      </c>
      <c r="H657" s="2">
        <f>$H$5</f>
        <v>3.79</v>
      </c>
      <c r="I657" s="2">
        <f>$I$5</f>
        <v>3.8489599999999999</v>
      </c>
      <c r="J657" s="2">
        <f>ROUND(F657*G657*(H657/I657),5)</f>
        <v>2.6058300000000001</v>
      </c>
      <c r="K657" s="2">
        <v>3.1269200000000001</v>
      </c>
      <c r="L657" s="2">
        <f>IF($J657=0,$K657,IF($K657=0,$J657,IF($J657&lt;$K657,$J657,ROUND(($J657*$L$5)+($K657*$L$4),5))))</f>
        <v>2.6058300000000001</v>
      </c>
      <c r="M657" s="49">
        <f>IFERROR(E657/L657,0)</f>
        <v>1.7622331464447027</v>
      </c>
      <c r="N657" s="38">
        <f>ROUNDDOWN(M657,2)</f>
        <v>1.76</v>
      </c>
      <c r="O657" s="50">
        <v>38.68</v>
      </c>
      <c r="P657" s="51">
        <f>IF(Y657="Y",Z657,O657)</f>
        <v>38.68</v>
      </c>
      <c r="Q657" s="25"/>
      <c r="S657" s="50">
        <v>38.68</v>
      </c>
      <c r="T657" s="50">
        <v>38.68</v>
      </c>
      <c r="U657" s="49">
        <f>IFERROR((T657-S657)/S657,0)</f>
        <v>0</v>
      </c>
      <c r="V657" s="2" t="str">
        <f>IF(U657&lt;-0.05,"Y","N")</f>
        <v>N</v>
      </c>
      <c r="W657" s="49">
        <f>IF(T657=0,0,(O657-T657)/T657)</f>
        <v>0</v>
      </c>
      <c r="X657" s="2" t="str">
        <f>IF(W657&lt;-0.05,"Y","N")</f>
        <v>N</v>
      </c>
      <c r="Y657" s="2" t="str">
        <f>IF(AND(V657="Y",X657="Y"),"Y","N")</f>
        <v>N</v>
      </c>
      <c r="Z657" s="51">
        <f>ROUNDUP(T657*0.95,2)</f>
        <v>36.75</v>
      </c>
      <c r="AC657" s="25"/>
      <c r="AE657" s="25"/>
    </row>
  </sheetData>
  <autoFilter ref="A7:Z657" xr:uid="{00000000-0009-0000-0000-000002000000}"/>
  <pageMargins left="0.25" right="0.25" top="0.75" bottom="0.75" header="0.3" footer="0.3"/>
  <pageSetup scale="58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A531-FA94-40D2-ABE2-5523F9777F7A}">
  <sheetPr>
    <tabColor rgb="FF92D050"/>
    <pageSetUpPr fitToPage="1"/>
  </sheetPr>
  <dimension ref="A1:N657"/>
  <sheetViews>
    <sheetView workbookViewId="0">
      <selection activeCell="A29" sqref="A29"/>
    </sheetView>
  </sheetViews>
  <sheetFormatPr defaultRowHeight="1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  <col min="13" max="13" width="13.7109375" bestFit="1" customWidth="1"/>
  </cols>
  <sheetData>
    <row r="1" spans="1:14">
      <c r="A1" s="1" t="s">
        <v>0</v>
      </c>
      <c r="B1" s="2"/>
      <c r="C1" s="2"/>
      <c r="D1" s="2"/>
      <c r="E1" s="2"/>
    </row>
    <row r="2" spans="1:14">
      <c r="A2" s="1" t="s">
        <v>699</v>
      </c>
      <c r="B2" s="2"/>
      <c r="C2" s="2"/>
      <c r="D2" s="2"/>
      <c r="E2" s="2"/>
    </row>
    <row r="3" spans="1:14">
      <c r="A3" s="1" t="s">
        <v>2</v>
      </c>
      <c r="B3" s="2"/>
      <c r="C3" s="2"/>
      <c r="D3" s="2"/>
      <c r="E3" s="2"/>
    </row>
    <row r="4" spans="1:14">
      <c r="B4" s="2"/>
      <c r="C4" s="2"/>
      <c r="D4" s="2"/>
      <c r="E4" s="2"/>
    </row>
    <row r="5" spans="1:14" ht="15.75" thickBot="1">
      <c r="B5" s="2"/>
      <c r="C5" s="2"/>
      <c r="D5" s="2"/>
      <c r="E5" s="2"/>
      <c r="I5" s="61"/>
      <c r="J5" s="61"/>
    </row>
    <row r="6" spans="1:14" ht="15.75" thickBot="1">
      <c r="A6" s="18" t="s">
        <v>699</v>
      </c>
      <c r="B6" s="19"/>
      <c r="C6" s="19"/>
      <c r="D6" s="19"/>
      <c r="E6" s="19"/>
      <c r="F6" s="62"/>
      <c r="G6" s="62"/>
      <c r="H6" s="62"/>
      <c r="I6" s="62"/>
      <c r="J6" s="62"/>
      <c r="K6" s="21"/>
    </row>
    <row r="7" spans="1:14" ht="60.75" thickBot="1">
      <c r="A7" s="26" t="s">
        <v>11</v>
      </c>
      <c r="B7" s="27" t="s">
        <v>12</v>
      </c>
      <c r="C7" s="27" t="s">
        <v>13</v>
      </c>
      <c r="D7" s="27" t="s">
        <v>700</v>
      </c>
      <c r="E7" s="27" t="s">
        <v>701</v>
      </c>
      <c r="F7" s="27" t="s">
        <v>702</v>
      </c>
      <c r="G7" s="27" t="s">
        <v>703</v>
      </c>
      <c r="H7" s="27" t="s">
        <v>704</v>
      </c>
      <c r="I7" s="27" t="s">
        <v>705</v>
      </c>
      <c r="J7" s="27" t="s">
        <v>706</v>
      </c>
      <c r="K7" s="28" t="s">
        <v>707</v>
      </c>
    </row>
    <row r="8" spans="1:14">
      <c r="A8" s="34" t="s">
        <v>31</v>
      </c>
      <c r="B8" s="35">
        <v>6000012</v>
      </c>
      <c r="C8" s="35">
        <v>146085</v>
      </c>
      <c r="D8" s="63">
        <v>45292</v>
      </c>
      <c r="E8" s="63">
        <v>45657</v>
      </c>
      <c r="F8" s="61">
        <v>4402</v>
      </c>
      <c r="G8" s="61">
        <v>12171</v>
      </c>
      <c r="H8" s="61">
        <v>2496.48</v>
      </c>
      <c r="I8" s="61">
        <f>SUM(F8:H8)</f>
        <v>19069.48</v>
      </c>
      <c r="J8" s="61">
        <v>26997</v>
      </c>
      <c r="K8" s="64">
        <f>I8/J8</f>
        <v>0.70635552098381305</v>
      </c>
      <c r="M8" s="65"/>
      <c r="N8" s="61"/>
    </row>
    <row r="9" spans="1:14">
      <c r="A9" s="34" t="s">
        <v>32</v>
      </c>
      <c r="B9" s="41">
        <v>6000020</v>
      </c>
      <c r="C9" s="41">
        <v>146065</v>
      </c>
      <c r="D9" s="63">
        <v>45292</v>
      </c>
      <c r="E9" s="63">
        <v>45657</v>
      </c>
      <c r="F9" s="61">
        <v>2351</v>
      </c>
      <c r="G9" s="61">
        <v>6114</v>
      </c>
      <c r="H9" s="61">
        <v>3372</v>
      </c>
      <c r="I9" s="61">
        <f t="shared" ref="I9:I72" si="0">SUM(F9:H9)</f>
        <v>11837</v>
      </c>
      <c r="J9" s="61">
        <v>14345</v>
      </c>
      <c r="K9" s="64">
        <f t="shared" ref="K9:K72" si="1">I9/J9</f>
        <v>0.8251655629139073</v>
      </c>
      <c r="M9" s="65"/>
      <c r="N9" s="61"/>
    </row>
    <row r="10" spans="1:14">
      <c r="A10" s="34" t="s">
        <v>33</v>
      </c>
      <c r="B10" s="41">
        <v>6012595</v>
      </c>
      <c r="C10" s="41">
        <v>145683</v>
      </c>
      <c r="D10" s="63">
        <v>45292</v>
      </c>
      <c r="E10" s="63">
        <v>45657</v>
      </c>
      <c r="F10" s="61">
        <v>4444</v>
      </c>
      <c r="G10" s="61">
        <v>16552</v>
      </c>
      <c r="H10" s="61">
        <v>3086.16</v>
      </c>
      <c r="I10" s="61">
        <f t="shared" si="0"/>
        <v>24082.16</v>
      </c>
      <c r="J10" s="61">
        <v>46168</v>
      </c>
      <c r="K10" s="64">
        <f t="shared" si="1"/>
        <v>0.52162016981459014</v>
      </c>
      <c r="M10" s="65"/>
      <c r="N10" s="61"/>
    </row>
    <row r="11" spans="1:14">
      <c r="A11" s="34" t="s">
        <v>34</v>
      </c>
      <c r="B11" s="41">
        <v>6011571</v>
      </c>
      <c r="C11" s="41">
        <v>145603</v>
      </c>
      <c r="D11" s="63">
        <v>45292</v>
      </c>
      <c r="E11" s="63">
        <v>45657</v>
      </c>
      <c r="F11" s="61">
        <v>4753</v>
      </c>
      <c r="G11" s="61">
        <v>15871</v>
      </c>
      <c r="H11" s="61">
        <v>1523.76</v>
      </c>
      <c r="I11" s="61">
        <f t="shared" si="0"/>
        <v>22147.759999999998</v>
      </c>
      <c r="J11" s="61">
        <v>33752</v>
      </c>
      <c r="K11" s="64">
        <f t="shared" si="1"/>
        <v>0.65619104053093147</v>
      </c>
      <c r="M11" s="65"/>
      <c r="N11" s="61"/>
    </row>
    <row r="12" spans="1:14">
      <c r="A12" s="34" t="s">
        <v>35</v>
      </c>
      <c r="B12" s="41">
        <v>6004642</v>
      </c>
      <c r="C12" s="41">
        <v>146010</v>
      </c>
      <c r="D12" s="63">
        <v>45292</v>
      </c>
      <c r="E12" s="63">
        <v>45657</v>
      </c>
      <c r="F12" s="61">
        <v>5575</v>
      </c>
      <c r="G12" s="61">
        <v>11994</v>
      </c>
      <c r="H12" s="61">
        <v>2795.52</v>
      </c>
      <c r="I12" s="61">
        <f t="shared" si="0"/>
        <v>20364.52</v>
      </c>
      <c r="J12" s="61">
        <v>28121</v>
      </c>
      <c r="K12" s="64">
        <f t="shared" si="1"/>
        <v>0.72417481597382738</v>
      </c>
      <c r="M12" s="65"/>
      <c r="N12" s="61"/>
    </row>
    <row r="13" spans="1:14">
      <c r="A13" s="42" t="s">
        <v>36</v>
      </c>
      <c r="B13" s="43">
        <v>6004675</v>
      </c>
      <c r="C13" s="43">
        <v>145449</v>
      </c>
      <c r="D13" s="66">
        <v>45292</v>
      </c>
      <c r="E13" s="66">
        <v>45657</v>
      </c>
      <c r="F13" s="67">
        <v>4956</v>
      </c>
      <c r="G13" s="67">
        <v>5223</v>
      </c>
      <c r="H13" s="67">
        <v>3145.8</v>
      </c>
      <c r="I13" s="67">
        <f t="shared" si="0"/>
        <v>13324.8</v>
      </c>
      <c r="J13" s="67">
        <v>22460</v>
      </c>
      <c r="K13" s="68">
        <f t="shared" si="1"/>
        <v>0.59326803205699019</v>
      </c>
      <c r="M13" s="65"/>
      <c r="N13" s="61"/>
    </row>
    <row r="14" spans="1:14">
      <c r="A14" s="34" t="s">
        <v>37</v>
      </c>
      <c r="B14" s="41">
        <v>6000046</v>
      </c>
      <c r="C14" s="41">
        <v>145724</v>
      </c>
      <c r="D14" s="63">
        <v>45292</v>
      </c>
      <c r="E14" s="63">
        <v>45657</v>
      </c>
      <c r="F14" s="61">
        <v>2892</v>
      </c>
      <c r="G14" s="61">
        <v>5101</v>
      </c>
      <c r="H14" s="61">
        <v>3607</v>
      </c>
      <c r="I14" s="61">
        <f t="shared" si="0"/>
        <v>11600</v>
      </c>
      <c r="J14" s="61">
        <v>26109</v>
      </c>
      <c r="K14" s="69">
        <f t="shared" si="1"/>
        <v>0.44429124056838637</v>
      </c>
      <c r="M14" s="65"/>
      <c r="N14" s="61"/>
    </row>
    <row r="15" spans="1:14">
      <c r="A15" s="34" t="s">
        <v>38</v>
      </c>
      <c r="B15" s="41">
        <v>6016869</v>
      </c>
      <c r="C15" s="41">
        <v>146183</v>
      </c>
      <c r="D15" s="63">
        <v>45292</v>
      </c>
      <c r="E15" s="63">
        <v>45657</v>
      </c>
      <c r="F15" s="61">
        <v>2156</v>
      </c>
      <c r="G15" s="61">
        <v>2340</v>
      </c>
      <c r="H15" s="61">
        <v>2057</v>
      </c>
      <c r="I15" s="61">
        <f t="shared" si="0"/>
        <v>6553</v>
      </c>
      <c r="J15" s="61">
        <v>16306</v>
      </c>
      <c r="K15" s="69">
        <f t="shared" si="1"/>
        <v>0.40187660983686985</v>
      </c>
      <c r="M15" s="65"/>
      <c r="N15" s="61"/>
    </row>
    <row r="16" spans="1:14">
      <c r="A16" s="34" t="s">
        <v>39</v>
      </c>
      <c r="B16" s="41">
        <v>6015507</v>
      </c>
      <c r="C16" s="41">
        <v>146182</v>
      </c>
      <c r="D16" s="63">
        <v>45292</v>
      </c>
      <c r="E16" s="63">
        <v>45657</v>
      </c>
      <c r="F16" s="61">
        <v>3332</v>
      </c>
      <c r="G16" s="61">
        <v>5730</v>
      </c>
      <c r="H16" s="61">
        <v>2766.96</v>
      </c>
      <c r="I16" s="61">
        <f t="shared" si="0"/>
        <v>11828.96</v>
      </c>
      <c r="J16" s="61">
        <v>20860</v>
      </c>
      <c r="K16" s="69">
        <f t="shared" si="1"/>
        <v>0.56706423777564718</v>
      </c>
      <c r="M16" s="65"/>
      <c r="N16" s="61"/>
    </row>
    <row r="17" spans="1:14">
      <c r="A17" s="52" t="s">
        <v>40</v>
      </c>
      <c r="B17" s="53">
        <v>6000103</v>
      </c>
      <c r="C17" s="53">
        <v>145142</v>
      </c>
      <c r="D17" s="70">
        <v>45292</v>
      </c>
      <c r="E17" s="70">
        <v>45657</v>
      </c>
      <c r="F17" s="71">
        <v>8975</v>
      </c>
      <c r="G17" s="71">
        <v>35682</v>
      </c>
      <c r="H17" s="71">
        <v>5309.64</v>
      </c>
      <c r="I17" s="71">
        <f t="shared" si="0"/>
        <v>49966.64</v>
      </c>
      <c r="J17" s="71">
        <v>66002</v>
      </c>
      <c r="K17" s="72">
        <f t="shared" si="1"/>
        <v>0.75704736220114544</v>
      </c>
      <c r="M17" s="65"/>
      <c r="N17" s="61"/>
    </row>
    <row r="18" spans="1:14">
      <c r="A18" s="42" t="s">
        <v>41</v>
      </c>
      <c r="B18" s="43">
        <v>6014757</v>
      </c>
      <c r="C18" s="43">
        <v>145998</v>
      </c>
      <c r="D18" s="66">
        <v>45292</v>
      </c>
      <c r="E18" s="66">
        <v>45657</v>
      </c>
      <c r="F18" s="67">
        <v>4396</v>
      </c>
      <c r="G18" s="67">
        <v>12237</v>
      </c>
      <c r="H18" s="67">
        <v>1954.68</v>
      </c>
      <c r="I18" s="67">
        <f t="shared" si="0"/>
        <v>18587.68</v>
      </c>
      <c r="J18" s="67">
        <v>29960</v>
      </c>
      <c r="K18" s="68">
        <f t="shared" si="1"/>
        <v>0.62041655540720964</v>
      </c>
      <c r="M18" s="65"/>
      <c r="N18" s="61"/>
    </row>
    <row r="19" spans="1:14">
      <c r="A19" s="34" t="s">
        <v>42</v>
      </c>
      <c r="B19" s="41">
        <v>6016950</v>
      </c>
      <c r="C19" s="41">
        <v>146186</v>
      </c>
      <c r="D19" s="63">
        <v>45292</v>
      </c>
      <c r="E19" s="63">
        <v>45657</v>
      </c>
      <c r="F19" s="61">
        <v>7602</v>
      </c>
      <c r="G19" s="61">
        <v>15414</v>
      </c>
      <c r="H19" s="61">
        <v>4525</v>
      </c>
      <c r="I19" s="61">
        <f t="shared" si="0"/>
        <v>27541</v>
      </c>
      <c r="J19" s="61">
        <v>52734</v>
      </c>
      <c r="K19" s="69">
        <f t="shared" si="1"/>
        <v>0.52226267683088712</v>
      </c>
      <c r="M19" s="65"/>
      <c r="N19" s="61"/>
    </row>
    <row r="20" spans="1:14">
      <c r="A20" s="34" t="s">
        <v>43</v>
      </c>
      <c r="B20" s="41">
        <v>6003735</v>
      </c>
      <c r="C20" s="41">
        <v>145557</v>
      </c>
      <c r="D20" s="63">
        <v>45292</v>
      </c>
      <c r="E20" s="63">
        <v>45657</v>
      </c>
      <c r="F20" s="61">
        <v>6545</v>
      </c>
      <c r="G20" s="61">
        <v>18856</v>
      </c>
      <c r="H20" s="61">
        <v>2807</v>
      </c>
      <c r="I20" s="61">
        <f t="shared" si="0"/>
        <v>28208</v>
      </c>
      <c r="J20" s="61">
        <v>41288</v>
      </c>
      <c r="K20" s="69">
        <f t="shared" si="1"/>
        <v>0.68320093005231541</v>
      </c>
      <c r="M20" s="65"/>
      <c r="N20" s="61"/>
    </row>
    <row r="21" spans="1:14">
      <c r="A21" s="34" t="s">
        <v>44</v>
      </c>
      <c r="B21" s="41">
        <v>6013429</v>
      </c>
      <c r="C21" s="41">
        <v>145907</v>
      </c>
      <c r="D21" s="63">
        <v>45292</v>
      </c>
      <c r="E21" s="63">
        <v>45657</v>
      </c>
      <c r="F21" s="61">
        <v>2588</v>
      </c>
      <c r="G21" s="61">
        <v>3126</v>
      </c>
      <c r="H21" s="61">
        <v>1724</v>
      </c>
      <c r="I21" s="61">
        <f t="shared" si="0"/>
        <v>7438</v>
      </c>
      <c r="J21" s="61">
        <v>23692</v>
      </c>
      <c r="K21" s="69">
        <f t="shared" si="1"/>
        <v>0.31394563565760597</v>
      </c>
      <c r="M21" s="65"/>
      <c r="N21" s="61"/>
    </row>
    <row r="22" spans="1:14">
      <c r="A22" s="52" t="s">
        <v>45</v>
      </c>
      <c r="B22" s="53">
        <v>6007033</v>
      </c>
      <c r="C22" s="53">
        <v>145582</v>
      </c>
      <c r="D22" s="70">
        <v>45292</v>
      </c>
      <c r="E22" s="70">
        <v>45657</v>
      </c>
      <c r="F22" s="71">
        <v>12213</v>
      </c>
      <c r="G22" s="71">
        <v>19446</v>
      </c>
      <c r="H22" s="71">
        <v>4514.16</v>
      </c>
      <c r="I22" s="71">
        <f t="shared" si="0"/>
        <v>36173.160000000003</v>
      </c>
      <c r="J22" s="71">
        <v>54824</v>
      </c>
      <c r="K22" s="72">
        <f t="shared" si="1"/>
        <v>0.65980519480519484</v>
      </c>
      <c r="M22" s="65"/>
      <c r="N22" s="61"/>
    </row>
    <row r="23" spans="1:14">
      <c r="A23" s="42" t="s">
        <v>46</v>
      </c>
      <c r="B23" s="43">
        <v>6014500</v>
      </c>
      <c r="C23" s="43">
        <v>145888</v>
      </c>
      <c r="D23" s="66">
        <v>45292</v>
      </c>
      <c r="E23" s="66">
        <v>45657</v>
      </c>
      <c r="F23" s="67">
        <v>11238</v>
      </c>
      <c r="G23" s="67">
        <v>29964</v>
      </c>
      <c r="H23" s="67">
        <v>7633.08</v>
      </c>
      <c r="I23" s="67">
        <f t="shared" si="0"/>
        <v>48835.08</v>
      </c>
      <c r="J23" s="67">
        <v>62747</v>
      </c>
      <c r="K23" s="68">
        <f t="shared" si="1"/>
        <v>0.77828549572091099</v>
      </c>
      <c r="M23" s="65"/>
      <c r="N23" s="61"/>
    </row>
    <row r="24" spans="1:14">
      <c r="A24" s="34" t="s">
        <v>47</v>
      </c>
      <c r="B24" s="41">
        <v>6014922</v>
      </c>
      <c r="C24" s="41">
        <v>145963</v>
      </c>
      <c r="D24" s="63">
        <v>45292</v>
      </c>
      <c r="E24" s="63">
        <v>45657</v>
      </c>
      <c r="F24" s="61">
        <v>10745</v>
      </c>
      <c r="G24" s="61">
        <v>27641</v>
      </c>
      <c r="H24" s="61">
        <v>5728</v>
      </c>
      <c r="I24" s="61">
        <f t="shared" si="0"/>
        <v>44114</v>
      </c>
      <c r="J24" s="61">
        <v>58859</v>
      </c>
      <c r="K24" s="69">
        <f t="shared" si="1"/>
        <v>0.7494860599058768</v>
      </c>
      <c r="M24" s="65"/>
      <c r="N24" s="61"/>
    </row>
    <row r="25" spans="1:14">
      <c r="A25" s="34" t="s">
        <v>48</v>
      </c>
      <c r="B25" s="41">
        <v>6016695</v>
      </c>
      <c r="C25" s="41">
        <v>146153</v>
      </c>
      <c r="D25" s="63">
        <v>45292</v>
      </c>
      <c r="E25" s="63">
        <v>45657</v>
      </c>
      <c r="F25" s="61">
        <v>3151</v>
      </c>
      <c r="G25" s="61">
        <v>4550</v>
      </c>
      <c r="H25" s="61">
        <v>1890</v>
      </c>
      <c r="I25" s="61">
        <f t="shared" si="0"/>
        <v>9591</v>
      </c>
      <c r="J25" s="61">
        <v>27996</v>
      </c>
      <c r="K25" s="69">
        <f t="shared" si="1"/>
        <v>0.34258465495070722</v>
      </c>
      <c r="M25" s="65"/>
      <c r="N25" s="61"/>
    </row>
    <row r="26" spans="1:14">
      <c r="A26" s="34" t="s">
        <v>49</v>
      </c>
      <c r="B26" s="41">
        <v>6006886</v>
      </c>
      <c r="C26" s="41">
        <v>145869</v>
      </c>
      <c r="D26" s="63">
        <v>45292</v>
      </c>
      <c r="E26" s="63">
        <v>45657</v>
      </c>
      <c r="F26" s="61">
        <v>575</v>
      </c>
      <c r="G26" s="61">
        <v>736</v>
      </c>
      <c r="H26" s="61">
        <v>397</v>
      </c>
      <c r="I26" s="61">
        <f t="shared" si="0"/>
        <v>1708</v>
      </c>
      <c r="J26" s="61">
        <v>9606</v>
      </c>
      <c r="K26" s="69">
        <f t="shared" si="1"/>
        <v>0.17780553820528835</v>
      </c>
      <c r="M26" s="65"/>
      <c r="N26" s="61"/>
    </row>
    <row r="27" spans="1:14">
      <c r="A27" s="52" t="s">
        <v>50</v>
      </c>
      <c r="B27" s="53">
        <v>6005193</v>
      </c>
      <c r="C27" s="53">
        <v>145450</v>
      </c>
      <c r="D27" s="70">
        <v>45292</v>
      </c>
      <c r="E27" s="70">
        <v>45657</v>
      </c>
      <c r="F27" s="71">
        <v>7760</v>
      </c>
      <c r="G27" s="71">
        <v>38814</v>
      </c>
      <c r="H27" s="71">
        <v>2955.12</v>
      </c>
      <c r="I27" s="71">
        <f t="shared" si="0"/>
        <v>49529.120000000003</v>
      </c>
      <c r="J27" s="71">
        <v>55385</v>
      </c>
      <c r="K27" s="72">
        <f t="shared" si="1"/>
        <v>0.89426956757244747</v>
      </c>
      <c r="M27" s="65"/>
      <c r="N27" s="61"/>
    </row>
    <row r="28" spans="1:14">
      <c r="A28" s="42" t="s">
        <v>51</v>
      </c>
      <c r="B28" s="43">
        <v>6009849</v>
      </c>
      <c r="C28" s="43">
        <v>145126</v>
      </c>
      <c r="D28" s="66">
        <v>45292</v>
      </c>
      <c r="E28" s="66">
        <v>45657</v>
      </c>
      <c r="F28" s="67">
        <v>6965</v>
      </c>
      <c r="G28" s="67">
        <v>11684</v>
      </c>
      <c r="H28" s="67">
        <v>2501</v>
      </c>
      <c r="I28" s="67">
        <f t="shared" si="0"/>
        <v>21150</v>
      </c>
      <c r="J28" s="67">
        <v>30723</v>
      </c>
      <c r="K28" s="68">
        <f t="shared" si="1"/>
        <v>0.68840933502587642</v>
      </c>
      <c r="M28" s="65"/>
      <c r="N28" s="61"/>
    </row>
    <row r="29" spans="1:14">
      <c r="A29" s="34" t="s">
        <v>52</v>
      </c>
      <c r="B29" s="41">
        <v>6005714</v>
      </c>
      <c r="C29" s="41">
        <v>145872</v>
      </c>
      <c r="D29" s="63">
        <v>45292</v>
      </c>
      <c r="E29" s="63">
        <v>45657</v>
      </c>
      <c r="F29" s="61">
        <v>11639</v>
      </c>
      <c r="G29" s="61">
        <v>23047</v>
      </c>
      <c r="H29" s="61">
        <v>11059</v>
      </c>
      <c r="I29" s="61">
        <f t="shared" si="0"/>
        <v>45745</v>
      </c>
      <c r="J29" s="61">
        <v>57358</v>
      </c>
      <c r="K29" s="69">
        <f t="shared" si="1"/>
        <v>0.79753478154747381</v>
      </c>
      <c r="M29" s="65"/>
      <c r="N29" s="61"/>
    </row>
    <row r="30" spans="1:14">
      <c r="A30" s="34" t="s">
        <v>53</v>
      </c>
      <c r="B30" s="41">
        <v>6014765</v>
      </c>
      <c r="C30" s="41">
        <v>145984</v>
      </c>
      <c r="D30" s="63">
        <v>45292</v>
      </c>
      <c r="E30" s="63">
        <v>45657</v>
      </c>
      <c r="F30" s="61">
        <v>3613</v>
      </c>
      <c r="G30" s="61">
        <v>4880</v>
      </c>
      <c r="H30" s="61">
        <v>2046.24</v>
      </c>
      <c r="I30" s="61">
        <f t="shared" si="0"/>
        <v>10539.24</v>
      </c>
      <c r="J30" s="61">
        <v>23407</v>
      </c>
      <c r="K30" s="69">
        <f t="shared" si="1"/>
        <v>0.45026017857905754</v>
      </c>
      <c r="M30" s="65"/>
      <c r="N30" s="61"/>
    </row>
    <row r="31" spans="1:14">
      <c r="A31" s="34" t="s">
        <v>54</v>
      </c>
      <c r="B31" s="41">
        <v>6014773</v>
      </c>
      <c r="C31" s="41">
        <v>146008</v>
      </c>
      <c r="D31" s="63">
        <v>45292</v>
      </c>
      <c r="E31" s="63">
        <v>45657</v>
      </c>
      <c r="F31" s="61">
        <v>3693</v>
      </c>
      <c r="G31" s="61">
        <v>6461</v>
      </c>
      <c r="H31" s="61">
        <v>2812.32</v>
      </c>
      <c r="I31" s="61">
        <f t="shared" si="0"/>
        <v>12966.32</v>
      </c>
      <c r="J31" s="61">
        <v>29384</v>
      </c>
      <c r="K31" s="69">
        <f t="shared" si="1"/>
        <v>0.44127144023958614</v>
      </c>
      <c r="M31" s="65"/>
      <c r="N31" s="61"/>
    </row>
    <row r="32" spans="1:14">
      <c r="A32" s="52" t="s">
        <v>55</v>
      </c>
      <c r="B32" s="53">
        <v>6007165</v>
      </c>
      <c r="C32" s="53">
        <v>145259</v>
      </c>
      <c r="D32" s="70">
        <v>45292</v>
      </c>
      <c r="E32" s="70">
        <v>45657</v>
      </c>
      <c r="F32" s="71">
        <v>8979</v>
      </c>
      <c r="G32" s="71">
        <v>31620</v>
      </c>
      <c r="H32" s="71">
        <v>7344.96</v>
      </c>
      <c r="I32" s="71">
        <f t="shared" si="0"/>
        <v>47943.96</v>
      </c>
      <c r="J32" s="71">
        <v>57217</v>
      </c>
      <c r="K32" s="72">
        <f t="shared" si="1"/>
        <v>0.83793208312214895</v>
      </c>
      <c r="M32" s="65"/>
      <c r="N32" s="61"/>
    </row>
    <row r="33" spans="1:14">
      <c r="A33" s="42" t="s">
        <v>56</v>
      </c>
      <c r="B33" s="43">
        <v>6001366</v>
      </c>
      <c r="C33" s="43">
        <v>145403</v>
      </c>
      <c r="D33" s="66">
        <v>45292</v>
      </c>
      <c r="E33" s="66">
        <v>45657</v>
      </c>
      <c r="F33" s="67">
        <v>9311</v>
      </c>
      <c r="G33" s="67">
        <v>22493</v>
      </c>
      <c r="H33" s="67">
        <v>6371.4</v>
      </c>
      <c r="I33" s="67">
        <f t="shared" si="0"/>
        <v>38175.4</v>
      </c>
      <c r="J33" s="67">
        <v>53303</v>
      </c>
      <c r="K33" s="68">
        <f t="shared" si="1"/>
        <v>0.71619608652421063</v>
      </c>
      <c r="M33" s="65"/>
      <c r="N33" s="61"/>
    </row>
    <row r="34" spans="1:14">
      <c r="A34" s="34" t="s">
        <v>57</v>
      </c>
      <c r="B34" s="41">
        <v>6008304</v>
      </c>
      <c r="C34" s="41">
        <v>145453</v>
      </c>
      <c r="D34" s="63">
        <v>45292</v>
      </c>
      <c r="E34" s="63">
        <v>45657</v>
      </c>
      <c r="F34" s="61">
        <v>12212</v>
      </c>
      <c r="G34" s="61">
        <v>25975</v>
      </c>
      <c r="H34" s="61">
        <v>5873.28</v>
      </c>
      <c r="I34" s="61">
        <f t="shared" si="0"/>
        <v>44060.28</v>
      </c>
      <c r="J34" s="61">
        <v>52023</v>
      </c>
      <c r="K34" s="69">
        <f t="shared" si="1"/>
        <v>0.84693846952309548</v>
      </c>
      <c r="M34" s="65"/>
      <c r="N34" s="61"/>
    </row>
    <row r="35" spans="1:14">
      <c r="A35" s="34" t="s">
        <v>58</v>
      </c>
      <c r="B35" s="41">
        <v>6013353</v>
      </c>
      <c r="C35" s="41">
        <v>145736</v>
      </c>
      <c r="D35" s="63">
        <v>45292</v>
      </c>
      <c r="E35" s="63">
        <v>45657</v>
      </c>
      <c r="F35" s="61">
        <v>11414</v>
      </c>
      <c r="G35" s="61">
        <v>42894</v>
      </c>
      <c r="H35" s="61">
        <v>4698</v>
      </c>
      <c r="I35" s="61">
        <f t="shared" si="0"/>
        <v>59006</v>
      </c>
      <c r="J35" s="61">
        <v>66398</v>
      </c>
      <c r="K35" s="69">
        <f t="shared" si="1"/>
        <v>0.88867134552245552</v>
      </c>
      <c r="M35" s="65"/>
      <c r="N35" s="61"/>
    </row>
    <row r="36" spans="1:14">
      <c r="A36" s="34" t="s">
        <v>59</v>
      </c>
      <c r="B36" s="41">
        <v>6000459</v>
      </c>
      <c r="C36" s="41">
        <v>145379</v>
      </c>
      <c r="D36" s="63">
        <v>45292</v>
      </c>
      <c r="E36" s="63">
        <v>45657</v>
      </c>
      <c r="F36" s="61">
        <v>10985</v>
      </c>
      <c r="G36" s="61">
        <v>30287</v>
      </c>
      <c r="H36" s="61">
        <v>4578</v>
      </c>
      <c r="I36" s="61">
        <f t="shared" si="0"/>
        <v>45850</v>
      </c>
      <c r="J36" s="61">
        <v>57783</v>
      </c>
      <c r="K36" s="69">
        <f t="shared" si="1"/>
        <v>0.79348597338317495</v>
      </c>
      <c r="M36" s="65"/>
      <c r="N36" s="61"/>
    </row>
    <row r="37" spans="1:14">
      <c r="A37" s="52" t="s">
        <v>60</v>
      </c>
      <c r="B37" s="53">
        <v>6003529</v>
      </c>
      <c r="C37" s="53">
        <v>145886</v>
      </c>
      <c r="D37" s="70">
        <v>45292</v>
      </c>
      <c r="E37" s="70">
        <v>45657</v>
      </c>
      <c r="F37" s="71">
        <v>3632</v>
      </c>
      <c r="G37" s="71">
        <v>7773</v>
      </c>
      <c r="H37" s="71">
        <v>1908.48</v>
      </c>
      <c r="I37" s="71">
        <f t="shared" si="0"/>
        <v>13313.48</v>
      </c>
      <c r="J37" s="71">
        <v>16715</v>
      </c>
      <c r="K37" s="72">
        <f t="shared" si="1"/>
        <v>0.796498953036195</v>
      </c>
      <c r="M37" s="65"/>
      <c r="N37" s="61"/>
    </row>
    <row r="38" spans="1:14">
      <c r="A38" s="42" t="s">
        <v>61</v>
      </c>
      <c r="B38" s="43">
        <v>6004014</v>
      </c>
      <c r="C38" s="43">
        <v>146052</v>
      </c>
      <c r="D38" s="66">
        <v>45292</v>
      </c>
      <c r="E38" s="66">
        <v>45657</v>
      </c>
      <c r="F38" s="67">
        <v>1831</v>
      </c>
      <c r="G38" s="67">
        <v>4480</v>
      </c>
      <c r="H38" s="67">
        <v>426.72</v>
      </c>
      <c r="I38" s="67">
        <f t="shared" si="0"/>
        <v>6737.72</v>
      </c>
      <c r="J38" s="67">
        <v>15241</v>
      </c>
      <c r="K38" s="68">
        <f t="shared" si="1"/>
        <v>0.4420786037661571</v>
      </c>
      <c r="M38" s="65"/>
      <c r="N38" s="61"/>
    </row>
    <row r="39" spans="1:14">
      <c r="A39" s="34" t="s">
        <v>62</v>
      </c>
      <c r="B39" s="41">
        <v>6000087</v>
      </c>
      <c r="C39" s="41">
        <v>146198</v>
      </c>
      <c r="D39" s="63">
        <v>45292</v>
      </c>
      <c r="E39" s="63">
        <v>45657</v>
      </c>
      <c r="F39" s="61">
        <v>3202</v>
      </c>
      <c r="G39" s="61">
        <v>43379</v>
      </c>
      <c r="H39" s="61">
        <v>766</v>
      </c>
      <c r="I39" s="61">
        <f t="shared" si="0"/>
        <v>47347</v>
      </c>
      <c r="J39" s="61">
        <v>49646</v>
      </c>
      <c r="K39" s="69">
        <f t="shared" si="1"/>
        <v>0.9536921403537042</v>
      </c>
      <c r="M39" s="65"/>
      <c r="N39" s="61"/>
    </row>
    <row r="40" spans="1:14">
      <c r="A40" s="34" t="s">
        <v>63</v>
      </c>
      <c r="B40" s="41">
        <v>6003495</v>
      </c>
      <c r="C40" s="41">
        <v>145789</v>
      </c>
      <c r="D40" s="63">
        <v>45292</v>
      </c>
      <c r="E40" s="63">
        <v>45657</v>
      </c>
      <c r="F40" s="61">
        <v>3872</v>
      </c>
      <c r="G40" s="61">
        <v>5803</v>
      </c>
      <c r="H40" s="61">
        <v>2273.04</v>
      </c>
      <c r="I40" s="61">
        <f t="shared" si="0"/>
        <v>11948.04</v>
      </c>
      <c r="J40" s="61">
        <v>22024</v>
      </c>
      <c r="K40" s="69">
        <f t="shared" si="1"/>
        <v>0.54250090810025431</v>
      </c>
      <c r="M40" s="65"/>
      <c r="N40" s="61"/>
    </row>
    <row r="41" spans="1:14">
      <c r="A41" s="34" t="s">
        <v>64</v>
      </c>
      <c r="B41" s="41">
        <v>6001515</v>
      </c>
      <c r="C41" s="41">
        <v>145770</v>
      </c>
      <c r="D41" s="63">
        <v>45292</v>
      </c>
      <c r="E41" s="63">
        <v>45657</v>
      </c>
      <c r="F41" s="61">
        <v>1402</v>
      </c>
      <c r="G41" s="61">
        <v>7578</v>
      </c>
      <c r="H41" s="61">
        <v>414.96</v>
      </c>
      <c r="I41" s="61">
        <f t="shared" si="0"/>
        <v>9394.9599999999991</v>
      </c>
      <c r="J41" s="61">
        <v>20823</v>
      </c>
      <c r="K41" s="69">
        <f t="shared" si="1"/>
        <v>0.45118186620563794</v>
      </c>
      <c r="M41" s="65"/>
      <c r="N41" s="61"/>
    </row>
    <row r="42" spans="1:14">
      <c r="A42" s="52" t="s">
        <v>65</v>
      </c>
      <c r="B42" s="53">
        <v>6007637</v>
      </c>
      <c r="C42" s="53">
        <v>145920</v>
      </c>
      <c r="D42" s="70">
        <v>45292</v>
      </c>
      <c r="E42" s="70">
        <v>45657</v>
      </c>
      <c r="F42" s="71">
        <v>3984</v>
      </c>
      <c r="G42" s="71">
        <v>5677</v>
      </c>
      <c r="H42" s="71">
        <v>2732.52</v>
      </c>
      <c r="I42" s="71">
        <f t="shared" si="0"/>
        <v>12393.52</v>
      </c>
      <c r="J42" s="71">
        <v>21428</v>
      </c>
      <c r="K42" s="72">
        <f t="shared" si="1"/>
        <v>0.57837969012507007</v>
      </c>
      <c r="M42" s="65"/>
      <c r="N42" s="61"/>
    </row>
    <row r="43" spans="1:14">
      <c r="A43" s="42" t="s">
        <v>66</v>
      </c>
      <c r="B43" s="43">
        <v>6000129</v>
      </c>
      <c r="C43" s="43">
        <v>146066</v>
      </c>
      <c r="D43" s="66">
        <v>45292</v>
      </c>
      <c r="E43" s="66">
        <v>45657</v>
      </c>
      <c r="F43" s="67">
        <v>1365</v>
      </c>
      <c r="G43" s="67">
        <v>1762</v>
      </c>
      <c r="H43" s="67">
        <v>153</v>
      </c>
      <c r="I43" s="67">
        <f t="shared" si="0"/>
        <v>3280</v>
      </c>
      <c r="J43" s="67">
        <v>12875</v>
      </c>
      <c r="K43" s="68">
        <f t="shared" si="1"/>
        <v>0.25475728155339805</v>
      </c>
      <c r="M43" s="65"/>
      <c r="N43" s="61"/>
    </row>
    <row r="44" spans="1:14">
      <c r="A44" s="34" t="s">
        <v>67</v>
      </c>
      <c r="B44" s="41">
        <v>6002877</v>
      </c>
      <c r="C44" s="41">
        <v>145121</v>
      </c>
      <c r="D44" s="63">
        <v>45292</v>
      </c>
      <c r="E44" s="63">
        <v>45657</v>
      </c>
      <c r="F44" s="61">
        <v>406</v>
      </c>
      <c r="G44" s="61">
        <v>1238</v>
      </c>
      <c r="H44" s="61">
        <v>0</v>
      </c>
      <c r="I44" s="61">
        <f t="shared" si="0"/>
        <v>1644</v>
      </c>
      <c r="J44" s="61">
        <v>17066</v>
      </c>
      <c r="K44" s="69">
        <f t="shared" si="1"/>
        <v>9.6331887964373614E-2</v>
      </c>
      <c r="M44" s="65"/>
      <c r="N44" s="61"/>
    </row>
    <row r="45" spans="1:14">
      <c r="A45" s="34" t="s">
        <v>68</v>
      </c>
      <c r="B45" s="41">
        <v>6000186</v>
      </c>
      <c r="C45" s="41">
        <v>145343</v>
      </c>
      <c r="D45" s="63">
        <v>45292</v>
      </c>
      <c r="E45" s="63">
        <v>45657</v>
      </c>
      <c r="F45" s="61">
        <v>9110</v>
      </c>
      <c r="G45" s="61">
        <v>34330</v>
      </c>
      <c r="H45" s="61">
        <v>5334</v>
      </c>
      <c r="I45" s="61">
        <f t="shared" si="0"/>
        <v>48774</v>
      </c>
      <c r="J45" s="61">
        <v>54089</v>
      </c>
      <c r="K45" s="69">
        <f t="shared" si="1"/>
        <v>0.901736027658119</v>
      </c>
      <c r="M45" s="65"/>
      <c r="N45" s="61"/>
    </row>
    <row r="46" spans="1:14">
      <c r="A46" s="34" t="s">
        <v>69</v>
      </c>
      <c r="B46" s="41">
        <v>6001267</v>
      </c>
      <c r="C46" s="41">
        <v>145908</v>
      </c>
      <c r="D46" s="63">
        <v>45292</v>
      </c>
      <c r="E46" s="63">
        <v>45657</v>
      </c>
      <c r="F46" s="61">
        <v>5588</v>
      </c>
      <c r="G46" s="61">
        <v>20457</v>
      </c>
      <c r="H46" s="61">
        <v>4446.12</v>
      </c>
      <c r="I46" s="61">
        <f t="shared" si="0"/>
        <v>30491.119999999999</v>
      </c>
      <c r="J46" s="61">
        <v>45381</v>
      </c>
      <c r="K46" s="69">
        <f t="shared" si="1"/>
        <v>0.6718917608690862</v>
      </c>
      <c r="M46" s="65"/>
      <c r="N46" s="61"/>
    </row>
    <row r="47" spans="1:14">
      <c r="A47" s="52" t="s">
        <v>70</v>
      </c>
      <c r="B47" s="53">
        <v>6001085</v>
      </c>
      <c r="C47" s="53">
        <v>146112</v>
      </c>
      <c r="D47" s="70">
        <v>45292</v>
      </c>
      <c r="E47" s="70">
        <v>45657</v>
      </c>
      <c r="F47" s="71">
        <v>3957</v>
      </c>
      <c r="G47" s="71">
        <v>18382</v>
      </c>
      <c r="H47" s="71">
        <v>1571.64</v>
      </c>
      <c r="I47" s="71">
        <f t="shared" si="0"/>
        <v>23910.639999999999</v>
      </c>
      <c r="J47" s="71">
        <v>28480</v>
      </c>
      <c r="K47" s="72">
        <f t="shared" si="1"/>
        <v>0.83955898876404489</v>
      </c>
      <c r="M47" s="65"/>
      <c r="N47" s="61"/>
    </row>
    <row r="48" spans="1:14">
      <c r="A48" s="42" t="s">
        <v>71</v>
      </c>
      <c r="B48" s="43">
        <v>6001150</v>
      </c>
      <c r="C48" s="43">
        <v>145918</v>
      </c>
      <c r="D48" s="66">
        <v>45292</v>
      </c>
      <c r="E48" s="66">
        <v>45657</v>
      </c>
      <c r="F48" s="67">
        <v>3891</v>
      </c>
      <c r="G48" s="67">
        <v>13894</v>
      </c>
      <c r="H48" s="67">
        <v>220.08</v>
      </c>
      <c r="I48" s="67">
        <f t="shared" si="0"/>
        <v>18005.080000000002</v>
      </c>
      <c r="J48" s="67">
        <v>25594</v>
      </c>
      <c r="K48" s="68">
        <f t="shared" si="1"/>
        <v>0.70348831757443153</v>
      </c>
      <c r="M48" s="65"/>
      <c r="N48" s="61"/>
    </row>
    <row r="49" spans="1:14">
      <c r="A49" s="34" t="s">
        <v>72</v>
      </c>
      <c r="B49" s="41">
        <v>6007207</v>
      </c>
      <c r="C49" s="41">
        <v>145913</v>
      </c>
      <c r="D49" s="63">
        <v>45292</v>
      </c>
      <c r="E49" s="63">
        <v>45657</v>
      </c>
      <c r="F49" s="61">
        <v>3996</v>
      </c>
      <c r="G49" s="61">
        <v>8611</v>
      </c>
      <c r="H49" s="61">
        <v>731.64</v>
      </c>
      <c r="I49" s="61">
        <f t="shared" si="0"/>
        <v>13338.64</v>
      </c>
      <c r="J49" s="61">
        <v>19179</v>
      </c>
      <c r="K49" s="69">
        <f t="shared" si="1"/>
        <v>0.69548151624172272</v>
      </c>
      <c r="M49" s="65"/>
      <c r="N49" s="61"/>
    </row>
    <row r="50" spans="1:14">
      <c r="A50" s="34" t="s">
        <v>73</v>
      </c>
      <c r="B50" s="41">
        <v>6002489</v>
      </c>
      <c r="C50" s="41">
        <v>145160</v>
      </c>
      <c r="D50" s="63">
        <v>45292</v>
      </c>
      <c r="E50" s="63">
        <v>45657</v>
      </c>
      <c r="F50" s="61">
        <v>5301</v>
      </c>
      <c r="G50" s="61">
        <v>23141</v>
      </c>
      <c r="H50" s="61">
        <v>3735.48</v>
      </c>
      <c r="I50" s="61">
        <f t="shared" si="0"/>
        <v>32177.48</v>
      </c>
      <c r="J50" s="61">
        <v>39273</v>
      </c>
      <c r="K50" s="69">
        <f t="shared" si="1"/>
        <v>0.81932829170167798</v>
      </c>
      <c r="M50" s="65"/>
      <c r="N50" s="61"/>
    </row>
    <row r="51" spans="1:14">
      <c r="A51" s="34" t="s">
        <v>74</v>
      </c>
      <c r="B51" s="41">
        <v>6008064</v>
      </c>
      <c r="C51" s="41">
        <v>145180</v>
      </c>
      <c r="D51" s="63">
        <v>45292</v>
      </c>
      <c r="E51" s="63">
        <v>45657</v>
      </c>
      <c r="F51" s="61">
        <v>6327</v>
      </c>
      <c r="G51" s="61">
        <v>40697</v>
      </c>
      <c r="H51" s="61">
        <v>1701.84</v>
      </c>
      <c r="I51" s="61">
        <f t="shared" si="0"/>
        <v>48725.84</v>
      </c>
      <c r="J51" s="61">
        <v>50127</v>
      </c>
      <c r="K51" s="69">
        <f t="shared" si="1"/>
        <v>0.97204779859157731</v>
      </c>
      <c r="M51" s="65"/>
      <c r="N51" s="61"/>
    </row>
    <row r="52" spans="1:14">
      <c r="A52" s="52" t="s">
        <v>75</v>
      </c>
      <c r="B52" s="53">
        <v>6002547</v>
      </c>
      <c r="C52" s="53">
        <v>145877</v>
      </c>
      <c r="D52" s="70">
        <v>45292</v>
      </c>
      <c r="E52" s="70">
        <v>45657</v>
      </c>
      <c r="F52" s="71">
        <v>4124</v>
      </c>
      <c r="G52" s="71">
        <v>19307</v>
      </c>
      <c r="H52" s="71">
        <v>2656.08</v>
      </c>
      <c r="I52" s="71">
        <f t="shared" si="0"/>
        <v>26087.08</v>
      </c>
      <c r="J52" s="71">
        <v>28838</v>
      </c>
      <c r="K52" s="72">
        <f t="shared" si="1"/>
        <v>0.90460780914071715</v>
      </c>
      <c r="M52" s="65"/>
      <c r="N52" s="61"/>
    </row>
    <row r="53" spans="1:14">
      <c r="A53" s="42" t="s">
        <v>76</v>
      </c>
      <c r="B53" s="43">
        <v>6005847</v>
      </c>
      <c r="C53" s="43">
        <v>145740</v>
      </c>
      <c r="D53" s="66">
        <v>45292</v>
      </c>
      <c r="E53" s="66">
        <v>45657</v>
      </c>
      <c r="F53" s="67">
        <v>4142</v>
      </c>
      <c r="G53" s="67">
        <v>18520</v>
      </c>
      <c r="H53" s="67">
        <v>4757</v>
      </c>
      <c r="I53" s="67">
        <f t="shared" si="0"/>
        <v>27419</v>
      </c>
      <c r="J53" s="67">
        <v>31516</v>
      </c>
      <c r="K53" s="68">
        <f t="shared" si="1"/>
        <v>0.87000253839319708</v>
      </c>
      <c r="M53" s="65"/>
      <c r="N53" s="61"/>
    </row>
    <row r="54" spans="1:14">
      <c r="A54" s="34" t="s">
        <v>77</v>
      </c>
      <c r="B54" s="41">
        <v>6006845</v>
      </c>
      <c r="C54" s="41">
        <v>146058</v>
      </c>
      <c r="D54" s="63">
        <v>45292</v>
      </c>
      <c r="E54" s="63">
        <v>45657</v>
      </c>
      <c r="F54" s="61">
        <v>2226</v>
      </c>
      <c r="G54" s="61">
        <v>9516</v>
      </c>
      <c r="H54" s="61">
        <v>2291.52</v>
      </c>
      <c r="I54" s="61">
        <f t="shared" si="0"/>
        <v>14033.52</v>
      </c>
      <c r="J54" s="61">
        <v>18182</v>
      </c>
      <c r="K54" s="69">
        <f t="shared" si="1"/>
        <v>0.77183588164118366</v>
      </c>
      <c r="M54" s="65"/>
      <c r="N54" s="61"/>
    </row>
    <row r="55" spans="1:14">
      <c r="A55" s="34" t="s">
        <v>78</v>
      </c>
      <c r="B55" s="41">
        <v>6009815</v>
      </c>
      <c r="C55" s="41">
        <v>146000</v>
      </c>
      <c r="D55" s="63">
        <v>45292</v>
      </c>
      <c r="E55" s="63">
        <v>45657</v>
      </c>
      <c r="F55" s="61">
        <v>2050</v>
      </c>
      <c r="G55" s="61">
        <v>14118</v>
      </c>
      <c r="H55" s="61">
        <v>164</v>
      </c>
      <c r="I55" s="61">
        <f t="shared" si="0"/>
        <v>16332</v>
      </c>
      <c r="J55" s="61">
        <v>20868</v>
      </c>
      <c r="K55" s="69">
        <f t="shared" si="1"/>
        <v>0.7826336975273146</v>
      </c>
      <c r="M55" s="65"/>
      <c r="N55" s="61"/>
    </row>
    <row r="56" spans="1:14">
      <c r="A56" s="34" t="s">
        <v>79</v>
      </c>
      <c r="B56" s="41">
        <v>6015333</v>
      </c>
      <c r="C56" s="41">
        <v>145969</v>
      </c>
      <c r="D56" s="63">
        <v>45292</v>
      </c>
      <c r="E56" s="63">
        <v>45657</v>
      </c>
      <c r="F56" s="61">
        <v>14125</v>
      </c>
      <c r="G56" s="61">
        <v>44478</v>
      </c>
      <c r="H56" s="61">
        <v>6507</v>
      </c>
      <c r="I56" s="61">
        <f t="shared" si="0"/>
        <v>65110</v>
      </c>
      <c r="J56" s="61">
        <v>74277</v>
      </c>
      <c r="K56" s="69">
        <f t="shared" si="1"/>
        <v>0.87658359922990969</v>
      </c>
      <c r="M56" s="65"/>
      <c r="N56" s="61"/>
    </row>
    <row r="57" spans="1:14">
      <c r="A57" s="52" t="s">
        <v>80</v>
      </c>
      <c r="B57" s="53">
        <v>6003628</v>
      </c>
      <c r="C57" s="53">
        <v>145758</v>
      </c>
      <c r="D57" s="70">
        <v>45292</v>
      </c>
      <c r="E57" s="70">
        <v>45657</v>
      </c>
      <c r="F57" s="71">
        <v>5155</v>
      </c>
      <c r="G57" s="71">
        <v>22391</v>
      </c>
      <c r="H57" s="71">
        <v>3042.48</v>
      </c>
      <c r="I57" s="71">
        <f t="shared" si="0"/>
        <v>30588.48</v>
      </c>
      <c r="J57" s="71">
        <v>47024</v>
      </c>
      <c r="K57" s="72">
        <f t="shared" si="1"/>
        <v>0.65048656005444028</v>
      </c>
      <c r="M57" s="65"/>
      <c r="N57" s="61"/>
    </row>
    <row r="58" spans="1:14">
      <c r="A58" s="42" t="s">
        <v>81</v>
      </c>
      <c r="B58" s="43">
        <v>6007280</v>
      </c>
      <c r="C58" s="43">
        <v>145936</v>
      </c>
      <c r="D58" s="66">
        <v>45292</v>
      </c>
      <c r="E58" s="66">
        <v>45657</v>
      </c>
      <c r="F58" s="67">
        <v>5075</v>
      </c>
      <c r="G58" s="67">
        <v>15963</v>
      </c>
      <c r="H58" s="67">
        <v>1438.92</v>
      </c>
      <c r="I58" s="67">
        <f t="shared" si="0"/>
        <v>22476.92</v>
      </c>
      <c r="J58" s="67">
        <v>33316</v>
      </c>
      <c r="K58" s="68">
        <f t="shared" si="1"/>
        <v>0.67465842237963736</v>
      </c>
      <c r="M58" s="65"/>
      <c r="N58" s="61"/>
    </row>
    <row r="59" spans="1:14">
      <c r="A59" s="34" t="s">
        <v>82</v>
      </c>
      <c r="B59" s="41">
        <v>6014617</v>
      </c>
      <c r="C59" s="41">
        <v>146001</v>
      </c>
      <c r="D59" s="63">
        <v>45292</v>
      </c>
      <c r="E59" s="63">
        <v>45657</v>
      </c>
      <c r="F59" s="61">
        <v>13450</v>
      </c>
      <c r="G59" s="61">
        <v>43606</v>
      </c>
      <c r="H59" s="61">
        <v>5862.36</v>
      </c>
      <c r="I59" s="61">
        <f t="shared" si="0"/>
        <v>62918.36</v>
      </c>
      <c r="J59" s="61">
        <v>72520</v>
      </c>
      <c r="K59" s="69">
        <f t="shared" si="1"/>
        <v>0.86760011031439599</v>
      </c>
      <c r="M59" s="65"/>
      <c r="N59" s="61"/>
    </row>
    <row r="60" spans="1:14">
      <c r="A60" s="34" t="s">
        <v>83</v>
      </c>
      <c r="B60" s="41">
        <v>6008650</v>
      </c>
      <c r="C60" s="41">
        <v>145928</v>
      </c>
      <c r="D60" s="63">
        <v>45292</v>
      </c>
      <c r="E60" s="63">
        <v>45657</v>
      </c>
      <c r="F60" s="61">
        <v>3139</v>
      </c>
      <c r="G60" s="61">
        <v>20819</v>
      </c>
      <c r="H60" s="61">
        <v>799.68</v>
      </c>
      <c r="I60" s="61">
        <f t="shared" si="0"/>
        <v>24757.68</v>
      </c>
      <c r="J60" s="61">
        <v>27905</v>
      </c>
      <c r="K60" s="69">
        <f t="shared" si="1"/>
        <v>0.88721304425730152</v>
      </c>
      <c r="M60" s="65"/>
      <c r="N60" s="61"/>
    </row>
    <row r="61" spans="1:14">
      <c r="A61" s="34" t="s">
        <v>84</v>
      </c>
      <c r="B61" s="41">
        <v>6000095</v>
      </c>
      <c r="C61" s="41" t="s">
        <v>85</v>
      </c>
      <c r="D61" s="63">
        <v>45292</v>
      </c>
      <c r="E61" s="63">
        <v>45657</v>
      </c>
      <c r="F61" s="61">
        <v>3052</v>
      </c>
      <c r="G61" s="61">
        <v>18169</v>
      </c>
      <c r="H61" s="61">
        <v>587.16</v>
      </c>
      <c r="I61" s="61">
        <f t="shared" si="0"/>
        <v>21808.16</v>
      </c>
      <c r="J61" s="61">
        <v>22373</v>
      </c>
      <c r="K61" s="69">
        <f t="shared" si="1"/>
        <v>0.97475349751933138</v>
      </c>
      <c r="M61" s="65"/>
      <c r="N61" s="61"/>
    </row>
    <row r="62" spans="1:14">
      <c r="A62" s="52" t="s">
        <v>86</v>
      </c>
      <c r="B62" s="53">
        <v>6008015</v>
      </c>
      <c r="C62" s="53">
        <v>145295</v>
      </c>
      <c r="D62" s="70">
        <v>45292</v>
      </c>
      <c r="E62" s="70">
        <v>45657</v>
      </c>
      <c r="F62" s="71">
        <v>5640</v>
      </c>
      <c r="G62" s="71">
        <v>11461</v>
      </c>
      <c r="H62" s="71">
        <v>2507</v>
      </c>
      <c r="I62" s="71">
        <f t="shared" si="0"/>
        <v>19608</v>
      </c>
      <c r="J62" s="71">
        <v>27470</v>
      </c>
      <c r="K62" s="72">
        <f t="shared" si="1"/>
        <v>0.71379686931197672</v>
      </c>
      <c r="M62" s="65"/>
      <c r="N62" s="61"/>
    </row>
    <row r="63" spans="1:14">
      <c r="A63" s="42" t="s">
        <v>87</v>
      </c>
      <c r="B63" s="43">
        <v>6003768</v>
      </c>
      <c r="C63" s="43">
        <v>145785</v>
      </c>
      <c r="D63" s="66">
        <v>45292</v>
      </c>
      <c r="E63" s="66">
        <v>45657</v>
      </c>
      <c r="F63" s="67">
        <v>3819</v>
      </c>
      <c r="G63" s="67">
        <v>8373</v>
      </c>
      <c r="H63" s="67">
        <v>1410.36</v>
      </c>
      <c r="I63" s="67">
        <f t="shared" si="0"/>
        <v>13602.36</v>
      </c>
      <c r="J63" s="67">
        <v>18363</v>
      </c>
      <c r="K63" s="68">
        <f t="shared" si="1"/>
        <v>0.74074824375102111</v>
      </c>
      <c r="M63" s="65"/>
      <c r="N63" s="61"/>
    </row>
    <row r="64" spans="1:14">
      <c r="A64" s="34" t="s">
        <v>88</v>
      </c>
      <c r="B64" s="41">
        <v>6001077</v>
      </c>
      <c r="C64" s="41">
        <v>145947</v>
      </c>
      <c r="D64" s="63">
        <v>45292</v>
      </c>
      <c r="E64" s="63">
        <v>45657</v>
      </c>
      <c r="F64" s="61">
        <v>2963</v>
      </c>
      <c r="G64" s="61">
        <v>23129</v>
      </c>
      <c r="H64" s="61">
        <v>783</v>
      </c>
      <c r="I64" s="61">
        <f t="shared" si="0"/>
        <v>26875</v>
      </c>
      <c r="J64" s="61">
        <v>30213</v>
      </c>
      <c r="K64" s="69">
        <f t="shared" si="1"/>
        <v>0.88951775725681004</v>
      </c>
      <c r="M64" s="65"/>
      <c r="N64" s="61"/>
    </row>
    <row r="65" spans="1:14">
      <c r="A65" s="34" t="s">
        <v>89</v>
      </c>
      <c r="B65" s="41">
        <v>6006399</v>
      </c>
      <c r="C65" s="41">
        <v>145248</v>
      </c>
      <c r="D65" s="63">
        <v>45292</v>
      </c>
      <c r="E65" s="63">
        <v>45657</v>
      </c>
      <c r="F65" s="61">
        <v>2083</v>
      </c>
      <c r="G65" s="61">
        <v>17609</v>
      </c>
      <c r="H65" s="61">
        <v>1984.08</v>
      </c>
      <c r="I65" s="61">
        <f t="shared" si="0"/>
        <v>21676.080000000002</v>
      </c>
      <c r="J65" s="61">
        <v>26782</v>
      </c>
      <c r="K65" s="69">
        <f t="shared" si="1"/>
        <v>0.80935255022029728</v>
      </c>
      <c r="M65" s="65"/>
      <c r="N65" s="61"/>
    </row>
    <row r="66" spans="1:14">
      <c r="A66" s="34" t="s">
        <v>90</v>
      </c>
      <c r="B66" s="41">
        <v>6002059</v>
      </c>
      <c r="C66" s="41">
        <v>145197</v>
      </c>
      <c r="D66" s="63">
        <v>45292</v>
      </c>
      <c r="E66" s="63">
        <v>45657</v>
      </c>
      <c r="F66" s="61">
        <v>7767</v>
      </c>
      <c r="G66" s="61">
        <v>27115</v>
      </c>
      <c r="H66" s="61">
        <v>1345.68</v>
      </c>
      <c r="I66" s="61">
        <f t="shared" si="0"/>
        <v>36227.68</v>
      </c>
      <c r="J66" s="61">
        <v>46014</v>
      </c>
      <c r="K66" s="69">
        <f t="shared" si="1"/>
        <v>0.78731864215238845</v>
      </c>
      <c r="M66" s="65"/>
      <c r="N66" s="61"/>
    </row>
    <row r="67" spans="1:14">
      <c r="A67" s="52" t="s">
        <v>91</v>
      </c>
      <c r="B67" s="53">
        <v>6004147</v>
      </c>
      <c r="C67" s="53">
        <v>145811</v>
      </c>
      <c r="D67" s="70">
        <v>45292</v>
      </c>
      <c r="E67" s="70">
        <v>45657</v>
      </c>
      <c r="F67" s="71">
        <v>3870</v>
      </c>
      <c r="G67" s="71">
        <v>23466</v>
      </c>
      <c r="H67" s="71">
        <v>940.8</v>
      </c>
      <c r="I67" s="71">
        <f t="shared" si="0"/>
        <v>28276.799999999999</v>
      </c>
      <c r="J67" s="71">
        <v>31328</v>
      </c>
      <c r="K67" s="72">
        <f t="shared" si="1"/>
        <v>0.90260469867211435</v>
      </c>
      <c r="M67" s="65"/>
      <c r="N67" s="61"/>
    </row>
    <row r="68" spans="1:14">
      <c r="A68" s="42" t="s">
        <v>92</v>
      </c>
      <c r="B68" s="43">
        <v>6007520</v>
      </c>
      <c r="C68" s="43">
        <v>145658</v>
      </c>
      <c r="D68" s="66">
        <v>45292</v>
      </c>
      <c r="E68" s="66">
        <v>45657</v>
      </c>
      <c r="F68" s="67">
        <v>1935</v>
      </c>
      <c r="G68" s="67">
        <v>12317</v>
      </c>
      <c r="H68" s="67">
        <v>1094.52</v>
      </c>
      <c r="I68" s="67">
        <f t="shared" si="0"/>
        <v>15346.52</v>
      </c>
      <c r="J68" s="67">
        <v>22770</v>
      </c>
      <c r="K68" s="68">
        <f t="shared" si="1"/>
        <v>0.67397979797979801</v>
      </c>
      <c r="M68" s="65"/>
      <c r="N68" s="61"/>
    </row>
    <row r="69" spans="1:14">
      <c r="A69" s="34" t="s">
        <v>93</v>
      </c>
      <c r="B69" s="41">
        <v>6001945</v>
      </c>
      <c r="C69" s="41">
        <v>145437</v>
      </c>
      <c r="D69" s="63">
        <v>45292</v>
      </c>
      <c r="E69" s="63">
        <v>45657</v>
      </c>
      <c r="F69" s="61">
        <v>2655</v>
      </c>
      <c r="G69" s="61">
        <v>15985</v>
      </c>
      <c r="H69" s="61">
        <v>1291.92</v>
      </c>
      <c r="I69" s="61">
        <f t="shared" si="0"/>
        <v>19931.919999999998</v>
      </c>
      <c r="J69" s="61">
        <v>24794</v>
      </c>
      <c r="K69" s="69">
        <f t="shared" si="1"/>
        <v>0.80390094377672006</v>
      </c>
      <c r="M69" s="65"/>
      <c r="N69" s="61"/>
    </row>
    <row r="70" spans="1:14">
      <c r="A70" s="34" t="s">
        <v>94</v>
      </c>
      <c r="B70" s="41">
        <v>6008783</v>
      </c>
      <c r="C70" s="41">
        <v>145486</v>
      </c>
      <c r="D70" s="63">
        <v>45292</v>
      </c>
      <c r="E70" s="63">
        <v>45657</v>
      </c>
      <c r="F70" s="61">
        <v>3067</v>
      </c>
      <c r="G70" s="61">
        <v>17341</v>
      </c>
      <c r="H70" s="61">
        <v>594.72</v>
      </c>
      <c r="I70" s="61">
        <f t="shared" si="0"/>
        <v>21002.720000000001</v>
      </c>
      <c r="J70" s="61">
        <v>26869</v>
      </c>
      <c r="K70" s="69">
        <f t="shared" si="1"/>
        <v>0.78167107075067932</v>
      </c>
      <c r="M70" s="65"/>
      <c r="N70" s="61"/>
    </row>
    <row r="71" spans="1:14">
      <c r="A71" s="34" t="s">
        <v>95</v>
      </c>
      <c r="B71" s="41">
        <v>6002661</v>
      </c>
      <c r="C71" s="41" t="s">
        <v>96</v>
      </c>
      <c r="D71" s="63">
        <v>45292</v>
      </c>
      <c r="E71" s="63">
        <v>45657</v>
      </c>
      <c r="F71" s="61">
        <v>4105</v>
      </c>
      <c r="G71" s="61">
        <v>15697</v>
      </c>
      <c r="H71" s="61">
        <v>963.48</v>
      </c>
      <c r="I71" s="61">
        <f t="shared" si="0"/>
        <v>20765.48</v>
      </c>
      <c r="J71" s="61">
        <v>22273</v>
      </c>
      <c r="K71" s="69">
        <f t="shared" si="1"/>
        <v>0.93231625735195078</v>
      </c>
      <c r="M71" s="65"/>
      <c r="N71" s="61"/>
    </row>
    <row r="72" spans="1:14">
      <c r="A72" s="52" t="s">
        <v>97</v>
      </c>
      <c r="B72" s="53">
        <v>6004204</v>
      </c>
      <c r="C72" s="53">
        <v>145857</v>
      </c>
      <c r="D72" s="70">
        <v>45292</v>
      </c>
      <c r="E72" s="70">
        <v>45657</v>
      </c>
      <c r="F72" s="71">
        <v>2574</v>
      </c>
      <c r="G72" s="71">
        <v>9009</v>
      </c>
      <c r="H72" s="71">
        <v>430.92</v>
      </c>
      <c r="I72" s="71">
        <f t="shared" si="0"/>
        <v>12013.92</v>
      </c>
      <c r="J72" s="71">
        <v>16462</v>
      </c>
      <c r="K72" s="72">
        <f t="shared" si="1"/>
        <v>0.7297971084922853</v>
      </c>
      <c r="M72" s="65"/>
      <c r="N72" s="61"/>
    </row>
    <row r="73" spans="1:14">
      <c r="A73" s="42" t="s">
        <v>98</v>
      </c>
      <c r="B73" s="43">
        <v>6006308</v>
      </c>
      <c r="C73" s="43">
        <v>145413</v>
      </c>
      <c r="D73" s="66">
        <v>45292</v>
      </c>
      <c r="E73" s="66">
        <v>45657</v>
      </c>
      <c r="F73" s="67">
        <v>2022</v>
      </c>
      <c r="G73" s="67">
        <v>18137</v>
      </c>
      <c r="H73" s="67">
        <v>1323</v>
      </c>
      <c r="I73" s="67">
        <f t="shared" ref="I73:I138" si="2">SUM(F73:H73)</f>
        <v>21482</v>
      </c>
      <c r="J73" s="67">
        <v>23354</v>
      </c>
      <c r="K73" s="68">
        <f t="shared" ref="K73:K138" si="3">I73/J73</f>
        <v>0.91984242528046589</v>
      </c>
      <c r="M73" s="65"/>
      <c r="N73" s="61"/>
    </row>
    <row r="74" spans="1:14">
      <c r="A74" s="34" t="s">
        <v>99</v>
      </c>
      <c r="B74" s="41">
        <v>6001713</v>
      </c>
      <c r="C74" s="41">
        <v>145830</v>
      </c>
      <c r="D74" s="63">
        <v>45292</v>
      </c>
      <c r="E74" s="63">
        <v>45657</v>
      </c>
      <c r="F74" s="61">
        <v>7806</v>
      </c>
      <c r="G74" s="61">
        <v>59461</v>
      </c>
      <c r="H74" s="61">
        <v>4306</v>
      </c>
      <c r="I74" s="61">
        <f t="shared" si="2"/>
        <v>71573</v>
      </c>
      <c r="J74" s="61">
        <v>75507</v>
      </c>
      <c r="K74" s="69">
        <f t="shared" si="3"/>
        <v>0.94789887030341557</v>
      </c>
      <c r="M74" s="65"/>
      <c r="N74" s="61"/>
    </row>
    <row r="75" spans="1:14">
      <c r="A75" s="34" t="s">
        <v>100</v>
      </c>
      <c r="B75" s="41">
        <v>6003453</v>
      </c>
      <c r="C75" s="41">
        <v>145832</v>
      </c>
      <c r="D75" s="63">
        <v>45292</v>
      </c>
      <c r="E75" s="63">
        <v>45657</v>
      </c>
      <c r="F75" s="61">
        <v>4347</v>
      </c>
      <c r="G75" s="61">
        <v>33696</v>
      </c>
      <c r="H75" s="61">
        <v>1711.92</v>
      </c>
      <c r="I75" s="61">
        <f t="shared" si="2"/>
        <v>39754.92</v>
      </c>
      <c r="J75" s="61">
        <v>45997</v>
      </c>
      <c r="K75" s="69">
        <f t="shared" si="3"/>
        <v>0.86429375828858401</v>
      </c>
      <c r="M75" s="65"/>
      <c r="N75" s="61"/>
    </row>
    <row r="76" spans="1:14">
      <c r="A76" s="34" t="s">
        <v>101</v>
      </c>
      <c r="B76" s="41">
        <v>6008312</v>
      </c>
      <c r="C76" s="41">
        <v>145316</v>
      </c>
      <c r="D76" s="63">
        <v>45292</v>
      </c>
      <c r="E76" s="63">
        <v>45657</v>
      </c>
      <c r="F76" s="61">
        <v>4606</v>
      </c>
      <c r="G76" s="61">
        <v>48910</v>
      </c>
      <c r="H76" s="61">
        <v>2899</v>
      </c>
      <c r="I76" s="61">
        <f t="shared" si="2"/>
        <v>56415</v>
      </c>
      <c r="J76" s="61">
        <v>60140</v>
      </c>
      <c r="K76" s="69">
        <f t="shared" si="3"/>
        <v>0.93806119055537085</v>
      </c>
      <c r="M76" s="65"/>
      <c r="N76" s="61"/>
    </row>
    <row r="77" spans="1:14">
      <c r="A77" s="52" t="s">
        <v>102</v>
      </c>
      <c r="B77" s="53">
        <v>6000384</v>
      </c>
      <c r="C77" s="53">
        <v>145704</v>
      </c>
      <c r="D77" s="70">
        <v>45292</v>
      </c>
      <c r="E77" s="70">
        <v>45657</v>
      </c>
      <c r="F77" s="71">
        <v>679</v>
      </c>
      <c r="G77" s="71">
        <v>372</v>
      </c>
      <c r="H77" s="71">
        <v>1578.36</v>
      </c>
      <c r="I77" s="71">
        <f t="shared" si="2"/>
        <v>2629.3599999999997</v>
      </c>
      <c r="J77" s="71">
        <v>17106</v>
      </c>
      <c r="K77" s="72">
        <f t="shared" si="3"/>
        <v>0.15370980942359405</v>
      </c>
      <c r="M77" s="65"/>
      <c r="N77" s="61"/>
    </row>
    <row r="78" spans="1:14">
      <c r="A78" s="42" t="s">
        <v>102</v>
      </c>
      <c r="B78" s="43">
        <v>6002885</v>
      </c>
      <c r="C78" s="43">
        <v>145673</v>
      </c>
      <c r="D78" s="66">
        <v>45292</v>
      </c>
      <c r="E78" s="66">
        <v>45657</v>
      </c>
      <c r="F78" s="67">
        <v>2154</v>
      </c>
      <c r="G78" s="67">
        <v>1003</v>
      </c>
      <c r="H78" s="67">
        <v>1321.32</v>
      </c>
      <c r="I78" s="67">
        <f t="shared" si="2"/>
        <v>4478.32</v>
      </c>
      <c r="J78" s="67">
        <v>29967</v>
      </c>
      <c r="K78" s="68">
        <f t="shared" si="3"/>
        <v>0.14944171922448024</v>
      </c>
      <c r="M78" s="65"/>
      <c r="N78" s="61"/>
    </row>
    <row r="79" spans="1:14">
      <c r="A79" s="34" t="s">
        <v>103</v>
      </c>
      <c r="B79" s="41">
        <v>6000400</v>
      </c>
      <c r="C79" s="41">
        <v>145436</v>
      </c>
      <c r="D79" s="63">
        <v>45292</v>
      </c>
      <c r="E79" s="63">
        <v>45657</v>
      </c>
      <c r="F79" s="61">
        <v>1024</v>
      </c>
      <c r="G79" s="61">
        <v>1526</v>
      </c>
      <c r="H79" s="61">
        <v>1076.04</v>
      </c>
      <c r="I79" s="61">
        <f t="shared" si="2"/>
        <v>3626.04</v>
      </c>
      <c r="J79" s="61">
        <v>36456</v>
      </c>
      <c r="K79" s="69">
        <f t="shared" si="3"/>
        <v>9.9463462804476627E-2</v>
      </c>
      <c r="M79" s="65"/>
      <c r="N79" s="61"/>
    </row>
    <row r="80" spans="1:14">
      <c r="A80" s="34" t="s">
        <v>104</v>
      </c>
      <c r="B80" s="41">
        <v>6000426</v>
      </c>
      <c r="C80" s="41">
        <v>145933</v>
      </c>
      <c r="D80" s="63">
        <v>45292</v>
      </c>
      <c r="E80" s="63">
        <v>45657</v>
      </c>
      <c r="F80" s="61">
        <v>834</v>
      </c>
      <c r="G80" s="61">
        <v>573</v>
      </c>
      <c r="H80" s="61">
        <v>813.96</v>
      </c>
      <c r="I80" s="61">
        <f t="shared" si="2"/>
        <v>2220.96</v>
      </c>
      <c r="J80" s="61">
        <v>19739</v>
      </c>
      <c r="K80" s="69">
        <f t="shared" si="3"/>
        <v>0.11251633821368864</v>
      </c>
      <c r="M80" s="65"/>
      <c r="N80" s="61"/>
    </row>
    <row r="81" spans="1:14">
      <c r="A81" s="34" t="s">
        <v>105</v>
      </c>
      <c r="B81" s="41">
        <v>6008155</v>
      </c>
      <c r="C81" s="41">
        <v>146169</v>
      </c>
      <c r="D81" s="63">
        <v>45292</v>
      </c>
      <c r="E81" s="63">
        <v>45657</v>
      </c>
      <c r="F81" s="61">
        <v>3509</v>
      </c>
      <c r="G81" s="61">
        <v>25890</v>
      </c>
      <c r="H81" s="61">
        <v>3375</v>
      </c>
      <c r="I81" s="61">
        <f t="shared" si="2"/>
        <v>32774</v>
      </c>
      <c r="J81" s="61">
        <v>34611</v>
      </c>
      <c r="K81" s="69">
        <f t="shared" si="3"/>
        <v>0.94692438820028313</v>
      </c>
      <c r="M81" s="65"/>
      <c r="N81" s="61"/>
    </row>
    <row r="82" spans="1:14">
      <c r="A82" s="52" t="s">
        <v>106</v>
      </c>
      <c r="B82" s="53">
        <v>6001010</v>
      </c>
      <c r="C82" s="53">
        <v>145371</v>
      </c>
      <c r="D82" s="70">
        <v>45292</v>
      </c>
      <c r="E82" s="70">
        <v>45657</v>
      </c>
      <c r="F82" s="71">
        <v>3687</v>
      </c>
      <c r="G82" s="71">
        <v>20831</v>
      </c>
      <c r="H82" s="71">
        <v>3557.4</v>
      </c>
      <c r="I82" s="71">
        <f t="shared" si="2"/>
        <v>28075.4</v>
      </c>
      <c r="J82" s="71">
        <v>31423</v>
      </c>
      <c r="K82" s="72">
        <f t="shared" si="3"/>
        <v>0.89346656907360855</v>
      </c>
      <c r="M82" s="65"/>
      <c r="N82" s="61"/>
    </row>
    <row r="83" spans="1:14">
      <c r="A83" s="42" t="s">
        <v>107</v>
      </c>
      <c r="B83" s="43">
        <v>6002364</v>
      </c>
      <c r="C83" s="43">
        <v>145753</v>
      </c>
      <c r="D83" s="66">
        <v>45292</v>
      </c>
      <c r="E83" s="66">
        <v>45657</v>
      </c>
      <c r="F83" s="67">
        <v>7442</v>
      </c>
      <c r="G83" s="67">
        <v>29591</v>
      </c>
      <c r="H83" s="67">
        <v>6274.8</v>
      </c>
      <c r="I83" s="67">
        <f t="shared" si="2"/>
        <v>43307.8</v>
      </c>
      <c r="J83" s="67">
        <v>51194</v>
      </c>
      <c r="K83" s="68">
        <f t="shared" si="3"/>
        <v>0.84595460405516276</v>
      </c>
      <c r="M83" s="65"/>
      <c r="N83" s="61"/>
    </row>
    <row r="84" spans="1:14">
      <c r="A84" s="34" t="s">
        <v>108</v>
      </c>
      <c r="B84" s="41">
        <v>6009823</v>
      </c>
      <c r="C84" s="41">
        <v>146050</v>
      </c>
      <c r="D84" s="63">
        <v>45292</v>
      </c>
      <c r="E84" s="63">
        <v>45657</v>
      </c>
      <c r="F84" s="61">
        <v>4523</v>
      </c>
      <c r="G84" s="61">
        <v>12339</v>
      </c>
      <c r="H84" s="61">
        <v>3123.12</v>
      </c>
      <c r="I84" s="61">
        <f t="shared" si="2"/>
        <v>19985.12</v>
      </c>
      <c r="J84" s="61">
        <v>24751</v>
      </c>
      <c r="K84" s="69">
        <f t="shared" si="3"/>
        <v>0.80744697183952163</v>
      </c>
      <c r="M84" s="65"/>
      <c r="N84" s="61"/>
    </row>
    <row r="85" spans="1:14">
      <c r="A85" s="34" t="s">
        <v>109</v>
      </c>
      <c r="B85" s="41">
        <v>6006175</v>
      </c>
      <c r="C85" s="41">
        <v>145358</v>
      </c>
      <c r="D85" s="63">
        <v>45292</v>
      </c>
      <c r="E85" s="63">
        <v>45657</v>
      </c>
      <c r="F85" s="61">
        <v>5718</v>
      </c>
      <c r="G85" s="61">
        <v>13897</v>
      </c>
      <c r="H85" s="61">
        <v>5603.64</v>
      </c>
      <c r="I85" s="61">
        <f t="shared" si="2"/>
        <v>25218.639999999999</v>
      </c>
      <c r="J85" s="61">
        <v>32600</v>
      </c>
      <c r="K85" s="69">
        <f t="shared" si="3"/>
        <v>0.77357791411042942</v>
      </c>
      <c r="M85" s="65"/>
      <c r="N85" s="61"/>
    </row>
    <row r="86" spans="1:14">
      <c r="A86" s="34" t="s">
        <v>110</v>
      </c>
      <c r="B86" s="41">
        <v>6000517</v>
      </c>
      <c r="C86" s="41">
        <v>146023</v>
      </c>
      <c r="D86" s="63">
        <v>45292</v>
      </c>
      <c r="E86" s="63">
        <v>45657</v>
      </c>
      <c r="F86" s="61">
        <v>761</v>
      </c>
      <c r="G86" s="61">
        <v>1921</v>
      </c>
      <c r="H86" s="61">
        <v>971.88</v>
      </c>
      <c r="I86" s="61">
        <f t="shared" si="2"/>
        <v>3653.88</v>
      </c>
      <c r="J86" s="61">
        <v>12579</v>
      </c>
      <c r="K86" s="69">
        <f t="shared" si="3"/>
        <v>0.29047460052468399</v>
      </c>
      <c r="M86" s="65"/>
      <c r="N86" s="61"/>
    </row>
    <row r="87" spans="1:14">
      <c r="A87" s="52" t="s">
        <v>111</v>
      </c>
      <c r="B87" s="53">
        <v>6016489</v>
      </c>
      <c r="C87" s="53">
        <v>146187</v>
      </c>
      <c r="D87" s="70">
        <v>45292</v>
      </c>
      <c r="E87" s="70">
        <v>45657</v>
      </c>
      <c r="F87" s="71">
        <v>3805</v>
      </c>
      <c r="G87" s="71">
        <v>7886</v>
      </c>
      <c r="H87" s="71">
        <v>4827</v>
      </c>
      <c r="I87" s="71">
        <f t="shared" si="2"/>
        <v>16518</v>
      </c>
      <c r="J87" s="71">
        <v>23809</v>
      </c>
      <c r="K87" s="72">
        <f t="shared" si="3"/>
        <v>0.69377126296778524</v>
      </c>
      <c r="M87" s="65"/>
      <c r="N87" s="61"/>
    </row>
    <row r="88" spans="1:14">
      <c r="A88" s="42" t="s">
        <v>112</v>
      </c>
      <c r="B88" s="43">
        <v>6016729</v>
      </c>
      <c r="C88" s="43">
        <v>146170</v>
      </c>
      <c r="D88" s="66">
        <v>45292</v>
      </c>
      <c r="E88" s="66">
        <v>45657</v>
      </c>
      <c r="F88" s="67">
        <v>3994</v>
      </c>
      <c r="G88" s="67">
        <v>6338</v>
      </c>
      <c r="H88" s="67">
        <v>3091.2</v>
      </c>
      <c r="I88" s="67">
        <f t="shared" si="2"/>
        <v>13423.2</v>
      </c>
      <c r="J88" s="67">
        <v>22002</v>
      </c>
      <c r="K88" s="68">
        <f t="shared" si="3"/>
        <v>0.61008999181892554</v>
      </c>
      <c r="M88" s="65"/>
      <c r="N88" s="61"/>
    </row>
    <row r="89" spans="1:14">
      <c r="A89" s="34" t="s">
        <v>113</v>
      </c>
      <c r="B89" s="41">
        <v>6008205</v>
      </c>
      <c r="C89" s="41" t="s">
        <v>114</v>
      </c>
      <c r="D89" s="63">
        <v>45292</v>
      </c>
      <c r="E89" s="63">
        <v>45657</v>
      </c>
      <c r="F89" s="61">
        <v>1529</v>
      </c>
      <c r="G89" s="61">
        <v>6714</v>
      </c>
      <c r="H89" s="61">
        <v>961.8</v>
      </c>
      <c r="I89" s="61">
        <f t="shared" si="2"/>
        <v>9204.7999999999993</v>
      </c>
      <c r="J89" s="61">
        <v>10907</v>
      </c>
      <c r="K89" s="69">
        <f t="shared" si="3"/>
        <v>0.84393508755844859</v>
      </c>
      <c r="M89" s="65"/>
      <c r="N89" s="61"/>
    </row>
    <row r="90" spans="1:14">
      <c r="A90" s="34" t="s">
        <v>115</v>
      </c>
      <c r="B90" s="41">
        <v>6016273</v>
      </c>
      <c r="C90" s="41">
        <v>146125</v>
      </c>
      <c r="D90" s="63">
        <v>45292</v>
      </c>
      <c r="E90" s="63">
        <v>45657</v>
      </c>
      <c r="F90" s="61">
        <v>514</v>
      </c>
      <c r="G90" s="61">
        <v>1579</v>
      </c>
      <c r="H90" s="61">
        <v>1324.68</v>
      </c>
      <c r="I90" s="61">
        <f t="shared" si="2"/>
        <v>3417.6800000000003</v>
      </c>
      <c r="J90" s="61">
        <v>17155</v>
      </c>
      <c r="K90" s="69">
        <f t="shared" si="3"/>
        <v>0.19922354998542702</v>
      </c>
      <c r="M90" s="65"/>
      <c r="N90" s="61"/>
    </row>
    <row r="91" spans="1:14">
      <c r="A91" s="34" t="s">
        <v>116</v>
      </c>
      <c r="B91" s="41">
        <v>6006662</v>
      </c>
      <c r="C91" s="41">
        <v>145634</v>
      </c>
      <c r="D91" s="63">
        <v>45292</v>
      </c>
      <c r="E91" s="63">
        <v>45657</v>
      </c>
      <c r="F91" s="61">
        <v>11561</v>
      </c>
      <c r="G91" s="61">
        <v>30636</v>
      </c>
      <c r="H91" s="61">
        <v>4989</v>
      </c>
      <c r="I91" s="61">
        <f t="shared" si="2"/>
        <v>47186</v>
      </c>
      <c r="J91" s="61">
        <v>55149</v>
      </c>
      <c r="K91" s="69">
        <f t="shared" si="3"/>
        <v>0.85560934921757426</v>
      </c>
      <c r="M91" s="65"/>
      <c r="N91" s="61"/>
    </row>
    <row r="92" spans="1:14">
      <c r="A92" s="52" t="s">
        <v>117</v>
      </c>
      <c r="B92" s="53">
        <v>6003834</v>
      </c>
      <c r="C92" s="53">
        <v>145479</v>
      </c>
      <c r="D92" s="70">
        <v>45292</v>
      </c>
      <c r="E92" s="70">
        <v>45657</v>
      </c>
      <c r="F92" s="71">
        <v>7769</v>
      </c>
      <c r="G92" s="71">
        <v>38333</v>
      </c>
      <c r="H92" s="71">
        <v>3892</v>
      </c>
      <c r="I92" s="71">
        <f t="shared" si="2"/>
        <v>49994</v>
      </c>
      <c r="J92" s="71">
        <v>54689</v>
      </c>
      <c r="K92" s="72">
        <f t="shared" si="3"/>
        <v>0.91415092614602567</v>
      </c>
      <c r="M92" s="65"/>
      <c r="N92" s="61"/>
    </row>
    <row r="93" spans="1:14">
      <c r="A93" s="42" t="s">
        <v>118</v>
      </c>
      <c r="B93" s="43">
        <v>6007181</v>
      </c>
      <c r="C93" s="43">
        <v>145136</v>
      </c>
      <c r="D93" s="66">
        <v>45292</v>
      </c>
      <c r="E93" s="66">
        <v>45657</v>
      </c>
      <c r="F93" s="67">
        <v>4156</v>
      </c>
      <c r="G93" s="67">
        <v>9014</v>
      </c>
      <c r="H93" s="67">
        <v>587</v>
      </c>
      <c r="I93" s="67">
        <f t="shared" si="2"/>
        <v>13757</v>
      </c>
      <c r="J93" s="67">
        <v>20653</v>
      </c>
      <c r="K93" s="68">
        <f t="shared" si="3"/>
        <v>0.66610177698155226</v>
      </c>
      <c r="M93" s="65"/>
      <c r="N93" s="61"/>
    </row>
    <row r="94" spans="1:14">
      <c r="A94" s="34" t="s">
        <v>119</v>
      </c>
      <c r="B94" s="41">
        <v>6002067</v>
      </c>
      <c r="C94" s="41">
        <v>145834</v>
      </c>
      <c r="D94" s="63">
        <v>45292</v>
      </c>
      <c r="E94" s="63">
        <v>45657</v>
      </c>
      <c r="F94" s="61">
        <v>5969</v>
      </c>
      <c r="G94" s="61">
        <v>46778</v>
      </c>
      <c r="H94" s="61">
        <v>5427</v>
      </c>
      <c r="I94" s="61">
        <f t="shared" si="2"/>
        <v>58174</v>
      </c>
      <c r="J94" s="61">
        <v>61961</v>
      </c>
      <c r="K94" s="69">
        <f t="shared" si="3"/>
        <v>0.93888090895886123</v>
      </c>
      <c r="M94" s="65"/>
      <c r="N94" s="61"/>
    </row>
    <row r="95" spans="1:14">
      <c r="A95" s="34" t="s">
        <v>120</v>
      </c>
      <c r="B95" s="41">
        <v>6001317</v>
      </c>
      <c r="C95" s="41">
        <v>145581</v>
      </c>
      <c r="D95" s="63">
        <v>45292</v>
      </c>
      <c r="E95" s="63">
        <v>45657</v>
      </c>
      <c r="F95" s="61">
        <v>4504</v>
      </c>
      <c r="G95" s="61">
        <v>19429</v>
      </c>
      <c r="H95" s="61">
        <v>453.6</v>
      </c>
      <c r="I95" s="61">
        <f t="shared" si="2"/>
        <v>24386.6</v>
      </c>
      <c r="J95" s="61">
        <v>32174</v>
      </c>
      <c r="K95" s="69">
        <f t="shared" si="3"/>
        <v>0.75795984335177469</v>
      </c>
      <c r="M95" s="65"/>
      <c r="N95" s="61"/>
    </row>
    <row r="96" spans="1:14">
      <c r="A96" s="34" t="s">
        <v>121</v>
      </c>
      <c r="B96" s="41">
        <v>6007322</v>
      </c>
      <c r="C96" s="41">
        <v>145734</v>
      </c>
      <c r="D96" s="63">
        <v>45292</v>
      </c>
      <c r="E96" s="63">
        <v>45657</v>
      </c>
      <c r="F96" s="61">
        <v>9246</v>
      </c>
      <c r="G96" s="61">
        <v>19407</v>
      </c>
      <c r="H96" s="61">
        <v>8585</v>
      </c>
      <c r="I96" s="61">
        <f t="shared" si="2"/>
        <v>37238</v>
      </c>
      <c r="J96" s="61">
        <v>60225</v>
      </c>
      <c r="K96" s="69">
        <f t="shared" si="3"/>
        <v>0.61831465338314651</v>
      </c>
      <c r="M96" s="65"/>
      <c r="N96" s="61"/>
    </row>
    <row r="97" spans="1:14">
      <c r="A97" s="52" t="s">
        <v>122</v>
      </c>
      <c r="B97" s="53">
        <v>6014344</v>
      </c>
      <c r="C97" s="53">
        <v>145868</v>
      </c>
      <c r="D97" s="70">
        <v>45292</v>
      </c>
      <c r="E97" s="70">
        <v>45657</v>
      </c>
      <c r="F97" s="71">
        <v>15894</v>
      </c>
      <c r="G97" s="71">
        <v>21945</v>
      </c>
      <c r="H97" s="71">
        <v>5596</v>
      </c>
      <c r="I97" s="71">
        <f t="shared" si="2"/>
        <v>43435</v>
      </c>
      <c r="J97" s="71">
        <v>60008</v>
      </c>
      <c r="K97" s="72">
        <f t="shared" si="3"/>
        <v>0.72382015731235838</v>
      </c>
      <c r="M97" s="65"/>
      <c r="N97" s="61"/>
    </row>
    <row r="98" spans="1:14">
      <c r="A98" s="42" t="s">
        <v>123</v>
      </c>
      <c r="B98" s="43">
        <v>6012827</v>
      </c>
      <c r="C98" s="43">
        <v>145699</v>
      </c>
      <c r="D98" s="66">
        <v>45292</v>
      </c>
      <c r="E98" s="66">
        <v>45657</v>
      </c>
      <c r="F98" s="67">
        <v>4988</v>
      </c>
      <c r="G98" s="67">
        <v>11601</v>
      </c>
      <c r="H98" s="67">
        <v>8254</v>
      </c>
      <c r="I98" s="67">
        <f t="shared" si="2"/>
        <v>24843</v>
      </c>
      <c r="J98" s="67">
        <v>35594</v>
      </c>
      <c r="K98" s="68">
        <f t="shared" si="3"/>
        <v>0.69795471146822496</v>
      </c>
      <c r="M98" s="65"/>
      <c r="N98" s="61"/>
    </row>
    <row r="99" spans="1:14">
      <c r="A99" s="34" t="s">
        <v>124</v>
      </c>
      <c r="B99" s="41">
        <v>6009096</v>
      </c>
      <c r="C99" s="41">
        <v>145667</v>
      </c>
      <c r="D99" s="63">
        <v>45292</v>
      </c>
      <c r="E99" s="63">
        <v>45657</v>
      </c>
      <c r="F99" s="61">
        <v>6923</v>
      </c>
      <c r="G99" s="61">
        <v>11405</v>
      </c>
      <c r="H99" s="61">
        <v>8576</v>
      </c>
      <c r="I99" s="61">
        <f t="shared" si="2"/>
        <v>26904</v>
      </c>
      <c r="J99" s="61">
        <v>50221</v>
      </c>
      <c r="K99" s="69">
        <f t="shared" si="3"/>
        <v>0.53571215228689195</v>
      </c>
      <c r="M99" s="65"/>
      <c r="N99" s="61"/>
    </row>
    <row r="100" spans="1:14">
      <c r="A100" s="34" t="s">
        <v>125</v>
      </c>
      <c r="B100" s="41">
        <v>6011340</v>
      </c>
      <c r="C100" s="41">
        <v>145601</v>
      </c>
      <c r="D100" s="63">
        <v>45292</v>
      </c>
      <c r="E100" s="63">
        <v>45657</v>
      </c>
      <c r="F100" s="61">
        <v>2394</v>
      </c>
      <c r="G100" s="61">
        <v>7642</v>
      </c>
      <c r="H100" s="61">
        <v>1799.28</v>
      </c>
      <c r="I100" s="61">
        <f t="shared" si="2"/>
        <v>11835.28</v>
      </c>
      <c r="J100" s="61">
        <v>21940</v>
      </c>
      <c r="K100" s="69">
        <f t="shared" si="3"/>
        <v>0.53943846855059252</v>
      </c>
      <c r="M100" s="65"/>
      <c r="N100" s="61"/>
    </row>
    <row r="101" spans="1:14">
      <c r="A101" s="34" t="s">
        <v>126</v>
      </c>
      <c r="B101" s="41">
        <v>6016810</v>
      </c>
      <c r="C101" s="41">
        <v>146181</v>
      </c>
      <c r="D101" s="63">
        <v>45292</v>
      </c>
      <c r="E101" s="63">
        <v>45657</v>
      </c>
      <c r="F101" s="61">
        <v>653</v>
      </c>
      <c r="G101" s="61">
        <v>868</v>
      </c>
      <c r="H101" s="61">
        <v>480</v>
      </c>
      <c r="I101" s="61">
        <f t="shared" si="2"/>
        <v>2001</v>
      </c>
      <c r="J101" s="61">
        <v>25331</v>
      </c>
      <c r="K101" s="69">
        <f t="shared" si="3"/>
        <v>7.8994117879278361E-2</v>
      </c>
      <c r="M101" s="65"/>
      <c r="N101" s="61"/>
    </row>
    <row r="102" spans="1:14">
      <c r="A102" s="52" t="s">
        <v>127</v>
      </c>
      <c r="B102" s="53">
        <v>6000657</v>
      </c>
      <c r="C102" s="53">
        <v>145796</v>
      </c>
      <c r="D102" s="70">
        <v>45292</v>
      </c>
      <c r="E102" s="70">
        <v>45657</v>
      </c>
      <c r="F102" s="71">
        <v>3628</v>
      </c>
      <c r="G102" s="71">
        <v>48110</v>
      </c>
      <c r="H102" s="71">
        <v>1868.16</v>
      </c>
      <c r="I102" s="71">
        <f t="shared" si="2"/>
        <v>53606.16</v>
      </c>
      <c r="J102" s="71">
        <v>57160</v>
      </c>
      <c r="K102" s="72">
        <f t="shared" si="3"/>
        <v>0.93782645206438076</v>
      </c>
      <c r="M102" s="65"/>
      <c r="N102" s="61"/>
    </row>
    <row r="103" spans="1:14">
      <c r="A103" s="42" t="s">
        <v>128</v>
      </c>
      <c r="B103" s="43">
        <v>6000731</v>
      </c>
      <c r="C103" s="43">
        <v>146051</v>
      </c>
      <c r="D103" s="66">
        <v>45292</v>
      </c>
      <c r="E103" s="66">
        <v>45657</v>
      </c>
      <c r="F103" s="67">
        <v>2200</v>
      </c>
      <c r="G103" s="67">
        <v>4893</v>
      </c>
      <c r="H103" s="67">
        <v>2359.56</v>
      </c>
      <c r="I103" s="67">
        <f t="shared" si="2"/>
        <v>9452.56</v>
      </c>
      <c r="J103" s="67">
        <v>18000</v>
      </c>
      <c r="K103" s="68">
        <f t="shared" si="3"/>
        <v>0.52514222222222218</v>
      </c>
      <c r="M103" s="65"/>
      <c r="N103" s="61"/>
    </row>
    <row r="104" spans="1:14">
      <c r="A104" s="34" t="s">
        <v>129</v>
      </c>
      <c r="B104" s="41">
        <v>6008171</v>
      </c>
      <c r="C104" s="41" t="s">
        <v>130</v>
      </c>
      <c r="D104" s="63">
        <v>45292</v>
      </c>
      <c r="E104" s="63">
        <v>45657</v>
      </c>
      <c r="F104" s="61">
        <v>1935</v>
      </c>
      <c r="G104" s="61">
        <v>6062</v>
      </c>
      <c r="H104" s="61">
        <v>1289.4000000000001</v>
      </c>
      <c r="I104" s="61">
        <f t="shared" si="2"/>
        <v>9286.4</v>
      </c>
      <c r="J104" s="61">
        <v>11578</v>
      </c>
      <c r="K104" s="69">
        <f t="shared" si="3"/>
        <v>0.80207289687338057</v>
      </c>
      <c r="M104" s="65"/>
      <c r="N104" s="61"/>
    </row>
    <row r="105" spans="1:14">
      <c r="A105" s="34" t="s">
        <v>131</v>
      </c>
      <c r="B105" s="41">
        <v>6001176</v>
      </c>
      <c r="C105" s="41">
        <v>145776</v>
      </c>
      <c r="D105" s="63">
        <v>45292</v>
      </c>
      <c r="E105" s="63">
        <v>45657</v>
      </c>
      <c r="F105" s="61">
        <v>4334</v>
      </c>
      <c r="G105" s="61">
        <v>21000</v>
      </c>
      <c r="H105" s="61">
        <v>255</v>
      </c>
      <c r="I105" s="61">
        <f t="shared" si="2"/>
        <v>25589</v>
      </c>
      <c r="J105" s="61">
        <v>29039</v>
      </c>
      <c r="K105" s="69">
        <f t="shared" si="3"/>
        <v>0.88119425600055101</v>
      </c>
      <c r="M105" s="65"/>
      <c r="N105" s="61"/>
    </row>
    <row r="106" spans="1:14">
      <c r="A106" s="34" t="s">
        <v>132</v>
      </c>
      <c r="B106" s="41">
        <v>6000806</v>
      </c>
      <c r="C106" s="41">
        <v>145538</v>
      </c>
      <c r="D106" s="63">
        <v>45292</v>
      </c>
      <c r="E106" s="63">
        <v>45657</v>
      </c>
      <c r="F106" s="61">
        <v>7905</v>
      </c>
      <c r="G106" s="61">
        <v>11744</v>
      </c>
      <c r="H106" s="61">
        <v>5894.28</v>
      </c>
      <c r="I106" s="61">
        <f t="shared" si="2"/>
        <v>25543.279999999999</v>
      </c>
      <c r="J106" s="61">
        <v>42641</v>
      </c>
      <c r="K106" s="69">
        <f t="shared" si="3"/>
        <v>0.5990309795736497</v>
      </c>
      <c r="M106" s="65"/>
      <c r="N106" s="61"/>
    </row>
    <row r="107" spans="1:14">
      <c r="A107" s="52" t="s">
        <v>133</v>
      </c>
      <c r="B107" s="53">
        <v>6000822</v>
      </c>
      <c r="C107" s="53">
        <v>145549</v>
      </c>
      <c r="D107" s="70">
        <v>45292</v>
      </c>
      <c r="E107" s="70">
        <v>45657</v>
      </c>
      <c r="F107" s="71">
        <v>7308</v>
      </c>
      <c r="G107" s="71">
        <v>38646</v>
      </c>
      <c r="H107" s="71">
        <v>7020</v>
      </c>
      <c r="I107" s="71">
        <f t="shared" si="2"/>
        <v>52974</v>
      </c>
      <c r="J107" s="71">
        <v>60260</v>
      </c>
      <c r="K107" s="72">
        <f t="shared" si="3"/>
        <v>0.87909060736807165</v>
      </c>
      <c r="M107" s="65"/>
      <c r="N107" s="61"/>
    </row>
    <row r="108" spans="1:14">
      <c r="A108" s="42" t="s">
        <v>134</v>
      </c>
      <c r="B108" s="43">
        <v>6000889</v>
      </c>
      <c r="C108" s="43">
        <v>145198</v>
      </c>
      <c r="D108" s="66">
        <v>45292</v>
      </c>
      <c r="E108" s="66">
        <v>45657</v>
      </c>
      <c r="F108" s="67">
        <v>8831</v>
      </c>
      <c r="G108" s="67">
        <v>27081</v>
      </c>
      <c r="H108" s="67">
        <v>7483</v>
      </c>
      <c r="I108" s="67">
        <f t="shared" si="2"/>
        <v>43395</v>
      </c>
      <c r="J108" s="67">
        <v>52442</v>
      </c>
      <c r="K108" s="68">
        <f t="shared" si="3"/>
        <v>0.8274856031425194</v>
      </c>
      <c r="M108" s="65"/>
      <c r="N108" s="61"/>
    </row>
    <row r="109" spans="1:14">
      <c r="A109" s="34" t="s">
        <v>135</v>
      </c>
      <c r="B109" s="41">
        <v>6012975</v>
      </c>
      <c r="C109" s="41">
        <v>145701</v>
      </c>
      <c r="D109" s="63">
        <v>45292</v>
      </c>
      <c r="E109" s="63">
        <v>45657</v>
      </c>
      <c r="F109" s="61">
        <v>9569</v>
      </c>
      <c r="G109" s="61">
        <v>18028</v>
      </c>
      <c r="H109" s="61">
        <v>7005.6</v>
      </c>
      <c r="I109" s="61">
        <f t="shared" si="2"/>
        <v>34602.6</v>
      </c>
      <c r="J109" s="61">
        <v>47058</v>
      </c>
      <c r="K109" s="69">
        <f t="shared" si="3"/>
        <v>0.73531811806706615</v>
      </c>
      <c r="M109" s="65"/>
      <c r="N109" s="61"/>
    </row>
    <row r="110" spans="1:14">
      <c r="A110" s="34" t="s">
        <v>136</v>
      </c>
      <c r="B110" s="41">
        <v>6014369</v>
      </c>
      <c r="C110" s="41">
        <v>145835</v>
      </c>
      <c r="D110" s="63">
        <v>45292</v>
      </c>
      <c r="E110" s="63">
        <v>45657</v>
      </c>
      <c r="F110" s="61">
        <v>14883</v>
      </c>
      <c r="G110" s="61">
        <v>21580</v>
      </c>
      <c r="H110" s="61">
        <v>10883.04</v>
      </c>
      <c r="I110" s="61">
        <f t="shared" si="2"/>
        <v>47346.04</v>
      </c>
      <c r="J110" s="61">
        <v>62941</v>
      </c>
      <c r="K110" s="69">
        <f t="shared" si="3"/>
        <v>0.7522289127913443</v>
      </c>
      <c r="M110" s="65"/>
      <c r="N110" s="61"/>
    </row>
    <row r="111" spans="1:14">
      <c r="A111" s="34" t="s">
        <v>137</v>
      </c>
      <c r="B111" s="41">
        <v>6000855</v>
      </c>
      <c r="C111" s="41">
        <v>145948</v>
      </c>
      <c r="D111" s="63">
        <v>45292</v>
      </c>
      <c r="E111" s="63">
        <v>45657</v>
      </c>
      <c r="F111" s="61">
        <v>2248</v>
      </c>
      <c r="G111" s="61">
        <v>4162</v>
      </c>
      <c r="H111" s="61">
        <v>1168.44</v>
      </c>
      <c r="I111" s="61">
        <f t="shared" si="2"/>
        <v>7578.4400000000005</v>
      </c>
      <c r="J111" s="61">
        <v>11606</v>
      </c>
      <c r="K111" s="69">
        <f t="shared" si="3"/>
        <v>0.65297604687230748</v>
      </c>
      <c r="M111" s="65"/>
      <c r="N111" s="61"/>
    </row>
    <row r="112" spans="1:14">
      <c r="A112" s="52" t="s">
        <v>138</v>
      </c>
      <c r="B112" s="53">
        <v>6005391</v>
      </c>
      <c r="C112" s="53">
        <v>146121</v>
      </c>
      <c r="D112" s="70">
        <v>45292</v>
      </c>
      <c r="E112" s="70">
        <v>45657</v>
      </c>
      <c r="F112" s="71">
        <v>2550</v>
      </c>
      <c r="G112" s="71">
        <v>3469</v>
      </c>
      <c r="H112" s="71">
        <v>1116.3599999999999</v>
      </c>
      <c r="I112" s="71">
        <f t="shared" si="2"/>
        <v>7135.36</v>
      </c>
      <c r="J112" s="71">
        <v>13693</v>
      </c>
      <c r="K112" s="72">
        <f t="shared" si="3"/>
        <v>0.52109545023004455</v>
      </c>
      <c r="M112" s="65"/>
      <c r="N112" s="61"/>
    </row>
    <row r="113" spans="1:14">
      <c r="A113" s="42" t="s">
        <v>139</v>
      </c>
      <c r="B113" s="43">
        <v>6010110</v>
      </c>
      <c r="C113" s="43">
        <v>146013</v>
      </c>
      <c r="D113" s="66">
        <v>45292</v>
      </c>
      <c r="E113" s="66">
        <v>45657</v>
      </c>
      <c r="F113" s="67">
        <v>4064</v>
      </c>
      <c r="G113" s="67">
        <v>8987</v>
      </c>
      <c r="H113" s="67">
        <v>1695.12</v>
      </c>
      <c r="I113" s="67">
        <f t="shared" si="2"/>
        <v>14746.119999999999</v>
      </c>
      <c r="J113" s="67">
        <v>16297</v>
      </c>
      <c r="K113" s="68">
        <f t="shared" si="3"/>
        <v>0.90483647297048531</v>
      </c>
      <c r="M113" s="65"/>
      <c r="N113" s="61"/>
    </row>
    <row r="114" spans="1:14">
      <c r="A114" s="34" t="s">
        <v>140</v>
      </c>
      <c r="B114" s="41">
        <v>6014872</v>
      </c>
      <c r="C114" s="41">
        <v>145958</v>
      </c>
      <c r="D114" s="63">
        <v>45292</v>
      </c>
      <c r="E114" s="63">
        <v>45657</v>
      </c>
      <c r="F114" s="61">
        <v>3330</v>
      </c>
      <c r="G114" s="61">
        <v>11999</v>
      </c>
      <c r="H114" s="61">
        <v>2468.7600000000002</v>
      </c>
      <c r="I114" s="61">
        <f t="shared" si="2"/>
        <v>17797.760000000002</v>
      </c>
      <c r="J114" s="61">
        <v>26313</v>
      </c>
      <c r="K114" s="69">
        <f t="shared" si="3"/>
        <v>0.67638657697715965</v>
      </c>
      <c r="M114" s="65"/>
      <c r="N114" s="61"/>
    </row>
    <row r="115" spans="1:14">
      <c r="A115" s="34" t="s">
        <v>141</v>
      </c>
      <c r="B115" s="41">
        <v>6006688</v>
      </c>
      <c r="C115" s="41">
        <v>145844</v>
      </c>
      <c r="D115" s="63">
        <v>45292</v>
      </c>
      <c r="E115" s="63">
        <v>45657</v>
      </c>
      <c r="F115" s="61">
        <v>7162</v>
      </c>
      <c r="G115" s="61">
        <v>14165</v>
      </c>
      <c r="H115" s="61">
        <v>5806.92</v>
      </c>
      <c r="I115" s="61">
        <f t="shared" si="2"/>
        <v>27133.919999999998</v>
      </c>
      <c r="J115" s="61">
        <v>39223</v>
      </c>
      <c r="K115" s="69">
        <f t="shared" si="3"/>
        <v>0.69178594192183152</v>
      </c>
      <c r="M115" s="65"/>
      <c r="N115" s="61"/>
    </row>
    <row r="116" spans="1:14">
      <c r="A116" s="34" t="s">
        <v>142</v>
      </c>
      <c r="B116" s="41">
        <v>6000962</v>
      </c>
      <c r="C116" s="41" t="s">
        <v>143</v>
      </c>
      <c r="D116" s="63">
        <v>45292</v>
      </c>
      <c r="E116" s="63">
        <v>45657</v>
      </c>
      <c r="F116" s="61">
        <v>2623</v>
      </c>
      <c r="G116" s="61">
        <v>14146</v>
      </c>
      <c r="H116" s="61">
        <v>448.56</v>
      </c>
      <c r="I116" s="61">
        <f t="shared" si="2"/>
        <v>17217.560000000001</v>
      </c>
      <c r="J116" s="61">
        <v>22368</v>
      </c>
      <c r="K116" s="69">
        <f t="shared" si="3"/>
        <v>0.76974070100143066</v>
      </c>
      <c r="M116" s="65"/>
      <c r="N116" s="61"/>
    </row>
    <row r="117" spans="1:14">
      <c r="A117" s="52" t="s">
        <v>144</v>
      </c>
      <c r="B117" s="53">
        <v>6000988</v>
      </c>
      <c r="C117" s="53">
        <v>145532</v>
      </c>
      <c r="D117" s="70">
        <v>45292</v>
      </c>
      <c r="E117" s="70">
        <v>45657</v>
      </c>
      <c r="F117" s="71">
        <v>9156</v>
      </c>
      <c r="G117" s="71">
        <v>31396</v>
      </c>
      <c r="H117" s="71">
        <v>134</v>
      </c>
      <c r="I117" s="71">
        <f t="shared" si="2"/>
        <v>40686</v>
      </c>
      <c r="J117" s="71">
        <v>53610</v>
      </c>
      <c r="K117" s="72">
        <f t="shared" si="3"/>
        <v>0.7589255735870174</v>
      </c>
      <c r="M117" s="65"/>
      <c r="N117" s="61"/>
    </row>
    <row r="118" spans="1:14">
      <c r="A118" s="42" t="s">
        <v>145</v>
      </c>
      <c r="B118" s="43">
        <v>6000996</v>
      </c>
      <c r="C118" s="43">
        <v>145610</v>
      </c>
      <c r="D118" s="66">
        <v>45292</v>
      </c>
      <c r="E118" s="66">
        <v>45657</v>
      </c>
      <c r="F118" s="67">
        <v>1100</v>
      </c>
      <c r="G118" s="67">
        <v>7188</v>
      </c>
      <c r="H118" s="67">
        <v>1239</v>
      </c>
      <c r="I118" s="67">
        <f t="shared" si="2"/>
        <v>9527</v>
      </c>
      <c r="J118" s="67">
        <v>13332</v>
      </c>
      <c r="K118" s="68">
        <f t="shared" si="3"/>
        <v>0.71459645964596463</v>
      </c>
      <c r="M118" s="65"/>
      <c r="N118" s="61"/>
    </row>
    <row r="119" spans="1:14">
      <c r="A119" s="34" t="s">
        <v>146</v>
      </c>
      <c r="B119" s="41">
        <v>6001093</v>
      </c>
      <c r="C119" s="41">
        <v>145527</v>
      </c>
      <c r="D119" s="63">
        <v>45292</v>
      </c>
      <c r="E119" s="63">
        <v>45657</v>
      </c>
      <c r="F119" s="61">
        <v>2450</v>
      </c>
      <c r="G119" s="61">
        <v>2567</v>
      </c>
      <c r="H119" s="61">
        <v>2681</v>
      </c>
      <c r="I119" s="61">
        <f t="shared" si="2"/>
        <v>7698</v>
      </c>
      <c r="J119" s="61">
        <v>25901</v>
      </c>
      <c r="K119" s="69">
        <f t="shared" si="3"/>
        <v>0.29720860198447935</v>
      </c>
      <c r="M119" s="65"/>
      <c r="N119" s="61"/>
    </row>
    <row r="120" spans="1:14">
      <c r="A120" s="34" t="s">
        <v>147</v>
      </c>
      <c r="B120" s="41">
        <v>6001101</v>
      </c>
      <c r="C120" s="41">
        <v>145410</v>
      </c>
      <c r="D120" s="63">
        <v>45292</v>
      </c>
      <c r="E120" s="63">
        <v>45657</v>
      </c>
      <c r="F120" s="61">
        <v>1948</v>
      </c>
      <c r="G120" s="61">
        <v>3598</v>
      </c>
      <c r="H120" s="61">
        <v>1185.24</v>
      </c>
      <c r="I120" s="61">
        <f t="shared" si="2"/>
        <v>6731.24</v>
      </c>
      <c r="J120" s="61">
        <v>23782</v>
      </c>
      <c r="K120" s="69">
        <f t="shared" si="3"/>
        <v>0.28303927340005047</v>
      </c>
      <c r="M120" s="65"/>
      <c r="N120" s="61"/>
    </row>
    <row r="121" spans="1:14">
      <c r="A121" s="34" t="s">
        <v>148</v>
      </c>
      <c r="B121" s="41">
        <v>6005474</v>
      </c>
      <c r="C121" s="41">
        <v>145668</v>
      </c>
      <c r="D121" s="63">
        <v>45292</v>
      </c>
      <c r="E121" s="63">
        <v>45657</v>
      </c>
      <c r="F121" s="61">
        <v>6408</v>
      </c>
      <c r="G121" s="61">
        <v>24407</v>
      </c>
      <c r="H121" s="61">
        <v>2273.88</v>
      </c>
      <c r="I121" s="61">
        <f t="shared" si="2"/>
        <v>33088.879999999997</v>
      </c>
      <c r="J121" s="61">
        <v>41517</v>
      </c>
      <c r="K121" s="69">
        <f t="shared" si="3"/>
        <v>0.79699592937832686</v>
      </c>
      <c r="M121" s="65"/>
      <c r="N121" s="61"/>
    </row>
    <row r="122" spans="1:14">
      <c r="A122" s="52" t="s">
        <v>149</v>
      </c>
      <c r="B122" s="53">
        <v>6007983</v>
      </c>
      <c r="C122" s="53">
        <v>145613</v>
      </c>
      <c r="D122" s="70">
        <v>45292</v>
      </c>
      <c r="E122" s="70">
        <v>45657</v>
      </c>
      <c r="F122" s="71">
        <v>3526</v>
      </c>
      <c r="G122" s="71">
        <v>30485</v>
      </c>
      <c r="H122" s="71">
        <v>1130</v>
      </c>
      <c r="I122" s="71">
        <f t="shared" si="2"/>
        <v>35141</v>
      </c>
      <c r="J122" s="71">
        <v>38378</v>
      </c>
      <c r="K122" s="72">
        <f t="shared" si="3"/>
        <v>0.91565480223044449</v>
      </c>
      <c r="M122" s="65"/>
      <c r="N122" s="61"/>
    </row>
    <row r="123" spans="1:14">
      <c r="A123" s="42" t="s">
        <v>150</v>
      </c>
      <c r="B123" s="43">
        <v>6007991</v>
      </c>
      <c r="C123" s="43">
        <v>145898</v>
      </c>
      <c r="D123" s="66">
        <v>45292</v>
      </c>
      <c r="E123" s="66">
        <v>45657</v>
      </c>
      <c r="F123" s="67">
        <v>3537</v>
      </c>
      <c r="G123" s="67">
        <v>25802</v>
      </c>
      <c r="H123" s="67">
        <v>2876</v>
      </c>
      <c r="I123" s="67">
        <f t="shared" si="2"/>
        <v>32215</v>
      </c>
      <c r="J123" s="67">
        <v>34791</v>
      </c>
      <c r="K123" s="68">
        <f t="shared" si="3"/>
        <v>0.92595786266563196</v>
      </c>
      <c r="M123" s="65"/>
      <c r="N123" s="61"/>
    </row>
    <row r="124" spans="1:14">
      <c r="A124" s="34" t="s">
        <v>151</v>
      </c>
      <c r="B124" s="41">
        <v>6000954</v>
      </c>
      <c r="C124" s="41">
        <v>145864</v>
      </c>
      <c r="D124" s="63">
        <v>45292</v>
      </c>
      <c r="E124" s="63">
        <v>45657</v>
      </c>
      <c r="F124" s="61">
        <v>6101</v>
      </c>
      <c r="G124" s="61">
        <v>55213</v>
      </c>
      <c r="H124" s="61">
        <v>2857</v>
      </c>
      <c r="I124" s="61">
        <f t="shared" si="2"/>
        <v>64171</v>
      </c>
      <c r="J124" s="61">
        <v>66999</v>
      </c>
      <c r="K124" s="69">
        <f t="shared" si="3"/>
        <v>0.9577904147823102</v>
      </c>
      <c r="M124" s="65"/>
      <c r="N124" s="61"/>
    </row>
    <row r="125" spans="1:14">
      <c r="A125" s="34" t="s">
        <v>152</v>
      </c>
      <c r="B125" s="41">
        <v>6003503</v>
      </c>
      <c r="C125" s="41">
        <v>146067</v>
      </c>
      <c r="D125" s="63">
        <v>45292</v>
      </c>
      <c r="E125" s="63">
        <v>45657</v>
      </c>
      <c r="F125" s="61">
        <v>6124</v>
      </c>
      <c r="G125" s="61">
        <v>13549</v>
      </c>
      <c r="H125" s="61">
        <v>4977.84</v>
      </c>
      <c r="I125" s="61">
        <f t="shared" si="2"/>
        <v>24650.84</v>
      </c>
      <c r="J125" s="61">
        <v>33442</v>
      </c>
      <c r="K125" s="69">
        <f t="shared" si="3"/>
        <v>0.73712218168769816</v>
      </c>
      <c r="M125" s="65"/>
      <c r="N125" s="61"/>
    </row>
    <row r="126" spans="1:14">
      <c r="A126" s="34" t="s">
        <v>153</v>
      </c>
      <c r="B126" s="41">
        <v>6010086</v>
      </c>
      <c r="C126" s="41">
        <v>145650</v>
      </c>
      <c r="D126" s="63">
        <v>45292</v>
      </c>
      <c r="E126" s="63">
        <v>45657</v>
      </c>
      <c r="F126" s="61">
        <v>7416</v>
      </c>
      <c r="G126" s="61">
        <v>22222</v>
      </c>
      <c r="H126" s="61">
        <v>3139.08</v>
      </c>
      <c r="I126" s="61">
        <f t="shared" si="2"/>
        <v>32777.08</v>
      </c>
      <c r="J126" s="61">
        <v>55935</v>
      </c>
      <c r="K126" s="69">
        <f t="shared" si="3"/>
        <v>0.58598516134799328</v>
      </c>
      <c r="M126" s="65"/>
      <c r="N126" s="61"/>
    </row>
    <row r="127" spans="1:14">
      <c r="A127" s="52" t="s">
        <v>154</v>
      </c>
      <c r="B127" s="53">
        <v>6001283</v>
      </c>
      <c r="C127" s="53">
        <v>145735</v>
      </c>
      <c r="D127" s="70">
        <v>45292</v>
      </c>
      <c r="E127" s="70">
        <v>45657</v>
      </c>
      <c r="F127" s="71">
        <v>7993</v>
      </c>
      <c r="G127" s="71">
        <v>76118</v>
      </c>
      <c r="H127" s="71">
        <v>3099</v>
      </c>
      <c r="I127" s="71">
        <f t="shared" si="2"/>
        <v>87210</v>
      </c>
      <c r="J127" s="71">
        <v>91500</v>
      </c>
      <c r="K127" s="72">
        <f t="shared" si="3"/>
        <v>0.95311475409836066</v>
      </c>
      <c r="M127" s="65"/>
      <c r="N127" s="61"/>
    </row>
    <row r="128" spans="1:14">
      <c r="A128" s="42" t="s">
        <v>155</v>
      </c>
      <c r="B128" s="43">
        <v>6009930</v>
      </c>
      <c r="C128" s="43">
        <v>145405</v>
      </c>
      <c r="D128" s="66">
        <v>45292</v>
      </c>
      <c r="E128" s="66">
        <v>45657</v>
      </c>
      <c r="F128" s="67">
        <v>12326</v>
      </c>
      <c r="G128" s="67">
        <v>31269</v>
      </c>
      <c r="H128" s="67">
        <v>6935.88</v>
      </c>
      <c r="I128" s="67">
        <f t="shared" si="2"/>
        <v>50530.879999999997</v>
      </c>
      <c r="J128" s="67">
        <v>60539</v>
      </c>
      <c r="K128" s="68">
        <f t="shared" si="3"/>
        <v>0.83468309684666075</v>
      </c>
      <c r="M128" s="65"/>
      <c r="N128" s="61"/>
    </row>
    <row r="129" spans="1:14">
      <c r="A129" s="34" t="s">
        <v>156</v>
      </c>
      <c r="B129" s="41">
        <v>6001143</v>
      </c>
      <c r="C129" s="41">
        <v>145784</v>
      </c>
      <c r="D129" s="63">
        <v>45292</v>
      </c>
      <c r="E129" s="63">
        <v>45657</v>
      </c>
      <c r="F129" s="61">
        <v>7991</v>
      </c>
      <c r="G129" s="61">
        <v>47355</v>
      </c>
      <c r="H129" s="61">
        <v>9980.8799999999992</v>
      </c>
      <c r="I129" s="61">
        <f t="shared" si="2"/>
        <v>65326.879999999997</v>
      </c>
      <c r="J129" s="61">
        <v>74692</v>
      </c>
      <c r="K129" s="69">
        <f t="shared" si="3"/>
        <v>0.87461682643388849</v>
      </c>
      <c r="M129" s="65"/>
      <c r="N129" s="61"/>
    </row>
    <row r="130" spans="1:14">
      <c r="A130" s="34" t="s">
        <v>157</v>
      </c>
      <c r="B130" s="41">
        <v>6016794</v>
      </c>
      <c r="C130" s="41">
        <v>146160</v>
      </c>
      <c r="D130" s="63">
        <v>45292</v>
      </c>
      <c r="E130" s="63">
        <v>45657</v>
      </c>
      <c r="F130" s="61">
        <v>1554</v>
      </c>
      <c r="G130" s="61">
        <v>774</v>
      </c>
      <c r="H130" s="61">
        <v>606.48</v>
      </c>
      <c r="I130" s="61">
        <f>SUM(F130:H130)</f>
        <v>2934.48</v>
      </c>
      <c r="J130" s="61">
        <v>23330</v>
      </c>
      <c r="K130" s="69">
        <f>I130/J130</f>
        <v>0.12578139734247751</v>
      </c>
      <c r="M130" s="65"/>
      <c r="N130" s="61"/>
    </row>
    <row r="131" spans="1:14">
      <c r="A131" s="34" t="s">
        <v>158</v>
      </c>
      <c r="B131" s="41">
        <v>6001168</v>
      </c>
      <c r="C131" s="41">
        <v>145208</v>
      </c>
      <c r="D131" s="63">
        <v>45292</v>
      </c>
      <c r="E131" s="63">
        <v>45657</v>
      </c>
      <c r="F131" s="61">
        <v>15714</v>
      </c>
      <c r="G131" s="61">
        <v>14821</v>
      </c>
      <c r="H131" s="61">
        <v>7654</v>
      </c>
      <c r="I131" s="61">
        <f t="shared" si="2"/>
        <v>38189</v>
      </c>
      <c r="J131" s="61">
        <v>48935</v>
      </c>
      <c r="K131" s="69">
        <f t="shared" si="3"/>
        <v>0.78040257484418107</v>
      </c>
      <c r="M131" s="65"/>
      <c r="N131" s="61"/>
    </row>
    <row r="132" spans="1:14">
      <c r="A132" s="52" t="s">
        <v>159</v>
      </c>
      <c r="B132" s="53">
        <v>6000353</v>
      </c>
      <c r="C132" s="53">
        <v>145420</v>
      </c>
      <c r="D132" s="70">
        <v>45292</v>
      </c>
      <c r="E132" s="70">
        <v>45657</v>
      </c>
      <c r="F132" s="71">
        <v>9716</v>
      </c>
      <c r="G132" s="71">
        <v>23469</v>
      </c>
      <c r="H132" s="71">
        <v>13871</v>
      </c>
      <c r="I132" s="71">
        <f t="shared" si="2"/>
        <v>47056</v>
      </c>
      <c r="J132" s="71">
        <v>59007</v>
      </c>
      <c r="K132" s="72">
        <f t="shared" si="3"/>
        <v>0.79746470757706711</v>
      </c>
      <c r="M132" s="65"/>
      <c r="N132" s="61"/>
    </row>
    <row r="133" spans="1:14">
      <c r="A133" s="73" t="s">
        <v>160</v>
      </c>
      <c r="B133" s="43">
        <v>6014955</v>
      </c>
      <c r="C133" s="43">
        <v>146061</v>
      </c>
      <c r="D133" s="66">
        <v>45292</v>
      </c>
      <c r="E133" s="66">
        <v>45657</v>
      </c>
      <c r="F133" s="67">
        <v>91</v>
      </c>
      <c r="G133" s="67">
        <v>368</v>
      </c>
      <c r="H133" s="67">
        <v>0</v>
      </c>
      <c r="I133" s="67">
        <f t="shared" si="2"/>
        <v>459</v>
      </c>
      <c r="J133" s="67">
        <v>15147</v>
      </c>
      <c r="K133" s="68">
        <f t="shared" si="3"/>
        <v>3.0303030303030304E-2</v>
      </c>
      <c r="M133" s="65"/>
      <c r="N133" s="61"/>
    </row>
    <row r="134" spans="1:14">
      <c r="A134" s="34" t="s">
        <v>161</v>
      </c>
      <c r="B134" s="41">
        <v>6001242</v>
      </c>
      <c r="C134" s="41">
        <v>145285</v>
      </c>
      <c r="D134" s="63">
        <v>45292</v>
      </c>
      <c r="E134" s="63">
        <v>45657</v>
      </c>
      <c r="F134" s="61">
        <v>5506</v>
      </c>
      <c r="G134" s="61">
        <v>15790</v>
      </c>
      <c r="H134" s="61">
        <v>514.08000000000004</v>
      </c>
      <c r="I134" s="61">
        <f t="shared" si="2"/>
        <v>21810.080000000002</v>
      </c>
      <c r="J134" s="61">
        <v>34586</v>
      </c>
      <c r="K134" s="69">
        <f t="shared" si="3"/>
        <v>0.63060429075348412</v>
      </c>
      <c r="M134" s="65"/>
      <c r="N134" s="61"/>
    </row>
    <row r="135" spans="1:14">
      <c r="A135" s="34" t="s">
        <v>162</v>
      </c>
      <c r="B135" s="41">
        <v>6001127</v>
      </c>
      <c r="C135" s="41">
        <v>145211</v>
      </c>
      <c r="D135" s="63">
        <v>45292</v>
      </c>
      <c r="E135" s="63">
        <v>45657</v>
      </c>
      <c r="F135" s="61">
        <v>4720</v>
      </c>
      <c r="G135" s="61">
        <v>22555</v>
      </c>
      <c r="H135" s="61">
        <v>3728</v>
      </c>
      <c r="I135" s="61">
        <f t="shared" si="2"/>
        <v>31003</v>
      </c>
      <c r="J135" s="61">
        <v>38276</v>
      </c>
      <c r="K135" s="69">
        <f t="shared" si="3"/>
        <v>0.80998536942209221</v>
      </c>
      <c r="M135" s="65"/>
      <c r="N135" s="61"/>
    </row>
    <row r="136" spans="1:14">
      <c r="A136" s="34" t="s">
        <v>163</v>
      </c>
      <c r="B136" s="41">
        <v>6001259</v>
      </c>
      <c r="C136" s="41">
        <v>145219</v>
      </c>
      <c r="D136" s="63">
        <v>45292</v>
      </c>
      <c r="E136" s="63">
        <v>45657</v>
      </c>
      <c r="F136" s="61">
        <v>1052</v>
      </c>
      <c r="G136" s="61">
        <v>2480</v>
      </c>
      <c r="H136" s="61">
        <v>3379.32</v>
      </c>
      <c r="I136" s="61">
        <f t="shared" si="2"/>
        <v>6911.32</v>
      </c>
      <c r="J136" s="61">
        <v>44504</v>
      </c>
      <c r="K136" s="69">
        <f t="shared" si="3"/>
        <v>0.15529660255257954</v>
      </c>
      <c r="M136" s="65"/>
      <c r="N136" s="61"/>
    </row>
    <row r="137" spans="1:14">
      <c r="A137" s="34" t="s">
        <v>164</v>
      </c>
      <c r="B137" s="41">
        <v>6014674</v>
      </c>
      <c r="C137" s="41">
        <v>145910</v>
      </c>
      <c r="D137" s="63">
        <v>45292</v>
      </c>
      <c r="E137" s="63">
        <v>45657</v>
      </c>
      <c r="F137" s="61">
        <v>4486</v>
      </c>
      <c r="G137" s="61">
        <v>7165</v>
      </c>
      <c r="H137" s="61">
        <v>934.08</v>
      </c>
      <c r="I137" s="61">
        <f t="shared" si="2"/>
        <v>12585.08</v>
      </c>
      <c r="J137" s="61">
        <v>21231</v>
      </c>
      <c r="K137" s="69">
        <f t="shared" si="3"/>
        <v>0.59276906410437569</v>
      </c>
      <c r="M137" s="65"/>
      <c r="N137" s="61"/>
    </row>
    <row r="138" spans="1:14">
      <c r="A138" s="52" t="s">
        <v>165</v>
      </c>
      <c r="B138" s="53">
        <v>6001333</v>
      </c>
      <c r="C138" s="53">
        <v>145625</v>
      </c>
      <c r="D138" s="70">
        <v>45292</v>
      </c>
      <c r="E138" s="70">
        <v>45657</v>
      </c>
      <c r="F138" s="71">
        <v>4688</v>
      </c>
      <c r="G138" s="71">
        <v>76925</v>
      </c>
      <c r="H138" s="71">
        <v>2104</v>
      </c>
      <c r="I138" s="71">
        <f t="shared" si="2"/>
        <v>83717</v>
      </c>
      <c r="J138" s="71">
        <v>91669</v>
      </c>
      <c r="K138" s="72">
        <f t="shared" si="3"/>
        <v>0.91325311719338054</v>
      </c>
      <c r="M138" s="65"/>
      <c r="N138" s="61"/>
    </row>
    <row r="139" spans="1:14">
      <c r="A139" s="42" t="s">
        <v>166</v>
      </c>
      <c r="B139" s="43">
        <v>6014401</v>
      </c>
      <c r="C139" s="43">
        <v>145846</v>
      </c>
      <c r="D139" s="66">
        <v>45292</v>
      </c>
      <c r="E139" s="66">
        <v>45657</v>
      </c>
      <c r="F139" s="67">
        <v>6647</v>
      </c>
      <c r="G139" s="67">
        <v>14243</v>
      </c>
      <c r="H139" s="67">
        <v>4480.5600000000004</v>
      </c>
      <c r="I139" s="67">
        <f t="shared" ref="I139:I202" si="4">SUM(F139:H139)</f>
        <v>25370.560000000001</v>
      </c>
      <c r="J139" s="67">
        <v>38194</v>
      </c>
      <c r="K139" s="68">
        <f t="shared" ref="K139:K202" si="5">I139/J139</f>
        <v>0.66425511860501651</v>
      </c>
      <c r="M139" s="65"/>
      <c r="N139" s="61"/>
    </row>
    <row r="140" spans="1:14">
      <c r="A140" s="34" t="s">
        <v>167</v>
      </c>
      <c r="B140" s="41">
        <v>6009336</v>
      </c>
      <c r="C140" s="41">
        <v>145454</v>
      </c>
      <c r="D140" s="63">
        <v>45292</v>
      </c>
      <c r="E140" s="63">
        <v>45657</v>
      </c>
      <c r="F140" s="61">
        <v>3073</v>
      </c>
      <c r="G140" s="61">
        <v>12111</v>
      </c>
      <c r="H140" s="61">
        <v>1672.44</v>
      </c>
      <c r="I140" s="61">
        <f t="shared" si="4"/>
        <v>16856.439999999999</v>
      </c>
      <c r="J140" s="61">
        <v>27651</v>
      </c>
      <c r="K140" s="69">
        <f t="shared" si="5"/>
        <v>0.60961411883837835</v>
      </c>
      <c r="M140" s="65"/>
      <c r="N140" s="61"/>
    </row>
    <row r="141" spans="1:14">
      <c r="A141" s="34" t="s">
        <v>168</v>
      </c>
      <c r="B141" s="41">
        <v>6001465</v>
      </c>
      <c r="C141" s="41">
        <v>145679</v>
      </c>
      <c r="D141" s="63">
        <v>45292</v>
      </c>
      <c r="E141" s="63">
        <v>45657</v>
      </c>
      <c r="F141" s="61">
        <v>8462</v>
      </c>
      <c r="G141" s="61">
        <v>42635</v>
      </c>
      <c r="H141" s="61">
        <v>5538</v>
      </c>
      <c r="I141" s="61">
        <f t="shared" si="4"/>
        <v>56635</v>
      </c>
      <c r="J141" s="61">
        <v>65081</v>
      </c>
      <c r="K141" s="69">
        <f t="shared" si="5"/>
        <v>0.87022326024492558</v>
      </c>
      <c r="M141" s="65"/>
      <c r="N141" s="61"/>
    </row>
    <row r="142" spans="1:14">
      <c r="A142" s="34" t="s">
        <v>169</v>
      </c>
      <c r="B142" s="41">
        <v>6001473</v>
      </c>
      <c r="C142" s="41">
        <v>145729</v>
      </c>
      <c r="D142" s="63">
        <v>45292</v>
      </c>
      <c r="E142" s="63">
        <v>45657</v>
      </c>
      <c r="F142" s="61">
        <v>5033</v>
      </c>
      <c r="G142" s="61">
        <v>12001</v>
      </c>
      <c r="H142" s="61">
        <v>2832.48</v>
      </c>
      <c r="I142" s="61">
        <f t="shared" si="4"/>
        <v>19866.48</v>
      </c>
      <c r="J142" s="61">
        <v>30709</v>
      </c>
      <c r="K142" s="69">
        <f t="shared" si="5"/>
        <v>0.64692695952326673</v>
      </c>
      <c r="M142" s="65"/>
      <c r="N142" s="61"/>
    </row>
    <row r="143" spans="1:14">
      <c r="A143" s="52" t="s">
        <v>170</v>
      </c>
      <c r="B143" s="53">
        <v>6016539</v>
      </c>
      <c r="C143" s="53">
        <v>146124</v>
      </c>
      <c r="D143" s="70">
        <v>45292</v>
      </c>
      <c r="E143" s="70">
        <v>45657</v>
      </c>
      <c r="F143" s="71">
        <v>1315</v>
      </c>
      <c r="G143" s="71">
        <v>11585</v>
      </c>
      <c r="H143" s="71">
        <v>222.6</v>
      </c>
      <c r="I143" s="71">
        <f t="shared" si="4"/>
        <v>13122.6</v>
      </c>
      <c r="J143" s="71">
        <v>16555</v>
      </c>
      <c r="K143" s="72">
        <f t="shared" si="5"/>
        <v>0.79266686801570529</v>
      </c>
      <c r="M143" s="65"/>
      <c r="N143" s="61"/>
    </row>
    <row r="144" spans="1:14">
      <c r="A144" s="34" t="s">
        <v>171</v>
      </c>
      <c r="B144" s="41">
        <v>6001507</v>
      </c>
      <c r="C144" s="41">
        <v>145323</v>
      </c>
      <c r="D144" s="63">
        <v>45292</v>
      </c>
      <c r="E144" s="63">
        <v>45657</v>
      </c>
      <c r="F144" s="61">
        <v>5276</v>
      </c>
      <c r="G144" s="61">
        <v>9486</v>
      </c>
      <c r="H144" s="61">
        <v>568.67999999999995</v>
      </c>
      <c r="I144" s="61">
        <f t="shared" si="4"/>
        <v>15330.68</v>
      </c>
      <c r="J144" s="61">
        <v>28060</v>
      </c>
      <c r="K144" s="69">
        <f t="shared" si="5"/>
        <v>0.54635352815395577</v>
      </c>
      <c r="M144" s="65"/>
      <c r="N144" s="61"/>
    </row>
    <row r="145" spans="1:14">
      <c r="A145" s="34" t="s">
        <v>172</v>
      </c>
      <c r="B145" s="41">
        <v>6000970</v>
      </c>
      <c r="C145" s="41">
        <v>146117</v>
      </c>
      <c r="D145" s="63">
        <v>45292</v>
      </c>
      <c r="E145" s="63">
        <v>45657</v>
      </c>
      <c r="F145" s="61">
        <v>3040</v>
      </c>
      <c r="G145" s="61">
        <v>5349</v>
      </c>
      <c r="H145" s="61">
        <v>3638.88</v>
      </c>
      <c r="I145" s="61">
        <f t="shared" si="4"/>
        <v>12027.880000000001</v>
      </c>
      <c r="J145" s="61">
        <v>17464</v>
      </c>
      <c r="K145" s="69">
        <f t="shared" si="5"/>
        <v>0.68872423270728367</v>
      </c>
      <c r="M145" s="65"/>
      <c r="N145" s="61"/>
    </row>
    <row r="146" spans="1:14">
      <c r="A146" s="34" t="s">
        <v>173</v>
      </c>
      <c r="B146" s="41">
        <v>6010227</v>
      </c>
      <c r="C146" s="41">
        <v>145585</v>
      </c>
      <c r="D146" s="63">
        <v>45292</v>
      </c>
      <c r="E146" s="63">
        <v>45657</v>
      </c>
      <c r="F146" s="61">
        <v>7573</v>
      </c>
      <c r="G146" s="61">
        <v>19500</v>
      </c>
      <c r="H146" s="61">
        <v>293.16000000000003</v>
      </c>
      <c r="I146" s="61">
        <f t="shared" si="4"/>
        <v>27366.16</v>
      </c>
      <c r="J146" s="61">
        <v>32583</v>
      </c>
      <c r="K146" s="69">
        <f t="shared" si="5"/>
        <v>0.83989074057023605</v>
      </c>
      <c r="M146" s="65"/>
      <c r="N146" s="61"/>
    </row>
    <row r="147" spans="1:14">
      <c r="A147" s="52" t="s">
        <v>174</v>
      </c>
      <c r="B147" s="53">
        <v>6002869</v>
      </c>
      <c r="C147" s="53">
        <v>145571</v>
      </c>
      <c r="D147" s="70">
        <v>45292</v>
      </c>
      <c r="E147" s="70">
        <v>45657</v>
      </c>
      <c r="F147" s="71">
        <v>7926</v>
      </c>
      <c r="G147" s="71">
        <v>11954</v>
      </c>
      <c r="H147" s="71">
        <v>3347.4</v>
      </c>
      <c r="I147" s="71">
        <f t="shared" si="4"/>
        <v>23227.4</v>
      </c>
      <c r="J147" s="71">
        <v>37751</v>
      </c>
      <c r="K147" s="72">
        <f t="shared" si="5"/>
        <v>0.61527906545521982</v>
      </c>
      <c r="M147" s="65"/>
      <c r="N147" s="61"/>
    </row>
    <row r="148" spans="1:14">
      <c r="A148" s="42" t="s">
        <v>175</v>
      </c>
      <c r="B148" s="43">
        <v>6012587</v>
      </c>
      <c r="C148" s="43">
        <v>145680</v>
      </c>
      <c r="D148" s="66">
        <v>45292</v>
      </c>
      <c r="E148" s="66">
        <v>45657</v>
      </c>
      <c r="F148" s="67">
        <v>7946</v>
      </c>
      <c r="G148" s="67">
        <v>9410</v>
      </c>
      <c r="H148" s="67">
        <v>6072.36</v>
      </c>
      <c r="I148" s="67">
        <f t="shared" si="4"/>
        <v>23428.36</v>
      </c>
      <c r="J148" s="67">
        <v>34745</v>
      </c>
      <c r="K148" s="68">
        <f t="shared" si="5"/>
        <v>0.67429443085336016</v>
      </c>
      <c r="M148" s="65"/>
      <c r="N148" s="61"/>
    </row>
    <row r="149" spans="1:14">
      <c r="A149" s="34" t="s">
        <v>176</v>
      </c>
      <c r="B149" s="41">
        <v>6001523</v>
      </c>
      <c r="C149" s="41">
        <v>146062</v>
      </c>
      <c r="D149" s="63">
        <v>45292</v>
      </c>
      <c r="E149" s="63">
        <v>45657</v>
      </c>
      <c r="F149" s="61">
        <v>9311</v>
      </c>
      <c r="G149" s="61">
        <v>23399</v>
      </c>
      <c r="H149" s="61">
        <v>4816.5600000000004</v>
      </c>
      <c r="I149" s="61">
        <f t="shared" si="4"/>
        <v>37526.559999999998</v>
      </c>
      <c r="J149" s="61">
        <v>41584</v>
      </c>
      <c r="K149" s="69">
        <f t="shared" si="5"/>
        <v>0.90242785686802607</v>
      </c>
      <c r="M149" s="65"/>
      <c r="N149" s="61"/>
    </row>
    <row r="150" spans="1:14">
      <c r="A150" s="34" t="s">
        <v>177</v>
      </c>
      <c r="B150" s="41">
        <v>6001564</v>
      </c>
      <c r="C150" s="41">
        <v>145853</v>
      </c>
      <c r="D150" s="63">
        <v>45292</v>
      </c>
      <c r="E150" s="63">
        <v>45657</v>
      </c>
      <c r="F150" s="61">
        <v>1863</v>
      </c>
      <c r="G150" s="61">
        <v>4952</v>
      </c>
      <c r="H150" s="61">
        <v>1668</v>
      </c>
      <c r="I150" s="61">
        <f t="shared" si="4"/>
        <v>8483</v>
      </c>
      <c r="J150" s="61">
        <v>36676</v>
      </c>
      <c r="K150" s="69">
        <f t="shared" si="5"/>
        <v>0.23129567019304176</v>
      </c>
      <c r="M150" s="65"/>
      <c r="N150" s="61"/>
    </row>
    <row r="151" spans="1:14">
      <c r="A151" s="34" t="s">
        <v>178</v>
      </c>
      <c r="B151" s="41">
        <v>6001580</v>
      </c>
      <c r="C151" s="41">
        <v>145648</v>
      </c>
      <c r="D151" s="63">
        <v>45292</v>
      </c>
      <c r="E151" s="63">
        <v>45657</v>
      </c>
      <c r="F151" s="61">
        <v>5666</v>
      </c>
      <c r="G151" s="61">
        <v>44424</v>
      </c>
      <c r="H151" s="61">
        <v>4605.72</v>
      </c>
      <c r="I151" s="61">
        <f t="shared" si="4"/>
        <v>54695.72</v>
      </c>
      <c r="J151" s="61">
        <v>65970</v>
      </c>
      <c r="K151" s="69">
        <f t="shared" si="5"/>
        <v>0.82909989389116268</v>
      </c>
      <c r="M151" s="65"/>
      <c r="N151" s="61"/>
    </row>
    <row r="152" spans="1:14">
      <c r="A152" s="52" t="s">
        <v>179</v>
      </c>
      <c r="B152" s="53">
        <v>6012355</v>
      </c>
      <c r="C152" s="53">
        <v>145666</v>
      </c>
      <c r="D152" s="70">
        <v>45292</v>
      </c>
      <c r="E152" s="70">
        <v>45657</v>
      </c>
      <c r="F152" s="71">
        <v>2627</v>
      </c>
      <c r="G152" s="71">
        <v>11251</v>
      </c>
      <c r="H152" s="71">
        <v>119.28</v>
      </c>
      <c r="I152" s="71">
        <f t="shared" si="4"/>
        <v>13997.28</v>
      </c>
      <c r="J152" s="71">
        <v>26181</v>
      </c>
      <c r="K152" s="72">
        <f t="shared" si="5"/>
        <v>0.53463504067835455</v>
      </c>
      <c r="M152" s="65"/>
      <c r="N152" s="61"/>
    </row>
    <row r="153" spans="1:14">
      <c r="A153" s="42" t="s">
        <v>180</v>
      </c>
      <c r="B153" s="43">
        <v>6008601</v>
      </c>
      <c r="C153" s="43">
        <v>145670</v>
      </c>
      <c r="D153" s="66">
        <v>45292</v>
      </c>
      <c r="E153" s="66">
        <v>45657</v>
      </c>
      <c r="F153" s="67">
        <v>7858</v>
      </c>
      <c r="G153" s="67">
        <v>48243</v>
      </c>
      <c r="H153" s="67">
        <v>8220</v>
      </c>
      <c r="I153" s="67">
        <f t="shared" si="4"/>
        <v>64321</v>
      </c>
      <c r="J153" s="67">
        <v>70058</v>
      </c>
      <c r="K153" s="68">
        <f t="shared" si="5"/>
        <v>0.91811070827029029</v>
      </c>
      <c r="M153" s="65"/>
      <c r="N153" s="61"/>
    </row>
    <row r="154" spans="1:14">
      <c r="A154" s="34" t="s">
        <v>181</v>
      </c>
      <c r="B154" s="41">
        <v>6001457</v>
      </c>
      <c r="C154" s="41">
        <v>145439</v>
      </c>
      <c r="D154" s="63">
        <v>45292</v>
      </c>
      <c r="E154" s="63">
        <v>45657</v>
      </c>
      <c r="F154" s="61">
        <v>14300</v>
      </c>
      <c r="G154" s="61">
        <v>15905</v>
      </c>
      <c r="H154" s="61">
        <v>12021.24</v>
      </c>
      <c r="I154" s="61">
        <f t="shared" si="4"/>
        <v>42226.239999999998</v>
      </c>
      <c r="J154" s="61">
        <v>64279</v>
      </c>
      <c r="K154" s="69">
        <f t="shared" si="5"/>
        <v>0.65692123399555058</v>
      </c>
      <c r="M154" s="65"/>
      <c r="N154" s="61"/>
    </row>
    <row r="155" spans="1:14">
      <c r="A155" s="34" t="s">
        <v>182</v>
      </c>
      <c r="B155" s="41">
        <v>6001358</v>
      </c>
      <c r="C155" s="41">
        <v>145636</v>
      </c>
      <c r="D155" s="63">
        <v>45292</v>
      </c>
      <c r="E155" s="63">
        <v>45657</v>
      </c>
      <c r="F155" s="61">
        <v>2881</v>
      </c>
      <c r="G155" s="61">
        <v>8329</v>
      </c>
      <c r="H155" s="61">
        <v>1260</v>
      </c>
      <c r="I155" s="61">
        <f t="shared" si="4"/>
        <v>12470</v>
      </c>
      <c r="J155" s="61">
        <v>22219</v>
      </c>
      <c r="K155" s="69">
        <f t="shared" si="5"/>
        <v>0.56123137854988969</v>
      </c>
      <c r="M155" s="65"/>
      <c r="N155" s="61"/>
    </row>
    <row r="156" spans="1:14">
      <c r="A156" s="34" t="s">
        <v>183</v>
      </c>
      <c r="B156" s="41">
        <v>6010367</v>
      </c>
      <c r="C156" s="41">
        <v>145614</v>
      </c>
      <c r="D156" s="63">
        <v>45292</v>
      </c>
      <c r="E156" s="63">
        <v>45657</v>
      </c>
      <c r="F156" s="61">
        <v>8439</v>
      </c>
      <c r="G156" s="61">
        <v>15687</v>
      </c>
      <c r="H156" s="61">
        <v>8877.1200000000008</v>
      </c>
      <c r="I156" s="61">
        <f t="shared" si="4"/>
        <v>33003.120000000003</v>
      </c>
      <c r="J156" s="61">
        <v>42972</v>
      </c>
      <c r="K156" s="69">
        <f t="shared" si="5"/>
        <v>0.76801452108349633</v>
      </c>
      <c r="M156" s="65"/>
      <c r="N156" s="61"/>
    </row>
    <row r="157" spans="1:14">
      <c r="A157" s="52" t="s">
        <v>184</v>
      </c>
      <c r="B157" s="53">
        <v>6001697</v>
      </c>
      <c r="C157" s="53">
        <v>145639</v>
      </c>
      <c r="D157" s="70">
        <v>45292</v>
      </c>
      <c r="E157" s="70">
        <v>45657</v>
      </c>
      <c r="F157" s="71">
        <v>6646</v>
      </c>
      <c r="G157" s="71">
        <v>48063</v>
      </c>
      <c r="H157" s="71">
        <v>7155</v>
      </c>
      <c r="I157" s="71">
        <f t="shared" si="4"/>
        <v>61864</v>
      </c>
      <c r="J157" s="71">
        <v>71083</v>
      </c>
      <c r="K157" s="72">
        <f t="shared" si="5"/>
        <v>0.87030654305530153</v>
      </c>
      <c r="M157" s="65"/>
      <c r="N157" s="61"/>
    </row>
    <row r="158" spans="1:14">
      <c r="A158" s="34" t="s">
        <v>185</v>
      </c>
      <c r="B158" s="41">
        <v>6001770</v>
      </c>
      <c r="C158" s="41">
        <v>146131</v>
      </c>
      <c r="D158" s="63">
        <v>45292</v>
      </c>
      <c r="E158" s="63">
        <v>45657</v>
      </c>
      <c r="F158" s="61">
        <v>530</v>
      </c>
      <c r="G158" s="61">
        <v>2522</v>
      </c>
      <c r="H158" s="61">
        <v>857.64</v>
      </c>
      <c r="I158" s="61">
        <f t="shared" si="4"/>
        <v>3909.64</v>
      </c>
      <c r="J158" s="61">
        <v>7742</v>
      </c>
      <c r="K158" s="69">
        <f t="shared" si="5"/>
        <v>0.50499095840867991</v>
      </c>
      <c r="M158" s="65"/>
      <c r="N158" s="61"/>
    </row>
    <row r="159" spans="1:14">
      <c r="A159" s="34" t="s">
        <v>186</v>
      </c>
      <c r="B159" s="41">
        <v>6000277</v>
      </c>
      <c r="C159" s="41">
        <v>145004</v>
      </c>
      <c r="D159" s="63">
        <v>45292</v>
      </c>
      <c r="E159" s="63">
        <v>45657</v>
      </c>
      <c r="F159" s="61">
        <v>3147</v>
      </c>
      <c r="G159" s="61">
        <v>10775</v>
      </c>
      <c r="H159" s="61">
        <v>2686</v>
      </c>
      <c r="I159" s="61">
        <f t="shared" si="4"/>
        <v>16608</v>
      </c>
      <c r="J159" s="61">
        <v>25866</v>
      </c>
      <c r="K159" s="69">
        <f t="shared" si="5"/>
        <v>0.64207840408257943</v>
      </c>
      <c r="M159" s="65"/>
      <c r="N159" s="61"/>
    </row>
    <row r="160" spans="1:14">
      <c r="A160" s="34" t="s">
        <v>187</v>
      </c>
      <c r="B160" s="41">
        <v>6000269</v>
      </c>
      <c r="C160" s="41">
        <v>145043</v>
      </c>
      <c r="D160" s="63">
        <v>45292</v>
      </c>
      <c r="E160" s="63">
        <v>45657</v>
      </c>
      <c r="F160" s="61">
        <v>6159</v>
      </c>
      <c r="G160" s="61">
        <v>11173</v>
      </c>
      <c r="H160" s="61">
        <v>6944</v>
      </c>
      <c r="I160" s="61">
        <f t="shared" si="4"/>
        <v>24276</v>
      </c>
      <c r="J160" s="61">
        <v>33029</v>
      </c>
      <c r="K160" s="69">
        <f t="shared" si="5"/>
        <v>0.73499046292651915</v>
      </c>
      <c r="M160" s="65"/>
      <c r="N160" s="61"/>
    </row>
    <row r="161" spans="1:14">
      <c r="A161" s="52" t="s">
        <v>188</v>
      </c>
      <c r="B161" s="53">
        <v>6006563</v>
      </c>
      <c r="C161" s="53">
        <v>145932</v>
      </c>
      <c r="D161" s="70">
        <v>45292</v>
      </c>
      <c r="E161" s="70">
        <v>45657</v>
      </c>
      <c r="F161" s="71">
        <v>4063</v>
      </c>
      <c r="G161" s="71">
        <v>5165</v>
      </c>
      <c r="H161" s="71">
        <v>1716</v>
      </c>
      <c r="I161" s="71">
        <f t="shared" si="4"/>
        <v>10944</v>
      </c>
      <c r="J161" s="71">
        <v>21251</v>
      </c>
      <c r="K161" s="72">
        <f t="shared" si="5"/>
        <v>0.51498752999858832</v>
      </c>
      <c r="M161" s="65"/>
      <c r="N161" s="61"/>
    </row>
    <row r="162" spans="1:14">
      <c r="A162" s="42" t="s">
        <v>189</v>
      </c>
      <c r="B162" s="43">
        <v>6015168</v>
      </c>
      <c r="C162" s="43">
        <v>145982</v>
      </c>
      <c r="D162" s="66">
        <v>45292</v>
      </c>
      <c r="E162" s="66">
        <v>45657</v>
      </c>
      <c r="F162" s="67">
        <v>12556</v>
      </c>
      <c r="G162" s="67">
        <v>18617</v>
      </c>
      <c r="H162" s="67">
        <v>1839</v>
      </c>
      <c r="I162" s="67">
        <f t="shared" si="4"/>
        <v>33012</v>
      </c>
      <c r="J162" s="67">
        <v>49836</v>
      </c>
      <c r="K162" s="68">
        <f t="shared" si="5"/>
        <v>0.66241271370093913</v>
      </c>
      <c r="M162" s="65"/>
      <c r="N162" s="61"/>
    </row>
    <row r="163" spans="1:14">
      <c r="A163" s="34" t="s">
        <v>190</v>
      </c>
      <c r="B163" s="41">
        <v>6008635</v>
      </c>
      <c r="C163" s="41">
        <v>145468</v>
      </c>
      <c r="D163" s="63">
        <v>45292</v>
      </c>
      <c r="E163" s="63">
        <v>45657</v>
      </c>
      <c r="F163" s="61">
        <v>4645</v>
      </c>
      <c r="G163" s="61">
        <v>22056</v>
      </c>
      <c r="H163" s="61">
        <v>864.36</v>
      </c>
      <c r="I163" s="61">
        <f t="shared" si="4"/>
        <v>27565.360000000001</v>
      </c>
      <c r="J163" s="61">
        <v>37835</v>
      </c>
      <c r="K163" s="69">
        <f t="shared" si="5"/>
        <v>0.72856772829390781</v>
      </c>
      <c r="M163" s="65"/>
      <c r="N163" s="61"/>
    </row>
    <row r="164" spans="1:14">
      <c r="A164" s="34" t="s">
        <v>191</v>
      </c>
      <c r="B164" s="41">
        <v>6009179</v>
      </c>
      <c r="C164" s="41">
        <v>145278</v>
      </c>
      <c r="D164" s="63">
        <v>45292</v>
      </c>
      <c r="E164" s="63">
        <v>45657</v>
      </c>
      <c r="F164" s="61">
        <v>2194</v>
      </c>
      <c r="G164" s="61">
        <v>15962</v>
      </c>
      <c r="H164" s="61">
        <v>2999</v>
      </c>
      <c r="I164" s="61">
        <f t="shared" si="4"/>
        <v>21155</v>
      </c>
      <c r="J164" s="61">
        <v>33616</v>
      </c>
      <c r="K164" s="69">
        <f t="shared" si="5"/>
        <v>0.62931342217991437</v>
      </c>
      <c r="M164" s="65"/>
      <c r="N164" s="61"/>
    </row>
    <row r="165" spans="1:14">
      <c r="A165" s="34" t="s">
        <v>192</v>
      </c>
      <c r="B165" s="41">
        <v>6009948</v>
      </c>
      <c r="C165" s="41">
        <v>145850</v>
      </c>
      <c r="D165" s="63">
        <v>45292</v>
      </c>
      <c r="E165" s="63">
        <v>45657</v>
      </c>
      <c r="F165" s="61">
        <v>7153</v>
      </c>
      <c r="G165" s="61">
        <v>68942</v>
      </c>
      <c r="H165" s="61">
        <v>10659</v>
      </c>
      <c r="I165" s="61">
        <f t="shared" si="4"/>
        <v>86754</v>
      </c>
      <c r="J165" s="61">
        <v>91758</v>
      </c>
      <c r="K165" s="69">
        <f t="shared" si="5"/>
        <v>0.94546524553717382</v>
      </c>
      <c r="M165" s="65"/>
      <c r="N165" s="61"/>
    </row>
    <row r="166" spans="1:14">
      <c r="A166" s="52" t="s">
        <v>193</v>
      </c>
      <c r="B166" s="53">
        <v>6005144</v>
      </c>
      <c r="C166" s="53">
        <v>145434</v>
      </c>
      <c r="D166" s="70">
        <v>45292</v>
      </c>
      <c r="E166" s="70">
        <v>45657</v>
      </c>
      <c r="F166" s="71">
        <v>4023</v>
      </c>
      <c r="G166" s="71">
        <v>21892</v>
      </c>
      <c r="H166" s="71">
        <v>971</v>
      </c>
      <c r="I166" s="71">
        <f t="shared" si="4"/>
        <v>26886</v>
      </c>
      <c r="J166" s="71">
        <v>30403</v>
      </c>
      <c r="K166" s="72">
        <f t="shared" si="5"/>
        <v>0.88432062625398811</v>
      </c>
      <c r="M166" s="65"/>
      <c r="N166" s="61"/>
    </row>
    <row r="167" spans="1:14">
      <c r="A167" s="42" t="s">
        <v>194</v>
      </c>
      <c r="B167" s="43">
        <v>6001796</v>
      </c>
      <c r="C167" s="43">
        <v>145507</v>
      </c>
      <c r="D167" s="66">
        <v>45292</v>
      </c>
      <c r="E167" s="66">
        <v>45657</v>
      </c>
      <c r="F167" s="67">
        <v>6888</v>
      </c>
      <c r="G167" s="67">
        <v>66669</v>
      </c>
      <c r="H167" s="67">
        <v>6109</v>
      </c>
      <c r="I167" s="67">
        <f t="shared" si="4"/>
        <v>79666</v>
      </c>
      <c r="J167" s="67">
        <v>87648</v>
      </c>
      <c r="K167" s="68">
        <f t="shared" si="5"/>
        <v>0.90893117926250455</v>
      </c>
      <c r="M167" s="65"/>
      <c r="N167" s="61"/>
    </row>
    <row r="168" spans="1:14">
      <c r="A168" s="34" t="s">
        <v>195</v>
      </c>
      <c r="B168" s="41">
        <v>6001887</v>
      </c>
      <c r="C168" s="41">
        <v>146025</v>
      </c>
      <c r="D168" s="63">
        <v>45292</v>
      </c>
      <c r="E168" s="63">
        <v>45657</v>
      </c>
      <c r="F168" s="61">
        <v>889</v>
      </c>
      <c r="G168" s="61">
        <v>2984</v>
      </c>
      <c r="H168" s="61">
        <v>0</v>
      </c>
      <c r="I168" s="61">
        <f t="shared" si="4"/>
        <v>3873</v>
      </c>
      <c r="J168" s="61">
        <v>9626</v>
      </c>
      <c r="K168" s="69">
        <f t="shared" si="5"/>
        <v>0.40234780801994596</v>
      </c>
      <c r="M168" s="65"/>
      <c r="N168" s="61"/>
    </row>
    <row r="169" spans="1:14">
      <c r="A169" s="34" t="s">
        <v>196</v>
      </c>
      <c r="B169" s="41">
        <v>6007496</v>
      </c>
      <c r="C169" s="41">
        <v>145438</v>
      </c>
      <c r="D169" s="63">
        <v>45292</v>
      </c>
      <c r="E169" s="63">
        <v>45657</v>
      </c>
      <c r="F169" s="61">
        <v>2546</v>
      </c>
      <c r="G169" s="61">
        <v>10555</v>
      </c>
      <c r="H169" s="61">
        <v>4541.88</v>
      </c>
      <c r="I169" s="61">
        <f t="shared" si="4"/>
        <v>17642.88</v>
      </c>
      <c r="J169" s="61">
        <v>20756</v>
      </c>
      <c r="K169" s="69">
        <f t="shared" si="5"/>
        <v>0.85001349007515903</v>
      </c>
      <c r="M169" s="65"/>
      <c r="N169" s="61"/>
    </row>
    <row r="170" spans="1:14">
      <c r="A170" s="34" t="s">
        <v>197</v>
      </c>
      <c r="B170" s="41">
        <v>6001952</v>
      </c>
      <c r="C170" s="41">
        <v>145183</v>
      </c>
      <c r="D170" s="63">
        <v>45292</v>
      </c>
      <c r="E170" s="63">
        <v>45657</v>
      </c>
      <c r="F170" s="61">
        <v>6550</v>
      </c>
      <c r="G170" s="61">
        <v>5089</v>
      </c>
      <c r="H170" s="61">
        <v>2771.16</v>
      </c>
      <c r="I170" s="61">
        <f t="shared" si="4"/>
        <v>14410.16</v>
      </c>
      <c r="J170" s="61">
        <v>26419</v>
      </c>
      <c r="K170" s="69">
        <f t="shared" si="5"/>
        <v>0.54544683750331202</v>
      </c>
      <c r="M170" s="65"/>
      <c r="N170" s="61"/>
    </row>
    <row r="171" spans="1:14">
      <c r="A171" s="52" t="s">
        <v>198</v>
      </c>
      <c r="B171" s="53">
        <v>6002026</v>
      </c>
      <c r="C171" s="53">
        <v>146164</v>
      </c>
      <c r="D171" s="70">
        <v>45292</v>
      </c>
      <c r="E171" s="70">
        <v>45657</v>
      </c>
      <c r="F171" s="71">
        <v>2095</v>
      </c>
      <c r="G171" s="71">
        <v>13928</v>
      </c>
      <c r="H171" s="71">
        <v>1243</v>
      </c>
      <c r="I171" s="71">
        <f t="shared" si="4"/>
        <v>17266</v>
      </c>
      <c r="J171" s="71">
        <v>18308</v>
      </c>
      <c r="K171" s="72">
        <f t="shared" si="5"/>
        <v>0.94308499016823244</v>
      </c>
      <c r="M171" s="65"/>
      <c r="N171" s="61"/>
    </row>
    <row r="172" spans="1:14">
      <c r="A172" s="42" t="s">
        <v>199</v>
      </c>
      <c r="B172" s="43">
        <v>6016711</v>
      </c>
      <c r="C172" s="43">
        <v>146154</v>
      </c>
      <c r="D172" s="66">
        <v>45292</v>
      </c>
      <c r="E172" s="66">
        <v>45657</v>
      </c>
      <c r="F172" s="67">
        <v>356</v>
      </c>
      <c r="G172" s="67">
        <v>0</v>
      </c>
      <c r="H172" s="67">
        <v>89.04</v>
      </c>
      <c r="I172" s="67">
        <f t="shared" si="4"/>
        <v>445.04</v>
      </c>
      <c r="J172" s="67">
        <v>18258</v>
      </c>
      <c r="K172" s="68">
        <f t="shared" si="5"/>
        <v>2.4375068463139447E-2</v>
      </c>
      <c r="M172" s="65"/>
      <c r="N172" s="61"/>
    </row>
    <row r="173" spans="1:14">
      <c r="A173" s="34" t="s">
        <v>200</v>
      </c>
      <c r="B173" s="41">
        <v>6002075</v>
      </c>
      <c r="C173" s="41">
        <v>145730</v>
      </c>
      <c r="D173" s="63">
        <v>45292</v>
      </c>
      <c r="E173" s="63">
        <v>45657</v>
      </c>
      <c r="F173" s="61">
        <v>6117</v>
      </c>
      <c r="G173" s="61">
        <v>33168</v>
      </c>
      <c r="H173" s="61">
        <v>6795.6</v>
      </c>
      <c r="I173" s="61">
        <f t="shared" si="4"/>
        <v>46080.6</v>
      </c>
      <c r="J173" s="61">
        <v>50403</v>
      </c>
      <c r="K173" s="69">
        <f t="shared" si="5"/>
        <v>0.91424319980953517</v>
      </c>
      <c r="M173" s="65"/>
      <c r="N173" s="61"/>
    </row>
    <row r="174" spans="1:14">
      <c r="A174" s="34" t="s">
        <v>201</v>
      </c>
      <c r="B174" s="41">
        <v>6003420</v>
      </c>
      <c r="C174" s="41">
        <v>145239</v>
      </c>
      <c r="D174" s="63">
        <v>45292</v>
      </c>
      <c r="E174" s="63">
        <v>45657</v>
      </c>
      <c r="F174" s="61">
        <v>2697</v>
      </c>
      <c r="G174" s="61">
        <v>6494</v>
      </c>
      <c r="H174" s="61">
        <v>1836.24</v>
      </c>
      <c r="I174" s="61">
        <f t="shared" si="4"/>
        <v>11027.24</v>
      </c>
      <c r="J174" s="61">
        <v>16798</v>
      </c>
      <c r="K174" s="69">
        <f t="shared" si="5"/>
        <v>0.6564614835099416</v>
      </c>
      <c r="M174" s="65"/>
      <c r="N174" s="61"/>
    </row>
    <row r="175" spans="1:14">
      <c r="A175" s="34" t="s">
        <v>202</v>
      </c>
      <c r="B175" s="41">
        <v>6015200</v>
      </c>
      <c r="C175" s="41">
        <v>145993</v>
      </c>
      <c r="D175" s="63">
        <v>45292</v>
      </c>
      <c r="E175" s="63">
        <v>45657</v>
      </c>
      <c r="F175" s="61">
        <v>2360</v>
      </c>
      <c r="G175" s="61">
        <v>7523</v>
      </c>
      <c r="H175" s="61">
        <v>2325</v>
      </c>
      <c r="I175" s="61">
        <f t="shared" si="4"/>
        <v>12208</v>
      </c>
      <c r="J175" s="61">
        <v>25509</v>
      </c>
      <c r="K175" s="69">
        <f t="shared" si="5"/>
        <v>0.47857618879611119</v>
      </c>
      <c r="M175" s="65"/>
      <c r="N175" s="61"/>
    </row>
    <row r="176" spans="1:14">
      <c r="A176" s="52" t="s">
        <v>203</v>
      </c>
      <c r="B176" s="53">
        <v>6002141</v>
      </c>
      <c r="C176" s="53">
        <v>145708</v>
      </c>
      <c r="D176" s="70">
        <v>45292</v>
      </c>
      <c r="E176" s="70">
        <v>45657</v>
      </c>
      <c r="F176" s="71">
        <v>5256</v>
      </c>
      <c r="G176" s="71">
        <v>6068</v>
      </c>
      <c r="H176" s="71">
        <v>2803.08</v>
      </c>
      <c r="I176" s="71">
        <f t="shared" si="4"/>
        <v>14127.08</v>
      </c>
      <c r="J176" s="71">
        <v>30918</v>
      </c>
      <c r="K176" s="72">
        <f t="shared" si="5"/>
        <v>0.45692088750889448</v>
      </c>
      <c r="M176" s="65"/>
      <c r="N176" s="61"/>
    </row>
    <row r="177" spans="1:14">
      <c r="A177" s="42" t="s">
        <v>204</v>
      </c>
      <c r="B177" s="43">
        <v>6002190</v>
      </c>
      <c r="C177" s="43">
        <v>145798</v>
      </c>
      <c r="D177" s="66">
        <v>45292</v>
      </c>
      <c r="E177" s="66">
        <v>45657</v>
      </c>
      <c r="F177" s="67">
        <v>5968</v>
      </c>
      <c r="G177" s="67">
        <v>38745</v>
      </c>
      <c r="H177" s="67">
        <v>5019</v>
      </c>
      <c r="I177" s="67">
        <f t="shared" si="4"/>
        <v>49732</v>
      </c>
      <c r="J177" s="67">
        <v>55098</v>
      </c>
      <c r="K177" s="68">
        <f t="shared" si="5"/>
        <v>0.90260989509601075</v>
      </c>
      <c r="M177" s="65"/>
      <c r="N177" s="61"/>
    </row>
    <row r="178" spans="1:14">
      <c r="A178" s="34" t="s">
        <v>205</v>
      </c>
      <c r="B178" s="41">
        <v>6005631</v>
      </c>
      <c r="C178" s="41">
        <v>146080</v>
      </c>
      <c r="D178" s="63">
        <v>45292</v>
      </c>
      <c r="E178" s="63">
        <v>45657</v>
      </c>
      <c r="F178" s="61">
        <v>1009</v>
      </c>
      <c r="G178" s="61">
        <v>10047</v>
      </c>
      <c r="H178" s="61">
        <v>2316.7199999999998</v>
      </c>
      <c r="I178" s="61">
        <f t="shared" si="4"/>
        <v>13372.72</v>
      </c>
      <c r="J178" s="61">
        <v>15970</v>
      </c>
      <c r="K178" s="69">
        <f t="shared" si="5"/>
        <v>0.83736505948653717</v>
      </c>
      <c r="M178" s="65"/>
      <c r="N178" s="61"/>
    </row>
    <row r="179" spans="1:14">
      <c r="A179" s="34" t="s">
        <v>206</v>
      </c>
      <c r="B179" s="41">
        <v>6011753</v>
      </c>
      <c r="C179" s="41">
        <v>145606</v>
      </c>
      <c r="D179" s="63">
        <v>45292</v>
      </c>
      <c r="E179" s="63">
        <v>45657</v>
      </c>
      <c r="F179" s="61">
        <v>564</v>
      </c>
      <c r="G179" s="61">
        <v>1319</v>
      </c>
      <c r="H179" s="61">
        <v>637.55999999999995</v>
      </c>
      <c r="I179" s="61">
        <f t="shared" si="4"/>
        <v>2520.56</v>
      </c>
      <c r="J179" s="61">
        <v>20351</v>
      </c>
      <c r="K179" s="69">
        <f t="shared" si="5"/>
        <v>0.12385435605129969</v>
      </c>
      <c r="M179" s="65"/>
      <c r="N179" s="61"/>
    </row>
    <row r="180" spans="1:14">
      <c r="A180" s="34" t="s">
        <v>207</v>
      </c>
      <c r="B180" s="41">
        <v>6002273</v>
      </c>
      <c r="C180" s="41" t="s">
        <v>208</v>
      </c>
      <c r="D180" s="63">
        <v>45292</v>
      </c>
      <c r="E180" s="63">
        <v>45657</v>
      </c>
      <c r="F180" s="61">
        <v>3322</v>
      </c>
      <c r="G180" s="61">
        <v>24687</v>
      </c>
      <c r="H180" s="61">
        <v>8489</v>
      </c>
      <c r="I180" s="61">
        <f t="shared" si="4"/>
        <v>36498</v>
      </c>
      <c r="J180" s="61">
        <v>38224</v>
      </c>
      <c r="K180" s="69">
        <f t="shared" si="5"/>
        <v>0.95484512348262873</v>
      </c>
      <c r="M180" s="65"/>
      <c r="N180" s="61"/>
    </row>
    <row r="181" spans="1:14">
      <c r="A181" s="52" t="s">
        <v>209</v>
      </c>
      <c r="B181" s="53">
        <v>6010136</v>
      </c>
      <c r="C181" s="53">
        <v>145222</v>
      </c>
      <c r="D181" s="70">
        <v>45292</v>
      </c>
      <c r="E181" s="70">
        <v>45657</v>
      </c>
      <c r="F181" s="71">
        <v>3152</v>
      </c>
      <c r="G181" s="71">
        <v>18717</v>
      </c>
      <c r="H181" s="71">
        <v>1244</v>
      </c>
      <c r="I181" s="71">
        <f t="shared" si="4"/>
        <v>23113</v>
      </c>
      <c r="J181" s="71">
        <v>27169</v>
      </c>
      <c r="K181" s="72">
        <f t="shared" si="5"/>
        <v>0.8507122087673451</v>
      </c>
      <c r="M181" s="65"/>
      <c r="N181" s="61"/>
    </row>
    <row r="182" spans="1:14">
      <c r="A182" s="42" t="s">
        <v>210</v>
      </c>
      <c r="B182" s="43">
        <v>6002299</v>
      </c>
      <c r="C182" s="43">
        <v>145257</v>
      </c>
      <c r="D182" s="66">
        <v>45292</v>
      </c>
      <c r="E182" s="66">
        <v>45657</v>
      </c>
      <c r="F182" s="67">
        <v>4980</v>
      </c>
      <c r="G182" s="67">
        <v>7283</v>
      </c>
      <c r="H182" s="67">
        <v>8074</v>
      </c>
      <c r="I182" s="67">
        <f t="shared" si="4"/>
        <v>20337</v>
      </c>
      <c r="J182" s="67">
        <v>29323</v>
      </c>
      <c r="K182" s="68">
        <f t="shared" si="5"/>
        <v>0.69355113733246943</v>
      </c>
      <c r="M182" s="65"/>
      <c r="N182" s="61"/>
    </row>
    <row r="183" spans="1:14">
      <c r="A183" s="34" t="s">
        <v>211</v>
      </c>
      <c r="B183" s="41">
        <v>6002307</v>
      </c>
      <c r="C183" s="41">
        <v>146113</v>
      </c>
      <c r="D183" s="63">
        <v>45292</v>
      </c>
      <c r="E183" s="63">
        <v>45657</v>
      </c>
      <c r="F183" s="61">
        <v>1293</v>
      </c>
      <c r="G183" s="61">
        <v>4143</v>
      </c>
      <c r="H183" s="61">
        <v>1050.8399999999999</v>
      </c>
      <c r="I183" s="61">
        <f t="shared" si="4"/>
        <v>6486.84</v>
      </c>
      <c r="J183" s="61">
        <v>13507</v>
      </c>
      <c r="K183" s="69">
        <f t="shared" si="5"/>
        <v>0.48025764418449696</v>
      </c>
      <c r="M183" s="65"/>
      <c r="N183" s="61"/>
    </row>
    <row r="184" spans="1:14">
      <c r="A184" s="34" t="s">
        <v>212</v>
      </c>
      <c r="B184" s="41">
        <v>6003081</v>
      </c>
      <c r="C184" s="41" t="s">
        <v>213</v>
      </c>
      <c r="D184" s="63">
        <v>45292</v>
      </c>
      <c r="E184" s="63">
        <v>45657</v>
      </c>
      <c r="F184" s="61">
        <v>1387</v>
      </c>
      <c r="G184" s="61">
        <v>7536</v>
      </c>
      <c r="H184" s="61">
        <v>1711.92</v>
      </c>
      <c r="I184" s="61">
        <f t="shared" si="4"/>
        <v>10634.92</v>
      </c>
      <c r="J184" s="61">
        <v>11785</v>
      </c>
      <c r="K184" s="69">
        <f t="shared" si="5"/>
        <v>0.90241154009333902</v>
      </c>
      <c r="M184" s="65"/>
      <c r="N184" s="61"/>
    </row>
    <row r="185" spans="1:14">
      <c r="A185" s="34" t="s">
        <v>214</v>
      </c>
      <c r="B185" s="41">
        <v>6005276</v>
      </c>
      <c r="C185" s="41">
        <v>145906</v>
      </c>
      <c r="D185" s="63">
        <v>45292</v>
      </c>
      <c r="E185" s="63">
        <v>45657</v>
      </c>
      <c r="F185" s="61">
        <v>4443</v>
      </c>
      <c r="G185" s="61">
        <v>6856</v>
      </c>
      <c r="H185" s="61">
        <v>7229</v>
      </c>
      <c r="I185" s="61">
        <f t="shared" si="4"/>
        <v>18528</v>
      </c>
      <c r="J185" s="61">
        <v>28963</v>
      </c>
      <c r="K185" s="69">
        <f t="shared" si="5"/>
        <v>0.63971273694023412</v>
      </c>
      <c r="M185" s="65"/>
      <c r="N185" s="61"/>
    </row>
    <row r="186" spans="1:14">
      <c r="A186" s="52" t="s">
        <v>215</v>
      </c>
      <c r="B186" s="53">
        <v>6002521</v>
      </c>
      <c r="C186" s="53">
        <v>145122</v>
      </c>
      <c r="D186" s="70">
        <v>45292</v>
      </c>
      <c r="E186" s="70">
        <v>45657</v>
      </c>
      <c r="F186" s="71">
        <v>3351</v>
      </c>
      <c r="G186" s="71">
        <v>8401</v>
      </c>
      <c r="H186" s="71">
        <v>1006</v>
      </c>
      <c r="I186" s="71">
        <f t="shared" si="4"/>
        <v>12758</v>
      </c>
      <c r="J186" s="71">
        <v>27905</v>
      </c>
      <c r="K186" s="72">
        <f t="shared" si="5"/>
        <v>0.45719405124529655</v>
      </c>
      <c r="M186" s="65"/>
      <c r="N186" s="61"/>
    </row>
    <row r="187" spans="1:14">
      <c r="A187" s="42" t="s">
        <v>216</v>
      </c>
      <c r="B187" s="43">
        <v>6002539</v>
      </c>
      <c r="C187" s="43">
        <v>145247</v>
      </c>
      <c r="D187" s="66">
        <v>45292</v>
      </c>
      <c r="E187" s="66">
        <v>45657</v>
      </c>
      <c r="F187" s="67">
        <v>3237</v>
      </c>
      <c r="G187" s="67">
        <v>13059</v>
      </c>
      <c r="H187" s="67">
        <v>238</v>
      </c>
      <c r="I187" s="67">
        <f t="shared" si="4"/>
        <v>16534</v>
      </c>
      <c r="J187" s="67">
        <v>22898</v>
      </c>
      <c r="K187" s="68">
        <f t="shared" si="5"/>
        <v>0.7220717966634641</v>
      </c>
      <c r="M187" s="65"/>
      <c r="N187" s="61"/>
    </row>
    <row r="188" spans="1:14">
      <c r="A188" s="34" t="s">
        <v>217</v>
      </c>
      <c r="B188" s="41">
        <v>6014666</v>
      </c>
      <c r="C188" s="41">
        <v>145980</v>
      </c>
      <c r="D188" s="63">
        <v>45292</v>
      </c>
      <c r="E188" s="63">
        <v>45657</v>
      </c>
      <c r="F188" s="61">
        <v>6518</v>
      </c>
      <c r="G188" s="61">
        <v>9607</v>
      </c>
      <c r="H188" s="61">
        <v>1751.4</v>
      </c>
      <c r="I188" s="61">
        <f t="shared" si="4"/>
        <v>17876.400000000001</v>
      </c>
      <c r="J188" s="61">
        <v>29883</v>
      </c>
      <c r="K188" s="69">
        <f t="shared" si="5"/>
        <v>0.59821303082019883</v>
      </c>
      <c r="M188" s="65"/>
      <c r="N188" s="61"/>
    </row>
    <row r="189" spans="1:14">
      <c r="A189" s="34" t="s">
        <v>218</v>
      </c>
      <c r="B189" s="41">
        <v>6002943</v>
      </c>
      <c r="C189" s="41">
        <v>145008</v>
      </c>
      <c r="D189" s="63">
        <v>45292</v>
      </c>
      <c r="E189" s="63">
        <v>45657</v>
      </c>
      <c r="F189" s="61">
        <v>2440</v>
      </c>
      <c r="G189" s="61">
        <v>7785</v>
      </c>
      <c r="H189" s="61">
        <v>408.24</v>
      </c>
      <c r="I189" s="61">
        <f t="shared" si="4"/>
        <v>10633.24</v>
      </c>
      <c r="J189" s="61">
        <v>20294</v>
      </c>
      <c r="K189" s="69">
        <f t="shared" si="5"/>
        <v>0.52395979107125257</v>
      </c>
      <c r="M189" s="65"/>
      <c r="N189" s="61"/>
    </row>
    <row r="190" spans="1:14">
      <c r="A190" s="34" t="s">
        <v>219</v>
      </c>
      <c r="B190" s="41">
        <v>6003222</v>
      </c>
      <c r="C190" s="41">
        <v>146069</v>
      </c>
      <c r="D190" s="63">
        <v>45292</v>
      </c>
      <c r="E190" s="63">
        <v>45657</v>
      </c>
      <c r="F190" s="61">
        <v>0</v>
      </c>
      <c r="G190" s="61">
        <v>0</v>
      </c>
      <c r="H190" s="61">
        <v>91.56</v>
      </c>
      <c r="I190" s="61">
        <f t="shared" si="4"/>
        <v>91.56</v>
      </c>
      <c r="J190" s="61">
        <v>11416</v>
      </c>
      <c r="K190" s="69">
        <f t="shared" si="5"/>
        <v>8.0203223545900499E-3</v>
      </c>
      <c r="M190" s="65"/>
      <c r="N190" s="61"/>
    </row>
    <row r="191" spans="1:14">
      <c r="A191" s="52" t="s">
        <v>220</v>
      </c>
      <c r="B191" s="53">
        <v>6007025</v>
      </c>
      <c r="C191" s="53">
        <v>145851</v>
      </c>
      <c r="D191" s="70">
        <v>45292</v>
      </c>
      <c r="E191" s="70">
        <v>45657</v>
      </c>
      <c r="F191" s="71">
        <v>2460</v>
      </c>
      <c r="G191" s="71">
        <v>8228</v>
      </c>
      <c r="H191" s="71">
        <v>1153.32</v>
      </c>
      <c r="I191" s="71">
        <f t="shared" si="4"/>
        <v>11841.32</v>
      </c>
      <c r="J191" s="71">
        <v>18514</v>
      </c>
      <c r="K191" s="72">
        <f t="shared" si="5"/>
        <v>0.63958733931079181</v>
      </c>
      <c r="M191" s="65"/>
      <c r="N191" s="61"/>
    </row>
    <row r="192" spans="1:14">
      <c r="A192" s="42" t="s">
        <v>221</v>
      </c>
      <c r="B192" s="43">
        <v>6009237</v>
      </c>
      <c r="C192" s="43">
        <v>146039</v>
      </c>
      <c r="D192" s="66">
        <v>45292</v>
      </c>
      <c r="E192" s="66">
        <v>45657</v>
      </c>
      <c r="F192" s="67">
        <v>2223</v>
      </c>
      <c r="G192" s="67">
        <v>6819</v>
      </c>
      <c r="H192" s="67">
        <v>1123.08</v>
      </c>
      <c r="I192" s="67">
        <f t="shared" si="4"/>
        <v>10165.08</v>
      </c>
      <c r="J192" s="67">
        <v>14525</v>
      </c>
      <c r="K192" s="68">
        <f t="shared" si="5"/>
        <v>0.69983339070567985</v>
      </c>
      <c r="M192" s="65"/>
      <c r="N192" s="61"/>
    </row>
    <row r="193" spans="1:14">
      <c r="A193" s="34" t="s">
        <v>222</v>
      </c>
      <c r="B193" s="41">
        <v>6002679</v>
      </c>
      <c r="C193" s="41">
        <v>145384</v>
      </c>
      <c r="D193" s="63">
        <v>45292</v>
      </c>
      <c r="E193" s="63">
        <v>45657</v>
      </c>
      <c r="F193" s="61">
        <v>1559</v>
      </c>
      <c r="G193" s="61">
        <v>5194</v>
      </c>
      <c r="H193" s="61">
        <v>434.28</v>
      </c>
      <c r="I193" s="61">
        <f t="shared" si="4"/>
        <v>7187.28</v>
      </c>
      <c r="J193" s="61">
        <v>20289</v>
      </c>
      <c r="K193" s="69">
        <f t="shared" si="5"/>
        <v>0.35424515747449353</v>
      </c>
      <c r="M193" s="65"/>
      <c r="N193" s="61"/>
    </row>
    <row r="194" spans="1:14">
      <c r="A194" s="34" t="s">
        <v>223</v>
      </c>
      <c r="B194" s="41">
        <v>6002729</v>
      </c>
      <c r="C194" s="41">
        <v>145555</v>
      </c>
      <c r="D194" s="63">
        <v>45292</v>
      </c>
      <c r="E194" s="63">
        <v>45657</v>
      </c>
      <c r="F194" s="61">
        <v>5186</v>
      </c>
      <c r="G194" s="61">
        <v>11080</v>
      </c>
      <c r="H194" s="61">
        <v>6616</v>
      </c>
      <c r="I194" s="61">
        <f t="shared" si="4"/>
        <v>22882</v>
      </c>
      <c r="J194" s="61">
        <v>32151</v>
      </c>
      <c r="K194" s="69">
        <f t="shared" si="5"/>
        <v>0.7117041460607757</v>
      </c>
      <c r="M194" s="65"/>
      <c r="N194" s="61"/>
    </row>
    <row r="195" spans="1:14">
      <c r="A195" s="34" t="s">
        <v>224</v>
      </c>
      <c r="B195" s="41">
        <v>6009559</v>
      </c>
      <c r="C195" s="41">
        <v>145514</v>
      </c>
      <c r="D195" s="63">
        <v>45292</v>
      </c>
      <c r="E195" s="63">
        <v>45657</v>
      </c>
      <c r="F195" s="61">
        <v>3034</v>
      </c>
      <c r="G195" s="61">
        <v>7128</v>
      </c>
      <c r="H195" s="61">
        <v>1235.6400000000001</v>
      </c>
      <c r="I195" s="61">
        <f t="shared" si="4"/>
        <v>11397.64</v>
      </c>
      <c r="J195" s="61">
        <v>13375</v>
      </c>
      <c r="K195" s="69">
        <f t="shared" si="5"/>
        <v>0.85215999999999992</v>
      </c>
      <c r="M195" s="65"/>
      <c r="N195" s="61"/>
    </row>
    <row r="196" spans="1:14">
      <c r="A196" s="52" t="s">
        <v>225</v>
      </c>
      <c r="B196" s="53">
        <v>6002745</v>
      </c>
      <c r="C196" s="53">
        <v>146097</v>
      </c>
      <c r="D196" s="70">
        <v>45292</v>
      </c>
      <c r="E196" s="70">
        <v>45657</v>
      </c>
      <c r="F196" s="71">
        <v>5575</v>
      </c>
      <c r="G196" s="71">
        <v>22244</v>
      </c>
      <c r="H196" s="71">
        <v>2961</v>
      </c>
      <c r="I196" s="71">
        <f t="shared" si="4"/>
        <v>30780</v>
      </c>
      <c r="J196" s="71">
        <v>36986</v>
      </c>
      <c r="K196" s="72">
        <f t="shared" si="5"/>
        <v>0.83220678094414102</v>
      </c>
      <c r="M196" s="65"/>
      <c r="N196" s="61"/>
    </row>
    <row r="197" spans="1:14">
      <c r="A197" s="42" t="s">
        <v>226</v>
      </c>
      <c r="B197" s="43">
        <v>6003248</v>
      </c>
      <c r="C197" s="43">
        <v>145890</v>
      </c>
      <c r="D197" s="66">
        <v>45292</v>
      </c>
      <c r="E197" s="66">
        <v>45657</v>
      </c>
      <c r="F197" s="67">
        <v>1104</v>
      </c>
      <c r="G197" s="67">
        <v>8470</v>
      </c>
      <c r="H197" s="67">
        <v>1248.24</v>
      </c>
      <c r="I197" s="67">
        <f t="shared" si="4"/>
        <v>10822.24</v>
      </c>
      <c r="J197" s="67">
        <v>20740</v>
      </c>
      <c r="K197" s="68">
        <f t="shared" si="5"/>
        <v>0.52180520732883318</v>
      </c>
      <c r="M197" s="65"/>
      <c r="N197" s="61"/>
    </row>
    <row r="198" spans="1:14">
      <c r="A198" s="34" t="s">
        <v>227</v>
      </c>
      <c r="B198" s="41">
        <v>6003594</v>
      </c>
      <c r="C198" s="41">
        <v>145484</v>
      </c>
      <c r="D198" s="63">
        <v>45292</v>
      </c>
      <c r="E198" s="63">
        <v>45657</v>
      </c>
      <c r="F198" s="61">
        <v>9654</v>
      </c>
      <c r="G198" s="61">
        <v>40051</v>
      </c>
      <c r="H198" s="61">
        <v>1816</v>
      </c>
      <c r="I198" s="61">
        <f t="shared" si="4"/>
        <v>51521</v>
      </c>
      <c r="J198" s="61">
        <v>59585</v>
      </c>
      <c r="K198" s="69">
        <f t="shared" si="5"/>
        <v>0.8646639254846018</v>
      </c>
      <c r="M198" s="65"/>
      <c r="N198" s="61"/>
    </row>
    <row r="199" spans="1:14">
      <c r="A199" s="34" t="s">
        <v>228</v>
      </c>
      <c r="B199" s="41">
        <v>6002851</v>
      </c>
      <c r="C199" s="41">
        <v>145415</v>
      </c>
      <c r="D199" s="63">
        <v>45292</v>
      </c>
      <c r="E199" s="63">
        <v>45657</v>
      </c>
      <c r="F199" s="61">
        <v>4349</v>
      </c>
      <c r="G199" s="61">
        <v>17773</v>
      </c>
      <c r="H199" s="61">
        <v>997.08</v>
      </c>
      <c r="I199" s="61">
        <f t="shared" si="4"/>
        <v>23119.08</v>
      </c>
      <c r="J199" s="61">
        <v>28546</v>
      </c>
      <c r="K199" s="69">
        <f t="shared" si="5"/>
        <v>0.80988860085476078</v>
      </c>
      <c r="M199" s="65"/>
      <c r="N199" s="61"/>
    </row>
    <row r="200" spans="1:14">
      <c r="A200" s="34" t="s">
        <v>229</v>
      </c>
      <c r="B200" s="41">
        <v>6006191</v>
      </c>
      <c r="C200" s="41">
        <v>145662</v>
      </c>
      <c r="D200" s="63">
        <v>45292</v>
      </c>
      <c r="E200" s="63">
        <v>45657</v>
      </c>
      <c r="F200" s="61">
        <v>12495</v>
      </c>
      <c r="G200" s="61">
        <v>32913</v>
      </c>
      <c r="H200" s="61">
        <v>1063.44</v>
      </c>
      <c r="I200" s="61">
        <f t="shared" si="4"/>
        <v>46471.44</v>
      </c>
      <c r="J200" s="61">
        <v>54171</v>
      </c>
      <c r="K200" s="69">
        <f t="shared" si="5"/>
        <v>0.85786564767126328</v>
      </c>
      <c r="M200" s="65"/>
      <c r="N200" s="61"/>
    </row>
    <row r="201" spans="1:14">
      <c r="A201" s="52" t="s">
        <v>230</v>
      </c>
      <c r="B201" s="53">
        <v>6003214</v>
      </c>
      <c r="C201" s="53">
        <v>145630</v>
      </c>
      <c r="D201" s="70">
        <v>45292</v>
      </c>
      <c r="E201" s="70">
        <v>45657</v>
      </c>
      <c r="F201" s="71">
        <v>6621</v>
      </c>
      <c r="G201" s="71">
        <v>24359</v>
      </c>
      <c r="H201" s="71">
        <v>3982.44</v>
      </c>
      <c r="I201" s="71">
        <f t="shared" si="4"/>
        <v>34962.44</v>
      </c>
      <c r="J201" s="71">
        <v>48037</v>
      </c>
      <c r="K201" s="72">
        <f t="shared" si="5"/>
        <v>0.72782313633241047</v>
      </c>
      <c r="M201" s="65"/>
      <c r="N201" s="61"/>
    </row>
    <row r="202" spans="1:14">
      <c r="A202" s="42" t="s">
        <v>231</v>
      </c>
      <c r="B202" s="43">
        <v>6003586</v>
      </c>
      <c r="C202" s="43">
        <v>145171</v>
      </c>
      <c r="D202" s="66">
        <v>45292</v>
      </c>
      <c r="E202" s="66">
        <v>45657</v>
      </c>
      <c r="F202" s="67">
        <v>7727</v>
      </c>
      <c r="G202" s="67">
        <v>55501</v>
      </c>
      <c r="H202" s="67">
        <v>942.48</v>
      </c>
      <c r="I202" s="67">
        <f t="shared" si="4"/>
        <v>64170.48</v>
      </c>
      <c r="J202" s="67">
        <v>73771</v>
      </c>
      <c r="K202" s="68">
        <f t="shared" si="5"/>
        <v>0.86986051429423494</v>
      </c>
      <c r="M202" s="65"/>
      <c r="N202" s="61"/>
    </row>
    <row r="203" spans="1:14">
      <c r="A203" s="34" t="s">
        <v>232</v>
      </c>
      <c r="B203" s="41">
        <v>6001119</v>
      </c>
      <c r="C203" s="41">
        <v>145304</v>
      </c>
      <c r="D203" s="63">
        <v>45292</v>
      </c>
      <c r="E203" s="63">
        <v>45657</v>
      </c>
      <c r="F203" s="61">
        <v>9064</v>
      </c>
      <c r="G203" s="61">
        <v>27400</v>
      </c>
      <c r="H203" s="61">
        <v>1750.56</v>
      </c>
      <c r="I203" s="61">
        <f t="shared" ref="I203:I266" si="6">SUM(F203:H203)</f>
        <v>38214.559999999998</v>
      </c>
      <c r="J203" s="61">
        <v>54369</v>
      </c>
      <c r="K203" s="69">
        <f t="shared" ref="K203:K266" si="7">I203/J203</f>
        <v>0.70287406426456245</v>
      </c>
      <c r="M203" s="65"/>
      <c r="N203" s="61"/>
    </row>
    <row r="204" spans="1:14">
      <c r="A204" s="34" t="s">
        <v>233</v>
      </c>
      <c r="B204" s="41">
        <v>6006647</v>
      </c>
      <c r="C204" s="41">
        <v>145669</v>
      </c>
      <c r="D204" s="63">
        <v>45292</v>
      </c>
      <c r="E204" s="63">
        <v>45657</v>
      </c>
      <c r="F204" s="61">
        <v>6681</v>
      </c>
      <c r="G204" s="61">
        <v>49412</v>
      </c>
      <c r="H204" s="61">
        <v>2119.3200000000002</v>
      </c>
      <c r="I204" s="61">
        <f t="shared" si="6"/>
        <v>58212.32</v>
      </c>
      <c r="J204" s="61">
        <v>64919</v>
      </c>
      <c r="K204" s="69">
        <f t="shared" si="7"/>
        <v>0.89669156949429285</v>
      </c>
      <c r="M204" s="65"/>
      <c r="N204" s="61"/>
    </row>
    <row r="205" spans="1:14">
      <c r="A205" s="34" t="s">
        <v>234</v>
      </c>
      <c r="B205" s="41">
        <v>6008833</v>
      </c>
      <c r="C205" s="41">
        <v>146176</v>
      </c>
      <c r="D205" s="63">
        <v>45292</v>
      </c>
      <c r="E205" s="63">
        <v>45657</v>
      </c>
      <c r="F205" s="61">
        <v>5244</v>
      </c>
      <c r="G205" s="61">
        <v>4815</v>
      </c>
      <c r="H205" s="61">
        <v>2909.76</v>
      </c>
      <c r="I205" s="61">
        <f t="shared" si="6"/>
        <v>12968.76</v>
      </c>
      <c r="J205" s="61">
        <v>18588</v>
      </c>
      <c r="K205" s="69">
        <f t="shared" si="7"/>
        <v>0.69769528728211749</v>
      </c>
      <c r="M205" s="65"/>
      <c r="N205" s="61"/>
    </row>
    <row r="206" spans="1:14">
      <c r="A206" s="52" t="s">
        <v>235</v>
      </c>
      <c r="B206" s="53">
        <v>6002828</v>
      </c>
      <c r="C206" s="53">
        <v>145111</v>
      </c>
      <c r="D206" s="70">
        <v>45292</v>
      </c>
      <c r="E206" s="70">
        <v>45657</v>
      </c>
      <c r="F206" s="71">
        <v>1964</v>
      </c>
      <c r="G206" s="71">
        <v>2994</v>
      </c>
      <c r="H206" s="71">
        <v>1108.8</v>
      </c>
      <c r="I206" s="71">
        <f t="shared" si="6"/>
        <v>6066.8</v>
      </c>
      <c r="J206" s="71">
        <v>12106</v>
      </c>
      <c r="K206" s="72">
        <f t="shared" si="7"/>
        <v>0.50113993061291928</v>
      </c>
      <c r="M206" s="65"/>
      <c r="N206" s="61"/>
    </row>
    <row r="207" spans="1:14">
      <c r="A207" s="42" t="s">
        <v>236</v>
      </c>
      <c r="B207" s="43">
        <v>6005961</v>
      </c>
      <c r="C207" s="43">
        <v>145858</v>
      </c>
      <c r="D207" s="66">
        <v>45292</v>
      </c>
      <c r="E207" s="66">
        <v>45657</v>
      </c>
      <c r="F207" s="67">
        <v>2127</v>
      </c>
      <c r="G207" s="67">
        <v>15813</v>
      </c>
      <c r="H207" s="67">
        <v>139.44</v>
      </c>
      <c r="I207" s="67">
        <f t="shared" si="6"/>
        <v>18079.439999999999</v>
      </c>
      <c r="J207" s="67">
        <v>25638</v>
      </c>
      <c r="K207" s="68">
        <f t="shared" si="7"/>
        <v>0.70518137140182535</v>
      </c>
      <c r="M207" s="65"/>
      <c r="N207" s="61"/>
    </row>
    <row r="208" spans="1:14">
      <c r="A208" s="34" t="s">
        <v>237</v>
      </c>
      <c r="B208" s="41">
        <v>6002844</v>
      </c>
      <c r="C208" s="41">
        <v>145663</v>
      </c>
      <c r="D208" s="63">
        <v>45292</v>
      </c>
      <c r="E208" s="63">
        <v>45657</v>
      </c>
      <c r="F208" s="61">
        <v>2652</v>
      </c>
      <c r="G208" s="61">
        <v>10615</v>
      </c>
      <c r="H208" s="61">
        <v>1485.96</v>
      </c>
      <c r="I208" s="61">
        <f t="shared" si="6"/>
        <v>14752.96</v>
      </c>
      <c r="J208" s="61">
        <v>17856</v>
      </c>
      <c r="K208" s="69">
        <f t="shared" si="7"/>
        <v>0.82621863799283146</v>
      </c>
      <c r="M208" s="65"/>
      <c r="N208" s="61"/>
    </row>
    <row r="209" spans="1:14">
      <c r="A209" s="34" t="s">
        <v>238</v>
      </c>
      <c r="B209" s="41">
        <v>6004667</v>
      </c>
      <c r="C209" s="41">
        <v>145828</v>
      </c>
      <c r="D209" s="63">
        <v>45292</v>
      </c>
      <c r="E209" s="63">
        <v>45657</v>
      </c>
      <c r="F209" s="61">
        <v>4738</v>
      </c>
      <c r="G209" s="61">
        <v>25083</v>
      </c>
      <c r="H209" s="61">
        <v>3298</v>
      </c>
      <c r="I209" s="61">
        <f t="shared" si="6"/>
        <v>33119</v>
      </c>
      <c r="J209" s="61">
        <v>37508</v>
      </c>
      <c r="K209" s="69">
        <f t="shared" si="7"/>
        <v>0.88298496320784903</v>
      </c>
      <c r="M209" s="65"/>
      <c r="N209" s="61"/>
    </row>
    <row r="210" spans="1:14">
      <c r="A210" s="52" t="s">
        <v>239</v>
      </c>
      <c r="B210" s="53">
        <v>6002901</v>
      </c>
      <c r="C210" s="53">
        <v>146095</v>
      </c>
      <c r="D210" s="70">
        <v>45292</v>
      </c>
      <c r="E210" s="70">
        <v>45657</v>
      </c>
      <c r="F210" s="71">
        <v>1410</v>
      </c>
      <c r="G210" s="71">
        <v>525</v>
      </c>
      <c r="H210" s="71">
        <v>1540.56</v>
      </c>
      <c r="I210" s="71">
        <f t="shared" si="6"/>
        <v>3475.56</v>
      </c>
      <c r="J210" s="71">
        <v>11185</v>
      </c>
      <c r="K210" s="72">
        <f t="shared" si="7"/>
        <v>0.31073401877514528</v>
      </c>
      <c r="M210" s="65"/>
      <c r="N210" s="61"/>
    </row>
    <row r="211" spans="1:14">
      <c r="A211" s="42" t="s">
        <v>240</v>
      </c>
      <c r="B211" s="43">
        <v>6002133</v>
      </c>
      <c r="C211" s="43">
        <v>145628</v>
      </c>
      <c r="D211" s="66">
        <v>45292</v>
      </c>
      <c r="E211" s="66">
        <v>45657</v>
      </c>
      <c r="F211" s="67">
        <v>2650</v>
      </c>
      <c r="G211" s="67">
        <v>5313</v>
      </c>
      <c r="H211" s="67">
        <v>1269.24</v>
      </c>
      <c r="I211" s="67">
        <f t="shared" si="6"/>
        <v>9232.24</v>
      </c>
      <c r="J211" s="67">
        <v>15824</v>
      </c>
      <c r="K211" s="68">
        <f t="shared" si="7"/>
        <v>0.58343276036400404</v>
      </c>
      <c r="M211" s="65"/>
      <c r="N211" s="61"/>
    </row>
    <row r="212" spans="1:14">
      <c r="A212" s="34" t="s">
        <v>241</v>
      </c>
      <c r="B212" s="41">
        <v>6002950</v>
      </c>
      <c r="C212" s="41">
        <v>145422</v>
      </c>
      <c r="D212" s="63">
        <v>45292</v>
      </c>
      <c r="E212" s="63">
        <v>45657</v>
      </c>
      <c r="F212" s="61">
        <v>5965</v>
      </c>
      <c r="G212" s="61">
        <v>13413</v>
      </c>
      <c r="H212" s="61">
        <v>6808.2</v>
      </c>
      <c r="I212" s="61">
        <f t="shared" si="6"/>
        <v>26186.2</v>
      </c>
      <c r="J212" s="61">
        <v>35759</v>
      </c>
      <c r="K212" s="69">
        <f t="shared" si="7"/>
        <v>0.73229676445090752</v>
      </c>
      <c r="M212" s="65"/>
      <c r="N212" s="61"/>
    </row>
    <row r="213" spans="1:14">
      <c r="A213" s="34" t="s">
        <v>242</v>
      </c>
      <c r="B213" s="41">
        <v>6002976</v>
      </c>
      <c r="C213" s="41">
        <v>145917</v>
      </c>
      <c r="D213" s="63">
        <v>45292</v>
      </c>
      <c r="E213" s="63">
        <v>45657</v>
      </c>
      <c r="F213" s="61">
        <v>397</v>
      </c>
      <c r="G213" s="61">
        <v>195</v>
      </c>
      <c r="H213" s="61">
        <v>466</v>
      </c>
      <c r="I213" s="61">
        <f t="shared" si="6"/>
        <v>1058</v>
      </c>
      <c r="J213" s="61">
        <v>13575</v>
      </c>
      <c r="K213" s="69">
        <f t="shared" si="7"/>
        <v>7.7937384898710868E-2</v>
      </c>
      <c r="M213" s="65"/>
      <c r="N213" s="61"/>
    </row>
    <row r="214" spans="1:14">
      <c r="A214" s="34" t="s">
        <v>243</v>
      </c>
      <c r="B214" s="41">
        <v>6002984</v>
      </c>
      <c r="C214" s="41">
        <v>145702</v>
      </c>
      <c r="D214" s="63">
        <v>45292</v>
      </c>
      <c r="E214" s="63">
        <v>45657</v>
      </c>
      <c r="F214" s="61">
        <v>2235</v>
      </c>
      <c r="G214" s="61">
        <v>6037</v>
      </c>
      <c r="H214" s="61">
        <v>4119</v>
      </c>
      <c r="I214" s="61">
        <f t="shared" si="6"/>
        <v>12391</v>
      </c>
      <c r="J214" s="61">
        <v>21825</v>
      </c>
      <c r="K214" s="69">
        <f t="shared" si="7"/>
        <v>0.5677434135166094</v>
      </c>
      <c r="M214" s="65"/>
      <c r="N214" s="61"/>
    </row>
    <row r="215" spans="1:14">
      <c r="A215" s="52" t="s">
        <v>244</v>
      </c>
      <c r="B215" s="53">
        <v>6003024</v>
      </c>
      <c r="C215" s="53" t="s">
        <v>245</v>
      </c>
      <c r="D215" s="70">
        <v>45292</v>
      </c>
      <c r="E215" s="70">
        <v>45657</v>
      </c>
      <c r="F215" s="71">
        <v>2796</v>
      </c>
      <c r="G215" s="71">
        <v>2619</v>
      </c>
      <c r="H215" s="71">
        <v>2693.88</v>
      </c>
      <c r="I215" s="71">
        <f t="shared" si="6"/>
        <v>8108.88</v>
      </c>
      <c r="J215" s="71">
        <v>25776</v>
      </c>
      <c r="K215" s="72">
        <f t="shared" si="7"/>
        <v>0.31459031657355679</v>
      </c>
      <c r="M215" s="65"/>
      <c r="N215" s="61"/>
    </row>
    <row r="216" spans="1:14">
      <c r="A216" s="42" t="s">
        <v>246</v>
      </c>
      <c r="B216" s="43">
        <v>6001051</v>
      </c>
      <c r="C216" s="43">
        <v>145867</v>
      </c>
      <c r="D216" s="66">
        <v>45292</v>
      </c>
      <c r="E216" s="66">
        <v>45657</v>
      </c>
      <c r="F216" s="67">
        <v>15080</v>
      </c>
      <c r="G216" s="67">
        <v>23352</v>
      </c>
      <c r="H216" s="67">
        <v>4547.76</v>
      </c>
      <c r="I216" s="67">
        <f t="shared" si="6"/>
        <v>42979.76</v>
      </c>
      <c r="J216" s="67">
        <v>57778</v>
      </c>
      <c r="K216" s="68">
        <f t="shared" si="7"/>
        <v>0.74387760047076745</v>
      </c>
      <c r="M216" s="65"/>
      <c r="N216" s="61"/>
    </row>
    <row r="217" spans="1:14">
      <c r="A217" s="34" t="s">
        <v>247</v>
      </c>
      <c r="B217" s="41">
        <v>6003040</v>
      </c>
      <c r="C217" s="41">
        <v>145794</v>
      </c>
      <c r="D217" s="63">
        <v>45292</v>
      </c>
      <c r="E217" s="63">
        <v>45657</v>
      </c>
      <c r="F217" s="61">
        <v>202</v>
      </c>
      <c r="G217" s="61">
        <v>710</v>
      </c>
      <c r="H217" s="61">
        <v>1537.2</v>
      </c>
      <c r="I217" s="61">
        <f t="shared" si="6"/>
        <v>2449.1999999999998</v>
      </c>
      <c r="J217" s="61">
        <v>17636</v>
      </c>
      <c r="K217" s="69">
        <f t="shared" si="7"/>
        <v>0.13887502835110002</v>
      </c>
      <c r="M217" s="65"/>
      <c r="N217" s="61"/>
    </row>
    <row r="218" spans="1:14">
      <c r="A218" s="34" t="s">
        <v>248</v>
      </c>
      <c r="B218" s="41">
        <v>6003099</v>
      </c>
      <c r="C218" s="41">
        <v>146032</v>
      </c>
      <c r="D218" s="63">
        <v>45292</v>
      </c>
      <c r="E218" s="63">
        <v>45657</v>
      </c>
      <c r="F218" s="61">
        <v>2664</v>
      </c>
      <c r="G218" s="61">
        <v>6749</v>
      </c>
      <c r="H218" s="61">
        <v>299.04000000000002</v>
      </c>
      <c r="I218" s="61">
        <f t="shared" si="6"/>
        <v>9712.0400000000009</v>
      </c>
      <c r="J218" s="61">
        <v>18195</v>
      </c>
      <c r="K218" s="69">
        <f t="shared" si="7"/>
        <v>0.53377521297059638</v>
      </c>
      <c r="M218" s="65"/>
      <c r="N218" s="61"/>
    </row>
    <row r="219" spans="1:14">
      <c r="A219" s="34" t="s">
        <v>249</v>
      </c>
      <c r="B219" s="41">
        <v>6004824</v>
      </c>
      <c r="C219" s="41">
        <v>146104</v>
      </c>
      <c r="D219" s="63">
        <v>45292</v>
      </c>
      <c r="E219" s="63">
        <v>45657</v>
      </c>
      <c r="F219" s="61">
        <v>4386</v>
      </c>
      <c r="G219" s="61">
        <v>4742</v>
      </c>
      <c r="H219" s="61">
        <v>878.64</v>
      </c>
      <c r="I219" s="61">
        <f t="shared" si="6"/>
        <v>10006.64</v>
      </c>
      <c r="J219" s="61">
        <v>16390</v>
      </c>
      <c r="K219" s="69">
        <f t="shared" si="7"/>
        <v>0.61053325198291641</v>
      </c>
      <c r="M219" s="65"/>
      <c r="N219" s="61"/>
    </row>
    <row r="220" spans="1:14">
      <c r="A220" s="52" t="s">
        <v>250</v>
      </c>
      <c r="B220" s="53">
        <v>6003115</v>
      </c>
      <c r="C220" s="53">
        <v>145404</v>
      </c>
      <c r="D220" s="70">
        <v>45292</v>
      </c>
      <c r="E220" s="70">
        <v>45657</v>
      </c>
      <c r="F220" s="71">
        <v>3271</v>
      </c>
      <c r="G220" s="71">
        <v>5424</v>
      </c>
      <c r="H220" s="71">
        <v>3580.08</v>
      </c>
      <c r="I220" s="71">
        <f t="shared" si="6"/>
        <v>12275.08</v>
      </c>
      <c r="J220" s="71">
        <v>27244</v>
      </c>
      <c r="K220" s="72">
        <f t="shared" si="7"/>
        <v>0.45056085743649976</v>
      </c>
      <c r="M220" s="65"/>
      <c r="N220" s="61"/>
    </row>
    <row r="221" spans="1:14">
      <c r="A221" s="42" t="s">
        <v>251</v>
      </c>
      <c r="B221" s="43">
        <v>6003123</v>
      </c>
      <c r="C221" s="43">
        <v>145499</v>
      </c>
      <c r="D221" s="66">
        <v>45292</v>
      </c>
      <c r="E221" s="66">
        <v>45657</v>
      </c>
      <c r="F221" s="67">
        <v>773</v>
      </c>
      <c r="G221" s="67">
        <v>1704</v>
      </c>
      <c r="H221" s="67">
        <v>1434.72</v>
      </c>
      <c r="I221" s="67">
        <f t="shared" si="6"/>
        <v>3911.7200000000003</v>
      </c>
      <c r="J221" s="67">
        <v>11357</v>
      </c>
      <c r="K221" s="68">
        <f t="shared" si="7"/>
        <v>0.34443250858501367</v>
      </c>
      <c r="M221" s="65"/>
      <c r="N221" s="61"/>
    </row>
    <row r="222" spans="1:14">
      <c r="A222" s="34" t="s">
        <v>252</v>
      </c>
      <c r="B222" s="41">
        <v>6001614</v>
      </c>
      <c r="C222" s="41">
        <v>145791</v>
      </c>
      <c r="D222" s="63">
        <v>45292</v>
      </c>
      <c r="E222" s="63">
        <v>45657</v>
      </c>
      <c r="F222" s="61">
        <v>2150</v>
      </c>
      <c r="G222" s="61">
        <v>12760</v>
      </c>
      <c r="H222" s="61">
        <v>168</v>
      </c>
      <c r="I222" s="61">
        <f t="shared" si="6"/>
        <v>15078</v>
      </c>
      <c r="J222" s="61">
        <v>21762</v>
      </c>
      <c r="K222" s="69">
        <f t="shared" si="7"/>
        <v>0.69285911221395091</v>
      </c>
      <c r="M222" s="65"/>
      <c r="N222" s="61"/>
    </row>
    <row r="223" spans="1:14">
      <c r="A223" s="34" t="s">
        <v>253</v>
      </c>
      <c r="B223" s="41">
        <v>6000939</v>
      </c>
      <c r="C223" s="41">
        <v>145842</v>
      </c>
      <c r="D223" s="63">
        <v>45292</v>
      </c>
      <c r="E223" s="63">
        <v>45657</v>
      </c>
      <c r="F223" s="61">
        <v>1435</v>
      </c>
      <c r="G223" s="61">
        <v>6280</v>
      </c>
      <c r="H223" s="61">
        <v>285</v>
      </c>
      <c r="I223" s="61">
        <f t="shared" si="6"/>
        <v>8000</v>
      </c>
      <c r="J223" s="61">
        <v>10787</v>
      </c>
      <c r="K223" s="69">
        <f t="shared" si="7"/>
        <v>0.74163344766848982</v>
      </c>
      <c r="M223" s="65"/>
      <c r="N223" s="61"/>
    </row>
    <row r="224" spans="1:14">
      <c r="A224" s="34" t="s">
        <v>254</v>
      </c>
      <c r="B224" s="41">
        <v>6003172</v>
      </c>
      <c r="C224" s="41">
        <v>145624</v>
      </c>
      <c r="D224" s="63">
        <v>45292</v>
      </c>
      <c r="E224" s="63">
        <v>45657</v>
      </c>
      <c r="F224" s="61">
        <v>3171</v>
      </c>
      <c r="G224" s="61">
        <v>8190</v>
      </c>
      <c r="H224" s="61">
        <v>1186.92</v>
      </c>
      <c r="I224" s="61">
        <f t="shared" si="6"/>
        <v>12547.92</v>
      </c>
      <c r="J224" s="61">
        <v>18619</v>
      </c>
      <c r="K224" s="69">
        <f t="shared" si="7"/>
        <v>0.67393093076964394</v>
      </c>
      <c r="M224" s="65"/>
      <c r="N224" s="61"/>
    </row>
    <row r="225" spans="1:14">
      <c r="A225" s="52" t="s">
        <v>255</v>
      </c>
      <c r="B225" s="53">
        <v>6003156</v>
      </c>
      <c r="C225" s="53">
        <v>145692</v>
      </c>
      <c r="D225" s="70">
        <v>45292</v>
      </c>
      <c r="E225" s="70">
        <v>45657</v>
      </c>
      <c r="F225" s="71">
        <v>2534</v>
      </c>
      <c r="G225" s="71">
        <v>3768</v>
      </c>
      <c r="H225" s="71">
        <v>1585.92</v>
      </c>
      <c r="I225" s="71">
        <f t="shared" si="6"/>
        <v>7887.92</v>
      </c>
      <c r="J225" s="71">
        <v>12203</v>
      </c>
      <c r="K225" s="72">
        <f t="shared" si="7"/>
        <v>0.64639187085143002</v>
      </c>
      <c r="M225" s="65"/>
      <c r="N225" s="61"/>
    </row>
    <row r="226" spans="1:14">
      <c r="A226" s="42" t="s">
        <v>256</v>
      </c>
      <c r="B226" s="43">
        <v>6003180</v>
      </c>
      <c r="C226" s="43">
        <v>146127</v>
      </c>
      <c r="D226" s="66">
        <v>45292</v>
      </c>
      <c r="E226" s="66">
        <v>45657</v>
      </c>
      <c r="F226" s="67">
        <v>1737</v>
      </c>
      <c r="G226" s="67">
        <v>1326</v>
      </c>
      <c r="H226" s="67">
        <v>2427.6</v>
      </c>
      <c r="I226" s="67">
        <f t="shared" si="6"/>
        <v>5490.6</v>
      </c>
      <c r="J226" s="67">
        <v>10655</v>
      </c>
      <c r="K226" s="68">
        <f t="shared" si="7"/>
        <v>0.51530736743312999</v>
      </c>
      <c r="M226" s="65"/>
      <c r="N226" s="61"/>
    </row>
    <row r="227" spans="1:14">
      <c r="A227" s="34" t="s">
        <v>257</v>
      </c>
      <c r="B227" s="41">
        <v>6003198</v>
      </c>
      <c r="C227" s="41">
        <v>145266</v>
      </c>
      <c r="D227" s="63">
        <v>45292</v>
      </c>
      <c r="E227" s="63">
        <v>45657</v>
      </c>
      <c r="F227" s="61">
        <v>2273</v>
      </c>
      <c r="G227" s="61">
        <v>9302</v>
      </c>
      <c r="H227" s="61">
        <v>4399.08</v>
      </c>
      <c r="I227" s="61">
        <f t="shared" si="6"/>
        <v>15974.08</v>
      </c>
      <c r="J227" s="61">
        <v>23667</v>
      </c>
      <c r="K227" s="69">
        <f t="shared" si="7"/>
        <v>0.67495162039971268</v>
      </c>
      <c r="M227" s="65"/>
      <c r="N227" s="61"/>
    </row>
    <row r="228" spans="1:14">
      <c r="A228" s="34" t="s">
        <v>258</v>
      </c>
      <c r="B228" s="41">
        <v>6001135</v>
      </c>
      <c r="C228" s="41">
        <v>145937</v>
      </c>
      <c r="D228" s="63">
        <v>45292</v>
      </c>
      <c r="E228" s="63">
        <v>45657</v>
      </c>
      <c r="F228" s="61">
        <v>4939</v>
      </c>
      <c r="G228" s="61">
        <v>39649</v>
      </c>
      <c r="H228" s="61">
        <v>10579</v>
      </c>
      <c r="I228" s="61">
        <f t="shared" si="6"/>
        <v>55167</v>
      </c>
      <c r="J228" s="61">
        <v>60536</v>
      </c>
      <c r="K228" s="69">
        <f t="shared" si="7"/>
        <v>0.91130897317298798</v>
      </c>
      <c r="M228" s="65"/>
      <c r="N228" s="61"/>
    </row>
    <row r="229" spans="1:14">
      <c r="A229" s="34" t="s">
        <v>259</v>
      </c>
      <c r="B229" s="41">
        <v>6000483</v>
      </c>
      <c r="C229" s="41">
        <v>145752</v>
      </c>
      <c r="D229" s="63">
        <v>45292</v>
      </c>
      <c r="E229" s="63">
        <v>45657</v>
      </c>
      <c r="F229" s="61">
        <v>7781</v>
      </c>
      <c r="G229" s="61">
        <v>23651</v>
      </c>
      <c r="H229" s="61">
        <v>7990</v>
      </c>
      <c r="I229" s="61">
        <f t="shared" si="6"/>
        <v>39422</v>
      </c>
      <c r="J229" s="61">
        <v>46148</v>
      </c>
      <c r="K229" s="69">
        <f t="shared" si="7"/>
        <v>0.85425153852821356</v>
      </c>
      <c r="M229" s="65"/>
      <c r="N229" s="61"/>
    </row>
    <row r="230" spans="1:14">
      <c r="A230" s="52" t="s">
        <v>260</v>
      </c>
      <c r="B230" s="53">
        <v>6000137</v>
      </c>
      <c r="C230" s="53">
        <v>146167</v>
      </c>
      <c r="D230" s="70">
        <v>45292</v>
      </c>
      <c r="E230" s="70">
        <v>45657</v>
      </c>
      <c r="F230" s="71">
        <v>2080</v>
      </c>
      <c r="G230" s="71">
        <v>9269</v>
      </c>
      <c r="H230" s="71">
        <v>726</v>
      </c>
      <c r="I230" s="71">
        <f t="shared" si="6"/>
        <v>12075</v>
      </c>
      <c r="J230" s="71">
        <v>13182</v>
      </c>
      <c r="K230" s="72">
        <f t="shared" si="7"/>
        <v>0.91602184797451069</v>
      </c>
      <c r="M230" s="65"/>
      <c r="N230" s="61"/>
    </row>
    <row r="231" spans="1:14">
      <c r="A231" s="42" t="s">
        <v>261</v>
      </c>
      <c r="B231" s="43">
        <v>6014237</v>
      </c>
      <c r="C231" s="43">
        <v>145821</v>
      </c>
      <c r="D231" s="66">
        <v>45292</v>
      </c>
      <c r="E231" s="66">
        <v>45657</v>
      </c>
      <c r="F231" s="67">
        <v>7843</v>
      </c>
      <c r="G231" s="67">
        <v>12608</v>
      </c>
      <c r="H231" s="67">
        <v>4142.04</v>
      </c>
      <c r="I231" s="67">
        <f t="shared" si="6"/>
        <v>24593.040000000001</v>
      </c>
      <c r="J231" s="67">
        <v>43236</v>
      </c>
      <c r="K231" s="68">
        <f t="shared" si="7"/>
        <v>0.56880932556203168</v>
      </c>
      <c r="M231" s="65"/>
      <c r="N231" s="61"/>
    </row>
    <row r="232" spans="1:14">
      <c r="A232" s="34" t="s">
        <v>262</v>
      </c>
      <c r="B232" s="41">
        <v>6012413</v>
      </c>
      <c r="C232" s="41">
        <v>146029</v>
      </c>
      <c r="D232" s="63">
        <v>45292</v>
      </c>
      <c r="E232" s="63">
        <v>45657</v>
      </c>
      <c r="F232" s="61">
        <v>3969</v>
      </c>
      <c r="G232" s="61">
        <v>2247</v>
      </c>
      <c r="H232" s="61">
        <v>2645</v>
      </c>
      <c r="I232" s="61">
        <f t="shared" si="6"/>
        <v>8861</v>
      </c>
      <c r="J232" s="61">
        <v>35662</v>
      </c>
      <c r="K232" s="69">
        <f t="shared" si="7"/>
        <v>0.24847176266053503</v>
      </c>
      <c r="M232" s="65"/>
      <c r="N232" s="61"/>
    </row>
    <row r="233" spans="1:14">
      <c r="A233" s="34" t="s">
        <v>263</v>
      </c>
      <c r="B233" s="41">
        <v>6003297</v>
      </c>
      <c r="C233" s="41" t="s">
        <v>264</v>
      </c>
      <c r="D233" s="63">
        <v>45292</v>
      </c>
      <c r="E233" s="63">
        <v>45657</v>
      </c>
      <c r="F233" s="61">
        <v>3442</v>
      </c>
      <c r="G233" s="61">
        <v>22831</v>
      </c>
      <c r="H233" s="61">
        <v>10736</v>
      </c>
      <c r="I233" s="61">
        <f t="shared" si="6"/>
        <v>37009</v>
      </c>
      <c r="J233" s="61">
        <v>37453</v>
      </c>
      <c r="K233" s="69">
        <f t="shared" si="7"/>
        <v>0.9881451419111954</v>
      </c>
      <c r="M233" s="65"/>
      <c r="N233" s="61"/>
    </row>
    <row r="234" spans="1:14">
      <c r="A234" s="52" t="s">
        <v>265</v>
      </c>
      <c r="B234" s="53">
        <v>6003305</v>
      </c>
      <c r="C234" s="53">
        <v>145200</v>
      </c>
      <c r="D234" s="70">
        <v>45292</v>
      </c>
      <c r="E234" s="70">
        <v>45657</v>
      </c>
      <c r="F234" s="71">
        <v>3035</v>
      </c>
      <c r="G234" s="71">
        <v>8827</v>
      </c>
      <c r="H234" s="71">
        <v>1476.72</v>
      </c>
      <c r="I234" s="71">
        <f t="shared" si="6"/>
        <v>13338.72</v>
      </c>
      <c r="J234" s="71">
        <v>24747</v>
      </c>
      <c r="K234" s="72">
        <f t="shared" si="7"/>
        <v>0.5390035155776457</v>
      </c>
      <c r="M234" s="65"/>
      <c r="N234" s="61"/>
    </row>
    <row r="235" spans="1:14">
      <c r="A235" s="42" t="s">
        <v>266</v>
      </c>
      <c r="B235" s="43">
        <v>6003321</v>
      </c>
      <c r="C235" s="43">
        <v>145515</v>
      </c>
      <c r="D235" s="66">
        <v>45292</v>
      </c>
      <c r="E235" s="66">
        <v>45657</v>
      </c>
      <c r="F235" s="67">
        <v>2637</v>
      </c>
      <c r="G235" s="67">
        <v>9549</v>
      </c>
      <c r="H235" s="67">
        <v>365.4</v>
      </c>
      <c r="I235" s="67">
        <f t="shared" si="6"/>
        <v>12551.4</v>
      </c>
      <c r="J235" s="67">
        <v>35760</v>
      </c>
      <c r="K235" s="68">
        <f t="shared" si="7"/>
        <v>0.35098993288590602</v>
      </c>
      <c r="M235" s="65"/>
      <c r="N235" s="61"/>
    </row>
    <row r="236" spans="1:14">
      <c r="A236" s="34" t="s">
        <v>267</v>
      </c>
      <c r="B236" s="41">
        <v>6003388</v>
      </c>
      <c r="C236" s="41">
        <v>146099</v>
      </c>
      <c r="D236" s="63">
        <v>45292</v>
      </c>
      <c r="E236" s="63">
        <v>45657</v>
      </c>
      <c r="F236" s="61">
        <v>3072</v>
      </c>
      <c r="G236" s="61">
        <v>3904</v>
      </c>
      <c r="H236" s="61">
        <v>1839.6</v>
      </c>
      <c r="I236" s="61">
        <f t="shared" si="6"/>
        <v>8815.6</v>
      </c>
      <c r="J236" s="61">
        <v>27943</v>
      </c>
      <c r="K236" s="69">
        <f t="shared" si="7"/>
        <v>0.31548509465698027</v>
      </c>
      <c r="M236" s="65"/>
      <c r="N236" s="61"/>
    </row>
    <row r="237" spans="1:14">
      <c r="A237" s="34" t="s">
        <v>268</v>
      </c>
      <c r="B237" s="41">
        <v>6015895</v>
      </c>
      <c r="C237" s="41">
        <v>146043</v>
      </c>
      <c r="D237" s="63">
        <v>45292</v>
      </c>
      <c r="E237" s="63">
        <v>45657</v>
      </c>
      <c r="F237" s="61">
        <v>2680</v>
      </c>
      <c r="G237" s="61">
        <v>8122</v>
      </c>
      <c r="H237" s="61">
        <v>204.12</v>
      </c>
      <c r="I237" s="61">
        <f t="shared" si="6"/>
        <v>11006.12</v>
      </c>
      <c r="J237" s="61">
        <v>22093</v>
      </c>
      <c r="K237" s="69">
        <f t="shared" si="7"/>
        <v>0.49817227176028611</v>
      </c>
      <c r="M237" s="65"/>
      <c r="N237" s="61"/>
    </row>
    <row r="238" spans="1:14">
      <c r="A238" s="34" t="s">
        <v>269</v>
      </c>
      <c r="B238" s="41">
        <v>6003404</v>
      </c>
      <c r="C238" s="41">
        <v>145341</v>
      </c>
      <c r="D238" s="63">
        <v>45292</v>
      </c>
      <c r="E238" s="63">
        <v>45657</v>
      </c>
      <c r="F238" s="61">
        <v>4015</v>
      </c>
      <c r="G238" s="61">
        <v>4932</v>
      </c>
      <c r="H238" s="61">
        <v>1490.16</v>
      </c>
      <c r="I238" s="61">
        <f t="shared" si="6"/>
        <v>10437.16</v>
      </c>
      <c r="J238" s="61">
        <v>49179</v>
      </c>
      <c r="K238" s="69">
        <f t="shared" si="7"/>
        <v>0.21222798348888752</v>
      </c>
      <c r="M238" s="65"/>
      <c r="N238" s="61"/>
    </row>
    <row r="239" spans="1:14">
      <c r="A239" s="52" t="s">
        <v>270</v>
      </c>
      <c r="B239" s="53">
        <v>6003438</v>
      </c>
      <c r="C239" s="53">
        <v>146140</v>
      </c>
      <c r="D239" s="70">
        <v>45292</v>
      </c>
      <c r="E239" s="70">
        <v>45657</v>
      </c>
      <c r="F239" s="71">
        <v>2444</v>
      </c>
      <c r="G239" s="71">
        <v>5619</v>
      </c>
      <c r="H239" s="71">
        <v>668.64</v>
      </c>
      <c r="I239" s="71">
        <f t="shared" si="6"/>
        <v>8731.64</v>
      </c>
      <c r="J239" s="71">
        <v>16105</v>
      </c>
      <c r="K239" s="72">
        <f t="shared" si="7"/>
        <v>0.5421695125737348</v>
      </c>
      <c r="M239" s="65"/>
      <c r="N239" s="61"/>
    </row>
    <row r="240" spans="1:14">
      <c r="A240" s="42" t="s">
        <v>271</v>
      </c>
      <c r="B240" s="43">
        <v>6007975</v>
      </c>
      <c r="C240" s="43">
        <v>146054</v>
      </c>
      <c r="D240" s="66">
        <v>45292</v>
      </c>
      <c r="E240" s="66">
        <v>45657</v>
      </c>
      <c r="F240" s="67">
        <v>2094</v>
      </c>
      <c r="G240" s="67">
        <v>8824</v>
      </c>
      <c r="H240" s="67">
        <v>92.4</v>
      </c>
      <c r="I240" s="67">
        <f t="shared" si="6"/>
        <v>11010.4</v>
      </c>
      <c r="J240" s="67">
        <v>13712</v>
      </c>
      <c r="K240" s="68">
        <f t="shared" si="7"/>
        <v>0.80297549591598594</v>
      </c>
      <c r="M240" s="65"/>
      <c r="N240" s="61"/>
    </row>
    <row r="241" spans="1:14">
      <c r="A241" s="34" t="s">
        <v>272</v>
      </c>
      <c r="B241" s="41">
        <v>6000467</v>
      </c>
      <c r="C241" s="41">
        <v>145781</v>
      </c>
      <c r="D241" s="63">
        <v>45292</v>
      </c>
      <c r="E241" s="63">
        <v>45657</v>
      </c>
      <c r="F241" s="61">
        <v>7159</v>
      </c>
      <c r="G241" s="61">
        <v>17362</v>
      </c>
      <c r="H241" s="61">
        <v>4967</v>
      </c>
      <c r="I241" s="61">
        <f t="shared" si="6"/>
        <v>29488</v>
      </c>
      <c r="J241" s="61">
        <v>40784</v>
      </c>
      <c r="K241" s="69">
        <f t="shared" si="7"/>
        <v>0.72302863868183598</v>
      </c>
      <c r="M241" s="65"/>
      <c r="N241" s="61"/>
    </row>
    <row r="242" spans="1:14">
      <c r="A242" s="34" t="s">
        <v>273</v>
      </c>
      <c r="B242" s="41">
        <v>6008270</v>
      </c>
      <c r="C242" s="41">
        <v>145419</v>
      </c>
      <c r="D242" s="63">
        <v>45292</v>
      </c>
      <c r="E242" s="63">
        <v>45657</v>
      </c>
      <c r="F242" s="61">
        <v>9698</v>
      </c>
      <c r="G242" s="61">
        <v>35141</v>
      </c>
      <c r="H242" s="61">
        <v>3048.36</v>
      </c>
      <c r="I242" s="61">
        <f t="shared" si="6"/>
        <v>47887.360000000001</v>
      </c>
      <c r="J242" s="61">
        <v>55206</v>
      </c>
      <c r="K242" s="69">
        <f t="shared" si="7"/>
        <v>0.86743035177335803</v>
      </c>
      <c r="M242" s="65"/>
      <c r="N242" s="61"/>
    </row>
    <row r="243" spans="1:14">
      <c r="A243" s="52" t="s">
        <v>274</v>
      </c>
      <c r="B243" s="53">
        <v>6005490</v>
      </c>
      <c r="C243" s="53">
        <v>145719</v>
      </c>
      <c r="D243" s="70">
        <v>45292</v>
      </c>
      <c r="E243" s="70">
        <v>45657</v>
      </c>
      <c r="F243" s="71">
        <v>5026</v>
      </c>
      <c r="G243" s="71">
        <v>11996</v>
      </c>
      <c r="H243" s="71">
        <v>3144.96</v>
      </c>
      <c r="I243" s="71">
        <f t="shared" si="6"/>
        <v>20166.96</v>
      </c>
      <c r="J243" s="71">
        <v>26135</v>
      </c>
      <c r="K243" s="72">
        <f t="shared" si="7"/>
        <v>0.77164568586187099</v>
      </c>
      <c r="M243" s="65"/>
      <c r="N243" s="61"/>
    </row>
    <row r="244" spans="1:14">
      <c r="A244" s="42" t="s">
        <v>275</v>
      </c>
      <c r="B244" s="43">
        <v>6005938</v>
      </c>
      <c r="C244" s="43">
        <v>145965</v>
      </c>
      <c r="D244" s="66">
        <v>45292</v>
      </c>
      <c r="E244" s="66">
        <v>45657</v>
      </c>
      <c r="F244" s="67">
        <v>5668</v>
      </c>
      <c r="G244" s="67">
        <v>8125</v>
      </c>
      <c r="H244" s="67">
        <v>5044.2</v>
      </c>
      <c r="I244" s="67">
        <f t="shared" si="6"/>
        <v>18837.2</v>
      </c>
      <c r="J244" s="67">
        <v>32252</v>
      </c>
      <c r="K244" s="68">
        <f t="shared" si="7"/>
        <v>0.58406300384472287</v>
      </c>
      <c r="M244" s="65"/>
      <c r="N244" s="61"/>
    </row>
    <row r="245" spans="1:14">
      <c r="A245" s="34" t="s">
        <v>276</v>
      </c>
      <c r="B245" s="41">
        <v>6006282</v>
      </c>
      <c r="C245" s="41">
        <v>146003</v>
      </c>
      <c r="D245" s="63">
        <v>45292</v>
      </c>
      <c r="E245" s="63">
        <v>45657</v>
      </c>
      <c r="F245" s="61">
        <v>4240</v>
      </c>
      <c r="G245" s="61">
        <v>22181</v>
      </c>
      <c r="H245" s="61">
        <v>3163.44</v>
      </c>
      <c r="I245" s="61">
        <f t="shared" si="6"/>
        <v>29584.44</v>
      </c>
      <c r="J245" s="61">
        <v>36060</v>
      </c>
      <c r="K245" s="69">
        <f t="shared" si="7"/>
        <v>0.820422628951747</v>
      </c>
      <c r="M245" s="65"/>
      <c r="N245" s="61"/>
    </row>
    <row r="246" spans="1:14">
      <c r="A246" s="34" t="s">
        <v>277</v>
      </c>
      <c r="B246" s="41">
        <v>6006514</v>
      </c>
      <c r="C246" s="41">
        <v>145440</v>
      </c>
      <c r="D246" s="63">
        <v>45292</v>
      </c>
      <c r="E246" s="63">
        <v>45657</v>
      </c>
      <c r="F246" s="61">
        <v>5085</v>
      </c>
      <c r="G246" s="61">
        <v>15007</v>
      </c>
      <c r="H246" s="61">
        <v>4435.2</v>
      </c>
      <c r="I246" s="61">
        <f t="shared" si="6"/>
        <v>24527.200000000001</v>
      </c>
      <c r="J246" s="61">
        <v>37673</v>
      </c>
      <c r="K246" s="69">
        <f t="shared" si="7"/>
        <v>0.65105513232288381</v>
      </c>
      <c r="M246" s="65"/>
      <c r="N246" s="61"/>
    </row>
    <row r="247" spans="1:14">
      <c r="A247" s="34" t="s">
        <v>278</v>
      </c>
      <c r="B247" s="41">
        <v>6006837</v>
      </c>
      <c r="C247" s="41">
        <v>145626</v>
      </c>
      <c r="D247" s="63">
        <v>45292</v>
      </c>
      <c r="E247" s="63">
        <v>45657</v>
      </c>
      <c r="F247" s="61">
        <v>6540</v>
      </c>
      <c r="G247" s="61">
        <v>16499</v>
      </c>
      <c r="H247" s="61">
        <v>6573</v>
      </c>
      <c r="I247" s="61">
        <f t="shared" si="6"/>
        <v>29612</v>
      </c>
      <c r="J247" s="61">
        <v>42839</v>
      </c>
      <c r="K247" s="69">
        <f t="shared" si="7"/>
        <v>0.69123929129998363</v>
      </c>
      <c r="M247" s="65"/>
      <c r="N247" s="61"/>
    </row>
    <row r="248" spans="1:14">
      <c r="A248" s="52" t="s">
        <v>279</v>
      </c>
      <c r="B248" s="53">
        <v>6000293</v>
      </c>
      <c r="C248" s="53">
        <v>145039</v>
      </c>
      <c r="D248" s="70">
        <v>45292</v>
      </c>
      <c r="E248" s="70">
        <v>45657</v>
      </c>
      <c r="F248" s="71">
        <v>10416</v>
      </c>
      <c r="G248" s="71">
        <v>12368</v>
      </c>
      <c r="H248" s="71">
        <v>6561.24</v>
      </c>
      <c r="I248" s="71">
        <f t="shared" si="6"/>
        <v>29345.239999999998</v>
      </c>
      <c r="J248" s="71">
        <v>45196</v>
      </c>
      <c r="K248" s="72">
        <f t="shared" si="7"/>
        <v>0.64928843260465519</v>
      </c>
      <c r="M248" s="65"/>
      <c r="N248" s="61"/>
    </row>
    <row r="249" spans="1:14">
      <c r="A249" s="42" t="s">
        <v>280</v>
      </c>
      <c r="B249" s="43">
        <v>6007793</v>
      </c>
      <c r="C249" s="43">
        <v>145237</v>
      </c>
      <c r="D249" s="66">
        <v>45292</v>
      </c>
      <c r="E249" s="66">
        <v>45657</v>
      </c>
      <c r="F249" s="67">
        <v>13196</v>
      </c>
      <c r="G249" s="67">
        <v>29726</v>
      </c>
      <c r="H249" s="67">
        <v>13663.44</v>
      </c>
      <c r="I249" s="67">
        <f t="shared" si="6"/>
        <v>56585.440000000002</v>
      </c>
      <c r="J249" s="67">
        <v>73497</v>
      </c>
      <c r="K249" s="68">
        <f t="shared" si="7"/>
        <v>0.76990135651795311</v>
      </c>
      <c r="M249" s="65"/>
      <c r="N249" s="61"/>
    </row>
    <row r="250" spans="1:14">
      <c r="A250" s="34" t="s">
        <v>281</v>
      </c>
      <c r="B250" s="41">
        <v>6008056</v>
      </c>
      <c r="C250" s="41">
        <v>145524</v>
      </c>
      <c r="D250" s="63">
        <v>45292</v>
      </c>
      <c r="E250" s="63">
        <v>45657</v>
      </c>
      <c r="F250" s="61">
        <v>4982</v>
      </c>
      <c r="G250" s="61">
        <v>5773</v>
      </c>
      <c r="H250" s="61">
        <v>1792.56</v>
      </c>
      <c r="I250" s="61">
        <f t="shared" si="6"/>
        <v>12547.56</v>
      </c>
      <c r="J250" s="61">
        <v>20863</v>
      </c>
      <c r="K250" s="69">
        <f t="shared" si="7"/>
        <v>0.60142644873699846</v>
      </c>
      <c r="M250" s="65"/>
      <c r="N250" s="61"/>
    </row>
    <row r="251" spans="1:14">
      <c r="A251" s="34" t="s">
        <v>282</v>
      </c>
      <c r="B251" s="41">
        <v>6008130</v>
      </c>
      <c r="C251" s="41">
        <v>145950</v>
      </c>
      <c r="D251" s="63">
        <v>45292</v>
      </c>
      <c r="E251" s="63">
        <v>45657</v>
      </c>
      <c r="F251" s="61">
        <v>5401</v>
      </c>
      <c r="G251" s="61">
        <v>11487</v>
      </c>
      <c r="H251" s="61">
        <v>6255.48</v>
      </c>
      <c r="I251" s="61">
        <f t="shared" si="6"/>
        <v>23143.48</v>
      </c>
      <c r="J251" s="61">
        <v>27314</v>
      </c>
      <c r="K251" s="69">
        <f t="shared" si="7"/>
        <v>0.84731200117156036</v>
      </c>
      <c r="M251" s="65"/>
      <c r="N251" s="61"/>
    </row>
    <row r="252" spans="1:14">
      <c r="A252" s="34" t="s">
        <v>283</v>
      </c>
      <c r="B252" s="41">
        <v>6003552</v>
      </c>
      <c r="C252" s="41">
        <v>145979</v>
      </c>
      <c r="D252" s="63">
        <v>45292</v>
      </c>
      <c r="E252" s="63">
        <v>45657</v>
      </c>
      <c r="F252" s="61">
        <v>926</v>
      </c>
      <c r="G252" s="61">
        <v>577</v>
      </c>
      <c r="H252" s="61">
        <v>483</v>
      </c>
      <c r="I252" s="61">
        <f t="shared" si="6"/>
        <v>1986</v>
      </c>
      <c r="J252" s="61">
        <v>6368</v>
      </c>
      <c r="K252" s="69">
        <f t="shared" si="7"/>
        <v>0.31187185929648242</v>
      </c>
      <c r="M252" s="65"/>
      <c r="N252" s="61"/>
    </row>
    <row r="253" spans="1:14">
      <c r="A253" s="52" t="s">
        <v>284</v>
      </c>
      <c r="B253" s="53">
        <v>6003578</v>
      </c>
      <c r="C253" s="53">
        <v>145347</v>
      </c>
      <c r="D253" s="70">
        <v>45292</v>
      </c>
      <c r="E253" s="70">
        <v>45657</v>
      </c>
      <c r="F253" s="71">
        <v>3344</v>
      </c>
      <c r="G253" s="71">
        <v>7951</v>
      </c>
      <c r="H253" s="71">
        <v>5325.6</v>
      </c>
      <c r="I253" s="71">
        <f t="shared" si="6"/>
        <v>16620.599999999999</v>
      </c>
      <c r="J253" s="71">
        <v>20927</v>
      </c>
      <c r="K253" s="72">
        <f t="shared" si="7"/>
        <v>0.79421799589047637</v>
      </c>
      <c r="M253" s="65"/>
      <c r="N253" s="61"/>
    </row>
    <row r="254" spans="1:14">
      <c r="A254" s="42" t="s">
        <v>285</v>
      </c>
      <c r="B254" s="43">
        <v>6003610</v>
      </c>
      <c r="C254" s="43">
        <v>145268</v>
      </c>
      <c r="D254" s="66">
        <v>45292</v>
      </c>
      <c r="E254" s="66">
        <v>45657</v>
      </c>
      <c r="F254" s="67">
        <v>12572</v>
      </c>
      <c r="G254" s="67">
        <v>17396</v>
      </c>
      <c r="H254" s="67">
        <v>14641.2</v>
      </c>
      <c r="I254" s="67">
        <f t="shared" si="6"/>
        <v>44609.2</v>
      </c>
      <c r="J254" s="67">
        <v>87606</v>
      </c>
      <c r="K254" s="68">
        <f t="shared" si="7"/>
        <v>0.50920256603428982</v>
      </c>
      <c r="M254" s="65"/>
      <c r="N254" s="61"/>
    </row>
    <row r="255" spans="1:14">
      <c r="A255" s="34" t="s">
        <v>286</v>
      </c>
      <c r="B255" s="41">
        <v>6003636</v>
      </c>
      <c r="C255" s="41">
        <v>146111</v>
      </c>
      <c r="D255" s="63">
        <v>45292</v>
      </c>
      <c r="E255" s="63">
        <v>45657</v>
      </c>
      <c r="F255" s="61">
        <v>960</v>
      </c>
      <c r="G255" s="61">
        <v>2571</v>
      </c>
      <c r="H255" s="61">
        <v>1138.2</v>
      </c>
      <c r="I255" s="61">
        <f t="shared" si="6"/>
        <v>4669.2</v>
      </c>
      <c r="J255" s="61">
        <v>10899</v>
      </c>
      <c r="K255" s="69">
        <f t="shared" si="7"/>
        <v>0.4284062758051197</v>
      </c>
      <c r="M255" s="65"/>
      <c r="N255" s="61"/>
    </row>
    <row r="256" spans="1:14">
      <c r="A256" s="34" t="s">
        <v>287</v>
      </c>
      <c r="B256" s="41">
        <v>6003685</v>
      </c>
      <c r="C256" s="41">
        <v>145773</v>
      </c>
      <c r="D256" s="63">
        <v>45292</v>
      </c>
      <c r="E256" s="63">
        <v>45657</v>
      </c>
      <c r="F256" s="61">
        <v>4183</v>
      </c>
      <c r="G256" s="61">
        <v>2688</v>
      </c>
      <c r="H256" s="61">
        <v>4719.12</v>
      </c>
      <c r="I256" s="61">
        <f t="shared" si="6"/>
        <v>11590.119999999999</v>
      </c>
      <c r="J256" s="61">
        <v>36670</v>
      </c>
      <c r="K256" s="69">
        <f t="shared" si="7"/>
        <v>0.31606544859558217</v>
      </c>
      <c r="M256" s="65"/>
      <c r="N256" s="61"/>
    </row>
    <row r="257" spans="1:14">
      <c r="A257" s="34" t="s">
        <v>288</v>
      </c>
      <c r="B257" s="41">
        <v>6005573</v>
      </c>
      <c r="C257" s="41">
        <v>145930</v>
      </c>
      <c r="D257" s="63">
        <v>45292</v>
      </c>
      <c r="E257" s="63">
        <v>45657</v>
      </c>
      <c r="F257" s="61">
        <v>6849</v>
      </c>
      <c r="G257" s="61">
        <v>5416</v>
      </c>
      <c r="H257" s="61">
        <v>3155.04</v>
      </c>
      <c r="I257" s="61">
        <f t="shared" si="6"/>
        <v>15420.04</v>
      </c>
      <c r="J257" s="61">
        <v>30941</v>
      </c>
      <c r="K257" s="69">
        <f t="shared" si="7"/>
        <v>0.49836915419669697</v>
      </c>
      <c r="M257" s="65"/>
      <c r="N257" s="61"/>
    </row>
    <row r="258" spans="1:14">
      <c r="A258" s="52" t="s">
        <v>289</v>
      </c>
      <c r="B258" s="53">
        <v>6003727</v>
      </c>
      <c r="C258" s="53">
        <v>145526</v>
      </c>
      <c r="D258" s="70">
        <v>45292</v>
      </c>
      <c r="E258" s="70">
        <v>45657</v>
      </c>
      <c r="F258" s="71">
        <v>27</v>
      </c>
      <c r="G258" s="71">
        <v>332</v>
      </c>
      <c r="H258" s="71">
        <v>70.56</v>
      </c>
      <c r="I258" s="71">
        <f t="shared" si="6"/>
        <v>429.56</v>
      </c>
      <c r="J258" s="71">
        <v>8081</v>
      </c>
      <c r="K258" s="72">
        <f t="shared" si="7"/>
        <v>5.3156787526296254E-2</v>
      </c>
      <c r="M258" s="65"/>
      <c r="N258" s="61"/>
    </row>
    <row r="259" spans="1:14">
      <c r="A259" s="42" t="s">
        <v>290</v>
      </c>
      <c r="B259" s="43">
        <v>6060524</v>
      </c>
      <c r="C259" s="43">
        <v>145572</v>
      </c>
      <c r="D259" s="66">
        <v>45292</v>
      </c>
      <c r="E259" s="66">
        <v>45657</v>
      </c>
      <c r="F259" s="67">
        <v>963</v>
      </c>
      <c r="G259" s="67">
        <v>6</v>
      </c>
      <c r="H259" s="67">
        <v>1068.48</v>
      </c>
      <c r="I259" s="67">
        <f t="shared" si="6"/>
        <v>2037.48</v>
      </c>
      <c r="J259" s="67">
        <v>7912</v>
      </c>
      <c r="K259" s="68">
        <f t="shared" si="7"/>
        <v>0.25751769464105156</v>
      </c>
      <c r="M259" s="65"/>
      <c r="N259" s="61"/>
    </row>
    <row r="260" spans="1:14">
      <c r="A260" s="34" t="s">
        <v>291</v>
      </c>
      <c r="B260" s="41">
        <v>6001986</v>
      </c>
      <c r="C260" s="41">
        <v>146075</v>
      </c>
      <c r="D260" s="63">
        <v>45292</v>
      </c>
      <c r="E260" s="63">
        <v>45657</v>
      </c>
      <c r="F260" s="61">
        <v>3577</v>
      </c>
      <c r="G260" s="61">
        <v>18261</v>
      </c>
      <c r="H260" s="61">
        <v>363.72</v>
      </c>
      <c r="I260" s="61">
        <f t="shared" si="6"/>
        <v>22201.72</v>
      </c>
      <c r="J260" s="61">
        <v>27795</v>
      </c>
      <c r="K260" s="69">
        <f t="shared" si="7"/>
        <v>0.79876668465551359</v>
      </c>
      <c r="M260" s="65"/>
      <c r="N260" s="61"/>
    </row>
    <row r="261" spans="1:14">
      <c r="A261" s="34" t="s">
        <v>292</v>
      </c>
      <c r="B261" s="41">
        <v>6015499</v>
      </c>
      <c r="C261" s="41">
        <v>146031</v>
      </c>
      <c r="D261" s="63">
        <v>45292</v>
      </c>
      <c r="E261" s="63">
        <v>45657</v>
      </c>
      <c r="F261" s="61">
        <v>7163</v>
      </c>
      <c r="G261" s="61">
        <v>29985</v>
      </c>
      <c r="H261" s="61">
        <v>208.32</v>
      </c>
      <c r="I261" s="61">
        <f t="shared" si="6"/>
        <v>37356.32</v>
      </c>
      <c r="J261" s="61">
        <v>58092</v>
      </c>
      <c r="K261" s="69">
        <f t="shared" si="7"/>
        <v>0.64305446533085453</v>
      </c>
      <c r="M261" s="65"/>
      <c r="N261" s="61"/>
    </row>
    <row r="262" spans="1:14">
      <c r="A262" s="34" t="s">
        <v>293</v>
      </c>
      <c r="B262" s="41">
        <v>6016570</v>
      </c>
      <c r="C262" s="41">
        <v>146166</v>
      </c>
      <c r="D262" s="63">
        <v>45292</v>
      </c>
      <c r="E262" s="63">
        <v>45657</v>
      </c>
      <c r="F262" s="61">
        <v>0</v>
      </c>
      <c r="G262" s="61">
        <v>0</v>
      </c>
      <c r="H262" s="61">
        <v>0</v>
      </c>
      <c r="I262" s="61">
        <f t="shared" si="6"/>
        <v>0</v>
      </c>
      <c r="J262" s="61">
        <v>14908</v>
      </c>
      <c r="K262" s="69">
        <f t="shared" si="7"/>
        <v>0</v>
      </c>
      <c r="M262" s="65"/>
      <c r="N262" s="61"/>
    </row>
    <row r="263" spans="1:14">
      <c r="A263" s="52" t="s">
        <v>294</v>
      </c>
      <c r="B263" s="53">
        <v>6004493</v>
      </c>
      <c r="C263" s="53">
        <v>145909</v>
      </c>
      <c r="D263" s="70">
        <v>45292</v>
      </c>
      <c r="E263" s="70">
        <v>45657</v>
      </c>
      <c r="F263" s="71">
        <v>2037</v>
      </c>
      <c r="G263" s="71">
        <v>9876</v>
      </c>
      <c r="H263" s="71">
        <v>487.2</v>
      </c>
      <c r="I263" s="71">
        <f t="shared" si="6"/>
        <v>12400.2</v>
      </c>
      <c r="J263" s="71">
        <v>23577</v>
      </c>
      <c r="K263" s="72">
        <f t="shared" si="7"/>
        <v>0.52594477668914619</v>
      </c>
      <c r="M263" s="65"/>
      <c r="N263" s="61"/>
    </row>
    <row r="264" spans="1:14">
      <c r="A264" s="42" t="s">
        <v>295</v>
      </c>
      <c r="B264" s="43">
        <v>6003511</v>
      </c>
      <c r="C264" s="43">
        <v>145999</v>
      </c>
      <c r="D264" s="66">
        <v>45292</v>
      </c>
      <c r="E264" s="66">
        <v>45657</v>
      </c>
      <c r="F264" s="67">
        <v>7240</v>
      </c>
      <c r="G264" s="67">
        <v>17844</v>
      </c>
      <c r="H264" s="67">
        <v>2242</v>
      </c>
      <c r="I264" s="67">
        <f t="shared" si="6"/>
        <v>27326</v>
      </c>
      <c r="J264" s="67">
        <v>31801</v>
      </c>
      <c r="K264" s="68">
        <f t="shared" si="7"/>
        <v>0.85928115468067046</v>
      </c>
      <c r="M264" s="65"/>
      <c r="N264" s="61"/>
    </row>
    <row r="265" spans="1:14">
      <c r="A265" s="34" t="s">
        <v>296</v>
      </c>
      <c r="B265" s="41">
        <v>6008593</v>
      </c>
      <c r="C265" s="41">
        <v>145665</v>
      </c>
      <c r="D265" s="63">
        <v>45292</v>
      </c>
      <c r="E265" s="63">
        <v>45657</v>
      </c>
      <c r="F265" s="61">
        <v>9137</v>
      </c>
      <c r="G265" s="61">
        <v>29190</v>
      </c>
      <c r="H265" s="61">
        <v>6346</v>
      </c>
      <c r="I265" s="61">
        <f t="shared" si="6"/>
        <v>44673</v>
      </c>
      <c r="J265" s="61">
        <v>53694</v>
      </c>
      <c r="K265" s="69">
        <f t="shared" si="7"/>
        <v>0.83199240138562969</v>
      </c>
      <c r="M265" s="65"/>
      <c r="N265" s="61"/>
    </row>
    <row r="266" spans="1:14">
      <c r="A266" s="34" t="s">
        <v>297</v>
      </c>
      <c r="B266" s="41">
        <v>6003008</v>
      </c>
      <c r="C266" s="41">
        <v>145070</v>
      </c>
      <c r="D266" s="63">
        <v>45292</v>
      </c>
      <c r="E266" s="63">
        <v>45657</v>
      </c>
      <c r="F266" s="61">
        <v>6817</v>
      </c>
      <c r="G266" s="61">
        <v>26810</v>
      </c>
      <c r="H266" s="61">
        <v>4535.16</v>
      </c>
      <c r="I266" s="61">
        <f t="shared" si="6"/>
        <v>38162.160000000003</v>
      </c>
      <c r="J266" s="61">
        <v>45162</v>
      </c>
      <c r="K266" s="69">
        <f t="shared" si="7"/>
        <v>0.84500597847748116</v>
      </c>
      <c r="M266" s="65"/>
      <c r="N266" s="61"/>
    </row>
    <row r="267" spans="1:14">
      <c r="A267" s="34" t="s">
        <v>298</v>
      </c>
      <c r="B267" s="41">
        <v>6010144</v>
      </c>
      <c r="C267" s="41">
        <v>145339</v>
      </c>
      <c r="D267" s="63">
        <v>45292</v>
      </c>
      <c r="E267" s="63">
        <v>45657</v>
      </c>
      <c r="F267" s="61">
        <v>8884</v>
      </c>
      <c r="G267" s="61">
        <v>27464</v>
      </c>
      <c r="H267" s="61">
        <v>2090.7600000000002</v>
      </c>
      <c r="I267" s="61">
        <f t="shared" ref="I267:I330" si="8">SUM(F267:H267)</f>
        <v>38438.76</v>
      </c>
      <c r="J267" s="61">
        <v>47745</v>
      </c>
      <c r="K267" s="69">
        <f t="shared" ref="K267:K330" si="9">I267/J267</f>
        <v>0.80508451146716942</v>
      </c>
      <c r="M267" s="65"/>
      <c r="N267" s="61"/>
    </row>
    <row r="268" spans="1:14">
      <c r="A268" s="52" t="s">
        <v>299</v>
      </c>
      <c r="B268" s="53">
        <v>6008916</v>
      </c>
      <c r="C268" s="53">
        <v>145011</v>
      </c>
      <c r="D268" s="70">
        <v>45292</v>
      </c>
      <c r="E268" s="70">
        <v>45657</v>
      </c>
      <c r="F268" s="71">
        <v>5612</v>
      </c>
      <c r="G268" s="71">
        <v>14032</v>
      </c>
      <c r="H268" s="71">
        <v>7601</v>
      </c>
      <c r="I268" s="71">
        <f t="shared" si="8"/>
        <v>27245</v>
      </c>
      <c r="J268" s="71">
        <v>34379</v>
      </c>
      <c r="K268" s="72">
        <f t="shared" si="9"/>
        <v>0.79248960121004097</v>
      </c>
      <c r="M268" s="65"/>
      <c r="N268" s="61"/>
    </row>
    <row r="269" spans="1:14">
      <c r="A269" s="42" t="s">
        <v>300</v>
      </c>
      <c r="B269" s="43">
        <v>6000574</v>
      </c>
      <c r="C269" s="43">
        <v>145006</v>
      </c>
      <c r="D269" s="66">
        <v>45292</v>
      </c>
      <c r="E269" s="66">
        <v>45657</v>
      </c>
      <c r="F269" s="67">
        <v>6571</v>
      </c>
      <c r="G269" s="67">
        <v>25560</v>
      </c>
      <c r="H269" s="67">
        <v>4054</v>
      </c>
      <c r="I269" s="67">
        <f t="shared" si="8"/>
        <v>36185</v>
      </c>
      <c r="J269" s="67">
        <v>45798</v>
      </c>
      <c r="K269" s="68">
        <f t="shared" si="9"/>
        <v>0.79010000436700289</v>
      </c>
      <c r="M269" s="65"/>
      <c r="N269" s="61"/>
    </row>
    <row r="270" spans="1:14">
      <c r="A270" s="34" t="s">
        <v>301</v>
      </c>
      <c r="B270" s="41">
        <v>6003057</v>
      </c>
      <c r="C270" s="41">
        <v>145307</v>
      </c>
      <c r="D270" s="63">
        <v>45292</v>
      </c>
      <c r="E270" s="63">
        <v>45657</v>
      </c>
      <c r="F270" s="61">
        <v>7086</v>
      </c>
      <c r="G270" s="61">
        <v>14491</v>
      </c>
      <c r="H270" s="61">
        <v>3377.64</v>
      </c>
      <c r="I270" s="61">
        <f t="shared" si="8"/>
        <v>24954.639999999999</v>
      </c>
      <c r="J270" s="61">
        <v>41597</v>
      </c>
      <c r="K270" s="69">
        <f t="shared" si="9"/>
        <v>0.59991441690506531</v>
      </c>
      <c r="M270" s="65"/>
      <c r="N270" s="61"/>
    </row>
    <row r="271" spans="1:14">
      <c r="A271" s="34" t="s">
        <v>302</v>
      </c>
      <c r="B271" s="41">
        <v>6003412</v>
      </c>
      <c r="C271" s="41">
        <v>145809</v>
      </c>
      <c r="D271" s="63">
        <v>45292</v>
      </c>
      <c r="E271" s="63">
        <v>45657</v>
      </c>
      <c r="F271" s="61">
        <v>5098</v>
      </c>
      <c r="G271" s="61">
        <v>28600</v>
      </c>
      <c r="H271" s="61">
        <v>4483</v>
      </c>
      <c r="I271" s="61">
        <f t="shared" si="8"/>
        <v>38181</v>
      </c>
      <c r="J271" s="61">
        <v>43122</v>
      </c>
      <c r="K271" s="69">
        <f t="shared" si="9"/>
        <v>0.88541811604285514</v>
      </c>
      <c r="M271" s="65"/>
      <c r="N271" s="61"/>
    </row>
    <row r="272" spans="1:14">
      <c r="A272" s="34" t="s">
        <v>303</v>
      </c>
      <c r="B272" s="41">
        <v>6009625</v>
      </c>
      <c r="C272" s="41">
        <v>145860</v>
      </c>
      <c r="D272" s="63">
        <v>45292</v>
      </c>
      <c r="E272" s="63">
        <v>45657</v>
      </c>
      <c r="F272" s="61">
        <v>5281</v>
      </c>
      <c r="G272" s="61">
        <v>30509</v>
      </c>
      <c r="H272" s="61">
        <v>7277.76</v>
      </c>
      <c r="I272" s="61">
        <f t="shared" si="8"/>
        <v>43067.76</v>
      </c>
      <c r="J272" s="61">
        <v>48896</v>
      </c>
      <c r="K272" s="69">
        <f t="shared" si="9"/>
        <v>0.88080333769633512</v>
      </c>
      <c r="M272" s="65"/>
      <c r="N272" s="61"/>
    </row>
    <row r="273" spans="1:14">
      <c r="A273" s="52" t="s">
        <v>304</v>
      </c>
      <c r="B273" s="53">
        <v>6007439</v>
      </c>
      <c r="C273" s="53">
        <v>145433</v>
      </c>
      <c r="D273" s="70">
        <v>45292</v>
      </c>
      <c r="E273" s="70">
        <v>45657</v>
      </c>
      <c r="F273" s="71">
        <v>3302</v>
      </c>
      <c r="G273" s="71">
        <v>16354</v>
      </c>
      <c r="H273" s="71">
        <v>5276</v>
      </c>
      <c r="I273" s="71">
        <f t="shared" si="8"/>
        <v>24932</v>
      </c>
      <c r="J273" s="71">
        <v>32413</v>
      </c>
      <c r="K273" s="72">
        <f t="shared" si="9"/>
        <v>0.76919754419523034</v>
      </c>
      <c r="M273" s="65"/>
      <c r="N273" s="61"/>
    </row>
    <row r="274" spans="1:14">
      <c r="A274" s="42" t="s">
        <v>305</v>
      </c>
      <c r="B274" s="43">
        <v>6005979</v>
      </c>
      <c r="C274" s="43">
        <v>145769</v>
      </c>
      <c r="D274" s="66">
        <v>45292</v>
      </c>
      <c r="E274" s="66">
        <v>45657</v>
      </c>
      <c r="F274" s="67">
        <v>2019</v>
      </c>
      <c r="G274" s="67">
        <v>7996</v>
      </c>
      <c r="H274" s="67">
        <v>685.44</v>
      </c>
      <c r="I274" s="67">
        <f t="shared" si="8"/>
        <v>10700.44</v>
      </c>
      <c r="J274" s="67">
        <v>14852</v>
      </c>
      <c r="K274" s="68">
        <f t="shared" si="9"/>
        <v>0.72047131699434419</v>
      </c>
      <c r="M274" s="65"/>
      <c r="N274" s="61"/>
    </row>
    <row r="275" spans="1:14">
      <c r="A275" s="34" t="s">
        <v>306</v>
      </c>
      <c r="B275" s="41">
        <v>6003933</v>
      </c>
      <c r="C275" s="41">
        <v>145691</v>
      </c>
      <c r="D275" s="63">
        <v>45292</v>
      </c>
      <c r="E275" s="63">
        <v>45657</v>
      </c>
      <c r="F275" s="61">
        <v>2627</v>
      </c>
      <c r="G275" s="61">
        <v>5468</v>
      </c>
      <c r="H275" s="61">
        <v>2826.6</v>
      </c>
      <c r="I275" s="61">
        <f t="shared" si="8"/>
        <v>10921.6</v>
      </c>
      <c r="J275" s="61">
        <v>21621</v>
      </c>
      <c r="K275" s="69">
        <f t="shared" si="9"/>
        <v>0.50513852273252857</v>
      </c>
      <c r="M275" s="65"/>
      <c r="N275" s="61"/>
    </row>
    <row r="276" spans="1:14">
      <c r="A276" s="34" t="s">
        <v>307</v>
      </c>
      <c r="B276" s="41">
        <v>6003974</v>
      </c>
      <c r="C276" s="41">
        <v>146146</v>
      </c>
      <c r="D276" s="63">
        <v>45292</v>
      </c>
      <c r="E276" s="63">
        <v>45657</v>
      </c>
      <c r="F276" s="61">
        <v>1419</v>
      </c>
      <c r="G276" s="61">
        <v>4050</v>
      </c>
      <c r="H276" s="61">
        <v>761.88</v>
      </c>
      <c r="I276" s="61">
        <f t="shared" si="8"/>
        <v>6230.88</v>
      </c>
      <c r="J276" s="61">
        <v>12423</v>
      </c>
      <c r="K276" s="69">
        <f t="shared" si="9"/>
        <v>0.50156000965950254</v>
      </c>
      <c r="M276" s="65"/>
      <c r="N276" s="61"/>
    </row>
    <row r="277" spans="1:14">
      <c r="A277" s="34" t="s">
        <v>308</v>
      </c>
      <c r="B277" s="41">
        <v>6004006</v>
      </c>
      <c r="C277" s="41">
        <v>145464</v>
      </c>
      <c r="D277" s="63">
        <v>45292</v>
      </c>
      <c r="E277" s="63">
        <v>45657</v>
      </c>
      <c r="F277" s="61">
        <v>212</v>
      </c>
      <c r="G277" s="61">
        <v>759</v>
      </c>
      <c r="H277" s="61">
        <v>184</v>
      </c>
      <c r="I277" s="61">
        <f t="shared" si="8"/>
        <v>1155</v>
      </c>
      <c r="J277" s="61">
        <v>12886</v>
      </c>
      <c r="K277" s="69">
        <f t="shared" si="9"/>
        <v>8.9632158932174452E-2</v>
      </c>
      <c r="M277" s="65"/>
      <c r="N277" s="61"/>
    </row>
    <row r="278" spans="1:14">
      <c r="A278" s="52" t="s">
        <v>309</v>
      </c>
      <c r="B278" s="53">
        <v>6013684</v>
      </c>
      <c r="C278" s="53">
        <v>145775</v>
      </c>
      <c r="D278" s="70">
        <v>45292</v>
      </c>
      <c r="E278" s="70">
        <v>45657</v>
      </c>
      <c r="F278" s="71">
        <v>12592</v>
      </c>
      <c r="G278" s="71">
        <v>23221</v>
      </c>
      <c r="H278" s="71">
        <v>10340.4</v>
      </c>
      <c r="I278" s="71">
        <f t="shared" si="8"/>
        <v>46153.4</v>
      </c>
      <c r="J278" s="71">
        <v>60617</v>
      </c>
      <c r="K278" s="72">
        <f t="shared" si="9"/>
        <v>0.76139366844284606</v>
      </c>
      <c r="M278" s="65"/>
      <c r="N278" s="61"/>
    </row>
    <row r="279" spans="1:14">
      <c r="A279" s="42" t="s">
        <v>310</v>
      </c>
      <c r="B279" s="43">
        <v>6004089</v>
      </c>
      <c r="C279" s="43">
        <v>145774</v>
      </c>
      <c r="D279" s="66">
        <v>45292</v>
      </c>
      <c r="E279" s="66">
        <v>45657</v>
      </c>
      <c r="F279" s="67">
        <v>2506</v>
      </c>
      <c r="G279" s="67">
        <v>4805</v>
      </c>
      <c r="H279" s="67">
        <v>2190.7199999999998</v>
      </c>
      <c r="I279" s="67">
        <f t="shared" si="8"/>
        <v>9501.7199999999993</v>
      </c>
      <c r="J279" s="67">
        <v>13161</v>
      </c>
      <c r="K279" s="68">
        <f t="shared" si="9"/>
        <v>0.7219603373603829</v>
      </c>
      <c r="M279" s="65"/>
      <c r="N279" s="61"/>
    </row>
    <row r="280" spans="1:14">
      <c r="A280" s="34" t="s">
        <v>311</v>
      </c>
      <c r="B280" s="41">
        <v>6015317</v>
      </c>
      <c r="C280" s="41">
        <v>146090</v>
      </c>
      <c r="D280" s="63">
        <v>45292</v>
      </c>
      <c r="E280" s="63">
        <v>45657</v>
      </c>
      <c r="F280" s="61">
        <v>3696</v>
      </c>
      <c r="G280" s="61">
        <v>6123</v>
      </c>
      <c r="H280" s="61">
        <v>1686.72</v>
      </c>
      <c r="I280" s="61">
        <f t="shared" si="8"/>
        <v>11505.72</v>
      </c>
      <c r="J280" s="61">
        <v>27136</v>
      </c>
      <c r="K280" s="69">
        <f t="shared" si="9"/>
        <v>0.42400206367924526</v>
      </c>
      <c r="M280" s="65"/>
      <c r="N280" s="61"/>
    </row>
    <row r="281" spans="1:14">
      <c r="A281" s="34" t="s">
        <v>312</v>
      </c>
      <c r="B281" s="41">
        <v>6016901</v>
      </c>
      <c r="C281" s="41">
        <v>146179</v>
      </c>
      <c r="D281" s="63">
        <v>45292</v>
      </c>
      <c r="E281" s="63">
        <v>45657</v>
      </c>
      <c r="F281" s="61">
        <v>566</v>
      </c>
      <c r="G281" s="61">
        <v>487</v>
      </c>
      <c r="H281" s="61">
        <v>459.48</v>
      </c>
      <c r="I281" s="61">
        <f t="shared" si="8"/>
        <v>1512.48</v>
      </c>
      <c r="J281" s="61">
        <v>19305</v>
      </c>
      <c r="K281" s="69">
        <f t="shared" si="9"/>
        <v>7.8346542346542342E-2</v>
      </c>
      <c r="M281" s="65"/>
      <c r="N281" s="61"/>
    </row>
    <row r="282" spans="1:14">
      <c r="A282" s="34" t="s">
        <v>313</v>
      </c>
      <c r="B282" s="41">
        <v>6009310</v>
      </c>
      <c r="C282" s="41">
        <v>146015</v>
      </c>
      <c r="D282" s="63">
        <v>45292</v>
      </c>
      <c r="E282" s="63">
        <v>45657</v>
      </c>
      <c r="F282" s="61">
        <v>1804</v>
      </c>
      <c r="G282" s="61">
        <v>2059</v>
      </c>
      <c r="H282" s="61">
        <v>2898</v>
      </c>
      <c r="I282" s="61">
        <f t="shared" si="8"/>
        <v>6761</v>
      </c>
      <c r="J282" s="61">
        <v>12693</v>
      </c>
      <c r="K282" s="69">
        <f t="shared" si="9"/>
        <v>0.5326557945324194</v>
      </c>
      <c r="M282" s="65"/>
      <c r="N282" s="61"/>
    </row>
    <row r="283" spans="1:14">
      <c r="A283" s="52" t="s">
        <v>314</v>
      </c>
      <c r="B283" s="53">
        <v>6004121</v>
      </c>
      <c r="C283" s="53">
        <v>145416</v>
      </c>
      <c r="D283" s="70">
        <v>45292</v>
      </c>
      <c r="E283" s="70">
        <v>45657</v>
      </c>
      <c r="F283" s="71">
        <v>1298</v>
      </c>
      <c r="G283" s="71">
        <v>6203</v>
      </c>
      <c r="H283" s="71">
        <v>21</v>
      </c>
      <c r="I283" s="71">
        <f t="shared" si="8"/>
        <v>7522</v>
      </c>
      <c r="J283" s="71">
        <v>17187</v>
      </c>
      <c r="K283" s="72">
        <f t="shared" si="9"/>
        <v>0.43765636818525627</v>
      </c>
      <c r="M283" s="65"/>
      <c r="N283" s="61"/>
    </row>
    <row r="284" spans="1:14">
      <c r="A284" s="42" t="s">
        <v>315</v>
      </c>
      <c r="B284" s="43">
        <v>6003446</v>
      </c>
      <c r="C284" s="43">
        <v>145012</v>
      </c>
      <c r="D284" s="66">
        <v>45292</v>
      </c>
      <c r="E284" s="66">
        <v>45657</v>
      </c>
      <c r="F284" s="67">
        <v>879</v>
      </c>
      <c r="G284" s="67">
        <v>6566</v>
      </c>
      <c r="H284" s="67">
        <v>1928.64</v>
      </c>
      <c r="I284" s="67">
        <f t="shared" si="8"/>
        <v>9373.64</v>
      </c>
      <c r="J284" s="67">
        <v>18756</v>
      </c>
      <c r="K284" s="68">
        <f t="shared" si="9"/>
        <v>0.4997675410535295</v>
      </c>
      <c r="M284" s="65"/>
      <c r="N284" s="61"/>
    </row>
    <row r="285" spans="1:14">
      <c r="A285" s="34" t="s">
        <v>316</v>
      </c>
      <c r="B285" s="41">
        <v>6011613</v>
      </c>
      <c r="C285" s="41">
        <v>145604</v>
      </c>
      <c r="D285" s="63">
        <v>45292</v>
      </c>
      <c r="E285" s="63">
        <v>45657</v>
      </c>
      <c r="F285" s="61">
        <v>4027</v>
      </c>
      <c r="G285" s="61">
        <v>6841</v>
      </c>
      <c r="H285" s="61">
        <v>420.84</v>
      </c>
      <c r="I285" s="61">
        <f t="shared" si="8"/>
        <v>11288.84</v>
      </c>
      <c r="J285" s="61">
        <v>21135</v>
      </c>
      <c r="K285" s="69">
        <f t="shared" si="9"/>
        <v>0.53413011592145732</v>
      </c>
      <c r="M285" s="65"/>
      <c r="N285" s="61"/>
    </row>
    <row r="286" spans="1:14">
      <c r="A286" s="34" t="s">
        <v>317</v>
      </c>
      <c r="B286" s="41">
        <v>6005649</v>
      </c>
      <c r="C286" s="41">
        <v>145021</v>
      </c>
      <c r="D286" s="63">
        <v>45292</v>
      </c>
      <c r="E286" s="63">
        <v>45657</v>
      </c>
      <c r="F286" s="61">
        <v>4016</v>
      </c>
      <c r="G286" s="61">
        <v>6609</v>
      </c>
      <c r="H286" s="61">
        <v>709.8</v>
      </c>
      <c r="I286" s="61">
        <f t="shared" si="8"/>
        <v>11334.8</v>
      </c>
      <c r="J286" s="61">
        <v>17716</v>
      </c>
      <c r="K286" s="69">
        <f t="shared" si="9"/>
        <v>0.63980582524271845</v>
      </c>
      <c r="M286" s="65"/>
      <c r="N286" s="61"/>
    </row>
    <row r="287" spans="1:14">
      <c r="A287" s="34" t="s">
        <v>318</v>
      </c>
      <c r="B287" s="41">
        <v>6006233</v>
      </c>
      <c r="C287" s="41">
        <v>145027</v>
      </c>
      <c r="D287" s="63">
        <v>45292</v>
      </c>
      <c r="E287" s="63">
        <v>45657</v>
      </c>
      <c r="F287" s="61">
        <v>7407</v>
      </c>
      <c r="G287" s="61">
        <v>8670</v>
      </c>
      <c r="H287" s="61">
        <v>3095.4</v>
      </c>
      <c r="I287" s="61">
        <f t="shared" si="8"/>
        <v>19172.400000000001</v>
      </c>
      <c r="J287" s="61">
        <v>34877</v>
      </c>
      <c r="K287" s="69">
        <f t="shared" si="9"/>
        <v>0.54971471170112107</v>
      </c>
      <c r="M287" s="65"/>
      <c r="N287" s="61"/>
    </row>
    <row r="288" spans="1:14">
      <c r="A288" s="52" t="s">
        <v>319</v>
      </c>
      <c r="B288" s="53">
        <v>6013437</v>
      </c>
      <c r="C288" s="53">
        <v>146030</v>
      </c>
      <c r="D288" s="70">
        <v>45292</v>
      </c>
      <c r="E288" s="70">
        <v>45657</v>
      </c>
      <c r="F288" s="71">
        <v>2493</v>
      </c>
      <c r="G288" s="71">
        <v>4957</v>
      </c>
      <c r="H288" s="71">
        <v>2409.12</v>
      </c>
      <c r="I288" s="71">
        <f t="shared" si="8"/>
        <v>9859.119999999999</v>
      </c>
      <c r="J288" s="71">
        <v>23534</v>
      </c>
      <c r="K288" s="72">
        <f t="shared" si="9"/>
        <v>0.41893090847284775</v>
      </c>
      <c r="M288" s="65"/>
      <c r="N288" s="61"/>
    </row>
    <row r="289" spans="1:14">
      <c r="A289" s="42" t="s">
        <v>320</v>
      </c>
      <c r="B289" s="43">
        <v>6004139</v>
      </c>
      <c r="C289" s="43">
        <v>145173</v>
      </c>
      <c r="D289" s="66">
        <v>45292</v>
      </c>
      <c r="E289" s="66">
        <v>45657</v>
      </c>
      <c r="F289" s="67">
        <v>6688</v>
      </c>
      <c r="G289" s="67">
        <v>42401</v>
      </c>
      <c r="H289" s="67">
        <v>2064.7199999999998</v>
      </c>
      <c r="I289" s="67">
        <f t="shared" si="8"/>
        <v>51153.72</v>
      </c>
      <c r="J289" s="67">
        <v>54055</v>
      </c>
      <c r="K289" s="68">
        <f t="shared" si="9"/>
        <v>0.9463272592729628</v>
      </c>
      <c r="M289" s="65"/>
      <c r="N289" s="61"/>
    </row>
    <row r="290" spans="1:14">
      <c r="A290" s="34" t="s">
        <v>321</v>
      </c>
      <c r="B290" s="41">
        <v>6016091</v>
      </c>
      <c r="C290" s="41">
        <v>146088</v>
      </c>
      <c r="D290" s="63">
        <v>45292</v>
      </c>
      <c r="E290" s="63">
        <v>45657</v>
      </c>
      <c r="F290" s="61">
        <v>1707</v>
      </c>
      <c r="G290" s="61">
        <v>6702</v>
      </c>
      <c r="H290" s="61">
        <v>1143</v>
      </c>
      <c r="I290" s="61">
        <f t="shared" si="8"/>
        <v>9552</v>
      </c>
      <c r="J290" s="61">
        <v>17184</v>
      </c>
      <c r="K290" s="69">
        <f t="shared" si="9"/>
        <v>0.55586592178770955</v>
      </c>
      <c r="M290" s="65"/>
      <c r="N290" s="61"/>
    </row>
    <row r="291" spans="1:14">
      <c r="A291" s="34" t="s">
        <v>322</v>
      </c>
      <c r="B291" s="41">
        <v>6005870</v>
      </c>
      <c r="C291" s="41">
        <v>146045</v>
      </c>
      <c r="D291" s="63">
        <v>45292</v>
      </c>
      <c r="E291" s="63">
        <v>45657</v>
      </c>
      <c r="F291" s="61">
        <v>4789</v>
      </c>
      <c r="G291" s="61">
        <v>8400</v>
      </c>
      <c r="H291" s="61">
        <v>3653.16</v>
      </c>
      <c r="I291" s="61">
        <f t="shared" si="8"/>
        <v>16842.16</v>
      </c>
      <c r="J291" s="61">
        <v>27312</v>
      </c>
      <c r="K291" s="69">
        <f t="shared" si="9"/>
        <v>0.61665787932044525</v>
      </c>
      <c r="M291" s="65"/>
      <c r="N291" s="61"/>
    </row>
    <row r="292" spans="1:14">
      <c r="A292" s="52" t="s">
        <v>323</v>
      </c>
      <c r="B292" s="53">
        <v>6006910</v>
      </c>
      <c r="C292" s="53">
        <v>145388</v>
      </c>
      <c r="D292" s="70">
        <v>45292</v>
      </c>
      <c r="E292" s="70">
        <v>45657</v>
      </c>
      <c r="F292" s="71">
        <v>2349</v>
      </c>
      <c r="G292" s="71">
        <v>12681</v>
      </c>
      <c r="H292" s="71">
        <v>139.44</v>
      </c>
      <c r="I292" s="71">
        <f t="shared" si="8"/>
        <v>15169.44</v>
      </c>
      <c r="J292" s="71">
        <v>23986</v>
      </c>
      <c r="K292" s="72">
        <f t="shared" si="9"/>
        <v>0.63242891686817315</v>
      </c>
      <c r="M292" s="65"/>
      <c r="N292" s="61"/>
    </row>
    <row r="293" spans="1:14">
      <c r="A293" s="42" t="s">
        <v>324</v>
      </c>
      <c r="B293" s="43">
        <v>6003255</v>
      </c>
      <c r="C293" s="43">
        <v>145241</v>
      </c>
      <c r="D293" s="66">
        <v>45292</v>
      </c>
      <c r="E293" s="66">
        <v>45657</v>
      </c>
      <c r="F293" s="67">
        <v>5053</v>
      </c>
      <c r="G293" s="67">
        <v>21529</v>
      </c>
      <c r="H293" s="67">
        <v>2257.92</v>
      </c>
      <c r="I293" s="67">
        <f t="shared" si="8"/>
        <v>28839.919999999998</v>
      </c>
      <c r="J293" s="67">
        <v>38632</v>
      </c>
      <c r="K293" s="68">
        <f t="shared" si="9"/>
        <v>0.74652930213294677</v>
      </c>
      <c r="M293" s="65"/>
      <c r="N293" s="61"/>
    </row>
    <row r="294" spans="1:14">
      <c r="A294" s="34" t="s">
        <v>325</v>
      </c>
      <c r="B294" s="41">
        <v>6012066</v>
      </c>
      <c r="C294" s="41">
        <v>146103</v>
      </c>
      <c r="D294" s="63">
        <v>45292</v>
      </c>
      <c r="E294" s="63">
        <v>45657</v>
      </c>
      <c r="F294" s="61">
        <v>729</v>
      </c>
      <c r="G294" s="61">
        <v>6140</v>
      </c>
      <c r="H294" s="61">
        <v>0</v>
      </c>
      <c r="I294" s="61">
        <f t="shared" si="8"/>
        <v>6869</v>
      </c>
      <c r="J294" s="61">
        <v>15079</v>
      </c>
      <c r="K294" s="69">
        <f t="shared" si="9"/>
        <v>0.45553418661714967</v>
      </c>
      <c r="M294" s="65"/>
      <c r="N294" s="61"/>
    </row>
    <row r="295" spans="1:14">
      <c r="A295" s="34" t="s">
        <v>326</v>
      </c>
      <c r="B295" s="41">
        <v>6003917</v>
      </c>
      <c r="C295" s="41">
        <v>146042</v>
      </c>
      <c r="D295" s="63">
        <v>45292</v>
      </c>
      <c r="E295" s="63">
        <v>45657</v>
      </c>
      <c r="F295" s="61">
        <v>1167</v>
      </c>
      <c r="G295" s="61">
        <v>2850</v>
      </c>
      <c r="H295" s="61">
        <v>941.64</v>
      </c>
      <c r="I295" s="61">
        <f t="shared" si="8"/>
        <v>4958.6400000000003</v>
      </c>
      <c r="J295" s="61">
        <v>20764</v>
      </c>
      <c r="K295" s="69">
        <f t="shared" si="9"/>
        <v>0.23880947794259297</v>
      </c>
      <c r="M295" s="65"/>
      <c r="N295" s="61"/>
    </row>
    <row r="296" spans="1:14">
      <c r="A296" s="34" t="s">
        <v>327</v>
      </c>
      <c r="B296" s="41">
        <v>6000756</v>
      </c>
      <c r="C296" s="41">
        <v>146059</v>
      </c>
      <c r="D296" s="63">
        <v>45292</v>
      </c>
      <c r="E296" s="63">
        <v>45657</v>
      </c>
      <c r="F296" s="61">
        <v>7464</v>
      </c>
      <c r="G296" s="61">
        <v>8901</v>
      </c>
      <c r="H296" s="61">
        <v>6457.08</v>
      </c>
      <c r="I296" s="61">
        <f t="shared" si="8"/>
        <v>22822.080000000002</v>
      </c>
      <c r="J296" s="61">
        <v>45294</v>
      </c>
      <c r="K296" s="69">
        <f t="shared" si="9"/>
        <v>0.50386541263743545</v>
      </c>
      <c r="M296" s="65"/>
      <c r="N296" s="61"/>
    </row>
    <row r="297" spans="1:14">
      <c r="A297" s="52" t="s">
        <v>328</v>
      </c>
      <c r="B297" s="53">
        <v>6000780</v>
      </c>
      <c r="C297" s="53">
        <v>145952</v>
      </c>
      <c r="D297" s="70">
        <v>45292</v>
      </c>
      <c r="E297" s="70">
        <v>45657</v>
      </c>
      <c r="F297" s="71">
        <v>5170</v>
      </c>
      <c r="G297" s="71">
        <v>6343</v>
      </c>
      <c r="H297" s="71">
        <v>4949.28</v>
      </c>
      <c r="I297" s="71">
        <f t="shared" si="8"/>
        <v>16462.28</v>
      </c>
      <c r="J297" s="71">
        <v>25085</v>
      </c>
      <c r="K297" s="72">
        <f t="shared" si="9"/>
        <v>0.65625991628463221</v>
      </c>
      <c r="M297" s="65"/>
      <c r="N297" s="61"/>
    </row>
    <row r="298" spans="1:14">
      <c r="A298" s="42" t="s">
        <v>329</v>
      </c>
      <c r="B298" s="43">
        <v>6004261</v>
      </c>
      <c r="C298" s="43">
        <v>145016</v>
      </c>
      <c r="D298" s="66">
        <v>45292</v>
      </c>
      <c r="E298" s="66">
        <v>45657</v>
      </c>
      <c r="F298" s="67">
        <v>3703</v>
      </c>
      <c r="G298" s="67">
        <v>4194</v>
      </c>
      <c r="H298" s="67">
        <v>3077.76</v>
      </c>
      <c r="I298" s="67">
        <f t="shared" si="8"/>
        <v>10974.76</v>
      </c>
      <c r="J298" s="67">
        <v>26355</v>
      </c>
      <c r="K298" s="68">
        <f t="shared" si="9"/>
        <v>0.4164204135837602</v>
      </c>
      <c r="M298" s="65"/>
      <c r="N298" s="61"/>
    </row>
    <row r="299" spans="1:14">
      <c r="A299" s="34" t="s">
        <v>330</v>
      </c>
      <c r="B299" s="41">
        <v>6000723</v>
      </c>
      <c r="C299" s="41">
        <v>145456</v>
      </c>
      <c r="D299" s="63">
        <v>45292</v>
      </c>
      <c r="E299" s="63">
        <v>45657</v>
      </c>
      <c r="F299" s="61">
        <v>5188</v>
      </c>
      <c r="G299" s="61">
        <v>6058</v>
      </c>
      <c r="H299" s="61">
        <v>979.44</v>
      </c>
      <c r="I299" s="61">
        <f t="shared" si="8"/>
        <v>12225.44</v>
      </c>
      <c r="J299" s="61">
        <v>20719</v>
      </c>
      <c r="K299" s="69">
        <f t="shared" si="9"/>
        <v>0.59005936579950768</v>
      </c>
      <c r="M299" s="65"/>
      <c r="N299" s="61"/>
    </row>
    <row r="300" spans="1:14">
      <c r="A300" s="34" t="s">
        <v>331</v>
      </c>
      <c r="B300" s="41">
        <v>6007199</v>
      </c>
      <c r="C300" s="41">
        <v>145058</v>
      </c>
      <c r="D300" s="63">
        <v>45292</v>
      </c>
      <c r="E300" s="63">
        <v>45657</v>
      </c>
      <c r="F300" s="61">
        <v>4494</v>
      </c>
      <c r="G300" s="61">
        <v>6799</v>
      </c>
      <c r="H300" s="61">
        <v>2441.88</v>
      </c>
      <c r="I300" s="61">
        <f t="shared" si="8"/>
        <v>13734.880000000001</v>
      </c>
      <c r="J300" s="61">
        <v>29532</v>
      </c>
      <c r="K300" s="69">
        <f t="shared" si="9"/>
        <v>0.46508465393471493</v>
      </c>
      <c r="M300" s="65"/>
      <c r="N300" s="61"/>
    </row>
    <row r="301" spans="1:14">
      <c r="A301" s="34" t="s">
        <v>332</v>
      </c>
      <c r="B301" s="41">
        <v>6002083</v>
      </c>
      <c r="C301" s="41">
        <v>145452</v>
      </c>
      <c r="D301" s="63">
        <v>45292</v>
      </c>
      <c r="E301" s="63">
        <v>45657</v>
      </c>
      <c r="F301" s="61">
        <v>4031</v>
      </c>
      <c r="G301" s="61">
        <v>8157</v>
      </c>
      <c r="H301" s="61">
        <v>3020.64</v>
      </c>
      <c r="I301" s="61">
        <f t="shared" si="8"/>
        <v>15208.64</v>
      </c>
      <c r="J301" s="61">
        <v>30690</v>
      </c>
      <c r="K301" s="69">
        <f t="shared" si="9"/>
        <v>0.4955568589116976</v>
      </c>
      <c r="M301" s="65"/>
      <c r="N301" s="61"/>
    </row>
    <row r="302" spans="1:14">
      <c r="A302" s="52" t="s">
        <v>333</v>
      </c>
      <c r="B302" s="53">
        <v>6005920</v>
      </c>
      <c r="C302" s="53">
        <v>145319</v>
      </c>
      <c r="D302" s="70">
        <v>45292</v>
      </c>
      <c r="E302" s="70">
        <v>45657</v>
      </c>
      <c r="F302" s="71">
        <v>2033</v>
      </c>
      <c r="G302" s="71">
        <v>10867</v>
      </c>
      <c r="H302" s="71">
        <v>117.6</v>
      </c>
      <c r="I302" s="71">
        <f t="shared" si="8"/>
        <v>13017.6</v>
      </c>
      <c r="J302" s="71">
        <v>21739</v>
      </c>
      <c r="K302" s="72">
        <f t="shared" si="9"/>
        <v>0.59881319287915724</v>
      </c>
      <c r="M302" s="65"/>
      <c r="N302" s="61"/>
    </row>
    <row r="303" spans="1:14">
      <c r="A303" s="42" t="s">
        <v>334</v>
      </c>
      <c r="B303" s="43">
        <v>6006902</v>
      </c>
      <c r="C303" s="43">
        <v>145447</v>
      </c>
      <c r="D303" s="66">
        <v>45292</v>
      </c>
      <c r="E303" s="66">
        <v>45657</v>
      </c>
      <c r="F303" s="67">
        <v>5268</v>
      </c>
      <c r="G303" s="67">
        <v>9453</v>
      </c>
      <c r="H303" s="67">
        <v>2566</v>
      </c>
      <c r="I303" s="67">
        <f t="shared" si="8"/>
        <v>17287</v>
      </c>
      <c r="J303" s="67">
        <v>27088</v>
      </c>
      <c r="K303" s="68">
        <f t="shared" si="9"/>
        <v>0.63817926757235677</v>
      </c>
      <c r="M303" s="65"/>
      <c r="N303" s="61"/>
    </row>
    <row r="304" spans="1:14">
      <c r="A304" s="34" t="s">
        <v>335</v>
      </c>
      <c r="B304" s="41">
        <v>6003560</v>
      </c>
      <c r="C304" s="41">
        <v>145911</v>
      </c>
      <c r="D304" s="63">
        <v>45292</v>
      </c>
      <c r="E304" s="63">
        <v>45657</v>
      </c>
      <c r="F304" s="61">
        <v>2952</v>
      </c>
      <c r="G304" s="61">
        <v>2586</v>
      </c>
      <c r="H304" s="61">
        <v>1037.4000000000001</v>
      </c>
      <c r="I304" s="61">
        <f t="shared" si="8"/>
        <v>6575.4</v>
      </c>
      <c r="J304" s="61">
        <v>19559</v>
      </c>
      <c r="K304" s="69">
        <f t="shared" si="9"/>
        <v>0.33618283143309985</v>
      </c>
      <c r="M304" s="65"/>
      <c r="N304" s="61"/>
    </row>
    <row r="305" spans="1:14">
      <c r="A305" s="34" t="s">
        <v>336</v>
      </c>
      <c r="B305" s="41">
        <v>6000681</v>
      </c>
      <c r="C305" s="41">
        <v>145367</v>
      </c>
      <c r="D305" s="63">
        <v>45292</v>
      </c>
      <c r="E305" s="63">
        <v>45657</v>
      </c>
      <c r="F305" s="61">
        <v>5929</v>
      </c>
      <c r="G305" s="61">
        <v>6919</v>
      </c>
      <c r="H305" s="61">
        <v>2739.24</v>
      </c>
      <c r="I305" s="61">
        <f t="shared" si="8"/>
        <v>15587.24</v>
      </c>
      <c r="J305" s="61">
        <v>24267</v>
      </c>
      <c r="K305" s="69">
        <f t="shared" si="9"/>
        <v>0.64232249557011578</v>
      </c>
      <c r="M305" s="65"/>
      <c r="N305" s="61"/>
    </row>
    <row r="306" spans="1:14">
      <c r="A306" s="34" t="s">
        <v>337</v>
      </c>
      <c r="B306" s="41">
        <v>6004592</v>
      </c>
      <c r="C306" s="41">
        <v>145470</v>
      </c>
      <c r="D306" s="63">
        <v>45292</v>
      </c>
      <c r="E306" s="63">
        <v>45657</v>
      </c>
      <c r="F306" s="61">
        <v>4365</v>
      </c>
      <c r="G306" s="61">
        <v>9081</v>
      </c>
      <c r="H306" s="61">
        <v>3470.88</v>
      </c>
      <c r="I306" s="61">
        <f t="shared" si="8"/>
        <v>16916.88</v>
      </c>
      <c r="J306" s="61">
        <v>25419</v>
      </c>
      <c r="K306" s="69">
        <f t="shared" si="9"/>
        <v>0.66552106691844692</v>
      </c>
      <c r="M306" s="65"/>
      <c r="N306" s="61"/>
    </row>
    <row r="307" spans="1:14">
      <c r="A307" s="52" t="s">
        <v>338</v>
      </c>
      <c r="B307" s="53">
        <v>6000699</v>
      </c>
      <c r="C307" s="53">
        <v>145271</v>
      </c>
      <c r="D307" s="70">
        <v>45292</v>
      </c>
      <c r="E307" s="70">
        <v>45657</v>
      </c>
      <c r="F307" s="71">
        <v>3372</v>
      </c>
      <c r="G307" s="71">
        <v>7849</v>
      </c>
      <c r="H307" s="71">
        <v>354.48</v>
      </c>
      <c r="I307" s="71">
        <f t="shared" si="8"/>
        <v>11575.48</v>
      </c>
      <c r="J307" s="71">
        <v>19580</v>
      </c>
      <c r="K307" s="72">
        <f t="shared" si="9"/>
        <v>0.59118896833503576</v>
      </c>
      <c r="M307" s="65"/>
      <c r="N307" s="61"/>
    </row>
    <row r="308" spans="1:14">
      <c r="A308" s="42" t="s">
        <v>339</v>
      </c>
      <c r="B308" s="43">
        <v>6004253</v>
      </c>
      <c r="C308" s="43">
        <v>145151</v>
      </c>
      <c r="D308" s="66">
        <v>45292</v>
      </c>
      <c r="E308" s="66">
        <v>45657</v>
      </c>
      <c r="F308" s="67">
        <v>2599</v>
      </c>
      <c r="G308" s="67">
        <v>4990</v>
      </c>
      <c r="H308" s="67">
        <v>3591</v>
      </c>
      <c r="I308" s="67">
        <f t="shared" si="8"/>
        <v>11180</v>
      </c>
      <c r="J308" s="67">
        <v>25387</v>
      </c>
      <c r="K308" s="68">
        <f t="shared" si="9"/>
        <v>0.44038287312403984</v>
      </c>
      <c r="M308" s="65"/>
      <c r="N308" s="61"/>
    </row>
    <row r="309" spans="1:14">
      <c r="A309" s="34" t="s">
        <v>340</v>
      </c>
      <c r="B309" s="41">
        <v>6010128</v>
      </c>
      <c r="C309" s="41">
        <v>145546</v>
      </c>
      <c r="D309" s="63">
        <v>45292</v>
      </c>
      <c r="E309" s="63">
        <v>45657</v>
      </c>
      <c r="F309" s="61">
        <v>4751</v>
      </c>
      <c r="G309" s="61">
        <v>5320</v>
      </c>
      <c r="H309" s="61">
        <v>1971.48</v>
      </c>
      <c r="I309" s="61">
        <f t="shared" si="8"/>
        <v>12042.48</v>
      </c>
      <c r="J309" s="61">
        <v>23782</v>
      </c>
      <c r="K309" s="69">
        <f t="shared" si="9"/>
        <v>0.50636952316878314</v>
      </c>
      <c r="M309" s="65"/>
      <c r="N309" s="61"/>
    </row>
    <row r="310" spans="1:14">
      <c r="A310" s="34" t="s">
        <v>341</v>
      </c>
      <c r="B310" s="41">
        <v>6004287</v>
      </c>
      <c r="C310" s="41">
        <v>145820</v>
      </c>
      <c r="D310" s="63">
        <v>45292</v>
      </c>
      <c r="E310" s="63">
        <v>45657</v>
      </c>
      <c r="F310" s="61">
        <v>4336</v>
      </c>
      <c r="G310" s="61">
        <v>3411</v>
      </c>
      <c r="H310" s="61">
        <v>2177.2800000000002</v>
      </c>
      <c r="I310" s="61">
        <f t="shared" si="8"/>
        <v>9924.2800000000007</v>
      </c>
      <c r="J310" s="61">
        <v>19929</v>
      </c>
      <c r="K310" s="69">
        <f t="shared" si="9"/>
        <v>0.49798183551608211</v>
      </c>
      <c r="M310" s="65"/>
      <c r="N310" s="61"/>
    </row>
    <row r="311" spans="1:14">
      <c r="A311" s="52" t="s">
        <v>342</v>
      </c>
      <c r="B311" s="53">
        <v>6008510</v>
      </c>
      <c r="C311" s="53">
        <v>145732</v>
      </c>
      <c r="D311" s="70">
        <v>45292</v>
      </c>
      <c r="E311" s="70">
        <v>45657</v>
      </c>
      <c r="F311" s="71">
        <v>8302</v>
      </c>
      <c r="G311" s="71">
        <v>14827</v>
      </c>
      <c r="H311" s="71">
        <v>2501.52</v>
      </c>
      <c r="I311" s="71">
        <f t="shared" si="8"/>
        <v>25630.52</v>
      </c>
      <c r="J311" s="71">
        <v>41139</v>
      </c>
      <c r="K311" s="72">
        <f t="shared" si="9"/>
        <v>0.62302243613116504</v>
      </c>
      <c r="M311" s="65"/>
      <c r="N311" s="61"/>
    </row>
    <row r="312" spans="1:14">
      <c r="A312" s="42" t="s">
        <v>343</v>
      </c>
      <c r="B312" s="43">
        <v>6000707</v>
      </c>
      <c r="C312" s="43">
        <v>145267</v>
      </c>
      <c r="D312" s="66">
        <v>45292</v>
      </c>
      <c r="E312" s="66">
        <v>45657</v>
      </c>
      <c r="F312" s="67">
        <v>7605</v>
      </c>
      <c r="G312" s="67">
        <v>13328</v>
      </c>
      <c r="H312" s="67">
        <v>266.27999999999997</v>
      </c>
      <c r="I312" s="67">
        <f t="shared" si="8"/>
        <v>21199.279999999999</v>
      </c>
      <c r="J312" s="67">
        <v>32544</v>
      </c>
      <c r="K312" s="68">
        <f t="shared" si="9"/>
        <v>0.65140363815142577</v>
      </c>
      <c r="M312" s="65"/>
      <c r="N312" s="61"/>
    </row>
    <row r="313" spans="1:14">
      <c r="A313" s="34" t="s">
        <v>344</v>
      </c>
      <c r="B313" s="41">
        <v>6004303</v>
      </c>
      <c r="C313" s="41">
        <v>145044</v>
      </c>
      <c r="D313" s="63">
        <v>45292</v>
      </c>
      <c r="E313" s="63">
        <v>45657</v>
      </c>
      <c r="F313" s="61">
        <v>3330</v>
      </c>
      <c r="G313" s="61">
        <v>8743</v>
      </c>
      <c r="H313" s="61">
        <v>3990</v>
      </c>
      <c r="I313" s="61">
        <f t="shared" si="8"/>
        <v>16063</v>
      </c>
      <c r="J313" s="61">
        <v>32443</v>
      </c>
      <c r="K313" s="69">
        <f t="shared" si="9"/>
        <v>0.49511450852263972</v>
      </c>
      <c r="M313" s="65"/>
      <c r="N313" s="61"/>
    </row>
    <row r="314" spans="1:14">
      <c r="A314" s="34" t="s">
        <v>345</v>
      </c>
      <c r="B314" s="41">
        <v>6002125</v>
      </c>
      <c r="C314" s="41">
        <v>145760</v>
      </c>
      <c r="D314" s="63">
        <v>45292</v>
      </c>
      <c r="E314" s="63">
        <v>45657</v>
      </c>
      <c r="F314" s="61">
        <v>3476</v>
      </c>
      <c r="G314" s="61">
        <v>8638</v>
      </c>
      <c r="H314" s="61">
        <v>443.52</v>
      </c>
      <c r="I314" s="61">
        <f t="shared" si="8"/>
        <v>12557.52</v>
      </c>
      <c r="J314" s="61">
        <v>21931</v>
      </c>
      <c r="K314" s="69">
        <f t="shared" si="9"/>
        <v>0.5725922210569514</v>
      </c>
      <c r="M314" s="65"/>
      <c r="N314" s="61"/>
    </row>
    <row r="315" spans="1:14">
      <c r="A315" s="34" t="s">
        <v>346</v>
      </c>
      <c r="B315" s="41">
        <v>6000715</v>
      </c>
      <c r="C315" s="41">
        <v>145286</v>
      </c>
      <c r="D315" s="63">
        <v>45292</v>
      </c>
      <c r="E315" s="63">
        <v>45657</v>
      </c>
      <c r="F315" s="61">
        <v>2910</v>
      </c>
      <c r="G315" s="61">
        <v>3475</v>
      </c>
      <c r="H315" s="61">
        <v>1870.68</v>
      </c>
      <c r="I315" s="61">
        <f t="shared" si="8"/>
        <v>8255.68</v>
      </c>
      <c r="J315" s="61">
        <v>18097</v>
      </c>
      <c r="K315" s="69">
        <f t="shared" si="9"/>
        <v>0.45619052881693101</v>
      </c>
      <c r="M315" s="65"/>
      <c r="N315" s="61"/>
    </row>
    <row r="316" spans="1:14">
      <c r="A316" s="52" t="s">
        <v>347</v>
      </c>
      <c r="B316" s="53">
        <v>6004311</v>
      </c>
      <c r="C316" s="53">
        <v>145062</v>
      </c>
      <c r="D316" s="70">
        <v>45292</v>
      </c>
      <c r="E316" s="70">
        <v>45657</v>
      </c>
      <c r="F316" s="71">
        <v>5757</v>
      </c>
      <c r="G316" s="71">
        <v>4189</v>
      </c>
      <c r="H316" s="71">
        <v>4230.24</v>
      </c>
      <c r="I316" s="71">
        <f t="shared" si="8"/>
        <v>14176.24</v>
      </c>
      <c r="J316" s="71">
        <v>34782</v>
      </c>
      <c r="K316" s="72">
        <f t="shared" si="9"/>
        <v>0.40757403254556956</v>
      </c>
      <c r="M316" s="65"/>
      <c r="N316" s="61"/>
    </row>
    <row r="317" spans="1:14">
      <c r="A317" s="42" t="s">
        <v>348</v>
      </c>
      <c r="B317" s="43">
        <v>6009690</v>
      </c>
      <c r="C317" s="43">
        <v>146063</v>
      </c>
      <c r="D317" s="66">
        <v>45292</v>
      </c>
      <c r="E317" s="66">
        <v>45657</v>
      </c>
      <c r="F317" s="67">
        <v>1305</v>
      </c>
      <c r="G317" s="67">
        <v>3569</v>
      </c>
      <c r="H317" s="67">
        <v>1442.28</v>
      </c>
      <c r="I317" s="67">
        <f t="shared" si="8"/>
        <v>6316.28</v>
      </c>
      <c r="J317" s="67">
        <v>14579</v>
      </c>
      <c r="K317" s="68">
        <f t="shared" si="9"/>
        <v>0.43324507853762256</v>
      </c>
      <c r="M317" s="65"/>
      <c r="N317" s="61"/>
    </row>
    <row r="318" spans="1:14">
      <c r="A318" s="34" t="s">
        <v>349</v>
      </c>
      <c r="B318" s="41">
        <v>6004337</v>
      </c>
      <c r="C318" s="41" t="s">
        <v>350</v>
      </c>
      <c r="D318" s="63">
        <v>45292</v>
      </c>
      <c r="E318" s="63">
        <v>45657</v>
      </c>
      <c r="F318" s="61">
        <v>151</v>
      </c>
      <c r="G318" s="61">
        <v>95</v>
      </c>
      <c r="H318" s="61">
        <v>556.91999999999996</v>
      </c>
      <c r="I318" s="61">
        <f t="shared" si="8"/>
        <v>802.92</v>
      </c>
      <c r="J318" s="61">
        <v>7037</v>
      </c>
      <c r="K318" s="69">
        <f t="shared" si="9"/>
        <v>0.11409975841978115</v>
      </c>
      <c r="M318" s="65"/>
      <c r="N318" s="61"/>
    </row>
    <row r="319" spans="1:14">
      <c r="A319" s="34" t="s">
        <v>351</v>
      </c>
      <c r="B319" s="41">
        <v>6004352</v>
      </c>
      <c r="C319" s="41">
        <v>145866</v>
      </c>
      <c r="D319" s="63">
        <v>45292</v>
      </c>
      <c r="E319" s="63">
        <v>45657</v>
      </c>
      <c r="F319" s="61">
        <v>3708</v>
      </c>
      <c r="G319" s="61">
        <v>14590</v>
      </c>
      <c r="H319" s="61">
        <v>2525.88</v>
      </c>
      <c r="I319" s="61">
        <f t="shared" si="8"/>
        <v>20823.88</v>
      </c>
      <c r="J319" s="61">
        <v>23057</v>
      </c>
      <c r="K319" s="69">
        <f t="shared" si="9"/>
        <v>0.90314785097801109</v>
      </c>
      <c r="M319" s="65"/>
      <c r="N319" s="61"/>
    </row>
    <row r="320" spans="1:14">
      <c r="A320" s="34" t="s">
        <v>352</v>
      </c>
      <c r="B320" s="41">
        <v>6016687</v>
      </c>
      <c r="C320" s="41">
        <v>146148</v>
      </c>
      <c r="D320" s="63">
        <v>45292</v>
      </c>
      <c r="E320" s="63">
        <v>45657</v>
      </c>
      <c r="F320" s="61">
        <v>445</v>
      </c>
      <c r="G320" s="61">
        <v>0</v>
      </c>
      <c r="H320" s="61">
        <v>509.88</v>
      </c>
      <c r="I320" s="61">
        <f t="shared" si="8"/>
        <v>954.88</v>
      </c>
      <c r="J320" s="61">
        <v>21270</v>
      </c>
      <c r="K320" s="69">
        <f t="shared" si="9"/>
        <v>4.489327691584391E-2</v>
      </c>
      <c r="M320" s="65"/>
      <c r="N320" s="61"/>
    </row>
    <row r="321" spans="1:14">
      <c r="A321" s="52" t="s">
        <v>353</v>
      </c>
      <c r="B321" s="53">
        <v>6001663</v>
      </c>
      <c r="C321" s="53">
        <v>145508</v>
      </c>
      <c r="D321" s="70">
        <v>45292</v>
      </c>
      <c r="E321" s="70">
        <v>45657</v>
      </c>
      <c r="F321" s="71">
        <v>3828</v>
      </c>
      <c r="G321" s="71">
        <v>13210</v>
      </c>
      <c r="H321" s="71">
        <v>300.72000000000003</v>
      </c>
      <c r="I321" s="71">
        <f t="shared" si="8"/>
        <v>17338.72</v>
      </c>
      <c r="J321" s="71">
        <v>31010</v>
      </c>
      <c r="K321" s="72">
        <f t="shared" si="9"/>
        <v>0.55913318284424385</v>
      </c>
      <c r="M321" s="65"/>
      <c r="N321" s="61"/>
    </row>
    <row r="322" spans="1:14">
      <c r="A322" s="42" t="s">
        <v>354</v>
      </c>
      <c r="B322" s="43">
        <v>6000392</v>
      </c>
      <c r="C322" s="43" t="s">
        <v>355</v>
      </c>
      <c r="D322" s="66">
        <v>45292</v>
      </c>
      <c r="E322" s="66">
        <v>45657</v>
      </c>
      <c r="F322" s="67">
        <v>457</v>
      </c>
      <c r="G322" s="67">
        <v>105</v>
      </c>
      <c r="H322" s="67">
        <v>2135.2800000000002</v>
      </c>
      <c r="I322" s="67">
        <f t="shared" si="8"/>
        <v>2697.28</v>
      </c>
      <c r="J322" s="67">
        <v>16233</v>
      </c>
      <c r="K322" s="68">
        <f t="shared" si="9"/>
        <v>0.16616029076572417</v>
      </c>
      <c r="M322" s="65"/>
      <c r="N322" s="61"/>
    </row>
    <row r="323" spans="1:14">
      <c r="A323" s="34" t="s">
        <v>356</v>
      </c>
      <c r="B323" s="41">
        <v>6004410</v>
      </c>
      <c r="C323" s="41">
        <v>146130</v>
      </c>
      <c r="D323" s="63">
        <v>45292</v>
      </c>
      <c r="E323" s="63">
        <v>45657</v>
      </c>
      <c r="F323" s="61">
        <v>7918</v>
      </c>
      <c r="G323" s="61">
        <v>13940</v>
      </c>
      <c r="H323" s="61">
        <v>13068</v>
      </c>
      <c r="I323" s="61">
        <f t="shared" si="8"/>
        <v>34926</v>
      </c>
      <c r="J323" s="61">
        <v>42424</v>
      </c>
      <c r="K323" s="69">
        <f t="shared" si="9"/>
        <v>0.82326041863096355</v>
      </c>
      <c r="M323" s="65"/>
      <c r="N323" s="61"/>
    </row>
    <row r="324" spans="1:14">
      <c r="A324" s="34" t="s">
        <v>357</v>
      </c>
      <c r="B324" s="41">
        <v>6004428</v>
      </c>
      <c r="C324" s="41">
        <v>145500</v>
      </c>
      <c r="D324" s="63">
        <v>45292</v>
      </c>
      <c r="E324" s="63">
        <v>45657</v>
      </c>
      <c r="F324" s="61">
        <v>4395</v>
      </c>
      <c r="G324" s="61">
        <v>10496</v>
      </c>
      <c r="H324" s="61">
        <v>5225.6400000000003</v>
      </c>
      <c r="I324" s="61">
        <f t="shared" si="8"/>
        <v>20116.64</v>
      </c>
      <c r="J324" s="61">
        <v>32215</v>
      </c>
      <c r="K324" s="69">
        <f t="shared" si="9"/>
        <v>0.62444948005587453</v>
      </c>
      <c r="M324" s="65"/>
      <c r="N324" s="61"/>
    </row>
    <row r="325" spans="1:14">
      <c r="A325" s="34" t="s">
        <v>358</v>
      </c>
      <c r="B325" s="41">
        <v>6004451</v>
      </c>
      <c r="C325" s="41">
        <v>145609</v>
      </c>
      <c r="D325" s="63">
        <v>45292</v>
      </c>
      <c r="E325" s="63">
        <v>45657</v>
      </c>
      <c r="F325" s="61">
        <v>4379</v>
      </c>
      <c r="G325" s="61">
        <v>6251</v>
      </c>
      <c r="H325" s="61">
        <v>1093</v>
      </c>
      <c r="I325" s="61">
        <f t="shared" si="8"/>
        <v>11723</v>
      </c>
      <c r="J325" s="61">
        <v>16875</v>
      </c>
      <c r="K325" s="69">
        <f t="shared" si="9"/>
        <v>0.69469629629629626</v>
      </c>
      <c r="M325" s="65"/>
      <c r="N325" s="61"/>
    </row>
    <row r="326" spans="1:14">
      <c r="A326" s="52" t="s">
        <v>359</v>
      </c>
      <c r="B326" s="53">
        <v>6004477</v>
      </c>
      <c r="C326" s="53">
        <v>145862</v>
      </c>
      <c r="D326" s="70">
        <v>45292</v>
      </c>
      <c r="E326" s="70">
        <v>45657</v>
      </c>
      <c r="F326" s="71">
        <v>3393</v>
      </c>
      <c r="G326" s="71">
        <v>10732</v>
      </c>
      <c r="H326" s="71">
        <v>1252.44</v>
      </c>
      <c r="I326" s="71">
        <f t="shared" si="8"/>
        <v>15377.44</v>
      </c>
      <c r="J326" s="71">
        <v>22498</v>
      </c>
      <c r="K326" s="72">
        <f t="shared" si="9"/>
        <v>0.68350253355853852</v>
      </c>
      <c r="M326" s="65"/>
      <c r="N326" s="61"/>
    </row>
    <row r="327" spans="1:14">
      <c r="A327" s="42" t="s">
        <v>360</v>
      </c>
      <c r="B327" s="43">
        <v>6004485</v>
      </c>
      <c r="C327" s="43">
        <v>145880</v>
      </c>
      <c r="D327" s="66">
        <v>45292</v>
      </c>
      <c r="E327" s="66">
        <v>45657</v>
      </c>
      <c r="F327" s="67">
        <v>1591</v>
      </c>
      <c r="G327" s="67">
        <v>3106</v>
      </c>
      <c r="H327" s="67">
        <v>45.36</v>
      </c>
      <c r="I327" s="67">
        <f t="shared" si="8"/>
        <v>4742.3599999999997</v>
      </c>
      <c r="J327" s="67">
        <v>11549</v>
      </c>
      <c r="K327" s="68">
        <f t="shared" si="9"/>
        <v>0.41062949173088575</v>
      </c>
      <c r="M327" s="65"/>
      <c r="N327" s="61"/>
    </row>
    <row r="328" spans="1:14">
      <c r="A328" s="34" t="s">
        <v>361</v>
      </c>
      <c r="B328" s="41">
        <v>6004501</v>
      </c>
      <c r="C328" s="41">
        <v>145921</v>
      </c>
      <c r="D328" s="63">
        <v>45292</v>
      </c>
      <c r="E328" s="63">
        <v>45657</v>
      </c>
      <c r="F328" s="61">
        <v>1397</v>
      </c>
      <c r="G328" s="61">
        <v>3936</v>
      </c>
      <c r="H328" s="61">
        <v>185</v>
      </c>
      <c r="I328" s="61">
        <f t="shared" si="8"/>
        <v>5518</v>
      </c>
      <c r="J328" s="61">
        <v>15314</v>
      </c>
      <c r="K328" s="69">
        <f t="shared" si="9"/>
        <v>0.36032388663967613</v>
      </c>
      <c r="M328" s="65"/>
      <c r="N328" s="61"/>
    </row>
    <row r="329" spans="1:14">
      <c r="A329" s="34" t="s">
        <v>362</v>
      </c>
      <c r="B329" s="41">
        <v>6004550</v>
      </c>
      <c r="C329" s="41">
        <v>146053</v>
      </c>
      <c r="D329" s="63">
        <v>45292</v>
      </c>
      <c r="E329" s="63">
        <v>45657</v>
      </c>
      <c r="F329" s="61">
        <v>6927</v>
      </c>
      <c r="G329" s="61">
        <v>14165</v>
      </c>
      <c r="H329" s="61">
        <v>2136.12</v>
      </c>
      <c r="I329" s="61">
        <f t="shared" si="8"/>
        <v>23228.12</v>
      </c>
      <c r="J329" s="61">
        <v>39917</v>
      </c>
      <c r="K329" s="69">
        <f t="shared" si="9"/>
        <v>0.58191046421324244</v>
      </c>
      <c r="M329" s="65"/>
      <c r="N329" s="61"/>
    </row>
    <row r="330" spans="1:14">
      <c r="A330" s="34" t="s">
        <v>363</v>
      </c>
      <c r="B330" s="41">
        <v>6006761</v>
      </c>
      <c r="C330" s="41">
        <v>145269</v>
      </c>
      <c r="D330" s="63">
        <v>45292</v>
      </c>
      <c r="E330" s="63">
        <v>45657</v>
      </c>
      <c r="F330" s="61">
        <v>11964</v>
      </c>
      <c r="G330" s="61">
        <v>19956</v>
      </c>
      <c r="H330" s="61">
        <v>6757.8</v>
      </c>
      <c r="I330" s="61">
        <f t="shared" si="8"/>
        <v>38677.800000000003</v>
      </c>
      <c r="J330" s="61">
        <v>55178</v>
      </c>
      <c r="K330" s="69">
        <f t="shared" si="9"/>
        <v>0.70096415237957166</v>
      </c>
      <c r="M330" s="65"/>
      <c r="N330" s="61"/>
    </row>
    <row r="331" spans="1:14">
      <c r="A331" s="52" t="s">
        <v>364</v>
      </c>
      <c r="B331" s="53">
        <v>6004212</v>
      </c>
      <c r="C331" s="53">
        <v>146017</v>
      </c>
      <c r="D331" s="70">
        <v>45292</v>
      </c>
      <c r="E331" s="70">
        <v>45657</v>
      </c>
      <c r="F331" s="71">
        <v>3427</v>
      </c>
      <c r="G331" s="71">
        <v>6027</v>
      </c>
      <c r="H331" s="71">
        <v>1978.2</v>
      </c>
      <c r="I331" s="71">
        <f t="shared" ref="I331:I394" si="10">SUM(F331:H331)</f>
        <v>11432.2</v>
      </c>
      <c r="J331" s="71">
        <v>17890</v>
      </c>
      <c r="K331" s="72">
        <f t="shared" ref="K331:K394" si="11">I331/J331</f>
        <v>0.63902738960313032</v>
      </c>
      <c r="M331" s="65"/>
      <c r="N331" s="61"/>
    </row>
    <row r="332" spans="1:14">
      <c r="A332" s="42" t="s">
        <v>365</v>
      </c>
      <c r="B332" s="43">
        <v>6013023</v>
      </c>
      <c r="C332" s="43">
        <v>145703</v>
      </c>
      <c r="D332" s="66">
        <v>45292</v>
      </c>
      <c r="E332" s="66">
        <v>45657</v>
      </c>
      <c r="F332" s="67">
        <v>4364</v>
      </c>
      <c r="G332" s="67">
        <v>3949</v>
      </c>
      <c r="H332" s="67">
        <v>1755</v>
      </c>
      <c r="I332" s="67">
        <f t="shared" si="10"/>
        <v>10068</v>
      </c>
      <c r="J332" s="67">
        <v>24521</v>
      </c>
      <c r="K332" s="68">
        <f t="shared" si="11"/>
        <v>0.41058684392969291</v>
      </c>
      <c r="M332" s="65"/>
      <c r="N332" s="61"/>
    </row>
    <row r="333" spans="1:14">
      <c r="A333" s="34" t="s">
        <v>366</v>
      </c>
      <c r="B333" s="41">
        <v>6012579</v>
      </c>
      <c r="C333" s="41">
        <v>145945</v>
      </c>
      <c r="D333" s="63">
        <v>45292</v>
      </c>
      <c r="E333" s="63">
        <v>45657</v>
      </c>
      <c r="F333" s="61">
        <v>2605</v>
      </c>
      <c r="G333" s="61">
        <v>4638</v>
      </c>
      <c r="H333" s="61">
        <v>462.84</v>
      </c>
      <c r="I333" s="61">
        <f t="shared" si="10"/>
        <v>7705.84</v>
      </c>
      <c r="J333" s="61">
        <v>25123</v>
      </c>
      <c r="K333" s="69">
        <f t="shared" si="11"/>
        <v>0.30672451538430923</v>
      </c>
      <c r="M333" s="65"/>
      <c r="N333" s="61"/>
    </row>
    <row r="334" spans="1:14">
      <c r="A334" s="34" t="s">
        <v>367</v>
      </c>
      <c r="B334" s="41">
        <v>6002778</v>
      </c>
      <c r="C334" s="41">
        <v>145427</v>
      </c>
      <c r="D334" s="63">
        <v>45292</v>
      </c>
      <c r="E334" s="63">
        <v>45657</v>
      </c>
      <c r="F334" s="61">
        <v>3241</v>
      </c>
      <c r="G334" s="61">
        <v>16717</v>
      </c>
      <c r="H334" s="61">
        <v>2688</v>
      </c>
      <c r="I334" s="61">
        <f t="shared" si="10"/>
        <v>22646</v>
      </c>
      <c r="J334" s="61">
        <v>26543</v>
      </c>
      <c r="K334" s="69">
        <f t="shared" si="11"/>
        <v>0.85318162980823564</v>
      </c>
      <c r="M334" s="65"/>
      <c r="N334" s="61"/>
    </row>
    <row r="335" spans="1:14">
      <c r="A335" s="34" t="s">
        <v>368</v>
      </c>
      <c r="B335" s="41">
        <v>6001788</v>
      </c>
      <c r="C335" s="41">
        <v>146006</v>
      </c>
      <c r="D335" s="63">
        <v>45292</v>
      </c>
      <c r="E335" s="63">
        <v>45657</v>
      </c>
      <c r="F335" s="61">
        <v>5102</v>
      </c>
      <c r="G335" s="61">
        <v>11851</v>
      </c>
      <c r="H335" s="61">
        <v>845.04</v>
      </c>
      <c r="I335" s="61">
        <f t="shared" si="10"/>
        <v>17798.04</v>
      </c>
      <c r="J335" s="61">
        <v>21226</v>
      </c>
      <c r="K335" s="69">
        <f t="shared" si="11"/>
        <v>0.8385018373692642</v>
      </c>
      <c r="M335" s="65"/>
      <c r="N335" s="61"/>
    </row>
    <row r="336" spans="1:14">
      <c r="A336" s="52" t="s">
        <v>369</v>
      </c>
      <c r="B336" s="53">
        <v>6001341</v>
      </c>
      <c r="C336" s="53">
        <v>145290</v>
      </c>
      <c r="D336" s="70">
        <v>45292</v>
      </c>
      <c r="E336" s="70">
        <v>45657</v>
      </c>
      <c r="F336" s="71">
        <v>3737</v>
      </c>
      <c r="G336" s="71">
        <v>33255</v>
      </c>
      <c r="H336" s="71">
        <v>2588.88</v>
      </c>
      <c r="I336" s="71">
        <f t="shared" si="10"/>
        <v>39580.879999999997</v>
      </c>
      <c r="J336" s="71">
        <v>42734</v>
      </c>
      <c r="K336" s="72">
        <f t="shared" si="11"/>
        <v>0.92621519165067623</v>
      </c>
      <c r="M336" s="65"/>
      <c r="N336" s="61"/>
    </row>
    <row r="337" spans="1:14">
      <c r="A337" s="42" t="s">
        <v>370</v>
      </c>
      <c r="B337" s="43">
        <v>6009203</v>
      </c>
      <c r="C337" s="43">
        <v>145757</v>
      </c>
      <c r="D337" s="66">
        <v>45292</v>
      </c>
      <c r="E337" s="66">
        <v>45657</v>
      </c>
      <c r="F337" s="67">
        <v>1264</v>
      </c>
      <c r="G337" s="67">
        <v>13426</v>
      </c>
      <c r="H337" s="67">
        <v>593.04</v>
      </c>
      <c r="I337" s="67">
        <f t="shared" si="10"/>
        <v>15283.04</v>
      </c>
      <c r="J337" s="67">
        <v>18988</v>
      </c>
      <c r="K337" s="68">
        <f t="shared" si="11"/>
        <v>0.80487887086581</v>
      </c>
      <c r="M337" s="65"/>
      <c r="N337" s="61"/>
    </row>
    <row r="338" spans="1:14">
      <c r="A338" s="34" t="s">
        <v>371</v>
      </c>
      <c r="B338" s="41">
        <v>6004469</v>
      </c>
      <c r="C338" s="41">
        <v>145922</v>
      </c>
      <c r="D338" s="63">
        <v>45292</v>
      </c>
      <c r="E338" s="63">
        <v>45657</v>
      </c>
      <c r="F338" s="61">
        <v>2733</v>
      </c>
      <c r="G338" s="61">
        <v>15715</v>
      </c>
      <c r="H338" s="61">
        <v>520.79999999999995</v>
      </c>
      <c r="I338" s="61">
        <f t="shared" si="10"/>
        <v>18968.8</v>
      </c>
      <c r="J338" s="61">
        <v>21887</v>
      </c>
      <c r="K338" s="69">
        <f t="shared" si="11"/>
        <v>0.86666971261479409</v>
      </c>
      <c r="M338" s="65"/>
      <c r="N338" s="61"/>
    </row>
    <row r="339" spans="1:14">
      <c r="A339" s="34" t="s">
        <v>372</v>
      </c>
      <c r="B339" s="41">
        <v>6013106</v>
      </c>
      <c r="C339" s="41">
        <v>145717</v>
      </c>
      <c r="D339" s="63">
        <v>45292</v>
      </c>
      <c r="E339" s="63">
        <v>45657</v>
      </c>
      <c r="F339" s="61">
        <v>5651</v>
      </c>
      <c r="G339" s="61">
        <v>21533</v>
      </c>
      <c r="H339" s="61">
        <v>936.6</v>
      </c>
      <c r="I339" s="61">
        <f t="shared" si="10"/>
        <v>28120.6</v>
      </c>
      <c r="J339" s="61">
        <v>38971</v>
      </c>
      <c r="K339" s="69">
        <f t="shared" si="11"/>
        <v>0.72157758333119493</v>
      </c>
      <c r="M339" s="65"/>
      <c r="N339" s="61"/>
    </row>
    <row r="340" spans="1:14">
      <c r="A340" s="34" t="s">
        <v>373</v>
      </c>
      <c r="B340" s="41">
        <v>6001028</v>
      </c>
      <c r="C340" s="41">
        <v>145656</v>
      </c>
      <c r="D340" s="63">
        <v>45292</v>
      </c>
      <c r="E340" s="63">
        <v>45657</v>
      </c>
      <c r="F340" s="61">
        <v>2154</v>
      </c>
      <c r="G340" s="61">
        <v>6809</v>
      </c>
      <c r="H340" s="61">
        <v>848</v>
      </c>
      <c r="I340" s="61">
        <f t="shared" si="10"/>
        <v>9811</v>
      </c>
      <c r="J340" s="61">
        <v>16658</v>
      </c>
      <c r="K340" s="69">
        <f t="shared" si="11"/>
        <v>0.58896626245647732</v>
      </c>
      <c r="M340" s="65"/>
      <c r="N340" s="61"/>
    </row>
    <row r="341" spans="1:14">
      <c r="A341" s="52" t="s">
        <v>374</v>
      </c>
      <c r="B341" s="53">
        <v>6003362</v>
      </c>
      <c r="C341" s="53">
        <v>146092</v>
      </c>
      <c r="D341" s="70">
        <v>45292</v>
      </c>
      <c r="E341" s="70">
        <v>45657</v>
      </c>
      <c r="F341" s="71">
        <v>1710</v>
      </c>
      <c r="G341" s="71">
        <v>4839</v>
      </c>
      <c r="H341" s="71">
        <v>2045.4</v>
      </c>
      <c r="I341" s="71">
        <f t="shared" si="10"/>
        <v>8594.4</v>
      </c>
      <c r="J341" s="71">
        <v>11516</v>
      </c>
      <c r="K341" s="72">
        <f t="shared" si="11"/>
        <v>0.74630079888850287</v>
      </c>
      <c r="M341" s="65"/>
      <c r="N341" s="61"/>
    </row>
    <row r="342" spans="1:14">
      <c r="A342" s="42" t="s">
        <v>375</v>
      </c>
      <c r="B342" s="43">
        <v>6003230</v>
      </c>
      <c r="C342" s="43">
        <v>145863</v>
      </c>
      <c r="D342" s="66">
        <v>45292</v>
      </c>
      <c r="E342" s="66">
        <v>45657</v>
      </c>
      <c r="F342" s="67">
        <v>4087</v>
      </c>
      <c r="G342" s="67">
        <v>16362</v>
      </c>
      <c r="H342" s="67">
        <v>3438.96</v>
      </c>
      <c r="I342" s="67">
        <f t="shared" si="10"/>
        <v>23887.96</v>
      </c>
      <c r="J342" s="67">
        <v>34199</v>
      </c>
      <c r="K342" s="68">
        <f t="shared" si="11"/>
        <v>0.69849878651422559</v>
      </c>
      <c r="M342" s="65"/>
      <c r="N342" s="61"/>
    </row>
    <row r="343" spans="1:14">
      <c r="A343" s="34" t="s">
        <v>376</v>
      </c>
      <c r="B343" s="41">
        <v>6009534</v>
      </c>
      <c r="C343" s="41">
        <v>145655</v>
      </c>
      <c r="D343" s="63">
        <v>45292</v>
      </c>
      <c r="E343" s="63">
        <v>45657</v>
      </c>
      <c r="F343" s="61">
        <v>5796</v>
      </c>
      <c r="G343" s="61">
        <v>16658</v>
      </c>
      <c r="H343" s="61">
        <v>1928.64</v>
      </c>
      <c r="I343" s="61">
        <f t="shared" si="10"/>
        <v>24382.639999999999</v>
      </c>
      <c r="J343" s="61">
        <v>28586</v>
      </c>
      <c r="K343" s="69">
        <f t="shared" si="11"/>
        <v>0.85295739173021756</v>
      </c>
      <c r="M343" s="65"/>
      <c r="N343" s="61"/>
    </row>
    <row r="344" spans="1:14">
      <c r="A344" s="34" t="s">
        <v>377</v>
      </c>
      <c r="B344" s="41">
        <v>6014633</v>
      </c>
      <c r="C344" s="41">
        <v>145994</v>
      </c>
      <c r="D344" s="63">
        <v>45292</v>
      </c>
      <c r="E344" s="63">
        <v>45657</v>
      </c>
      <c r="F344" s="61">
        <v>6365</v>
      </c>
      <c r="G344" s="61">
        <v>18091</v>
      </c>
      <c r="H344" s="61">
        <v>5211.3599999999997</v>
      </c>
      <c r="I344" s="61">
        <f t="shared" si="10"/>
        <v>29667.360000000001</v>
      </c>
      <c r="J344" s="61">
        <v>43379</v>
      </c>
      <c r="K344" s="69">
        <f t="shared" si="11"/>
        <v>0.68391064800940549</v>
      </c>
      <c r="M344" s="65"/>
      <c r="N344" s="61"/>
    </row>
    <row r="345" spans="1:14">
      <c r="A345" s="34" t="s">
        <v>378</v>
      </c>
      <c r="B345" s="41">
        <v>6004790</v>
      </c>
      <c r="C345" s="41">
        <v>146049</v>
      </c>
      <c r="D345" s="63">
        <v>45292</v>
      </c>
      <c r="E345" s="63">
        <v>45657</v>
      </c>
      <c r="F345" s="61">
        <v>813</v>
      </c>
      <c r="G345" s="61">
        <v>1256</v>
      </c>
      <c r="H345" s="61">
        <v>1154.1600000000001</v>
      </c>
      <c r="I345" s="61">
        <f t="shared" si="10"/>
        <v>3223.16</v>
      </c>
      <c r="J345" s="61">
        <v>9419</v>
      </c>
      <c r="K345" s="69">
        <f t="shared" si="11"/>
        <v>0.3421976855292494</v>
      </c>
      <c r="M345" s="65"/>
      <c r="N345" s="61"/>
    </row>
    <row r="346" spans="1:14">
      <c r="A346" s="52" t="s">
        <v>379</v>
      </c>
      <c r="B346" s="53">
        <v>6004840</v>
      </c>
      <c r="C346" s="53">
        <v>145273</v>
      </c>
      <c r="D346" s="70">
        <v>45292</v>
      </c>
      <c r="E346" s="70">
        <v>45657</v>
      </c>
      <c r="F346" s="71">
        <v>3838</v>
      </c>
      <c r="G346" s="71">
        <v>15377</v>
      </c>
      <c r="H346" s="71">
        <v>241.08</v>
      </c>
      <c r="I346" s="71">
        <f t="shared" si="10"/>
        <v>19456.080000000002</v>
      </c>
      <c r="J346" s="71">
        <v>30017</v>
      </c>
      <c r="K346" s="72">
        <f t="shared" si="11"/>
        <v>0.64816870440083962</v>
      </c>
      <c r="M346" s="65"/>
      <c r="N346" s="61"/>
    </row>
    <row r="347" spans="1:14">
      <c r="A347" s="42" t="s">
        <v>380</v>
      </c>
      <c r="B347" s="43">
        <v>6004899</v>
      </c>
      <c r="C347" s="43">
        <v>146197</v>
      </c>
      <c r="D347" s="66">
        <v>45292</v>
      </c>
      <c r="E347" s="66">
        <v>45657</v>
      </c>
      <c r="F347" s="67">
        <v>2799</v>
      </c>
      <c r="G347" s="67">
        <v>3636</v>
      </c>
      <c r="H347" s="67">
        <v>3212.16</v>
      </c>
      <c r="I347" s="67">
        <f t="shared" si="10"/>
        <v>9647.16</v>
      </c>
      <c r="J347" s="67">
        <v>18628</v>
      </c>
      <c r="K347" s="68">
        <f t="shared" si="11"/>
        <v>0.51788490444492163</v>
      </c>
      <c r="M347" s="65"/>
      <c r="N347" s="61"/>
    </row>
    <row r="348" spans="1:14">
      <c r="A348" s="34" t="s">
        <v>381</v>
      </c>
      <c r="B348" s="41">
        <v>6013312</v>
      </c>
      <c r="C348" s="41">
        <v>145733</v>
      </c>
      <c r="D348" s="63">
        <v>45292</v>
      </c>
      <c r="E348" s="63">
        <v>45657</v>
      </c>
      <c r="F348" s="61">
        <v>6497</v>
      </c>
      <c r="G348" s="61">
        <v>16809</v>
      </c>
      <c r="H348" s="61">
        <v>29.4</v>
      </c>
      <c r="I348" s="61">
        <f t="shared" si="10"/>
        <v>23335.4</v>
      </c>
      <c r="J348" s="61">
        <v>53376</v>
      </c>
      <c r="K348" s="69">
        <f t="shared" si="11"/>
        <v>0.43718899880095924</v>
      </c>
      <c r="M348" s="65"/>
      <c r="N348" s="61"/>
    </row>
    <row r="349" spans="1:14">
      <c r="A349" s="34" t="s">
        <v>382</v>
      </c>
      <c r="B349" s="41">
        <v>6004907</v>
      </c>
      <c r="C349" s="41">
        <v>145465</v>
      </c>
      <c r="D349" s="63">
        <v>45292</v>
      </c>
      <c r="E349" s="63">
        <v>45657</v>
      </c>
      <c r="F349" s="61">
        <v>4721</v>
      </c>
      <c r="G349" s="61">
        <v>5697</v>
      </c>
      <c r="H349" s="61">
        <v>928</v>
      </c>
      <c r="I349" s="61">
        <f t="shared" si="10"/>
        <v>11346</v>
      </c>
      <c r="J349" s="61">
        <v>17456</v>
      </c>
      <c r="K349" s="69">
        <f t="shared" si="11"/>
        <v>0.64997708524289644</v>
      </c>
      <c r="M349" s="65"/>
      <c r="N349" s="61"/>
    </row>
    <row r="350" spans="1:14">
      <c r="A350" s="34" t="s">
        <v>383</v>
      </c>
      <c r="B350" s="41">
        <v>6004964</v>
      </c>
      <c r="C350" s="41" t="s">
        <v>384</v>
      </c>
      <c r="D350" s="63">
        <v>45292</v>
      </c>
      <c r="E350" s="63">
        <v>45657</v>
      </c>
      <c r="F350" s="61">
        <v>2332</v>
      </c>
      <c r="G350" s="61">
        <v>25709</v>
      </c>
      <c r="H350" s="61">
        <v>4605</v>
      </c>
      <c r="I350" s="61">
        <f t="shared" si="10"/>
        <v>32646</v>
      </c>
      <c r="J350" s="61">
        <v>33450</v>
      </c>
      <c r="K350" s="69">
        <f t="shared" si="11"/>
        <v>0.97596412556053813</v>
      </c>
      <c r="M350" s="65"/>
      <c r="N350" s="61"/>
    </row>
    <row r="351" spans="1:14">
      <c r="A351" s="42" t="s">
        <v>385</v>
      </c>
      <c r="B351" s="43">
        <v>6006126</v>
      </c>
      <c r="C351" s="43">
        <v>145829</v>
      </c>
      <c r="D351" s="66">
        <v>45292</v>
      </c>
      <c r="E351" s="66">
        <v>45657</v>
      </c>
      <c r="F351" s="67">
        <v>6554</v>
      </c>
      <c r="G351" s="67">
        <v>30686</v>
      </c>
      <c r="H351" s="67">
        <v>2216.7600000000002</v>
      </c>
      <c r="I351" s="67">
        <f t="shared" si="10"/>
        <v>39456.76</v>
      </c>
      <c r="J351" s="67">
        <v>44375</v>
      </c>
      <c r="K351" s="68">
        <f t="shared" si="11"/>
        <v>0.88916642253521128</v>
      </c>
      <c r="M351" s="65"/>
      <c r="N351" s="61"/>
    </row>
    <row r="352" spans="1:14">
      <c r="A352" s="34" t="s">
        <v>386</v>
      </c>
      <c r="B352" s="41">
        <v>6005011</v>
      </c>
      <c r="C352" s="41">
        <v>145968</v>
      </c>
      <c r="D352" s="63">
        <v>45292</v>
      </c>
      <c r="E352" s="63">
        <v>45657</v>
      </c>
      <c r="F352" s="61">
        <v>1893</v>
      </c>
      <c r="G352" s="61">
        <v>6865</v>
      </c>
      <c r="H352" s="61">
        <v>1959.72</v>
      </c>
      <c r="I352" s="61">
        <f t="shared" si="10"/>
        <v>10717.72</v>
      </c>
      <c r="J352" s="61">
        <v>17693</v>
      </c>
      <c r="K352" s="69">
        <f t="shared" si="11"/>
        <v>0.60576047024246871</v>
      </c>
      <c r="M352" s="65"/>
      <c r="N352" s="61"/>
    </row>
    <row r="353" spans="1:14">
      <c r="A353" s="34" t="s">
        <v>387</v>
      </c>
      <c r="B353" s="41">
        <v>6008999</v>
      </c>
      <c r="C353" s="41">
        <v>146123</v>
      </c>
      <c r="D353" s="63">
        <v>45292</v>
      </c>
      <c r="E353" s="63">
        <v>45657</v>
      </c>
      <c r="F353" s="61">
        <v>3330</v>
      </c>
      <c r="G353" s="61">
        <v>7752</v>
      </c>
      <c r="H353" s="61">
        <v>1335.6</v>
      </c>
      <c r="I353" s="61">
        <f t="shared" si="10"/>
        <v>12417.6</v>
      </c>
      <c r="J353" s="61">
        <v>19764</v>
      </c>
      <c r="K353" s="69">
        <f t="shared" si="11"/>
        <v>0.62829386763813</v>
      </c>
      <c r="M353" s="65"/>
      <c r="N353" s="61"/>
    </row>
    <row r="354" spans="1:14">
      <c r="A354" s="34" t="s">
        <v>388</v>
      </c>
      <c r="B354" s="41">
        <v>6019723</v>
      </c>
      <c r="C354" s="41">
        <v>145971</v>
      </c>
      <c r="D354" s="63">
        <v>45292</v>
      </c>
      <c r="E354" s="63">
        <v>45657</v>
      </c>
      <c r="F354" s="61">
        <v>15389</v>
      </c>
      <c r="G354" s="61">
        <v>13289</v>
      </c>
      <c r="H354" s="61">
        <v>5051.76</v>
      </c>
      <c r="I354" s="61">
        <f t="shared" si="10"/>
        <v>33729.760000000002</v>
      </c>
      <c r="J354" s="61">
        <v>40001</v>
      </c>
      <c r="K354" s="69">
        <f t="shared" si="11"/>
        <v>0.84322291942701433</v>
      </c>
      <c r="M354" s="65"/>
      <c r="N354" s="61"/>
    </row>
    <row r="355" spans="1:14">
      <c r="A355" s="52" t="s">
        <v>389</v>
      </c>
      <c r="B355" s="53">
        <v>6005169</v>
      </c>
      <c r="C355" s="53">
        <v>145235</v>
      </c>
      <c r="D355" s="70">
        <v>45292</v>
      </c>
      <c r="E355" s="70">
        <v>45657</v>
      </c>
      <c r="F355" s="71">
        <v>1990</v>
      </c>
      <c r="G355" s="71">
        <v>24706</v>
      </c>
      <c r="H355" s="71">
        <v>5031</v>
      </c>
      <c r="I355" s="71">
        <f t="shared" si="10"/>
        <v>31727</v>
      </c>
      <c r="J355" s="71">
        <v>33268</v>
      </c>
      <c r="K355" s="72">
        <f t="shared" si="11"/>
        <v>0.95367921125405797</v>
      </c>
      <c r="M355" s="65"/>
      <c r="N355" s="61"/>
    </row>
    <row r="356" spans="1:14">
      <c r="A356" s="42" t="s">
        <v>390</v>
      </c>
      <c r="B356" s="43">
        <v>6005185</v>
      </c>
      <c r="C356" s="43">
        <v>145256</v>
      </c>
      <c r="D356" s="66">
        <v>45292</v>
      </c>
      <c r="E356" s="66">
        <v>45657</v>
      </c>
      <c r="F356" s="67">
        <v>7307</v>
      </c>
      <c r="G356" s="67">
        <v>7005</v>
      </c>
      <c r="H356" s="67">
        <v>5477.64</v>
      </c>
      <c r="I356" s="67">
        <f t="shared" si="10"/>
        <v>19789.64</v>
      </c>
      <c r="J356" s="67">
        <v>42170</v>
      </c>
      <c r="K356" s="68">
        <f t="shared" si="11"/>
        <v>0.46928242826654021</v>
      </c>
      <c r="M356" s="65"/>
      <c r="N356" s="61"/>
    </row>
    <row r="357" spans="1:14">
      <c r="A357" s="34" t="s">
        <v>391</v>
      </c>
      <c r="B357" s="41">
        <v>6012835</v>
      </c>
      <c r="C357" s="41">
        <v>145694</v>
      </c>
      <c r="D357" s="63">
        <v>45292</v>
      </c>
      <c r="E357" s="63">
        <v>45657</v>
      </c>
      <c r="F357" s="61">
        <v>7884</v>
      </c>
      <c r="G357" s="61">
        <v>8533</v>
      </c>
      <c r="H357" s="61">
        <v>4169.76</v>
      </c>
      <c r="I357" s="61">
        <f t="shared" si="10"/>
        <v>20586.760000000002</v>
      </c>
      <c r="J357" s="61">
        <v>35362</v>
      </c>
      <c r="K357" s="69">
        <f t="shared" si="11"/>
        <v>0.58217182286069802</v>
      </c>
      <c r="M357" s="65"/>
      <c r="N357" s="61"/>
    </row>
    <row r="358" spans="1:14">
      <c r="A358" s="34" t="s">
        <v>392</v>
      </c>
      <c r="B358" s="41">
        <v>6012017</v>
      </c>
      <c r="C358" s="41">
        <v>145646</v>
      </c>
      <c r="D358" s="63">
        <v>45292</v>
      </c>
      <c r="E358" s="63">
        <v>45657</v>
      </c>
      <c r="F358" s="61">
        <v>6909</v>
      </c>
      <c r="G358" s="61">
        <v>8669</v>
      </c>
      <c r="H358" s="61">
        <v>8617.56</v>
      </c>
      <c r="I358" s="61">
        <f t="shared" si="10"/>
        <v>24195.559999999998</v>
      </c>
      <c r="J358" s="61">
        <v>41926</v>
      </c>
      <c r="K358" s="69">
        <f t="shared" si="11"/>
        <v>0.5771015598912369</v>
      </c>
      <c r="M358" s="65"/>
      <c r="N358" s="61"/>
    </row>
    <row r="359" spans="1:14">
      <c r="A359" s="34" t="s">
        <v>393</v>
      </c>
      <c r="B359" s="41">
        <v>6005227</v>
      </c>
      <c r="C359" s="41">
        <v>145654</v>
      </c>
      <c r="D359" s="63">
        <v>45292</v>
      </c>
      <c r="E359" s="63">
        <v>45657</v>
      </c>
      <c r="F359" s="61">
        <v>8966</v>
      </c>
      <c r="G359" s="61">
        <v>28844</v>
      </c>
      <c r="H359" s="61">
        <v>7959</v>
      </c>
      <c r="I359" s="61">
        <f t="shared" si="10"/>
        <v>45769</v>
      </c>
      <c r="J359" s="61">
        <v>51585</v>
      </c>
      <c r="K359" s="69">
        <f t="shared" si="11"/>
        <v>0.88725404671900743</v>
      </c>
      <c r="M359" s="65"/>
      <c r="N359" s="61"/>
    </row>
    <row r="360" spans="1:14">
      <c r="A360" s="52" t="s">
        <v>394</v>
      </c>
      <c r="B360" s="53">
        <v>6005235</v>
      </c>
      <c r="C360" s="53">
        <v>145761</v>
      </c>
      <c r="D360" s="70">
        <v>45292</v>
      </c>
      <c r="E360" s="70">
        <v>45657</v>
      </c>
      <c r="F360" s="71">
        <v>3809</v>
      </c>
      <c r="G360" s="71">
        <v>12430</v>
      </c>
      <c r="H360" s="71">
        <v>6287</v>
      </c>
      <c r="I360" s="71">
        <f t="shared" si="10"/>
        <v>22526</v>
      </c>
      <c r="J360" s="71">
        <v>43271</v>
      </c>
      <c r="K360" s="72">
        <f t="shared" si="11"/>
        <v>0.52057960296734529</v>
      </c>
      <c r="M360" s="65"/>
      <c r="N360" s="61"/>
    </row>
    <row r="361" spans="1:14">
      <c r="A361" s="42" t="s">
        <v>395</v>
      </c>
      <c r="B361" s="43">
        <v>6000640</v>
      </c>
      <c r="C361" s="43">
        <v>145334</v>
      </c>
      <c r="D361" s="66">
        <v>45292</v>
      </c>
      <c r="E361" s="66">
        <v>45657</v>
      </c>
      <c r="F361" s="67">
        <v>7202</v>
      </c>
      <c r="G361" s="67">
        <v>29054</v>
      </c>
      <c r="H361" s="67">
        <v>6231</v>
      </c>
      <c r="I361" s="67">
        <f t="shared" si="10"/>
        <v>42487</v>
      </c>
      <c r="J361" s="67">
        <v>51588</v>
      </c>
      <c r="K361" s="68">
        <f t="shared" si="11"/>
        <v>0.82358300379933314</v>
      </c>
      <c r="M361" s="65"/>
      <c r="N361" s="61"/>
    </row>
    <row r="362" spans="1:14">
      <c r="A362" s="34" t="s">
        <v>396</v>
      </c>
      <c r="B362" s="41">
        <v>6007918</v>
      </c>
      <c r="C362" s="41">
        <v>145424</v>
      </c>
      <c r="D362" s="63">
        <v>45292</v>
      </c>
      <c r="E362" s="63">
        <v>45657</v>
      </c>
      <c r="F362" s="61">
        <v>3700</v>
      </c>
      <c r="G362" s="61">
        <v>21930</v>
      </c>
      <c r="H362" s="61">
        <v>4408</v>
      </c>
      <c r="I362" s="61">
        <f t="shared" si="10"/>
        <v>30038</v>
      </c>
      <c r="J362" s="61">
        <v>32109</v>
      </c>
      <c r="K362" s="69">
        <f t="shared" si="11"/>
        <v>0.9355009498894391</v>
      </c>
      <c r="M362" s="65"/>
      <c r="N362" s="61"/>
    </row>
    <row r="363" spans="1:14">
      <c r="A363" s="34" t="s">
        <v>397</v>
      </c>
      <c r="B363" s="41">
        <v>6001044</v>
      </c>
      <c r="C363" s="41">
        <v>145897</v>
      </c>
      <c r="D363" s="63">
        <v>45292</v>
      </c>
      <c r="E363" s="63">
        <v>45657</v>
      </c>
      <c r="F363" s="61">
        <v>3388</v>
      </c>
      <c r="G363" s="61">
        <v>7939</v>
      </c>
      <c r="H363" s="61">
        <v>3506.16</v>
      </c>
      <c r="I363" s="61">
        <f t="shared" si="10"/>
        <v>14833.16</v>
      </c>
      <c r="J363" s="61">
        <v>19425</v>
      </c>
      <c r="K363" s="69">
        <f t="shared" si="11"/>
        <v>0.76361184041184038</v>
      </c>
      <c r="M363" s="65"/>
      <c r="N363" s="61"/>
    </row>
    <row r="364" spans="1:14">
      <c r="A364" s="34" t="s">
        <v>398</v>
      </c>
      <c r="B364" s="41">
        <v>6005284</v>
      </c>
      <c r="C364" s="41">
        <v>145382</v>
      </c>
      <c r="D364" s="63">
        <v>45292</v>
      </c>
      <c r="E364" s="63">
        <v>45657</v>
      </c>
      <c r="F364" s="61">
        <v>10654</v>
      </c>
      <c r="G364" s="61">
        <v>30554</v>
      </c>
      <c r="H364" s="61">
        <v>10557.96</v>
      </c>
      <c r="I364" s="61">
        <f t="shared" si="10"/>
        <v>51765.96</v>
      </c>
      <c r="J364" s="61">
        <v>75774</v>
      </c>
      <c r="K364" s="69">
        <f t="shared" si="11"/>
        <v>0.6831625623564811</v>
      </c>
      <c r="M364" s="65"/>
      <c r="N364" s="61"/>
    </row>
    <row r="365" spans="1:14">
      <c r="A365" s="52" t="s">
        <v>399</v>
      </c>
      <c r="B365" s="53">
        <v>6014492</v>
      </c>
      <c r="C365" s="53">
        <v>145901</v>
      </c>
      <c r="D365" s="70">
        <v>45292</v>
      </c>
      <c r="E365" s="70">
        <v>45657</v>
      </c>
      <c r="F365" s="71">
        <v>9798</v>
      </c>
      <c r="G365" s="71">
        <v>12208</v>
      </c>
      <c r="H365" s="71">
        <v>5635</v>
      </c>
      <c r="I365" s="71">
        <f t="shared" si="10"/>
        <v>27641</v>
      </c>
      <c r="J365" s="71">
        <v>47380</v>
      </c>
      <c r="K365" s="72">
        <f t="shared" si="11"/>
        <v>0.58338961587167582</v>
      </c>
      <c r="M365" s="65"/>
      <c r="N365" s="61"/>
    </row>
    <row r="366" spans="1:14">
      <c r="A366" s="42" t="s">
        <v>400</v>
      </c>
      <c r="B366" s="43">
        <v>6005292</v>
      </c>
      <c r="C366" s="43">
        <v>146114</v>
      </c>
      <c r="D366" s="66">
        <v>45292</v>
      </c>
      <c r="E366" s="66">
        <v>45657</v>
      </c>
      <c r="F366" s="67">
        <v>1038</v>
      </c>
      <c r="G366" s="67">
        <v>4541</v>
      </c>
      <c r="H366" s="67">
        <v>2984.52</v>
      </c>
      <c r="I366" s="67">
        <f t="shared" si="10"/>
        <v>8563.52</v>
      </c>
      <c r="J366" s="67">
        <v>20499</v>
      </c>
      <c r="K366" s="68">
        <f t="shared" si="11"/>
        <v>0.41775306112493293</v>
      </c>
      <c r="M366" s="65"/>
      <c r="N366" s="61"/>
    </row>
    <row r="367" spans="1:14">
      <c r="A367" s="34" t="s">
        <v>401</v>
      </c>
      <c r="B367" s="41">
        <v>6005300</v>
      </c>
      <c r="C367" s="41">
        <v>146026</v>
      </c>
      <c r="D367" s="63">
        <v>45292</v>
      </c>
      <c r="E367" s="63">
        <v>45657</v>
      </c>
      <c r="F367" s="61">
        <v>8859</v>
      </c>
      <c r="G367" s="61">
        <v>9661</v>
      </c>
      <c r="H367" s="61">
        <v>5447.4</v>
      </c>
      <c r="I367" s="61">
        <f t="shared" si="10"/>
        <v>23967.4</v>
      </c>
      <c r="J367" s="61">
        <v>42416</v>
      </c>
      <c r="K367" s="69">
        <f t="shared" si="11"/>
        <v>0.5650556393813656</v>
      </c>
      <c r="M367" s="65"/>
      <c r="N367" s="61"/>
    </row>
    <row r="368" spans="1:14">
      <c r="A368" s="34" t="s">
        <v>402</v>
      </c>
      <c r="B368" s="41">
        <v>6011993</v>
      </c>
      <c r="C368" s="41">
        <v>145638</v>
      </c>
      <c r="D368" s="63">
        <v>45292</v>
      </c>
      <c r="E368" s="63">
        <v>45657</v>
      </c>
      <c r="F368" s="61">
        <v>8511</v>
      </c>
      <c r="G368" s="61">
        <v>19040</v>
      </c>
      <c r="H368" s="61">
        <v>1611.96</v>
      </c>
      <c r="I368" s="61">
        <f t="shared" si="10"/>
        <v>29162.959999999999</v>
      </c>
      <c r="J368" s="61">
        <v>36278</v>
      </c>
      <c r="K368" s="69">
        <f t="shared" si="11"/>
        <v>0.8038745245052098</v>
      </c>
      <c r="M368" s="65"/>
      <c r="N368" s="61"/>
    </row>
    <row r="369" spans="1:14">
      <c r="A369" s="34" t="s">
        <v>403</v>
      </c>
      <c r="B369" s="41">
        <v>6005318</v>
      </c>
      <c r="C369" s="41">
        <v>145511</v>
      </c>
      <c r="D369" s="63">
        <v>45292</v>
      </c>
      <c r="E369" s="63">
        <v>45657</v>
      </c>
      <c r="F369" s="61">
        <v>8537</v>
      </c>
      <c r="G369" s="61">
        <v>22571</v>
      </c>
      <c r="H369" s="61">
        <v>7131.6</v>
      </c>
      <c r="I369" s="61">
        <f t="shared" si="10"/>
        <v>38239.599999999999</v>
      </c>
      <c r="J369" s="61">
        <v>50712</v>
      </c>
      <c r="K369" s="69">
        <f t="shared" si="11"/>
        <v>0.75405426723457958</v>
      </c>
      <c r="M369" s="65"/>
      <c r="N369" s="61"/>
    </row>
    <row r="370" spans="1:14">
      <c r="A370" s="52" t="s">
        <v>404</v>
      </c>
      <c r="B370" s="53">
        <v>6012967</v>
      </c>
      <c r="C370" s="53">
        <v>145700</v>
      </c>
      <c r="D370" s="70">
        <v>45292</v>
      </c>
      <c r="E370" s="70">
        <v>45657</v>
      </c>
      <c r="F370" s="71">
        <v>11391</v>
      </c>
      <c r="G370" s="71">
        <v>25493</v>
      </c>
      <c r="H370" s="71">
        <v>4522.5600000000004</v>
      </c>
      <c r="I370" s="71">
        <f t="shared" si="10"/>
        <v>41406.559999999998</v>
      </c>
      <c r="J370" s="71">
        <v>57557</v>
      </c>
      <c r="K370" s="72">
        <f t="shared" si="11"/>
        <v>0.71940094167520885</v>
      </c>
      <c r="M370" s="65"/>
      <c r="N370" s="61"/>
    </row>
    <row r="371" spans="1:14">
      <c r="A371" s="42" t="s">
        <v>405</v>
      </c>
      <c r="B371" s="43">
        <v>6013098</v>
      </c>
      <c r="C371" s="43">
        <v>145711</v>
      </c>
      <c r="D371" s="66">
        <v>45292</v>
      </c>
      <c r="E371" s="66">
        <v>45657</v>
      </c>
      <c r="F371" s="67">
        <v>4387</v>
      </c>
      <c r="G371" s="67">
        <v>6180</v>
      </c>
      <c r="H371" s="67">
        <v>5880</v>
      </c>
      <c r="I371" s="67">
        <f t="shared" si="10"/>
        <v>16447</v>
      </c>
      <c r="J371" s="67">
        <v>37050</v>
      </c>
      <c r="K371" s="68">
        <f t="shared" si="11"/>
        <v>0.44391363022941971</v>
      </c>
      <c r="M371" s="65"/>
      <c r="N371" s="61"/>
    </row>
    <row r="372" spans="1:14">
      <c r="A372" s="34" t="s">
        <v>406</v>
      </c>
      <c r="B372" s="41">
        <v>6013361</v>
      </c>
      <c r="C372" s="41">
        <v>145737</v>
      </c>
      <c r="D372" s="63">
        <v>45292</v>
      </c>
      <c r="E372" s="63">
        <v>45657</v>
      </c>
      <c r="F372" s="61">
        <v>5882</v>
      </c>
      <c r="G372" s="61">
        <v>9088</v>
      </c>
      <c r="H372" s="61">
        <v>6053.04</v>
      </c>
      <c r="I372" s="61">
        <f t="shared" si="10"/>
        <v>21023.040000000001</v>
      </c>
      <c r="J372" s="61">
        <v>34771</v>
      </c>
      <c r="K372" s="69">
        <f t="shared" si="11"/>
        <v>0.60461418998590777</v>
      </c>
      <c r="M372" s="65"/>
      <c r="N372" s="61"/>
    </row>
    <row r="373" spans="1:14">
      <c r="A373" s="34" t="s">
        <v>407</v>
      </c>
      <c r="B373" s="41">
        <v>6014138</v>
      </c>
      <c r="C373" s="41">
        <v>145816</v>
      </c>
      <c r="D373" s="63">
        <v>45292</v>
      </c>
      <c r="E373" s="63">
        <v>45657</v>
      </c>
      <c r="F373" s="61">
        <v>10328</v>
      </c>
      <c r="G373" s="61">
        <v>18917</v>
      </c>
      <c r="H373" s="61">
        <v>8500</v>
      </c>
      <c r="I373" s="61">
        <f t="shared" si="10"/>
        <v>37745</v>
      </c>
      <c r="J373" s="61">
        <v>51753</v>
      </c>
      <c r="K373" s="69">
        <f t="shared" si="11"/>
        <v>0.72932970069367964</v>
      </c>
      <c r="M373" s="65"/>
      <c r="N373" s="61"/>
    </row>
    <row r="374" spans="1:14">
      <c r="A374" s="34" t="s">
        <v>408</v>
      </c>
      <c r="B374" s="41">
        <v>6014682</v>
      </c>
      <c r="C374" s="41">
        <v>145899</v>
      </c>
      <c r="D374" s="63">
        <v>45292</v>
      </c>
      <c r="E374" s="63">
        <v>45657</v>
      </c>
      <c r="F374" s="61">
        <v>11778</v>
      </c>
      <c r="G374" s="61">
        <v>13844</v>
      </c>
      <c r="H374" s="61">
        <v>11817</v>
      </c>
      <c r="I374" s="61">
        <f t="shared" si="10"/>
        <v>37439</v>
      </c>
      <c r="J374" s="61">
        <v>64397</v>
      </c>
      <c r="K374" s="69">
        <f t="shared" si="11"/>
        <v>0.58137801450378124</v>
      </c>
      <c r="M374" s="65"/>
      <c r="N374" s="61"/>
    </row>
    <row r="375" spans="1:14">
      <c r="A375" s="52" t="s">
        <v>409</v>
      </c>
      <c r="B375" s="53">
        <v>6012553</v>
      </c>
      <c r="C375" s="53">
        <v>145678</v>
      </c>
      <c r="D375" s="70">
        <v>45292</v>
      </c>
      <c r="E375" s="70">
        <v>45657</v>
      </c>
      <c r="F375" s="71">
        <v>10501</v>
      </c>
      <c r="G375" s="71">
        <v>24087</v>
      </c>
      <c r="H375" s="71">
        <v>3373.44</v>
      </c>
      <c r="I375" s="71">
        <f t="shared" si="10"/>
        <v>37961.440000000002</v>
      </c>
      <c r="J375" s="71">
        <v>54817</v>
      </c>
      <c r="K375" s="72">
        <f t="shared" si="11"/>
        <v>0.69251217687943523</v>
      </c>
      <c r="M375" s="65"/>
      <c r="N375" s="61"/>
    </row>
    <row r="376" spans="1:14">
      <c r="A376" s="42" t="s">
        <v>410</v>
      </c>
      <c r="B376" s="43">
        <v>6005359</v>
      </c>
      <c r="C376" s="43">
        <v>145344</v>
      </c>
      <c r="D376" s="66">
        <v>45292</v>
      </c>
      <c r="E376" s="66">
        <v>45657</v>
      </c>
      <c r="F376" s="67">
        <v>669</v>
      </c>
      <c r="G376" s="67">
        <v>951</v>
      </c>
      <c r="H376" s="67">
        <v>256</v>
      </c>
      <c r="I376" s="67">
        <f t="shared" si="10"/>
        <v>1876</v>
      </c>
      <c r="J376" s="67">
        <v>11035</v>
      </c>
      <c r="K376" s="68">
        <f t="shared" si="11"/>
        <v>0.17000453103760763</v>
      </c>
      <c r="M376" s="65"/>
      <c r="N376" s="61"/>
    </row>
    <row r="377" spans="1:14">
      <c r="A377" s="34" t="s">
        <v>411</v>
      </c>
      <c r="B377" s="41">
        <v>6005375</v>
      </c>
      <c r="C377" s="41">
        <v>145931</v>
      </c>
      <c r="D377" s="63">
        <v>45292</v>
      </c>
      <c r="E377" s="63">
        <v>45657</v>
      </c>
      <c r="F377" s="61">
        <v>26063</v>
      </c>
      <c r="G377" s="61">
        <v>31166</v>
      </c>
      <c r="H377" s="61">
        <v>11457.6</v>
      </c>
      <c r="I377" s="61">
        <f t="shared" si="10"/>
        <v>68686.600000000006</v>
      </c>
      <c r="J377" s="61">
        <v>82325</v>
      </c>
      <c r="K377" s="69">
        <f t="shared" si="11"/>
        <v>0.83433464925599765</v>
      </c>
      <c r="M377" s="65"/>
      <c r="N377" s="61"/>
    </row>
    <row r="378" spans="1:14">
      <c r="A378" s="34" t="s">
        <v>412</v>
      </c>
      <c r="B378" s="41">
        <v>6009005</v>
      </c>
      <c r="C378" s="41">
        <v>146189</v>
      </c>
      <c r="D378" s="63">
        <v>45292</v>
      </c>
      <c r="E378" s="63">
        <v>45657</v>
      </c>
      <c r="F378" s="61">
        <v>1965</v>
      </c>
      <c r="G378" s="61">
        <v>6100</v>
      </c>
      <c r="H378" s="61">
        <v>1838</v>
      </c>
      <c r="I378" s="61">
        <f t="shared" si="10"/>
        <v>9903</v>
      </c>
      <c r="J378" s="61">
        <v>11245</v>
      </c>
      <c r="K378" s="69">
        <f t="shared" si="11"/>
        <v>0.880658070253446</v>
      </c>
      <c r="M378" s="65"/>
      <c r="N378" s="61"/>
    </row>
    <row r="379" spans="1:14">
      <c r="A379" s="34" t="s">
        <v>413</v>
      </c>
      <c r="B379" s="41">
        <v>6005563</v>
      </c>
      <c r="C379" s="41">
        <v>146185</v>
      </c>
      <c r="D379" s="63">
        <v>45292</v>
      </c>
      <c r="E379" s="63">
        <v>45657</v>
      </c>
      <c r="F379" s="61">
        <v>1861</v>
      </c>
      <c r="G379" s="61">
        <v>9270</v>
      </c>
      <c r="H379" s="61">
        <v>2563.6799999999998</v>
      </c>
      <c r="I379" s="61">
        <f t="shared" si="10"/>
        <v>13694.68</v>
      </c>
      <c r="J379" s="61">
        <v>15683</v>
      </c>
      <c r="K379" s="69">
        <f t="shared" si="11"/>
        <v>0.87321813428553208</v>
      </c>
      <c r="M379" s="65"/>
      <c r="N379" s="61"/>
    </row>
    <row r="380" spans="1:14">
      <c r="A380" s="52" t="s">
        <v>414</v>
      </c>
      <c r="B380" s="53">
        <v>6007140</v>
      </c>
      <c r="C380" s="53">
        <v>146018</v>
      </c>
      <c r="D380" s="70">
        <v>45292</v>
      </c>
      <c r="E380" s="70">
        <v>45657</v>
      </c>
      <c r="F380" s="71">
        <v>2395</v>
      </c>
      <c r="G380" s="71">
        <v>26120</v>
      </c>
      <c r="H380" s="71">
        <v>1799.28</v>
      </c>
      <c r="I380" s="71">
        <f t="shared" si="10"/>
        <v>30314.28</v>
      </c>
      <c r="J380" s="71">
        <v>34966</v>
      </c>
      <c r="K380" s="72">
        <f t="shared" si="11"/>
        <v>0.86696447978035807</v>
      </c>
      <c r="M380" s="65"/>
      <c r="N380" s="61"/>
    </row>
    <row r="381" spans="1:14">
      <c r="A381" s="42" t="s">
        <v>415</v>
      </c>
      <c r="B381" s="43">
        <v>6011597</v>
      </c>
      <c r="C381" s="43">
        <v>145600</v>
      </c>
      <c r="D381" s="66">
        <v>45292</v>
      </c>
      <c r="E381" s="66">
        <v>45657</v>
      </c>
      <c r="F381" s="67">
        <v>2805</v>
      </c>
      <c r="G381" s="67">
        <v>8375</v>
      </c>
      <c r="H381" s="67">
        <v>4650.24</v>
      </c>
      <c r="I381" s="67">
        <f t="shared" si="10"/>
        <v>15830.24</v>
      </c>
      <c r="J381" s="67">
        <v>23559</v>
      </c>
      <c r="K381" s="68">
        <f t="shared" si="11"/>
        <v>0.67194023515429346</v>
      </c>
      <c r="M381" s="65"/>
      <c r="N381" s="61"/>
    </row>
    <row r="382" spans="1:14">
      <c r="A382" s="34" t="s">
        <v>416</v>
      </c>
      <c r="B382" s="41">
        <v>6000244</v>
      </c>
      <c r="C382" s="41">
        <v>145031</v>
      </c>
      <c r="D382" s="63">
        <v>45292</v>
      </c>
      <c r="E382" s="63">
        <v>45657</v>
      </c>
      <c r="F382" s="61">
        <v>4857</v>
      </c>
      <c r="G382" s="61">
        <v>9931</v>
      </c>
      <c r="H382" s="61">
        <v>5720.4</v>
      </c>
      <c r="I382" s="61">
        <f t="shared" si="10"/>
        <v>20508.400000000001</v>
      </c>
      <c r="J382" s="61">
        <v>32896</v>
      </c>
      <c r="K382" s="69">
        <f t="shared" si="11"/>
        <v>0.6234314202334631</v>
      </c>
      <c r="M382" s="65"/>
      <c r="N382" s="61"/>
    </row>
    <row r="383" spans="1:14">
      <c r="A383" s="34" t="s">
        <v>417</v>
      </c>
      <c r="B383" s="41">
        <v>6005722</v>
      </c>
      <c r="C383" s="41">
        <v>145431</v>
      </c>
      <c r="D383" s="63">
        <v>45292</v>
      </c>
      <c r="E383" s="63">
        <v>45657</v>
      </c>
      <c r="F383" s="61">
        <v>3397</v>
      </c>
      <c r="G383" s="61">
        <v>6107</v>
      </c>
      <c r="H383" s="61">
        <v>4981.2</v>
      </c>
      <c r="I383" s="61">
        <f t="shared" si="10"/>
        <v>14485.2</v>
      </c>
      <c r="J383" s="61">
        <v>22251</v>
      </c>
      <c r="K383" s="69">
        <f t="shared" si="11"/>
        <v>0.65099096669812595</v>
      </c>
      <c r="M383" s="65"/>
      <c r="N383" s="61"/>
    </row>
    <row r="384" spans="1:14">
      <c r="A384" s="34" t="s">
        <v>418</v>
      </c>
      <c r="B384" s="41">
        <v>6016943</v>
      </c>
      <c r="C384" s="41">
        <v>146184</v>
      </c>
      <c r="D384" s="63">
        <v>45292</v>
      </c>
      <c r="E384" s="63">
        <v>45657</v>
      </c>
      <c r="F384" s="61">
        <v>823</v>
      </c>
      <c r="G384" s="61">
        <v>20</v>
      </c>
      <c r="H384" s="61">
        <v>0</v>
      </c>
      <c r="I384" s="61">
        <f t="shared" si="10"/>
        <v>843</v>
      </c>
      <c r="J384" s="61">
        <v>6519</v>
      </c>
      <c r="K384" s="69">
        <f t="shared" si="11"/>
        <v>0.12931431201104465</v>
      </c>
      <c r="M384" s="65"/>
      <c r="N384" s="61"/>
    </row>
    <row r="385" spans="1:14">
      <c r="A385" s="52" t="s">
        <v>419</v>
      </c>
      <c r="B385" s="53">
        <v>6005599</v>
      </c>
      <c r="C385" s="53">
        <v>145380</v>
      </c>
      <c r="D385" s="70">
        <v>45292</v>
      </c>
      <c r="E385" s="70">
        <v>45657</v>
      </c>
      <c r="F385" s="71">
        <v>504</v>
      </c>
      <c r="G385" s="71">
        <v>986</v>
      </c>
      <c r="H385" s="71">
        <v>980.28</v>
      </c>
      <c r="I385" s="71">
        <f t="shared" si="10"/>
        <v>2470.2799999999997</v>
      </c>
      <c r="J385" s="71">
        <v>16292</v>
      </c>
      <c r="K385" s="72">
        <f t="shared" si="11"/>
        <v>0.15162533758900071</v>
      </c>
      <c r="M385" s="65"/>
      <c r="N385" s="61"/>
    </row>
    <row r="386" spans="1:14">
      <c r="A386" s="42" t="s">
        <v>420</v>
      </c>
      <c r="B386" s="43">
        <v>6005607</v>
      </c>
      <c r="C386" s="43">
        <v>145739</v>
      </c>
      <c r="D386" s="66">
        <v>45292</v>
      </c>
      <c r="E386" s="66">
        <v>45657</v>
      </c>
      <c r="F386" s="67">
        <v>6317</v>
      </c>
      <c r="G386" s="67">
        <v>6112</v>
      </c>
      <c r="H386" s="67">
        <v>2980</v>
      </c>
      <c r="I386" s="67">
        <f t="shared" si="10"/>
        <v>15409</v>
      </c>
      <c r="J386" s="67">
        <v>90088</v>
      </c>
      <c r="K386" s="68">
        <f t="shared" si="11"/>
        <v>0.17104386821774265</v>
      </c>
      <c r="M386" s="65"/>
      <c r="N386" s="61"/>
    </row>
    <row r="387" spans="1:14">
      <c r="A387" s="34" t="s">
        <v>421</v>
      </c>
      <c r="B387" s="41">
        <v>6005615</v>
      </c>
      <c r="C387" s="41">
        <v>145768</v>
      </c>
      <c r="D387" s="63">
        <v>45292</v>
      </c>
      <c r="E387" s="63">
        <v>45657</v>
      </c>
      <c r="F387" s="61">
        <v>1006</v>
      </c>
      <c r="G387" s="61">
        <v>0</v>
      </c>
      <c r="H387" s="61">
        <v>189.84</v>
      </c>
      <c r="I387" s="61">
        <f t="shared" si="10"/>
        <v>1195.8399999999999</v>
      </c>
      <c r="J387" s="61">
        <v>26891</v>
      </c>
      <c r="K387" s="69">
        <f t="shared" si="11"/>
        <v>4.4469896991558511E-2</v>
      </c>
      <c r="M387" s="65"/>
      <c r="N387" s="61"/>
    </row>
    <row r="388" spans="1:14">
      <c r="A388" s="34" t="s">
        <v>422</v>
      </c>
      <c r="B388" s="41">
        <v>6009013</v>
      </c>
      <c r="C388" s="41">
        <v>146191</v>
      </c>
      <c r="D388" s="63">
        <v>45292</v>
      </c>
      <c r="E388" s="63">
        <v>45657</v>
      </c>
      <c r="F388" s="61">
        <v>5382</v>
      </c>
      <c r="G388" s="61">
        <v>37586</v>
      </c>
      <c r="H388" s="61">
        <v>686.28</v>
      </c>
      <c r="I388" s="61">
        <f t="shared" si="10"/>
        <v>43654.28</v>
      </c>
      <c r="J388" s="61">
        <v>45146</v>
      </c>
      <c r="K388" s="69">
        <f t="shared" si="11"/>
        <v>0.9669578700217073</v>
      </c>
      <c r="M388" s="65"/>
      <c r="N388" s="61"/>
    </row>
    <row r="389" spans="1:14">
      <c r="A389" s="34" t="s">
        <v>423</v>
      </c>
      <c r="B389" s="41">
        <v>6016885</v>
      </c>
      <c r="C389" s="41">
        <v>146171</v>
      </c>
      <c r="D389" s="63">
        <v>45292</v>
      </c>
      <c r="E389" s="63">
        <v>45657</v>
      </c>
      <c r="F389" s="61">
        <v>2200</v>
      </c>
      <c r="G389" s="61">
        <v>9393</v>
      </c>
      <c r="H389" s="61">
        <v>4350.3599999999997</v>
      </c>
      <c r="I389" s="61">
        <f t="shared" si="10"/>
        <v>15943.36</v>
      </c>
      <c r="J389" s="61">
        <v>37590</v>
      </c>
      <c r="K389" s="69">
        <f t="shared" si="11"/>
        <v>0.42413833466347434</v>
      </c>
      <c r="M389" s="65"/>
      <c r="N389" s="61"/>
    </row>
    <row r="390" spans="1:14">
      <c r="A390" s="52" t="s">
        <v>424</v>
      </c>
      <c r="B390" s="53">
        <v>6015879</v>
      </c>
      <c r="C390" s="53">
        <v>146076</v>
      </c>
      <c r="D390" s="70">
        <v>45292</v>
      </c>
      <c r="E390" s="70">
        <v>45657</v>
      </c>
      <c r="F390" s="71">
        <v>5195</v>
      </c>
      <c r="G390" s="71">
        <v>6504</v>
      </c>
      <c r="H390" s="71">
        <v>5190.3599999999997</v>
      </c>
      <c r="I390" s="71">
        <f t="shared" si="10"/>
        <v>16889.36</v>
      </c>
      <c r="J390" s="71">
        <v>30038</v>
      </c>
      <c r="K390" s="72">
        <f t="shared" si="11"/>
        <v>0.56226646248085765</v>
      </c>
      <c r="M390" s="65"/>
      <c r="N390" s="61"/>
    </row>
    <row r="391" spans="1:14">
      <c r="A391" s="42" t="s">
        <v>425</v>
      </c>
      <c r="B391" s="43">
        <v>6016133</v>
      </c>
      <c r="C391" s="43">
        <v>146102</v>
      </c>
      <c r="D391" s="66">
        <v>45292</v>
      </c>
      <c r="E391" s="66">
        <v>45657</v>
      </c>
      <c r="F391" s="67">
        <v>3783</v>
      </c>
      <c r="G391" s="67">
        <v>10438</v>
      </c>
      <c r="H391" s="67">
        <v>25.2</v>
      </c>
      <c r="I391" s="67">
        <f t="shared" si="10"/>
        <v>14246.2</v>
      </c>
      <c r="J391" s="67">
        <v>39616</v>
      </c>
      <c r="K391" s="68">
        <f t="shared" si="11"/>
        <v>0.35960722940226175</v>
      </c>
      <c r="M391" s="65"/>
      <c r="N391" s="61"/>
    </row>
    <row r="392" spans="1:14">
      <c r="A392" s="34" t="s">
        <v>426</v>
      </c>
      <c r="B392" s="41">
        <v>6013189</v>
      </c>
      <c r="C392" s="41">
        <v>145728</v>
      </c>
      <c r="D392" s="63">
        <v>45292</v>
      </c>
      <c r="E392" s="63">
        <v>45657</v>
      </c>
      <c r="F392" s="61">
        <v>3454</v>
      </c>
      <c r="G392" s="61">
        <v>14721</v>
      </c>
      <c r="H392" s="61">
        <v>271</v>
      </c>
      <c r="I392" s="61">
        <f t="shared" si="10"/>
        <v>18446</v>
      </c>
      <c r="J392" s="61">
        <v>40343</v>
      </c>
      <c r="K392" s="69">
        <f t="shared" si="11"/>
        <v>0.45722925910319012</v>
      </c>
      <c r="M392" s="65"/>
      <c r="N392" s="61"/>
    </row>
    <row r="393" spans="1:14">
      <c r="A393" s="34" t="s">
        <v>427</v>
      </c>
      <c r="B393" s="41">
        <v>6016190</v>
      </c>
      <c r="C393" s="41">
        <v>146108</v>
      </c>
      <c r="D393" s="63">
        <v>45292</v>
      </c>
      <c r="E393" s="63">
        <v>45657</v>
      </c>
      <c r="F393" s="61">
        <v>1460</v>
      </c>
      <c r="G393" s="61">
        <v>1156</v>
      </c>
      <c r="H393" s="61">
        <v>1792.56</v>
      </c>
      <c r="I393" s="61">
        <f t="shared" si="10"/>
        <v>4408.5599999999995</v>
      </c>
      <c r="J393" s="61">
        <v>14494</v>
      </c>
      <c r="K393" s="69">
        <f t="shared" si="11"/>
        <v>0.30416448185456046</v>
      </c>
      <c r="M393" s="65"/>
      <c r="N393" s="61"/>
    </row>
    <row r="394" spans="1:14">
      <c r="A394" s="34" t="s">
        <v>428</v>
      </c>
      <c r="B394" s="41">
        <v>6015887</v>
      </c>
      <c r="C394" s="41">
        <v>146091</v>
      </c>
      <c r="D394" s="63">
        <v>45292</v>
      </c>
      <c r="E394" s="63">
        <v>45657</v>
      </c>
      <c r="F394" s="61">
        <v>3420</v>
      </c>
      <c r="G394" s="61">
        <v>7113</v>
      </c>
      <c r="H394" s="61">
        <v>2982</v>
      </c>
      <c r="I394" s="61">
        <f t="shared" si="10"/>
        <v>13515</v>
      </c>
      <c r="J394" s="61">
        <v>38784</v>
      </c>
      <c r="K394" s="69">
        <f t="shared" si="11"/>
        <v>0.3484684405940594</v>
      </c>
      <c r="M394" s="65"/>
      <c r="N394" s="61"/>
    </row>
    <row r="395" spans="1:14">
      <c r="A395" s="52" t="s">
        <v>429</v>
      </c>
      <c r="B395" s="53">
        <v>6015861</v>
      </c>
      <c r="C395" s="53">
        <v>146083</v>
      </c>
      <c r="D395" s="70">
        <v>45292</v>
      </c>
      <c r="E395" s="70">
        <v>45657</v>
      </c>
      <c r="F395" s="71">
        <v>2082</v>
      </c>
      <c r="G395" s="71">
        <v>6298</v>
      </c>
      <c r="H395" s="71">
        <v>2877</v>
      </c>
      <c r="I395" s="71">
        <f t="shared" ref="I395:I458" si="12">SUM(F395:H395)</f>
        <v>11257</v>
      </c>
      <c r="J395" s="71">
        <v>36415</v>
      </c>
      <c r="K395" s="72">
        <f t="shared" ref="K395:K458" si="13">I395/J395</f>
        <v>0.30913085267060275</v>
      </c>
      <c r="M395" s="65"/>
      <c r="N395" s="61"/>
    </row>
    <row r="396" spans="1:14">
      <c r="A396" s="42" t="s">
        <v>430</v>
      </c>
      <c r="B396" s="43">
        <v>6016976</v>
      </c>
      <c r="C396" s="43">
        <v>146193</v>
      </c>
      <c r="D396" s="66">
        <v>45292</v>
      </c>
      <c r="E396" s="66">
        <v>45657</v>
      </c>
      <c r="F396" s="67">
        <v>3374</v>
      </c>
      <c r="G396" s="67">
        <v>3911</v>
      </c>
      <c r="H396" s="67">
        <v>1768.2</v>
      </c>
      <c r="I396" s="67">
        <f t="shared" si="12"/>
        <v>9053.2000000000007</v>
      </c>
      <c r="J396" s="67">
        <v>26520</v>
      </c>
      <c r="K396" s="68">
        <f t="shared" si="13"/>
        <v>0.3413725490196079</v>
      </c>
      <c r="M396" s="65"/>
      <c r="N396" s="61"/>
    </row>
    <row r="397" spans="1:14">
      <c r="A397" s="34" t="s">
        <v>431</v>
      </c>
      <c r="B397" s="41">
        <v>6012686</v>
      </c>
      <c r="C397" s="41">
        <v>145689</v>
      </c>
      <c r="D397" s="63">
        <v>45292</v>
      </c>
      <c r="E397" s="63">
        <v>45657</v>
      </c>
      <c r="F397" s="61">
        <v>9431</v>
      </c>
      <c r="G397" s="61">
        <v>20006</v>
      </c>
      <c r="H397" s="61">
        <v>3642.24</v>
      </c>
      <c r="I397" s="61">
        <f t="shared" si="12"/>
        <v>33079.24</v>
      </c>
      <c r="J397" s="61">
        <v>52814</v>
      </c>
      <c r="K397" s="69">
        <f t="shared" si="13"/>
        <v>0.62633468398530689</v>
      </c>
      <c r="M397" s="65"/>
      <c r="N397" s="61"/>
    </row>
    <row r="398" spans="1:14">
      <c r="A398" s="34" t="s">
        <v>432</v>
      </c>
      <c r="B398" s="41">
        <v>6006332</v>
      </c>
      <c r="C398" s="41">
        <v>145246</v>
      </c>
      <c r="D398" s="63">
        <v>45292</v>
      </c>
      <c r="E398" s="63">
        <v>45657</v>
      </c>
      <c r="F398" s="61">
        <v>9046</v>
      </c>
      <c r="G398" s="61">
        <v>19153</v>
      </c>
      <c r="H398" s="61">
        <v>2097.48</v>
      </c>
      <c r="I398" s="61">
        <f t="shared" si="12"/>
        <v>30296.48</v>
      </c>
      <c r="J398" s="61">
        <v>50008</v>
      </c>
      <c r="K398" s="69">
        <f t="shared" si="13"/>
        <v>0.60583266677331626</v>
      </c>
      <c r="M398" s="65"/>
      <c r="N398" s="61"/>
    </row>
    <row r="399" spans="1:14">
      <c r="A399" s="52" t="s">
        <v>433</v>
      </c>
      <c r="B399" s="53">
        <v>6012611</v>
      </c>
      <c r="C399" s="53">
        <v>145684</v>
      </c>
      <c r="D399" s="70">
        <v>45292</v>
      </c>
      <c r="E399" s="70">
        <v>45657</v>
      </c>
      <c r="F399" s="71">
        <v>8960</v>
      </c>
      <c r="G399" s="71">
        <v>15250</v>
      </c>
      <c r="H399" s="71">
        <v>1927.8</v>
      </c>
      <c r="I399" s="71">
        <f t="shared" si="12"/>
        <v>26137.8</v>
      </c>
      <c r="J399" s="71">
        <v>41302</v>
      </c>
      <c r="K399" s="72">
        <f t="shared" si="13"/>
        <v>0.63284586702823109</v>
      </c>
      <c r="M399" s="65"/>
      <c r="N399" s="61"/>
    </row>
    <row r="400" spans="1:14">
      <c r="A400" s="42" t="s">
        <v>434</v>
      </c>
      <c r="B400" s="43">
        <v>6010482</v>
      </c>
      <c r="C400" s="43">
        <v>145593</v>
      </c>
      <c r="D400" s="66">
        <v>45292</v>
      </c>
      <c r="E400" s="66">
        <v>45657</v>
      </c>
      <c r="F400" s="67">
        <v>5081</v>
      </c>
      <c r="G400" s="67">
        <v>13450</v>
      </c>
      <c r="H400" s="67">
        <v>4593</v>
      </c>
      <c r="I400" s="67">
        <f t="shared" si="12"/>
        <v>23124</v>
      </c>
      <c r="J400" s="67">
        <v>40635</v>
      </c>
      <c r="K400" s="68">
        <f t="shared" si="13"/>
        <v>0.56906607604282022</v>
      </c>
      <c r="M400" s="65"/>
      <c r="N400" s="61"/>
    </row>
    <row r="401" spans="1:14">
      <c r="A401" s="34" t="s">
        <v>435</v>
      </c>
      <c r="B401" s="41">
        <v>6000236</v>
      </c>
      <c r="C401" s="41">
        <v>145363</v>
      </c>
      <c r="D401" s="63">
        <v>45292</v>
      </c>
      <c r="E401" s="63">
        <v>45657</v>
      </c>
      <c r="F401" s="61">
        <v>4988</v>
      </c>
      <c r="G401" s="61">
        <v>8420</v>
      </c>
      <c r="H401" s="61">
        <v>1668.24</v>
      </c>
      <c r="I401" s="61">
        <f t="shared" si="12"/>
        <v>15076.24</v>
      </c>
      <c r="J401" s="61">
        <v>36752</v>
      </c>
      <c r="K401" s="69">
        <f t="shared" si="13"/>
        <v>0.41021549847627342</v>
      </c>
      <c r="M401" s="65"/>
      <c r="N401" s="61"/>
    </row>
    <row r="402" spans="1:14">
      <c r="A402" s="34" t="s">
        <v>436</v>
      </c>
      <c r="B402" s="41">
        <v>6000343</v>
      </c>
      <c r="C402" s="41">
        <v>145087</v>
      </c>
      <c r="D402" s="63">
        <v>45292</v>
      </c>
      <c r="E402" s="63">
        <v>45657</v>
      </c>
      <c r="F402" s="61">
        <v>8993</v>
      </c>
      <c r="G402" s="61">
        <v>19522</v>
      </c>
      <c r="H402" s="61">
        <v>4007.64</v>
      </c>
      <c r="I402" s="61">
        <f t="shared" si="12"/>
        <v>32522.639999999999</v>
      </c>
      <c r="J402" s="61">
        <v>51734</v>
      </c>
      <c r="K402" s="69">
        <f t="shared" si="13"/>
        <v>0.62865117717555186</v>
      </c>
      <c r="M402" s="65"/>
      <c r="N402" s="61"/>
    </row>
    <row r="403" spans="1:14">
      <c r="A403" s="34" t="s">
        <v>437</v>
      </c>
      <c r="B403" s="41">
        <v>6010912</v>
      </c>
      <c r="C403" s="41">
        <v>145607</v>
      </c>
      <c r="D403" s="63">
        <v>45292</v>
      </c>
      <c r="E403" s="63">
        <v>45657</v>
      </c>
      <c r="F403" s="61">
        <v>8319</v>
      </c>
      <c r="G403" s="61">
        <v>14813</v>
      </c>
      <c r="H403" s="61">
        <v>3112.2</v>
      </c>
      <c r="I403" s="61">
        <f t="shared" si="12"/>
        <v>26244.2</v>
      </c>
      <c r="J403" s="61">
        <v>53396</v>
      </c>
      <c r="K403" s="69">
        <f t="shared" si="13"/>
        <v>0.49150123604764401</v>
      </c>
      <c r="M403" s="65"/>
      <c r="N403" s="61"/>
    </row>
    <row r="404" spans="1:14">
      <c r="A404" s="52" t="s">
        <v>438</v>
      </c>
      <c r="B404" s="53">
        <v>6014534</v>
      </c>
      <c r="C404" s="53">
        <v>145893</v>
      </c>
      <c r="D404" s="70">
        <v>45292</v>
      </c>
      <c r="E404" s="70">
        <v>45657</v>
      </c>
      <c r="F404" s="71">
        <v>7112</v>
      </c>
      <c r="G404" s="71">
        <v>15594</v>
      </c>
      <c r="H404" s="71">
        <v>2803.08</v>
      </c>
      <c r="I404" s="71">
        <f t="shared" si="12"/>
        <v>25509.08</v>
      </c>
      <c r="J404" s="71">
        <v>34816</v>
      </c>
      <c r="K404" s="72">
        <f t="shared" si="13"/>
        <v>0.73268267463235304</v>
      </c>
      <c r="M404" s="65"/>
      <c r="N404" s="61"/>
    </row>
    <row r="405" spans="1:14">
      <c r="A405" s="42" t="s">
        <v>439</v>
      </c>
      <c r="B405" s="43">
        <v>6005706</v>
      </c>
      <c r="C405" s="43">
        <v>145990</v>
      </c>
      <c r="D405" s="66">
        <v>45292</v>
      </c>
      <c r="E405" s="66">
        <v>45657</v>
      </c>
      <c r="F405" s="67">
        <v>2602</v>
      </c>
      <c r="G405" s="67">
        <v>9771</v>
      </c>
      <c r="H405" s="67">
        <v>2516.64</v>
      </c>
      <c r="I405" s="67">
        <f t="shared" si="12"/>
        <v>14889.64</v>
      </c>
      <c r="J405" s="67">
        <v>25739</v>
      </c>
      <c r="K405" s="68">
        <f t="shared" si="13"/>
        <v>0.57848556664983097</v>
      </c>
      <c r="M405" s="65"/>
      <c r="N405" s="61"/>
    </row>
    <row r="406" spans="1:14">
      <c r="A406" s="34" t="s">
        <v>440</v>
      </c>
      <c r="B406" s="41">
        <v>6005748</v>
      </c>
      <c r="C406" s="41">
        <v>145518</v>
      </c>
      <c r="D406" s="63">
        <v>45292</v>
      </c>
      <c r="E406" s="63">
        <v>45657</v>
      </c>
      <c r="F406" s="61">
        <v>1006</v>
      </c>
      <c r="G406" s="61">
        <v>2326</v>
      </c>
      <c r="H406" s="61">
        <v>1065.96</v>
      </c>
      <c r="I406" s="61">
        <f t="shared" si="12"/>
        <v>4397.96</v>
      </c>
      <c r="J406" s="61">
        <v>15421</v>
      </c>
      <c r="K406" s="69">
        <f t="shared" si="13"/>
        <v>0.28519291874716296</v>
      </c>
      <c r="M406" s="65"/>
      <c r="N406" s="61"/>
    </row>
    <row r="407" spans="1:14">
      <c r="A407" s="34" t="s">
        <v>441</v>
      </c>
      <c r="B407" s="41">
        <v>6005797</v>
      </c>
      <c r="C407" s="41">
        <v>145446</v>
      </c>
      <c r="D407" s="63">
        <v>45292</v>
      </c>
      <c r="E407" s="63">
        <v>45657</v>
      </c>
      <c r="F407" s="61">
        <v>5886</v>
      </c>
      <c r="G407" s="61">
        <v>13099</v>
      </c>
      <c r="H407" s="61">
        <v>2738.4</v>
      </c>
      <c r="I407" s="61">
        <f t="shared" si="12"/>
        <v>21723.4</v>
      </c>
      <c r="J407" s="61">
        <v>28709</v>
      </c>
      <c r="K407" s="69">
        <f t="shared" si="13"/>
        <v>0.75667560695252367</v>
      </c>
      <c r="M407" s="65"/>
      <c r="N407" s="61"/>
    </row>
    <row r="408" spans="1:14">
      <c r="A408" s="34" t="s">
        <v>442</v>
      </c>
      <c r="B408" s="41">
        <v>6001291</v>
      </c>
      <c r="C408" s="41">
        <v>146046</v>
      </c>
      <c r="D408" s="63">
        <v>45292</v>
      </c>
      <c r="E408" s="63">
        <v>45657</v>
      </c>
      <c r="F408" s="61">
        <v>2841</v>
      </c>
      <c r="G408" s="61">
        <v>8017</v>
      </c>
      <c r="H408" s="61">
        <v>376</v>
      </c>
      <c r="I408" s="61">
        <f t="shared" si="12"/>
        <v>11234</v>
      </c>
      <c r="J408" s="61">
        <v>19022</v>
      </c>
      <c r="K408" s="69">
        <f t="shared" si="13"/>
        <v>0.59057932919777101</v>
      </c>
      <c r="M408" s="65"/>
      <c r="N408" s="61"/>
    </row>
    <row r="409" spans="1:14">
      <c r="A409" s="52" t="s">
        <v>443</v>
      </c>
      <c r="B409" s="53">
        <v>6011688</v>
      </c>
      <c r="C409" s="53">
        <v>145616</v>
      </c>
      <c r="D409" s="70">
        <v>45292</v>
      </c>
      <c r="E409" s="70">
        <v>45657</v>
      </c>
      <c r="F409" s="71">
        <v>4161</v>
      </c>
      <c r="G409" s="71">
        <v>3838</v>
      </c>
      <c r="H409" s="71">
        <v>3596.04</v>
      </c>
      <c r="I409" s="71">
        <f t="shared" si="12"/>
        <v>11595.04</v>
      </c>
      <c r="J409" s="71">
        <v>20742</v>
      </c>
      <c r="K409" s="72">
        <f t="shared" si="13"/>
        <v>0.55901263137595225</v>
      </c>
      <c r="M409" s="65"/>
      <c r="N409" s="61"/>
    </row>
    <row r="410" spans="1:14">
      <c r="A410" s="42" t="s">
        <v>444</v>
      </c>
      <c r="B410" s="43">
        <v>6005888</v>
      </c>
      <c r="C410" s="43">
        <v>145480</v>
      </c>
      <c r="D410" s="66">
        <v>45292</v>
      </c>
      <c r="E410" s="66">
        <v>45657</v>
      </c>
      <c r="F410" s="67">
        <v>4816</v>
      </c>
      <c r="G410" s="67">
        <v>12480</v>
      </c>
      <c r="H410" s="67">
        <v>4271</v>
      </c>
      <c r="I410" s="67">
        <f t="shared" si="12"/>
        <v>21567</v>
      </c>
      <c r="J410" s="67">
        <v>35776</v>
      </c>
      <c r="K410" s="68">
        <f t="shared" si="13"/>
        <v>0.60283430232558144</v>
      </c>
      <c r="M410" s="65"/>
      <c r="N410" s="61"/>
    </row>
    <row r="411" spans="1:14">
      <c r="A411" s="34" t="s">
        <v>445</v>
      </c>
      <c r="B411" s="41">
        <v>6005896</v>
      </c>
      <c r="C411" s="41">
        <v>145885</v>
      </c>
      <c r="D411" s="63">
        <v>45292</v>
      </c>
      <c r="E411" s="63">
        <v>45657</v>
      </c>
      <c r="F411" s="61">
        <v>6484</v>
      </c>
      <c r="G411" s="61">
        <v>30883</v>
      </c>
      <c r="H411" s="61">
        <v>711</v>
      </c>
      <c r="I411" s="61">
        <f t="shared" si="12"/>
        <v>38078</v>
      </c>
      <c r="J411" s="61">
        <v>41355</v>
      </c>
      <c r="K411" s="69">
        <f t="shared" si="13"/>
        <v>0.9207592794099867</v>
      </c>
      <c r="M411" s="65"/>
      <c r="N411" s="61"/>
    </row>
    <row r="412" spans="1:14">
      <c r="A412" s="34" t="s">
        <v>446</v>
      </c>
      <c r="B412" s="41">
        <v>6005417</v>
      </c>
      <c r="C412" s="41">
        <v>145964</v>
      </c>
      <c r="D412" s="63">
        <v>45292</v>
      </c>
      <c r="E412" s="63">
        <v>45657</v>
      </c>
      <c r="F412" s="61">
        <v>3034</v>
      </c>
      <c r="G412" s="61">
        <v>1873</v>
      </c>
      <c r="H412" s="61">
        <v>470.4</v>
      </c>
      <c r="I412" s="61">
        <f t="shared" si="12"/>
        <v>5377.4</v>
      </c>
      <c r="J412" s="61">
        <v>7695</v>
      </c>
      <c r="K412" s="69">
        <f t="shared" si="13"/>
        <v>0.69881741390513319</v>
      </c>
      <c r="M412" s="65"/>
      <c r="N412" s="61"/>
    </row>
    <row r="413" spans="1:14">
      <c r="A413" s="34" t="s">
        <v>447</v>
      </c>
      <c r="B413" s="41">
        <v>6013120</v>
      </c>
      <c r="C413" s="41">
        <v>145710</v>
      </c>
      <c r="D413" s="63">
        <v>45292</v>
      </c>
      <c r="E413" s="63">
        <v>45657</v>
      </c>
      <c r="F413" s="61">
        <v>15612</v>
      </c>
      <c r="G413" s="61">
        <v>23263</v>
      </c>
      <c r="H413" s="61">
        <v>12906.6</v>
      </c>
      <c r="I413" s="61">
        <f t="shared" si="12"/>
        <v>51781.599999999999</v>
      </c>
      <c r="J413" s="61">
        <v>88003</v>
      </c>
      <c r="K413" s="69">
        <f t="shared" si="13"/>
        <v>0.58840721339045254</v>
      </c>
      <c r="M413" s="65"/>
      <c r="N413" s="61"/>
    </row>
    <row r="414" spans="1:14">
      <c r="A414" s="52" t="s">
        <v>448</v>
      </c>
      <c r="B414" s="53">
        <v>6014518</v>
      </c>
      <c r="C414" s="53">
        <v>145874</v>
      </c>
      <c r="D414" s="70">
        <v>45292</v>
      </c>
      <c r="E414" s="70">
        <v>45657</v>
      </c>
      <c r="F414" s="71">
        <v>11852</v>
      </c>
      <c r="G414" s="71">
        <v>29369</v>
      </c>
      <c r="H414" s="71">
        <v>11225.76</v>
      </c>
      <c r="I414" s="71">
        <f t="shared" si="12"/>
        <v>52446.76</v>
      </c>
      <c r="J414" s="71">
        <v>72537</v>
      </c>
      <c r="K414" s="72">
        <f t="shared" si="13"/>
        <v>0.7230345892441099</v>
      </c>
      <c r="M414" s="65"/>
      <c r="N414" s="61"/>
    </row>
    <row r="415" spans="1:14">
      <c r="A415" s="42" t="s">
        <v>449</v>
      </c>
      <c r="B415" s="43">
        <v>6016281</v>
      </c>
      <c r="C415" s="43">
        <v>146093</v>
      </c>
      <c r="D415" s="66">
        <v>45292</v>
      </c>
      <c r="E415" s="66">
        <v>45657</v>
      </c>
      <c r="F415" s="67">
        <v>5489</v>
      </c>
      <c r="G415" s="67">
        <v>10320</v>
      </c>
      <c r="H415" s="67">
        <v>3978</v>
      </c>
      <c r="I415" s="67">
        <f t="shared" si="12"/>
        <v>19787</v>
      </c>
      <c r="J415" s="67">
        <v>59551</v>
      </c>
      <c r="K415" s="68">
        <f t="shared" si="13"/>
        <v>0.33226981914661385</v>
      </c>
      <c r="M415" s="65"/>
      <c r="N415" s="61"/>
    </row>
    <row r="416" spans="1:14">
      <c r="A416" s="34" t="s">
        <v>450</v>
      </c>
      <c r="B416" s="41">
        <v>6005987</v>
      </c>
      <c r="C416" s="41">
        <v>146119</v>
      </c>
      <c r="D416" s="63">
        <v>45292</v>
      </c>
      <c r="E416" s="63">
        <v>45657</v>
      </c>
      <c r="F416" s="61">
        <v>3585</v>
      </c>
      <c r="G416" s="61">
        <v>7722</v>
      </c>
      <c r="H416" s="61">
        <v>274.68</v>
      </c>
      <c r="I416" s="61">
        <f t="shared" si="12"/>
        <v>11581.68</v>
      </c>
      <c r="J416" s="61">
        <v>17467</v>
      </c>
      <c r="K416" s="69">
        <f t="shared" si="13"/>
        <v>0.66306062861395776</v>
      </c>
      <c r="M416" s="65"/>
      <c r="N416" s="61"/>
    </row>
    <row r="417" spans="1:14">
      <c r="A417" s="34" t="s">
        <v>451</v>
      </c>
      <c r="B417" s="41">
        <v>6006019</v>
      </c>
      <c r="C417" s="41">
        <v>145495</v>
      </c>
      <c r="D417" s="63">
        <v>45292</v>
      </c>
      <c r="E417" s="63">
        <v>45657</v>
      </c>
      <c r="F417" s="61">
        <v>1673</v>
      </c>
      <c r="G417" s="61">
        <v>1719</v>
      </c>
      <c r="H417" s="61">
        <v>3518.76</v>
      </c>
      <c r="I417" s="61">
        <f t="shared" si="12"/>
        <v>6910.76</v>
      </c>
      <c r="J417" s="61">
        <v>16306</v>
      </c>
      <c r="K417" s="69">
        <f t="shared" si="13"/>
        <v>0.42381699987734578</v>
      </c>
      <c r="M417" s="65"/>
      <c r="N417" s="61"/>
    </row>
    <row r="418" spans="1:14">
      <c r="A418" s="34" t="s">
        <v>452</v>
      </c>
      <c r="B418" s="41">
        <v>6006035</v>
      </c>
      <c r="C418" s="41">
        <v>145102</v>
      </c>
      <c r="D418" s="63">
        <v>45292</v>
      </c>
      <c r="E418" s="63">
        <v>45657</v>
      </c>
      <c r="F418" s="61">
        <v>6</v>
      </c>
      <c r="G418" s="61">
        <v>0</v>
      </c>
      <c r="H418" s="61">
        <v>0</v>
      </c>
      <c r="I418" s="61">
        <f t="shared" si="12"/>
        <v>6</v>
      </c>
      <c r="J418" s="61">
        <v>21862</v>
      </c>
      <c r="K418" s="69">
        <f t="shared" si="13"/>
        <v>2.7444881529594729E-4</v>
      </c>
      <c r="M418" s="65"/>
      <c r="N418" s="61"/>
    </row>
    <row r="419" spans="1:14">
      <c r="A419" s="52" t="s">
        <v>453</v>
      </c>
      <c r="B419" s="53">
        <v>6006076</v>
      </c>
      <c r="C419" s="53">
        <v>146138</v>
      </c>
      <c r="D419" s="70">
        <v>45292</v>
      </c>
      <c r="E419" s="70">
        <v>45657</v>
      </c>
      <c r="F419" s="71">
        <v>2860</v>
      </c>
      <c r="G419" s="71">
        <v>9361</v>
      </c>
      <c r="H419" s="71">
        <v>693</v>
      </c>
      <c r="I419" s="71">
        <f t="shared" si="12"/>
        <v>12914</v>
      </c>
      <c r="J419" s="71">
        <v>21377</v>
      </c>
      <c r="K419" s="72">
        <f t="shared" si="13"/>
        <v>0.60410721803807832</v>
      </c>
      <c r="M419" s="65"/>
      <c r="N419" s="61"/>
    </row>
    <row r="420" spans="1:14">
      <c r="A420" s="42" t="s">
        <v>454</v>
      </c>
      <c r="B420" s="43">
        <v>6016737</v>
      </c>
      <c r="C420" s="43">
        <v>146174</v>
      </c>
      <c r="D420" s="66">
        <v>45292</v>
      </c>
      <c r="E420" s="66">
        <v>45657</v>
      </c>
      <c r="F420" s="67">
        <v>2330</v>
      </c>
      <c r="G420" s="67">
        <v>733</v>
      </c>
      <c r="H420" s="67">
        <v>0</v>
      </c>
      <c r="I420" s="67">
        <f t="shared" si="12"/>
        <v>3063</v>
      </c>
      <c r="J420" s="67">
        <v>8186</v>
      </c>
      <c r="K420" s="68">
        <f t="shared" si="13"/>
        <v>0.37417542145125826</v>
      </c>
      <c r="M420" s="65"/>
      <c r="N420" s="61"/>
    </row>
    <row r="421" spans="1:14">
      <c r="A421" s="34" t="s">
        <v>455</v>
      </c>
      <c r="B421" s="41">
        <v>6015697</v>
      </c>
      <c r="C421" s="41">
        <v>146014</v>
      </c>
      <c r="D421" s="63">
        <v>45292</v>
      </c>
      <c r="E421" s="63">
        <v>45657</v>
      </c>
      <c r="F421" s="61">
        <v>519</v>
      </c>
      <c r="G421" s="61">
        <v>0</v>
      </c>
      <c r="H421" s="61">
        <v>684.6</v>
      </c>
      <c r="I421" s="61">
        <f t="shared" si="12"/>
        <v>1203.5999999999999</v>
      </c>
      <c r="J421" s="61">
        <v>6065</v>
      </c>
      <c r="K421" s="69">
        <f t="shared" si="13"/>
        <v>0.19845012366034623</v>
      </c>
      <c r="M421" s="65"/>
      <c r="N421" s="61"/>
    </row>
    <row r="422" spans="1:14">
      <c r="A422" s="34" t="s">
        <v>456</v>
      </c>
      <c r="B422" s="41">
        <v>6010391</v>
      </c>
      <c r="C422" s="41">
        <v>145620</v>
      </c>
      <c r="D422" s="63">
        <v>45292</v>
      </c>
      <c r="E422" s="63">
        <v>45657</v>
      </c>
      <c r="F422" s="61">
        <v>2272</v>
      </c>
      <c r="G422" s="61">
        <v>10891</v>
      </c>
      <c r="H422" s="61">
        <v>945.84</v>
      </c>
      <c r="I422" s="61">
        <f t="shared" si="12"/>
        <v>14108.84</v>
      </c>
      <c r="J422" s="61">
        <v>29347</v>
      </c>
      <c r="K422" s="69">
        <f t="shared" si="13"/>
        <v>0.48075919174021198</v>
      </c>
      <c r="M422" s="65"/>
      <c r="N422" s="61"/>
    </row>
    <row r="423" spans="1:14">
      <c r="A423" s="34" t="s">
        <v>457</v>
      </c>
      <c r="B423" s="41">
        <v>6015812</v>
      </c>
      <c r="C423" s="41">
        <v>146142</v>
      </c>
      <c r="D423" s="63">
        <v>45292</v>
      </c>
      <c r="E423" s="63">
        <v>45657</v>
      </c>
      <c r="F423" s="61">
        <v>1183</v>
      </c>
      <c r="G423" s="61">
        <v>88</v>
      </c>
      <c r="H423" s="61">
        <v>0</v>
      </c>
      <c r="I423" s="61">
        <f t="shared" si="12"/>
        <v>1271</v>
      </c>
      <c r="J423" s="61">
        <v>21698</v>
      </c>
      <c r="K423" s="69">
        <f t="shared" si="13"/>
        <v>5.8576827357360126E-2</v>
      </c>
      <c r="M423" s="65"/>
      <c r="N423" s="61"/>
    </row>
    <row r="424" spans="1:14">
      <c r="A424" s="52" t="s">
        <v>458</v>
      </c>
      <c r="B424" s="53">
        <v>6006118</v>
      </c>
      <c r="C424" s="53">
        <v>145813</v>
      </c>
      <c r="D424" s="70">
        <v>45292</v>
      </c>
      <c r="E424" s="70">
        <v>45657</v>
      </c>
      <c r="F424" s="71">
        <v>4863</v>
      </c>
      <c r="G424" s="71">
        <v>12179</v>
      </c>
      <c r="H424" s="71">
        <v>642</v>
      </c>
      <c r="I424" s="71">
        <f t="shared" si="12"/>
        <v>17684</v>
      </c>
      <c r="J424" s="71">
        <v>27573</v>
      </c>
      <c r="K424" s="72">
        <f t="shared" si="13"/>
        <v>0.64135204729264139</v>
      </c>
      <c r="M424" s="65"/>
      <c r="N424" s="61"/>
    </row>
    <row r="425" spans="1:14">
      <c r="A425" s="42" t="s">
        <v>459</v>
      </c>
      <c r="B425" s="43">
        <v>6002208</v>
      </c>
      <c r="C425" s="43">
        <v>145409</v>
      </c>
      <c r="D425" s="66">
        <v>45292</v>
      </c>
      <c r="E425" s="66">
        <v>45657</v>
      </c>
      <c r="F425" s="67">
        <v>1906</v>
      </c>
      <c r="G425" s="67">
        <v>1641</v>
      </c>
      <c r="H425" s="67">
        <v>1513</v>
      </c>
      <c r="I425" s="67">
        <f t="shared" si="12"/>
        <v>5060</v>
      </c>
      <c r="J425" s="67">
        <v>27117</v>
      </c>
      <c r="K425" s="68">
        <f t="shared" si="13"/>
        <v>0.18659881255301103</v>
      </c>
      <c r="M425" s="65"/>
      <c r="N425" s="61"/>
    </row>
    <row r="426" spans="1:14">
      <c r="A426" s="34" t="s">
        <v>460</v>
      </c>
      <c r="B426" s="41">
        <v>6003826</v>
      </c>
      <c r="C426" s="41">
        <v>145778</v>
      </c>
      <c r="D426" s="63">
        <v>45292</v>
      </c>
      <c r="E426" s="63">
        <v>45657</v>
      </c>
      <c r="F426" s="61">
        <v>5935</v>
      </c>
      <c r="G426" s="61">
        <v>104639</v>
      </c>
      <c r="H426" s="61">
        <v>14557</v>
      </c>
      <c r="I426" s="61">
        <f t="shared" si="12"/>
        <v>125131</v>
      </c>
      <c r="J426" s="61">
        <v>130592</v>
      </c>
      <c r="K426" s="69">
        <f t="shared" si="13"/>
        <v>0.9581827370742465</v>
      </c>
      <c r="M426" s="65"/>
      <c r="N426" s="61"/>
    </row>
    <row r="427" spans="1:14">
      <c r="A427" s="34" t="s">
        <v>461</v>
      </c>
      <c r="B427" s="41">
        <v>6014294</v>
      </c>
      <c r="C427" s="41">
        <v>145843</v>
      </c>
      <c r="D427" s="63">
        <v>45292</v>
      </c>
      <c r="E427" s="63">
        <v>45657</v>
      </c>
      <c r="F427" s="61">
        <v>2502</v>
      </c>
      <c r="G427" s="61">
        <v>6923</v>
      </c>
      <c r="H427" s="61">
        <v>2436</v>
      </c>
      <c r="I427" s="61">
        <f t="shared" si="12"/>
        <v>11861</v>
      </c>
      <c r="J427" s="61">
        <v>33430</v>
      </c>
      <c r="K427" s="69">
        <f t="shared" si="13"/>
        <v>0.35480107687705653</v>
      </c>
      <c r="M427" s="65"/>
      <c r="N427" s="61"/>
    </row>
    <row r="428" spans="1:14">
      <c r="A428" s="34" t="s">
        <v>462</v>
      </c>
      <c r="B428" s="41">
        <v>6006258</v>
      </c>
      <c r="C428" s="41">
        <v>145713</v>
      </c>
      <c r="D428" s="63">
        <v>45292</v>
      </c>
      <c r="E428" s="63">
        <v>45657</v>
      </c>
      <c r="F428" s="61">
        <v>3521</v>
      </c>
      <c r="G428" s="61">
        <v>15080</v>
      </c>
      <c r="H428" s="61">
        <v>7376.88</v>
      </c>
      <c r="I428" s="61">
        <f t="shared" si="12"/>
        <v>25977.88</v>
      </c>
      <c r="J428" s="61">
        <v>28658</v>
      </c>
      <c r="K428" s="69">
        <f t="shared" si="13"/>
        <v>0.90647916812059459</v>
      </c>
      <c r="M428" s="65"/>
      <c r="N428" s="61"/>
    </row>
    <row r="429" spans="1:14">
      <c r="A429" s="52" t="s">
        <v>463</v>
      </c>
      <c r="B429" s="53">
        <v>6006266</v>
      </c>
      <c r="C429" s="53">
        <v>146057</v>
      </c>
      <c r="D429" s="70">
        <v>45292</v>
      </c>
      <c r="E429" s="70">
        <v>45657</v>
      </c>
      <c r="F429" s="71">
        <v>1035</v>
      </c>
      <c r="G429" s="71">
        <v>2044</v>
      </c>
      <c r="H429" s="71">
        <v>3260.04</v>
      </c>
      <c r="I429" s="71">
        <f t="shared" si="12"/>
        <v>6339.04</v>
      </c>
      <c r="J429" s="71">
        <v>14563</v>
      </c>
      <c r="K429" s="72">
        <f t="shared" si="13"/>
        <v>0.43528393874888416</v>
      </c>
      <c r="M429" s="65"/>
      <c r="N429" s="61"/>
    </row>
    <row r="430" spans="1:14">
      <c r="A430" s="42" t="s">
        <v>464</v>
      </c>
      <c r="B430" s="43">
        <v>6004444</v>
      </c>
      <c r="C430" s="43">
        <v>145483</v>
      </c>
      <c r="D430" s="66">
        <v>45292</v>
      </c>
      <c r="E430" s="66">
        <v>45657</v>
      </c>
      <c r="F430" s="67">
        <v>4991</v>
      </c>
      <c r="G430" s="67">
        <v>10569</v>
      </c>
      <c r="H430" s="67">
        <v>333.48</v>
      </c>
      <c r="I430" s="67">
        <f t="shared" si="12"/>
        <v>15893.48</v>
      </c>
      <c r="J430" s="67">
        <v>27558</v>
      </c>
      <c r="K430" s="68">
        <f t="shared" si="13"/>
        <v>0.57672835474272444</v>
      </c>
      <c r="M430" s="65"/>
      <c r="N430" s="61"/>
    </row>
    <row r="431" spans="1:14">
      <c r="A431" s="34" t="s">
        <v>465</v>
      </c>
      <c r="B431" s="41">
        <v>6013171</v>
      </c>
      <c r="C431" s="41">
        <v>145748</v>
      </c>
      <c r="D431" s="63">
        <v>45292</v>
      </c>
      <c r="E431" s="63">
        <v>45657</v>
      </c>
      <c r="F431" s="61">
        <v>0</v>
      </c>
      <c r="G431" s="61">
        <v>0</v>
      </c>
      <c r="H431" s="61">
        <v>0</v>
      </c>
      <c r="I431" s="61">
        <f t="shared" si="12"/>
        <v>0</v>
      </c>
      <c r="J431" s="61">
        <v>10297</v>
      </c>
      <c r="K431" s="69">
        <f t="shared" si="13"/>
        <v>0</v>
      </c>
      <c r="M431" s="65"/>
      <c r="N431" s="61"/>
    </row>
    <row r="432" spans="1:14">
      <c r="A432" s="34" t="s">
        <v>466</v>
      </c>
      <c r="B432" s="41">
        <v>6005698</v>
      </c>
      <c r="C432" s="41">
        <v>146007</v>
      </c>
      <c r="D432" s="63">
        <v>45292</v>
      </c>
      <c r="E432" s="63">
        <v>45657</v>
      </c>
      <c r="F432" s="61">
        <v>0</v>
      </c>
      <c r="G432" s="61">
        <v>0</v>
      </c>
      <c r="H432" s="61">
        <v>0</v>
      </c>
      <c r="I432" s="61">
        <f t="shared" si="12"/>
        <v>0</v>
      </c>
      <c r="J432" s="61">
        <v>27577</v>
      </c>
      <c r="K432" s="69">
        <f t="shared" si="13"/>
        <v>0</v>
      </c>
      <c r="M432" s="65"/>
      <c r="N432" s="61"/>
    </row>
    <row r="433" spans="1:14">
      <c r="A433" s="34" t="s">
        <v>467</v>
      </c>
      <c r="B433" s="41">
        <v>6005177</v>
      </c>
      <c r="C433" s="41">
        <v>145244</v>
      </c>
      <c r="D433" s="63">
        <v>45292</v>
      </c>
      <c r="E433" s="63">
        <v>45657</v>
      </c>
      <c r="F433" s="61">
        <v>10253</v>
      </c>
      <c r="G433" s="61">
        <v>56123</v>
      </c>
      <c r="H433" s="61">
        <v>7724.64</v>
      </c>
      <c r="I433" s="61">
        <f t="shared" si="12"/>
        <v>74100.639999999999</v>
      </c>
      <c r="J433" s="61">
        <v>82719</v>
      </c>
      <c r="K433" s="69">
        <f t="shared" si="13"/>
        <v>0.89581160313833585</v>
      </c>
      <c r="M433" s="65"/>
      <c r="N433" s="61"/>
    </row>
    <row r="434" spans="1:14">
      <c r="A434" s="52" t="s">
        <v>468</v>
      </c>
      <c r="B434" s="53">
        <v>6012322</v>
      </c>
      <c r="C434" s="53">
        <v>146162</v>
      </c>
      <c r="D434" s="70">
        <v>45292</v>
      </c>
      <c r="E434" s="70">
        <v>45657</v>
      </c>
      <c r="F434" s="71">
        <v>2968</v>
      </c>
      <c r="G434" s="71">
        <v>5236</v>
      </c>
      <c r="H434" s="71">
        <v>3146.64</v>
      </c>
      <c r="I434" s="71">
        <f t="shared" si="12"/>
        <v>11350.64</v>
      </c>
      <c r="J434" s="71">
        <v>20219</v>
      </c>
      <c r="K434" s="72">
        <f t="shared" si="13"/>
        <v>0.56138483604530387</v>
      </c>
      <c r="M434" s="65"/>
      <c r="N434" s="61"/>
    </row>
    <row r="435" spans="1:14">
      <c r="A435" s="42" t="s">
        <v>469</v>
      </c>
      <c r="B435" s="43">
        <v>6012512</v>
      </c>
      <c r="C435" s="43">
        <v>145685</v>
      </c>
      <c r="D435" s="66">
        <v>45292</v>
      </c>
      <c r="E435" s="66">
        <v>45657</v>
      </c>
      <c r="F435" s="67">
        <v>2999</v>
      </c>
      <c r="G435" s="67">
        <v>13977</v>
      </c>
      <c r="H435" s="67">
        <v>398.16</v>
      </c>
      <c r="I435" s="67">
        <f t="shared" si="12"/>
        <v>17374.16</v>
      </c>
      <c r="J435" s="67">
        <v>28715</v>
      </c>
      <c r="K435" s="68">
        <f t="shared" si="13"/>
        <v>0.60505519763189974</v>
      </c>
      <c r="M435" s="65"/>
      <c r="N435" s="61"/>
    </row>
    <row r="436" spans="1:14">
      <c r="A436" s="34" t="s">
        <v>470</v>
      </c>
      <c r="B436" s="41">
        <v>6001531</v>
      </c>
      <c r="C436" s="41" t="s">
        <v>471</v>
      </c>
      <c r="D436" s="63">
        <v>45292</v>
      </c>
      <c r="E436" s="63">
        <v>45657</v>
      </c>
      <c r="F436" s="61">
        <v>4391</v>
      </c>
      <c r="G436" s="61">
        <v>8322</v>
      </c>
      <c r="H436" s="61">
        <v>1537.2</v>
      </c>
      <c r="I436" s="61">
        <f t="shared" si="12"/>
        <v>14250.2</v>
      </c>
      <c r="J436" s="61">
        <v>16129</v>
      </c>
      <c r="K436" s="69">
        <f t="shared" si="13"/>
        <v>0.88351416702833407</v>
      </c>
      <c r="M436" s="65"/>
      <c r="N436" s="61"/>
    </row>
    <row r="437" spans="1:14">
      <c r="A437" s="34" t="s">
        <v>472</v>
      </c>
      <c r="B437" s="41">
        <v>6006498</v>
      </c>
      <c r="C437" s="41">
        <v>146021</v>
      </c>
      <c r="D437" s="63">
        <v>45292</v>
      </c>
      <c r="E437" s="63">
        <v>45657</v>
      </c>
      <c r="F437" s="61">
        <v>2384</v>
      </c>
      <c r="G437" s="61">
        <v>11590</v>
      </c>
      <c r="H437" s="61">
        <v>150.36000000000001</v>
      </c>
      <c r="I437" s="61">
        <f t="shared" si="12"/>
        <v>14124.36</v>
      </c>
      <c r="J437" s="61">
        <v>24168</v>
      </c>
      <c r="K437" s="69">
        <f t="shared" si="13"/>
        <v>0.58442403177755708</v>
      </c>
      <c r="M437" s="65"/>
      <c r="N437" s="61"/>
    </row>
    <row r="438" spans="1:14">
      <c r="A438" s="34" t="s">
        <v>473</v>
      </c>
      <c r="B438" s="41">
        <v>6006506</v>
      </c>
      <c r="C438" s="41">
        <v>146180</v>
      </c>
      <c r="D438" s="63">
        <v>45292</v>
      </c>
      <c r="E438" s="63">
        <v>45657</v>
      </c>
      <c r="F438" s="61">
        <v>4409</v>
      </c>
      <c r="G438" s="61">
        <v>9731</v>
      </c>
      <c r="H438" s="61">
        <v>1629.6</v>
      </c>
      <c r="I438" s="61">
        <f t="shared" si="12"/>
        <v>15769.6</v>
      </c>
      <c r="J438" s="61">
        <v>24164</v>
      </c>
      <c r="K438" s="69">
        <f t="shared" si="13"/>
        <v>0.65260718424101971</v>
      </c>
      <c r="M438" s="65"/>
      <c r="N438" s="61"/>
    </row>
    <row r="439" spans="1:14">
      <c r="A439" s="52" t="s">
        <v>474</v>
      </c>
      <c r="B439" s="53">
        <v>6002091</v>
      </c>
      <c r="C439" s="53">
        <v>145631</v>
      </c>
      <c r="D439" s="70">
        <v>45292</v>
      </c>
      <c r="E439" s="70">
        <v>45657</v>
      </c>
      <c r="F439" s="71">
        <v>1807</v>
      </c>
      <c r="G439" s="71">
        <v>4570</v>
      </c>
      <c r="H439" s="71">
        <v>1314.6</v>
      </c>
      <c r="I439" s="71">
        <f t="shared" si="12"/>
        <v>7691.6</v>
      </c>
      <c r="J439" s="71">
        <v>13527</v>
      </c>
      <c r="K439" s="72">
        <f t="shared" si="13"/>
        <v>0.5686109262955571</v>
      </c>
      <c r="M439" s="65"/>
      <c r="N439" s="61"/>
    </row>
    <row r="440" spans="1:14">
      <c r="A440" s="42" t="s">
        <v>475</v>
      </c>
      <c r="B440" s="43">
        <v>6006548</v>
      </c>
      <c r="C440" s="43">
        <v>145807</v>
      </c>
      <c r="D440" s="66">
        <v>45292</v>
      </c>
      <c r="E440" s="66">
        <v>45657</v>
      </c>
      <c r="F440" s="67">
        <v>765</v>
      </c>
      <c r="G440" s="67">
        <v>4767</v>
      </c>
      <c r="H440" s="67">
        <v>109.2</v>
      </c>
      <c r="I440" s="67">
        <f t="shared" si="12"/>
        <v>5641.2</v>
      </c>
      <c r="J440" s="67">
        <v>12090</v>
      </c>
      <c r="K440" s="68">
        <f t="shared" si="13"/>
        <v>0.46660049627791561</v>
      </c>
      <c r="M440" s="65"/>
      <c r="N440" s="61"/>
    </row>
    <row r="441" spans="1:14">
      <c r="A441" s="34" t="s">
        <v>476</v>
      </c>
      <c r="B441" s="41">
        <v>6003644</v>
      </c>
      <c r="C441" s="41">
        <v>145696</v>
      </c>
      <c r="D441" s="63">
        <v>45292</v>
      </c>
      <c r="E441" s="63">
        <v>45657</v>
      </c>
      <c r="F441" s="61">
        <v>24718</v>
      </c>
      <c r="G441" s="61">
        <v>49378</v>
      </c>
      <c r="H441" s="61">
        <v>15538</v>
      </c>
      <c r="I441" s="61">
        <f t="shared" si="12"/>
        <v>89634</v>
      </c>
      <c r="J441" s="61">
        <v>106212</v>
      </c>
      <c r="K441" s="69">
        <f t="shared" si="13"/>
        <v>0.84391594170150264</v>
      </c>
      <c r="M441" s="65"/>
      <c r="N441" s="61"/>
    </row>
    <row r="442" spans="1:14">
      <c r="A442" s="34" t="s">
        <v>477</v>
      </c>
      <c r="B442" s="41">
        <v>6006555</v>
      </c>
      <c r="C442" s="41">
        <v>145478</v>
      </c>
      <c r="D442" s="63">
        <v>45292</v>
      </c>
      <c r="E442" s="63">
        <v>45657</v>
      </c>
      <c r="F442" s="61">
        <v>1723</v>
      </c>
      <c r="G442" s="61">
        <v>4503</v>
      </c>
      <c r="H442" s="61">
        <v>650.16</v>
      </c>
      <c r="I442" s="61">
        <f t="shared" si="12"/>
        <v>6876.16</v>
      </c>
      <c r="J442" s="61">
        <v>10236</v>
      </c>
      <c r="K442" s="69">
        <f t="shared" si="13"/>
        <v>0.67176240719030866</v>
      </c>
      <c r="M442" s="65"/>
      <c r="N442" s="61"/>
    </row>
    <row r="443" spans="1:14">
      <c r="A443" s="34" t="s">
        <v>478</v>
      </c>
      <c r="B443" s="41">
        <v>6006571</v>
      </c>
      <c r="C443" s="41">
        <v>145329</v>
      </c>
      <c r="D443" s="63">
        <v>45292</v>
      </c>
      <c r="E443" s="63">
        <v>45657</v>
      </c>
      <c r="F443" s="61">
        <v>11570</v>
      </c>
      <c r="G443" s="61">
        <v>40638</v>
      </c>
      <c r="H443" s="61">
        <v>11860.8</v>
      </c>
      <c r="I443" s="61">
        <f t="shared" si="12"/>
        <v>64068.800000000003</v>
      </c>
      <c r="J443" s="61">
        <v>78337</v>
      </c>
      <c r="K443" s="69">
        <f t="shared" si="13"/>
        <v>0.81786129159911669</v>
      </c>
      <c r="M443" s="65"/>
      <c r="N443" s="61"/>
    </row>
    <row r="444" spans="1:14">
      <c r="A444" s="52" t="s">
        <v>479</v>
      </c>
      <c r="B444" s="53">
        <v>6006605</v>
      </c>
      <c r="C444" s="53" t="s">
        <v>480</v>
      </c>
      <c r="D444" s="70">
        <v>45292</v>
      </c>
      <c r="E444" s="70">
        <v>45657</v>
      </c>
      <c r="F444" s="71">
        <v>5246</v>
      </c>
      <c r="G444" s="71">
        <v>21959</v>
      </c>
      <c r="H444" s="71">
        <v>3890.88</v>
      </c>
      <c r="I444" s="71">
        <f t="shared" si="12"/>
        <v>31095.88</v>
      </c>
      <c r="J444" s="71">
        <v>34736</v>
      </c>
      <c r="K444" s="72">
        <f t="shared" si="13"/>
        <v>0.89520612620912021</v>
      </c>
      <c r="M444" s="65"/>
      <c r="N444" s="61"/>
    </row>
    <row r="445" spans="1:14">
      <c r="A445" s="42" t="s">
        <v>481</v>
      </c>
      <c r="B445" s="43">
        <v>6000210</v>
      </c>
      <c r="C445" s="43">
        <v>145243</v>
      </c>
      <c r="D445" s="66">
        <v>45292</v>
      </c>
      <c r="E445" s="66">
        <v>45657</v>
      </c>
      <c r="F445" s="67">
        <v>6762</v>
      </c>
      <c r="G445" s="67">
        <v>12605</v>
      </c>
      <c r="H445" s="67">
        <v>4750.2</v>
      </c>
      <c r="I445" s="67">
        <f t="shared" si="12"/>
        <v>24117.200000000001</v>
      </c>
      <c r="J445" s="67">
        <v>34908</v>
      </c>
      <c r="K445" s="68">
        <f t="shared" si="13"/>
        <v>0.69087888163171773</v>
      </c>
      <c r="M445" s="65"/>
      <c r="N445" s="61"/>
    </row>
    <row r="446" spans="1:14">
      <c r="A446" s="34" t="s">
        <v>482</v>
      </c>
      <c r="B446" s="41">
        <v>6006670</v>
      </c>
      <c r="C446" s="41">
        <v>145312</v>
      </c>
      <c r="D446" s="63">
        <v>45292</v>
      </c>
      <c r="E446" s="63">
        <v>45657</v>
      </c>
      <c r="F446" s="61">
        <v>4202</v>
      </c>
      <c r="G446" s="61">
        <v>14073</v>
      </c>
      <c r="H446" s="61">
        <v>2596.44</v>
      </c>
      <c r="I446" s="61">
        <f t="shared" si="12"/>
        <v>20871.439999999999</v>
      </c>
      <c r="J446" s="61">
        <v>31360</v>
      </c>
      <c r="K446" s="69">
        <f t="shared" si="13"/>
        <v>0.66554336734693875</v>
      </c>
      <c r="M446" s="65"/>
      <c r="N446" s="61"/>
    </row>
    <row r="447" spans="1:14">
      <c r="A447" s="34" t="s">
        <v>483</v>
      </c>
      <c r="B447" s="41">
        <v>6006696</v>
      </c>
      <c r="C447" s="41">
        <v>145974</v>
      </c>
      <c r="D447" s="63">
        <v>45292</v>
      </c>
      <c r="E447" s="63">
        <v>45657</v>
      </c>
      <c r="F447" s="61">
        <v>4902</v>
      </c>
      <c r="G447" s="61">
        <v>5794</v>
      </c>
      <c r="H447" s="61">
        <v>6439.44</v>
      </c>
      <c r="I447" s="61">
        <f t="shared" si="12"/>
        <v>17135.439999999999</v>
      </c>
      <c r="J447" s="61">
        <v>41759</v>
      </c>
      <c r="K447" s="69">
        <f t="shared" si="13"/>
        <v>0.41034124380373088</v>
      </c>
      <c r="M447" s="65"/>
      <c r="N447" s="61"/>
    </row>
    <row r="448" spans="1:14">
      <c r="A448" s="34" t="s">
        <v>484</v>
      </c>
      <c r="B448" s="41">
        <v>6006720</v>
      </c>
      <c r="C448" s="41">
        <v>145458</v>
      </c>
      <c r="D448" s="63">
        <v>45292</v>
      </c>
      <c r="E448" s="63">
        <v>45657</v>
      </c>
      <c r="F448" s="61">
        <v>5836</v>
      </c>
      <c r="G448" s="61">
        <v>5685</v>
      </c>
      <c r="H448" s="61">
        <v>1971.48</v>
      </c>
      <c r="I448" s="61">
        <f t="shared" si="12"/>
        <v>13492.48</v>
      </c>
      <c r="J448" s="61">
        <v>38846</v>
      </c>
      <c r="K448" s="69">
        <f t="shared" si="13"/>
        <v>0.34733254389126295</v>
      </c>
      <c r="M448" s="65"/>
      <c r="N448" s="61"/>
    </row>
    <row r="449" spans="1:14">
      <c r="A449" s="52" t="s">
        <v>485</v>
      </c>
      <c r="B449" s="53">
        <v>6006779</v>
      </c>
      <c r="C449" s="53">
        <v>145942</v>
      </c>
      <c r="D449" s="70">
        <v>45292</v>
      </c>
      <c r="E449" s="70">
        <v>45657</v>
      </c>
      <c r="F449" s="71">
        <v>2376</v>
      </c>
      <c r="G449" s="71">
        <v>11350</v>
      </c>
      <c r="H449" s="71">
        <v>3025</v>
      </c>
      <c r="I449" s="71">
        <f t="shared" si="12"/>
        <v>16751</v>
      </c>
      <c r="J449" s="71">
        <v>19516</v>
      </c>
      <c r="K449" s="72">
        <f t="shared" si="13"/>
        <v>0.85832137733142033</v>
      </c>
      <c r="M449" s="65"/>
      <c r="N449" s="61"/>
    </row>
    <row r="450" spans="1:14">
      <c r="A450" s="42" t="s">
        <v>486</v>
      </c>
      <c r="B450" s="43">
        <v>6006795</v>
      </c>
      <c r="C450" s="43">
        <v>145714</v>
      </c>
      <c r="D450" s="66">
        <v>45292</v>
      </c>
      <c r="E450" s="66">
        <v>45657</v>
      </c>
      <c r="F450" s="67">
        <v>5312</v>
      </c>
      <c r="G450" s="67">
        <v>29674</v>
      </c>
      <c r="H450" s="67">
        <v>4504.92</v>
      </c>
      <c r="I450" s="67">
        <f t="shared" si="12"/>
        <v>39490.92</v>
      </c>
      <c r="J450" s="67">
        <v>42887</v>
      </c>
      <c r="K450" s="68">
        <f t="shared" si="13"/>
        <v>0.92081330006761952</v>
      </c>
      <c r="M450" s="65"/>
      <c r="N450" s="61"/>
    </row>
    <row r="451" spans="1:14">
      <c r="A451" s="34" t="s">
        <v>487</v>
      </c>
      <c r="B451" s="41">
        <v>6003487</v>
      </c>
      <c r="C451" s="41">
        <v>145376</v>
      </c>
      <c r="D451" s="63">
        <v>45292</v>
      </c>
      <c r="E451" s="63">
        <v>45657</v>
      </c>
      <c r="F451" s="61">
        <v>2712</v>
      </c>
      <c r="G451" s="61">
        <v>16901</v>
      </c>
      <c r="H451" s="61">
        <v>110.04</v>
      </c>
      <c r="I451" s="61">
        <f t="shared" si="12"/>
        <v>19723.04</v>
      </c>
      <c r="J451" s="61">
        <v>31014</v>
      </c>
      <c r="K451" s="69">
        <f t="shared" si="13"/>
        <v>0.63593989811053075</v>
      </c>
      <c r="M451" s="65"/>
      <c r="N451" s="61"/>
    </row>
    <row r="452" spans="1:14">
      <c r="A452" s="34" t="s">
        <v>488</v>
      </c>
      <c r="B452" s="41">
        <v>6006860</v>
      </c>
      <c r="C452" s="41">
        <v>145772</v>
      </c>
      <c r="D452" s="63">
        <v>45292</v>
      </c>
      <c r="E452" s="63">
        <v>45657</v>
      </c>
      <c r="F452" s="61">
        <v>8668</v>
      </c>
      <c r="G452" s="61">
        <v>7551</v>
      </c>
      <c r="H452" s="61">
        <v>6036.24</v>
      </c>
      <c r="I452" s="61">
        <f t="shared" si="12"/>
        <v>22255.239999999998</v>
      </c>
      <c r="J452" s="61">
        <v>43666</v>
      </c>
      <c r="K452" s="69">
        <f t="shared" si="13"/>
        <v>0.50966976595062519</v>
      </c>
      <c r="M452" s="65"/>
      <c r="N452" s="61"/>
    </row>
    <row r="453" spans="1:14">
      <c r="A453" s="52" t="s">
        <v>489</v>
      </c>
      <c r="B453" s="53">
        <v>6006878</v>
      </c>
      <c r="C453" s="53">
        <v>145649</v>
      </c>
      <c r="D453" s="70">
        <v>45292</v>
      </c>
      <c r="E453" s="70">
        <v>45657</v>
      </c>
      <c r="F453" s="71">
        <v>4861</v>
      </c>
      <c r="G453" s="71">
        <v>16128</v>
      </c>
      <c r="H453" s="71">
        <v>372.12</v>
      </c>
      <c r="I453" s="71">
        <f t="shared" si="12"/>
        <v>21361.119999999999</v>
      </c>
      <c r="J453" s="71">
        <v>28030</v>
      </c>
      <c r="K453" s="72">
        <f t="shared" si="13"/>
        <v>0.76208062789867992</v>
      </c>
      <c r="M453" s="65"/>
      <c r="N453" s="61"/>
    </row>
    <row r="454" spans="1:14">
      <c r="A454" s="42" t="s">
        <v>490</v>
      </c>
      <c r="B454" s="43">
        <v>6009989</v>
      </c>
      <c r="C454" s="43">
        <v>145476</v>
      </c>
      <c r="D454" s="66">
        <v>45292</v>
      </c>
      <c r="E454" s="66">
        <v>45657</v>
      </c>
      <c r="F454" s="67">
        <v>3135</v>
      </c>
      <c r="G454" s="67">
        <v>12636</v>
      </c>
      <c r="H454" s="67">
        <v>1731.24</v>
      </c>
      <c r="I454" s="67">
        <f t="shared" si="12"/>
        <v>17502.240000000002</v>
      </c>
      <c r="J454" s="67">
        <v>24450</v>
      </c>
      <c r="K454" s="68">
        <f t="shared" si="13"/>
        <v>0.71583803680981606</v>
      </c>
      <c r="M454" s="65"/>
      <c r="N454" s="61"/>
    </row>
    <row r="455" spans="1:14">
      <c r="A455" s="34" t="s">
        <v>491</v>
      </c>
      <c r="B455" s="41">
        <v>6006985</v>
      </c>
      <c r="C455" s="41">
        <v>145426</v>
      </c>
      <c r="D455" s="63">
        <v>45292</v>
      </c>
      <c r="E455" s="63">
        <v>45657</v>
      </c>
      <c r="F455" s="61">
        <v>5329</v>
      </c>
      <c r="G455" s="61">
        <v>20361</v>
      </c>
      <c r="H455" s="61">
        <v>2955.96</v>
      </c>
      <c r="I455" s="61">
        <f t="shared" si="12"/>
        <v>28645.96</v>
      </c>
      <c r="J455" s="61">
        <v>46971</v>
      </c>
      <c r="K455" s="69">
        <f t="shared" si="13"/>
        <v>0.60986481020203953</v>
      </c>
      <c r="M455" s="65"/>
      <c r="N455" s="61"/>
    </row>
    <row r="456" spans="1:14">
      <c r="A456" s="34" t="s">
        <v>492</v>
      </c>
      <c r="B456" s="41">
        <v>6007041</v>
      </c>
      <c r="C456" s="41">
        <v>145751</v>
      </c>
      <c r="D456" s="63">
        <v>45292</v>
      </c>
      <c r="E456" s="63">
        <v>45657</v>
      </c>
      <c r="F456" s="61">
        <v>7294</v>
      </c>
      <c r="G456" s="61">
        <v>21097</v>
      </c>
      <c r="H456" s="61">
        <v>2652</v>
      </c>
      <c r="I456" s="61">
        <f t="shared" si="12"/>
        <v>31043</v>
      </c>
      <c r="J456" s="61">
        <v>44519</v>
      </c>
      <c r="K456" s="69">
        <f t="shared" si="13"/>
        <v>0.69729778296906941</v>
      </c>
      <c r="M456" s="65"/>
      <c r="N456" s="61"/>
    </row>
    <row r="457" spans="1:14">
      <c r="A457" s="34" t="s">
        <v>493</v>
      </c>
      <c r="B457" s="41">
        <v>6002109</v>
      </c>
      <c r="C457" s="41">
        <v>145584</v>
      </c>
      <c r="D457" s="63">
        <v>45292</v>
      </c>
      <c r="E457" s="63">
        <v>45657</v>
      </c>
      <c r="F457" s="61">
        <v>4732</v>
      </c>
      <c r="G457" s="61">
        <v>19267</v>
      </c>
      <c r="H457" s="61">
        <v>2541.84</v>
      </c>
      <c r="I457" s="61">
        <f t="shared" si="12"/>
        <v>26540.84</v>
      </c>
      <c r="J457" s="61">
        <v>31001</v>
      </c>
      <c r="K457" s="69">
        <f t="shared" si="13"/>
        <v>0.85612851198348439</v>
      </c>
      <c r="M457" s="65"/>
      <c r="N457" s="61"/>
    </row>
    <row r="458" spans="1:14">
      <c r="A458" s="52" t="s">
        <v>494</v>
      </c>
      <c r="B458" s="53">
        <v>6007843</v>
      </c>
      <c r="C458" s="53">
        <v>145681</v>
      </c>
      <c r="D458" s="70">
        <v>45292</v>
      </c>
      <c r="E458" s="70">
        <v>45657</v>
      </c>
      <c r="F458" s="71">
        <v>8408</v>
      </c>
      <c r="G458" s="71">
        <v>13116</v>
      </c>
      <c r="H458" s="71">
        <v>4673.76</v>
      </c>
      <c r="I458" s="71">
        <f t="shared" si="12"/>
        <v>26197.760000000002</v>
      </c>
      <c r="J458" s="71">
        <v>42479</v>
      </c>
      <c r="K458" s="72">
        <f t="shared" si="13"/>
        <v>0.61672261588078825</v>
      </c>
      <c r="M458" s="65"/>
      <c r="N458" s="61"/>
    </row>
    <row r="459" spans="1:14">
      <c r="A459" s="42" t="s">
        <v>495</v>
      </c>
      <c r="B459" s="43">
        <v>6004766</v>
      </c>
      <c r="C459" s="43">
        <v>145221</v>
      </c>
      <c r="D459" s="66">
        <v>45292</v>
      </c>
      <c r="E459" s="66">
        <v>45657</v>
      </c>
      <c r="F459" s="67">
        <v>9489</v>
      </c>
      <c r="G459" s="67">
        <v>30136</v>
      </c>
      <c r="H459" s="67">
        <v>7827.12</v>
      </c>
      <c r="I459" s="67">
        <f t="shared" ref="I459:I522" si="14">SUM(F459:H459)</f>
        <v>47452.12</v>
      </c>
      <c r="J459" s="67">
        <v>56324</v>
      </c>
      <c r="K459" s="68">
        <f t="shared" ref="K459:K522" si="15">I459/J459</f>
        <v>0.84248490874227688</v>
      </c>
      <c r="M459" s="65"/>
      <c r="N459" s="61"/>
    </row>
    <row r="460" spans="1:14">
      <c r="A460" s="34" t="s">
        <v>496</v>
      </c>
      <c r="B460" s="41">
        <v>6007090</v>
      </c>
      <c r="C460" s="41">
        <v>145469</v>
      </c>
      <c r="D460" s="63">
        <v>45292</v>
      </c>
      <c r="E460" s="63">
        <v>45657</v>
      </c>
      <c r="F460" s="61">
        <v>4452</v>
      </c>
      <c r="G460" s="61">
        <v>9564</v>
      </c>
      <c r="H460" s="61">
        <v>3075.24</v>
      </c>
      <c r="I460" s="61">
        <f t="shared" si="14"/>
        <v>17091.239999999998</v>
      </c>
      <c r="J460" s="61">
        <v>29500</v>
      </c>
      <c r="K460" s="69">
        <f t="shared" si="15"/>
        <v>0.57936406779661009</v>
      </c>
      <c r="M460" s="65"/>
      <c r="N460" s="61"/>
    </row>
    <row r="461" spans="1:14">
      <c r="A461" s="34" t="s">
        <v>497</v>
      </c>
      <c r="B461" s="41">
        <v>6003073</v>
      </c>
      <c r="C461" s="41">
        <v>146071</v>
      </c>
      <c r="D461" s="63">
        <v>45292</v>
      </c>
      <c r="E461" s="63">
        <v>45657</v>
      </c>
      <c r="F461" s="61">
        <v>1524</v>
      </c>
      <c r="G461" s="61">
        <v>15027</v>
      </c>
      <c r="H461" s="61">
        <v>63.84</v>
      </c>
      <c r="I461" s="61">
        <f t="shared" si="14"/>
        <v>16614.84</v>
      </c>
      <c r="J461" s="61">
        <v>19349</v>
      </c>
      <c r="K461" s="69">
        <f t="shared" si="15"/>
        <v>0.85869243888573055</v>
      </c>
      <c r="M461" s="65"/>
      <c r="N461" s="61"/>
    </row>
    <row r="462" spans="1:14">
      <c r="A462" s="34" t="s">
        <v>498</v>
      </c>
      <c r="B462" s="41">
        <v>6003875</v>
      </c>
      <c r="C462" s="41">
        <v>146077</v>
      </c>
      <c r="D462" s="63">
        <v>45292</v>
      </c>
      <c r="E462" s="63">
        <v>45657</v>
      </c>
      <c r="F462" s="61">
        <v>3980</v>
      </c>
      <c r="G462" s="61">
        <v>10762</v>
      </c>
      <c r="H462" s="61">
        <v>1413</v>
      </c>
      <c r="I462" s="61">
        <f t="shared" si="14"/>
        <v>16155</v>
      </c>
      <c r="J462" s="61">
        <v>31066</v>
      </c>
      <c r="K462" s="69">
        <f t="shared" si="15"/>
        <v>0.52002188888173562</v>
      </c>
      <c r="M462" s="65"/>
      <c r="N462" s="61"/>
    </row>
    <row r="463" spans="1:14">
      <c r="A463" s="52" t="s">
        <v>499</v>
      </c>
      <c r="B463" s="53">
        <v>6007157</v>
      </c>
      <c r="C463" s="53">
        <v>145839</v>
      </c>
      <c r="D463" s="70">
        <v>45292</v>
      </c>
      <c r="E463" s="70">
        <v>45657</v>
      </c>
      <c r="F463" s="71">
        <v>5991</v>
      </c>
      <c r="G463" s="71">
        <v>7065</v>
      </c>
      <c r="H463" s="71">
        <v>1362</v>
      </c>
      <c r="I463" s="71">
        <f t="shared" si="14"/>
        <v>14418</v>
      </c>
      <c r="J463" s="71">
        <v>15842</v>
      </c>
      <c r="K463" s="72">
        <f t="shared" si="15"/>
        <v>0.9101123595505618</v>
      </c>
      <c r="M463" s="65"/>
      <c r="N463" s="61"/>
    </row>
    <row r="464" spans="1:14">
      <c r="A464" s="42" t="s">
        <v>500</v>
      </c>
      <c r="B464" s="43">
        <v>6002315</v>
      </c>
      <c r="C464" s="43">
        <v>145765</v>
      </c>
      <c r="D464" s="66">
        <v>45292</v>
      </c>
      <c r="E464" s="66">
        <v>45657</v>
      </c>
      <c r="F464" s="67">
        <v>6011</v>
      </c>
      <c r="G464" s="67">
        <v>30965</v>
      </c>
      <c r="H464" s="67">
        <v>2731.68</v>
      </c>
      <c r="I464" s="67">
        <f t="shared" si="14"/>
        <v>39707.68</v>
      </c>
      <c r="J464" s="67">
        <v>44167</v>
      </c>
      <c r="K464" s="68">
        <f t="shared" si="15"/>
        <v>0.89903502615074604</v>
      </c>
      <c r="M464" s="65"/>
      <c r="N464" s="61"/>
    </row>
    <row r="465" spans="1:14">
      <c r="A465" s="34" t="s">
        <v>501</v>
      </c>
      <c r="B465" s="41">
        <v>6001374</v>
      </c>
      <c r="C465" s="41">
        <v>145989</v>
      </c>
      <c r="D465" s="63">
        <v>45292</v>
      </c>
      <c r="E465" s="63">
        <v>45657</v>
      </c>
      <c r="F465" s="61">
        <v>3402</v>
      </c>
      <c r="G465" s="61">
        <v>6665</v>
      </c>
      <c r="H465" s="61">
        <v>5559</v>
      </c>
      <c r="I465" s="61">
        <f t="shared" si="14"/>
        <v>15626</v>
      </c>
      <c r="J465" s="61">
        <v>20733</v>
      </c>
      <c r="K465" s="69">
        <f t="shared" si="15"/>
        <v>0.75367771186031929</v>
      </c>
      <c r="M465" s="65"/>
      <c r="N465" s="61"/>
    </row>
    <row r="466" spans="1:14">
      <c r="A466" s="34" t="s">
        <v>502</v>
      </c>
      <c r="B466" s="41">
        <v>6005003</v>
      </c>
      <c r="C466" s="41">
        <v>145938</v>
      </c>
      <c r="D466" s="63">
        <v>45292</v>
      </c>
      <c r="E466" s="63">
        <v>45657</v>
      </c>
      <c r="F466" s="61">
        <v>6882</v>
      </c>
      <c r="G466" s="61">
        <v>59184</v>
      </c>
      <c r="H466" s="61">
        <v>9840</v>
      </c>
      <c r="I466" s="61">
        <f t="shared" si="14"/>
        <v>75906</v>
      </c>
      <c r="J466" s="61">
        <v>82707</v>
      </c>
      <c r="K466" s="69">
        <f t="shared" si="15"/>
        <v>0.9177699590119337</v>
      </c>
      <c r="M466" s="65"/>
      <c r="N466" s="61"/>
    </row>
    <row r="467" spans="1:14">
      <c r="A467" s="34" t="s">
        <v>503</v>
      </c>
      <c r="B467" s="41">
        <v>6014385</v>
      </c>
      <c r="C467" s="41">
        <v>145841</v>
      </c>
      <c r="D467" s="63">
        <v>45292</v>
      </c>
      <c r="E467" s="63">
        <v>45657</v>
      </c>
      <c r="F467" s="61">
        <v>1901</v>
      </c>
      <c r="G467" s="61">
        <v>10760</v>
      </c>
      <c r="H467" s="61">
        <v>0</v>
      </c>
      <c r="I467" s="61">
        <f t="shared" si="14"/>
        <v>12661</v>
      </c>
      <c r="J467" s="61">
        <v>37812</v>
      </c>
      <c r="K467" s="69">
        <f t="shared" si="15"/>
        <v>0.3348407912831905</v>
      </c>
      <c r="M467" s="65"/>
      <c r="N467" s="61"/>
    </row>
    <row r="468" spans="1:14">
      <c r="A468" s="52" t="s">
        <v>504</v>
      </c>
      <c r="B468" s="53">
        <v>6009112</v>
      </c>
      <c r="C468" s="53">
        <v>145767</v>
      </c>
      <c r="D468" s="70">
        <v>45292</v>
      </c>
      <c r="E468" s="70">
        <v>45657</v>
      </c>
      <c r="F468" s="71">
        <v>5132</v>
      </c>
      <c r="G468" s="71">
        <v>13331</v>
      </c>
      <c r="H468" s="71">
        <v>4882.92</v>
      </c>
      <c r="I468" s="71">
        <f t="shared" si="14"/>
        <v>23345.919999999998</v>
      </c>
      <c r="J468" s="71">
        <v>35094</v>
      </c>
      <c r="K468" s="72">
        <f t="shared" si="15"/>
        <v>0.66523964210406328</v>
      </c>
      <c r="M468" s="65"/>
      <c r="N468" s="61"/>
    </row>
    <row r="469" spans="1:14">
      <c r="A469" s="42" t="s">
        <v>505</v>
      </c>
      <c r="B469" s="43">
        <v>6009799</v>
      </c>
      <c r="C469" s="43">
        <v>145621</v>
      </c>
      <c r="D469" s="66">
        <v>45292</v>
      </c>
      <c r="E469" s="66">
        <v>45657</v>
      </c>
      <c r="F469" s="67">
        <v>4910</v>
      </c>
      <c r="G469" s="67">
        <v>13433</v>
      </c>
      <c r="H469" s="67">
        <v>4826</v>
      </c>
      <c r="I469" s="67">
        <f t="shared" si="14"/>
        <v>23169</v>
      </c>
      <c r="J469" s="67">
        <v>30689</v>
      </c>
      <c r="K469" s="68">
        <f t="shared" si="15"/>
        <v>0.75496106096647009</v>
      </c>
      <c r="M469" s="65"/>
      <c r="N469" s="61"/>
    </row>
    <row r="470" spans="1:14">
      <c r="A470" s="34" t="s">
        <v>506</v>
      </c>
      <c r="B470" s="41">
        <v>6000251</v>
      </c>
      <c r="C470" s="41">
        <v>145045</v>
      </c>
      <c r="D470" s="63">
        <v>45292</v>
      </c>
      <c r="E470" s="63">
        <v>45657</v>
      </c>
      <c r="F470" s="61">
        <v>6172</v>
      </c>
      <c r="G470" s="61">
        <v>13721</v>
      </c>
      <c r="H470" s="61">
        <v>2678.76</v>
      </c>
      <c r="I470" s="61">
        <f t="shared" si="14"/>
        <v>22571.760000000002</v>
      </c>
      <c r="J470" s="61">
        <v>30171</v>
      </c>
      <c r="K470" s="69">
        <f t="shared" si="15"/>
        <v>0.74812767226807209</v>
      </c>
      <c r="M470" s="65"/>
      <c r="N470" s="61"/>
    </row>
    <row r="471" spans="1:14">
      <c r="A471" s="34" t="s">
        <v>507</v>
      </c>
      <c r="B471" s="41">
        <v>6000327</v>
      </c>
      <c r="C471" s="41">
        <v>145350</v>
      </c>
      <c r="D471" s="63">
        <v>45292</v>
      </c>
      <c r="E471" s="63">
        <v>45657</v>
      </c>
      <c r="F471" s="61">
        <v>8658</v>
      </c>
      <c r="G471" s="61">
        <v>21397</v>
      </c>
      <c r="H471" s="61">
        <v>5250.84</v>
      </c>
      <c r="I471" s="61">
        <f t="shared" si="14"/>
        <v>35305.839999999997</v>
      </c>
      <c r="J471" s="61">
        <v>45894</v>
      </c>
      <c r="K471" s="69">
        <f t="shared" si="15"/>
        <v>0.76929097485510078</v>
      </c>
      <c r="M471" s="65"/>
      <c r="N471" s="61"/>
    </row>
    <row r="472" spans="1:14">
      <c r="A472" s="34" t="s">
        <v>508</v>
      </c>
      <c r="B472" s="41">
        <v>6003339</v>
      </c>
      <c r="C472" s="41">
        <v>145234</v>
      </c>
      <c r="D472" s="63">
        <v>45292</v>
      </c>
      <c r="E472" s="63">
        <v>45657</v>
      </c>
      <c r="F472" s="61">
        <v>2449</v>
      </c>
      <c r="G472" s="61">
        <v>13406</v>
      </c>
      <c r="H472" s="61">
        <v>3294</v>
      </c>
      <c r="I472" s="61">
        <f t="shared" si="14"/>
        <v>19149</v>
      </c>
      <c r="J472" s="61">
        <v>22527</v>
      </c>
      <c r="K472" s="69">
        <f t="shared" si="15"/>
        <v>0.85004661073378618</v>
      </c>
      <c r="M472" s="65"/>
      <c r="N472" s="61"/>
    </row>
    <row r="473" spans="1:14">
      <c r="A473" s="52" t="s">
        <v>509</v>
      </c>
      <c r="B473" s="53">
        <v>6011712</v>
      </c>
      <c r="C473" s="53">
        <v>145597</v>
      </c>
      <c r="D473" s="70">
        <v>45292</v>
      </c>
      <c r="E473" s="70">
        <v>45657</v>
      </c>
      <c r="F473" s="71">
        <v>4520</v>
      </c>
      <c r="G473" s="71">
        <v>5184</v>
      </c>
      <c r="H473" s="71">
        <v>5527.2</v>
      </c>
      <c r="I473" s="71">
        <f t="shared" si="14"/>
        <v>15231.2</v>
      </c>
      <c r="J473" s="71">
        <v>34066</v>
      </c>
      <c r="K473" s="72">
        <f t="shared" si="15"/>
        <v>0.4471085539834439</v>
      </c>
      <c r="M473" s="65"/>
      <c r="N473" s="61"/>
    </row>
    <row r="474" spans="1:14">
      <c r="A474" s="42" t="s">
        <v>510</v>
      </c>
      <c r="B474" s="43">
        <v>6007355</v>
      </c>
      <c r="C474" s="43">
        <v>146078</v>
      </c>
      <c r="D474" s="66">
        <v>45292</v>
      </c>
      <c r="E474" s="66">
        <v>45657</v>
      </c>
      <c r="F474" s="67">
        <v>3004</v>
      </c>
      <c r="G474" s="67">
        <v>5012</v>
      </c>
      <c r="H474" s="67">
        <v>2701.44</v>
      </c>
      <c r="I474" s="67">
        <f t="shared" si="14"/>
        <v>10717.44</v>
      </c>
      <c r="J474" s="67">
        <v>16094</v>
      </c>
      <c r="K474" s="68">
        <f t="shared" si="15"/>
        <v>0.66592767490990434</v>
      </c>
      <c r="M474" s="65"/>
      <c r="N474" s="61"/>
    </row>
    <row r="475" spans="1:14">
      <c r="A475" s="34" t="s">
        <v>511</v>
      </c>
      <c r="B475" s="41">
        <v>6007371</v>
      </c>
      <c r="C475" s="41">
        <v>145838</v>
      </c>
      <c r="D475" s="63">
        <v>45292</v>
      </c>
      <c r="E475" s="63">
        <v>45657</v>
      </c>
      <c r="F475" s="61">
        <v>10336</v>
      </c>
      <c r="G475" s="61">
        <v>41306</v>
      </c>
      <c r="H475" s="61">
        <v>2354</v>
      </c>
      <c r="I475" s="61">
        <f t="shared" si="14"/>
        <v>53996</v>
      </c>
      <c r="J475" s="61">
        <v>63697</v>
      </c>
      <c r="K475" s="69">
        <f t="shared" si="15"/>
        <v>0.84770083363423709</v>
      </c>
      <c r="M475" s="65"/>
      <c r="N475" s="61"/>
    </row>
    <row r="476" spans="1:14">
      <c r="A476" s="34" t="s">
        <v>512</v>
      </c>
      <c r="B476" s="41">
        <v>6005441</v>
      </c>
      <c r="C476" s="41">
        <v>146175</v>
      </c>
      <c r="D476" s="63">
        <v>45292</v>
      </c>
      <c r="E476" s="63">
        <v>45657</v>
      </c>
      <c r="F476" s="61">
        <v>1352</v>
      </c>
      <c r="G476" s="61">
        <v>5953</v>
      </c>
      <c r="H476" s="61">
        <v>0</v>
      </c>
      <c r="I476" s="61">
        <f t="shared" si="14"/>
        <v>7305</v>
      </c>
      <c r="J476" s="61">
        <v>16483</v>
      </c>
      <c r="K476" s="69">
        <f t="shared" si="15"/>
        <v>0.44318388642844142</v>
      </c>
      <c r="M476" s="65"/>
      <c r="N476" s="61"/>
    </row>
    <row r="477" spans="1:14">
      <c r="A477" s="34" t="s">
        <v>513</v>
      </c>
      <c r="B477" s="41">
        <v>6007413</v>
      </c>
      <c r="C477" s="41">
        <v>145261</v>
      </c>
      <c r="D477" s="63">
        <v>45292</v>
      </c>
      <c r="E477" s="63">
        <v>45657</v>
      </c>
      <c r="F477" s="61">
        <v>5339</v>
      </c>
      <c r="G477" s="61">
        <v>13612</v>
      </c>
      <c r="H477" s="61">
        <v>430.08</v>
      </c>
      <c r="I477" s="61">
        <f t="shared" si="14"/>
        <v>19381.080000000002</v>
      </c>
      <c r="J477" s="61">
        <v>28087</v>
      </c>
      <c r="K477" s="69">
        <f t="shared" si="15"/>
        <v>0.69003738384305913</v>
      </c>
      <c r="M477" s="65"/>
      <c r="N477" s="61"/>
    </row>
    <row r="478" spans="1:14">
      <c r="A478" s="52" t="s">
        <v>514</v>
      </c>
      <c r="B478" s="53">
        <v>6004741</v>
      </c>
      <c r="C478" s="53">
        <v>145220</v>
      </c>
      <c r="D478" s="70">
        <v>45292</v>
      </c>
      <c r="E478" s="70">
        <v>45657</v>
      </c>
      <c r="F478" s="71">
        <v>6538</v>
      </c>
      <c r="G478" s="71">
        <v>30119</v>
      </c>
      <c r="H478" s="71">
        <v>6788</v>
      </c>
      <c r="I478" s="71">
        <f t="shared" si="14"/>
        <v>43445</v>
      </c>
      <c r="J478" s="71">
        <v>57405</v>
      </c>
      <c r="K478" s="72">
        <f t="shared" si="15"/>
        <v>0.7568156083964811</v>
      </c>
      <c r="M478" s="65"/>
      <c r="N478" s="61"/>
    </row>
    <row r="479" spans="1:14">
      <c r="A479" s="42" t="s">
        <v>515</v>
      </c>
      <c r="B479" s="43">
        <v>6007447</v>
      </c>
      <c r="C479" s="43">
        <v>145024</v>
      </c>
      <c r="D479" s="66">
        <v>45292</v>
      </c>
      <c r="E479" s="66">
        <v>45657</v>
      </c>
      <c r="F479" s="67">
        <v>5177</v>
      </c>
      <c r="G479" s="67">
        <v>8998</v>
      </c>
      <c r="H479" s="67">
        <v>2721.6</v>
      </c>
      <c r="I479" s="67">
        <f t="shared" si="14"/>
        <v>16896.599999999999</v>
      </c>
      <c r="J479" s="67">
        <v>32997</v>
      </c>
      <c r="K479" s="68">
        <f t="shared" si="15"/>
        <v>0.51206473315755974</v>
      </c>
      <c r="M479" s="65"/>
      <c r="N479" s="61"/>
    </row>
    <row r="480" spans="1:14">
      <c r="A480" s="34" t="s">
        <v>516</v>
      </c>
      <c r="B480" s="41">
        <v>6012470</v>
      </c>
      <c r="C480" s="41">
        <v>145837</v>
      </c>
      <c r="D480" s="63">
        <v>45292</v>
      </c>
      <c r="E480" s="63">
        <v>45657</v>
      </c>
      <c r="F480" s="61">
        <v>3266</v>
      </c>
      <c r="G480" s="61">
        <v>11691</v>
      </c>
      <c r="H480" s="61">
        <v>39.479999999999997</v>
      </c>
      <c r="I480" s="61">
        <f t="shared" si="14"/>
        <v>14996.48</v>
      </c>
      <c r="J480" s="61">
        <v>25616</v>
      </c>
      <c r="K480" s="69">
        <f t="shared" si="15"/>
        <v>0.58543410368519677</v>
      </c>
      <c r="M480" s="65"/>
      <c r="N480" s="61"/>
    </row>
    <row r="481" spans="1:14">
      <c r="A481" s="34" t="s">
        <v>517</v>
      </c>
      <c r="B481" s="41">
        <v>6007488</v>
      </c>
      <c r="C481" s="41">
        <v>146037</v>
      </c>
      <c r="D481" s="63">
        <v>45292</v>
      </c>
      <c r="E481" s="63">
        <v>45657</v>
      </c>
      <c r="F481" s="61">
        <v>7476</v>
      </c>
      <c r="G481" s="61">
        <v>8584</v>
      </c>
      <c r="H481" s="61">
        <v>5432.28</v>
      </c>
      <c r="I481" s="61">
        <f t="shared" si="14"/>
        <v>21492.28</v>
      </c>
      <c r="J481" s="61">
        <v>28783</v>
      </c>
      <c r="K481" s="69">
        <f t="shared" si="15"/>
        <v>0.74670048292394808</v>
      </c>
      <c r="M481" s="65"/>
      <c r="N481" s="61"/>
    </row>
    <row r="482" spans="1:14">
      <c r="A482" s="52" t="s">
        <v>518</v>
      </c>
      <c r="B482" s="53">
        <v>6007512</v>
      </c>
      <c r="C482" s="53">
        <v>145801</v>
      </c>
      <c r="D482" s="70">
        <v>45292</v>
      </c>
      <c r="E482" s="70">
        <v>45657</v>
      </c>
      <c r="F482" s="71">
        <v>2203</v>
      </c>
      <c r="G482" s="71">
        <v>3557</v>
      </c>
      <c r="H482" s="71">
        <v>55.44</v>
      </c>
      <c r="I482" s="71">
        <f t="shared" si="14"/>
        <v>5815.44</v>
      </c>
      <c r="J482" s="71">
        <v>29279</v>
      </c>
      <c r="K482" s="72">
        <f t="shared" si="15"/>
        <v>0.19862153762082038</v>
      </c>
      <c r="M482" s="65"/>
      <c r="N482" s="61"/>
    </row>
    <row r="483" spans="1:14">
      <c r="A483" s="42" t="s">
        <v>519</v>
      </c>
      <c r="B483" s="43">
        <v>6007504</v>
      </c>
      <c r="C483" s="43">
        <v>146084</v>
      </c>
      <c r="D483" s="66">
        <v>45292</v>
      </c>
      <c r="E483" s="66">
        <v>45657</v>
      </c>
      <c r="F483" s="67">
        <v>1669</v>
      </c>
      <c r="G483" s="67">
        <v>3064</v>
      </c>
      <c r="H483" s="67">
        <v>1552.32</v>
      </c>
      <c r="I483" s="67">
        <f t="shared" si="14"/>
        <v>6285.32</v>
      </c>
      <c r="J483" s="67">
        <v>11246</v>
      </c>
      <c r="K483" s="68">
        <f t="shared" si="15"/>
        <v>0.55889382891694828</v>
      </c>
      <c r="M483" s="65"/>
      <c r="N483" s="61"/>
    </row>
    <row r="484" spans="1:14">
      <c r="A484" s="34" t="s">
        <v>520</v>
      </c>
      <c r="B484" s="41">
        <v>6007546</v>
      </c>
      <c r="C484" s="41">
        <v>145727</v>
      </c>
      <c r="D484" s="63">
        <v>45292</v>
      </c>
      <c r="E484" s="63">
        <v>45657</v>
      </c>
      <c r="F484" s="61">
        <v>840</v>
      </c>
      <c r="G484" s="61">
        <v>2889</v>
      </c>
      <c r="H484" s="61">
        <v>493.08</v>
      </c>
      <c r="I484" s="61">
        <f t="shared" si="14"/>
        <v>4222.08</v>
      </c>
      <c r="J484" s="61">
        <v>5746</v>
      </c>
      <c r="K484" s="69">
        <f t="shared" si="15"/>
        <v>0.73478593804385661</v>
      </c>
      <c r="M484" s="65"/>
      <c r="N484" s="61"/>
    </row>
    <row r="485" spans="1:14">
      <c r="A485" s="34" t="s">
        <v>521</v>
      </c>
      <c r="B485" s="41">
        <v>6008502</v>
      </c>
      <c r="C485" s="41">
        <v>145414</v>
      </c>
      <c r="D485" s="63">
        <v>45292</v>
      </c>
      <c r="E485" s="63">
        <v>45657</v>
      </c>
      <c r="F485" s="61">
        <v>1686</v>
      </c>
      <c r="G485" s="61">
        <v>8438</v>
      </c>
      <c r="H485" s="61">
        <v>498.12</v>
      </c>
      <c r="I485" s="61">
        <f t="shared" si="14"/>
        <v>10622.12</v>
      </c>
      <c r="J485" s="61">
        <v>16538</v>
      </c>
      <c r="K485" s="69">
        <f t="shared" si="15"/>
        <v>0.64228564518079578</v>
      </c>
      <c r="M485" s="65"/>
      <c r="N485" s="61"/>
    </row>
    <row r="486" spans="1:14">
      <c r="A486" s="52" t="s">
        <v>522</v>
      </c>
      <c r="B486" s="53">
        <v>6011746</v>
      </c>
      <c r="C486" s="53">
        <v>145629</v>
      </c>
      <c r="D486" s="70">
        <v>45292</v>
      </c>
      <c r="E486" s="70">
        <v>45657</v>
      </c>
      <c r="F486" s="71">
        <v>7870</v>
      </c>
      <c r="G486" s="71">
        <v>19141</v>
      </c>
      <c r="H486" s="71">
        <v>5090.3999999999996</v>
      </c>
      <c r="I486" s="71">
        <f t="shared" si="14"/>
        <v>32101.4</v>
      </c>
      <c r="J486" s="71">
        <v>45401</v>
      </c>
      <c r="K486" s="72">
        <f t="shared" si="15"/>
        <v>0.70706372106341275</v>
      </c>
      <c r="M486" s="65"/>
      <c r="N486" s="61"/>
    </row>
    <row r="487" spans="1:14">
      <c r="A487" s="42" t="s">
        <v>523</v>
      </c>
      <c r="B487" s="43">
        <v>6010078</v>
      </c>
      <c r="C487" s="43">
        <v>145927</v>
      </c>
      <c r="D487" s="66">
        <v>45292</v>
      </c>
      <c r="E487" s="66">
        <v>45657</v>
      </c>
      <c r="F487" s="67">
        <v>6664</v>
      </c>
      <c r="G487" s="67">
        <v>18490</v>
      </c>
      <c r="H487" s="67">
        <v>5422</v>
      </c>
      <c r="I487" s="67">
        <f t="shared" si="14"/>
        <v>30576</v>
      </c>
      <c r="J487" s="67">
        <v>36590</v>
      </c>
      <c r="K487" s="68">
        <f t="shared" si="15"/>
        <v>0.8356381525006833</v>
      </c>
      <c r="M487" s="65"/>
      <c r="N487" s="61"/>
    </row>
    <row r="488" spans="1:14">
      <c r="A488" s="34" t="s">
        <v>524</v>
      </c>
      <c r="B488" s="41">
        <v>6007082</v>
      </c>
      <c r="C488" s="41">
        <v>145411</v>
      </c>
      <c r="D488" s="63">
        <v>45292</v>
      </c>
      <c r="E488" s="63">
        <v>45657</v>
      </c>
      <c r="F488" s="61">
        <v>4859</v>
      </c>
      <c r="G488" s="61">
        <v>6465</v>
      </c>
      <c r="H488" s="61">
        <v>3264</v>
      </c>
      <c r="I488" s="61">
        <f t="shared" si="14"/>
        <v>14588</v>
      </c>
      <c r="J488" s="61">
        <v>18898</v>
      </c>
      <c r="K488" s="69">
        <f t="shared" si="15"/>
        <v>0.77193353794052277</v>
      </c>
      <c r="M488" s="65"/>
      <c r="N488" s="61"/>
    </row>
    <row r="489" spans="1:14">
      <c r="A489" s="34" t="s">
        <v>525</v>
      </c>
      <c r="B489" s="41">
        <v>6006027</v>
      </c>
      <c r="C489" s="41">
        <v>145294</v>
      </c>
      <c r="D489" s="63">
        <v>45292</v>
      </c>
      <c r="E489" s="63">
        <v>45657</v>
      </c>
      <c r="F489" s="61">
        <v>2081</v>
      </c>
      <c r="G489" s="61">
        <v>11148</v>
      </c>
      <c r="H489" s="61">
        <v>47.88</v>
      </c>
      <c r="I489" s="61">
        <f t="shared" si="14"/>
        <v>13276.88</v>
      </c>
      <c r="J489" s="61">
        <v>17973</v>
      </c>
      <c r="K489" s="69">
        <f t="shared" si="15"/>
        <v>0.73871251321426579</v>
      </c>
      <c r="M489" s="65"/>
      <c r="N489" s="61"/>
    </row>
    <row r="490" spans="1:14">
      <c r="A490" s="34" t="s">
        <v>526</v>
      </c>
      <c r="B490" s="41">
        <v>6007595</v>
      </c>
      <c r="C490" s="41">
        <v>145953</v>
      </c>
      <c r="D490" s="63">
        <v>45292</v>
      </c>
      <c r="E490" s="63">
        <v>45657</v>
      </c>
      <c r="F490" s="61">
        <v>4436</v>
      </c>
      <c r="G490" s="61">
        <v>1527</v>
      </c>
      <c r="H490" s="61">
        <v>2576</v>
      </c>
      <c r="I490" s="61">
        <f t="shared" si="14"/>
        <v>8539</v>
      </c>
      <c r="J490" s="61">
        <v>27743</v>
      </c>
      <c r="K490" s="69">
        <f t="shared" si="15"/>
        <v>0.30778935226904086</v>
      </c>
      <c r="M490" s="65"/>
      <c r="N490" s="61"/>
    </row>
    <row r="491" spans="1:14">
      <c r="A491" s="52" t="s">
        <v>527</v>
      </c>
      <c r="B491" s="53">
        <v>6005854</v>
      </c>
      <c r="C491" s="53">
        <v>145741</v>
      </c>
      <c r="D491" s="70">
        <v>45292</v>
      </c>
      <c r="E491" s="70">
        <v>45657</v>
      </c>
      <c r="F491" s="71">
        <v>9162</v>
      </c>
      <c r="G491" s="71">
        <v>15726</v>
      </c>
      <c r="H491" s="71">
        <v>5183</v>
      </c>
      <c r="I491" s="71">
        <f t="shared" si="14"/>
        <v>30071</v>
      </c>
      <c r="J491" s="71">
        <v>43876</v>
      </c>
      <c r="K491" s="72">
        <f t="shared" si="15"/>
        <v>0.68536329656304129</v>
      </c>
      <c r="M491" s="65"/>
      <c r="N491" s="61"/>
    </row>
    <row r="492" spans="1:14">
      <c r="A492" s="42" t="s">
        <v>528</v>
      </c>
      <c r="B492" s="43">
        <v>6005912</v>
      </c>
      <c r="C492" s="43">
        <v>145944</v>
      </c>
      <c r="D492" s="66">
        <v>45292</v>
      </c>
      <c r="E492" s="66">
        <v>45657</v>
      </c>
      <c r="F492" s="67">
        <v>3826</v>
      </c>
      <c r="G492" s="67">
        <v>7754</v>
      </c>
      <c r="H492" s="67">
        <v>3717.84</v>
      </c>
      <c r="I492" s="67">
        <f t="shared" si="14"/>
        <v>15297.84</v>
      </c>
      <c r="J492" s="67">
        <v>29120</v>
      </c>
      <c r="K492" s="68">
        <f t="shared" si="15"/>
        <v>0.52533791208791214</v>
      </c>
      <c r="M492" s="65"/>
      <c r="N492" s="61"/>
    </row>
    <row r="493" spans="1:14">
      <c r="A493" s="34" t="s">
        <v>529</v>
      </c>
      <c r="B493" s="41">
        <v>6007009</v>
      </c>
      <c r="C493" s="41">
        <v>145536</v>
      </c>
      <c r="D493" s="63">
        <v>45292</v>
      </c>
      <c r="E493" s="63">
        <v>45657</v>
      </c>
      <c r="F493" s="61">
        <v>3887</v>
      </c>
      <c r="G493" s="61">
        <v>14377</v>
      </c>
      <c r="H493" s="61">
        <v>5529</v>
      </c>
      <c r="I493" s="61">
        <f t="shared" si="14"/>
        <v>23793</v>
      </c>
      <c r="J493" s="61">
        <v>33196</v>
      </c>
      <c r="K493" s="69">
        <f t="shared" si="15"/>
        <v>0.71674298108205803</v>
      </c>
      <c r="M493" s="65"/>
      <c r="N493" s="61"/>
    </row>
    <row r="494" spans="1:14">
      <c r="A494" s="34" t="s">
        <v>530</v>
      </c>
      <c r="B494" s="41">
        <v>6014575</v>
      </c>
      <c r="C494" s="41">
        <v>145960</v>
      </c>
      <c r="D494" s="63">
        <v>45292</v>
      </c>
      <c r="E494" s="63">
        <v>45657</v>
      </c>
      <c r="F494" s="61">
        <v>3697</v>
      </c>
      <c r="G494" s="61">
        <v>12251</v>
      </c>
      <c r="H494" s="61">
        <v>1151.6400000000001</v>
      </c>
      <c r="I494" s="61">
        <f t="shared" si="14"/>
        <v>17099.64</v>
      </c>
      <c r="J494" s="61">
        <v>47468</v>
      </c>
      <c r="K494" s="69">
        <f t="shared" si="15"/>
        <v>0.36023510575545631</v>
      </c>
      <c r="M494" s="65"/>
      <c r="N494" s="61"/>
    </row>
    <row r="495" spans="1:14">
      <c r="A495" s="34" t="s">
        <v>531</v>
      </c>
      <c r="B495" s="41">
        <v>6007892</v>
      </c>
      <c r="C495" s="41">
        <v>145324</v>
      </c>
      <c r="D495" s="63">
        <v>45292</v>
      </c>
      <c r="E495" s="63">
        <v>45657</v>
      </c>
      <c r="F495" s="61">
        <v>7470</v>
      </c>
      <c r="G495" s="61">
        <v>12007</v>
      </c>
      <c r="H495" s="61">
        <v>4813</v>
      </c>
      <c r="I495" s="61">
        <f t="shared" si="14"/>
        <v>24290</v>
      </c>
      <c r="J495" s="61">
        <v>38703</v>
      </c>
      <c r="K495" s="69">
        <f t="shared" si="15"/>
        <v>0.62759992765418704</v>
      </c>
      <c r="M495" s="65"/>
      <c r="N495" s="61"/>
    </row>
    <row r="496" spans="1:14">
      <c r="A496" s="52" t="s">
        <v>532</v>
      </c>
      <c r="B496" s="53">
        <v>6008874</v>
      </c>
      <c r="C496" s="53">
        <v>145731</v>
      </c>
      <c r="D496" s="70">
        <v>45292</v>
      </c>
      <c r="E496" s="70">
        <v>45657</v>
      </c>
      <c r="F496" s="71">
        <v>3126</v>
      </c>
      <c r="G496" s="71">
        <v>4007</v>
      </c>
      <c r="H496" s="71">
        <v>2462</v>
      </c>
      <c r="I496" s="71">
        <f t="shared" si="14"/>
        <v>9595</v>
      </c>
      <c r="J496" s="71">
        <v>28774</v>
      </c>
      <c r="K496" s="72">
        <f t="shared" si="15"/>
        <v>0.33346076318899004</v>
      </c>
      <c r="M496" s="65"/>
      <c r="N496" s="61"/>
    </row>
    <row r="497" spans="1:14">
      <c r="A497" s="42" t="s">
        <v>533</v>
      </c>
      <c r="B497" s="43">
        <v>6008817</v>
      </c>
      <c r="C497" s="43">
        <v>145563</v>
      </c>
      <c r="D497" s="66">
        <v>45292</v>
      </c>
      <c r="E497" s="66">
        <v>45657</v>
      </c>
      <c r="F497" s="67">
        <v>5178</v>
      </c>
      <c r="G497" s="67">
        <v>9352</v>
      </c>
      <c r="H497" s="67">
        <v>8216.0400000000009</v>
      </c>
      <c r="I497" s="67">
        <f t="shared" si="14"/>
        <v>22746.04</v>
      </c>
      <c r="J497" s="67">
        <v>43451</v>
      </c>
      <c r="K497" s="68">
        <f t="shared" si="15"/>
        <v>0.5234871464408184</v>
      </c>
      <c r="M497" s="65"/>
      <c r="N497" s="61"/>
    </row>
    <row r="498" spans="1:14">
      <c r="A498" s="34" t="s">
        <v>534</v>
      </c>
      <c r="B498" s="41">
        <v>6008973</v>
      </c>
      <c r="C498" s="41">
        <v>145935</v>
      </c>
      <c r="D498" s="63">
        <v>45292</v>
      </c>
      <c r="E498" s="63">
        <v>45657</v>
      </c>
      <c r="F498" s="61">
        <v>3793</v>
      </c>
      <c r="G498" s="61">
        <v>7238</v>
      </c>
      <c r="H498" s="61">
        <v>9375</v>
      </c>
      <c r="I498" s="61">
        <f t="shared" si="14"/>
        <v>20406</v>
      </c>
      <c r="J498" s="61">
        <v>34149</v>
      </c>
      <c r="K498" s="69">
        <f t="shared" si="15"/>
        <v>0.59755776157427742</v>
      </c>
      <c r="M498" s="65"/>
      <c r="N498" s="61"/>
    </row>
    <row r="499" spans="1:14">
      <c r="A499" s="34" t="s">
        <v>535</v>
      </c>
      <c r="B499" s="41">
        <v>6012678</v>
      </c>
      <c r="C499" s="41">
        <v>145029</v>
      </c>
      <c r="D499" s="63">
        <v>45292</v>
      </c>
      <c r="E499" s="63">
        <v>45657</v>
      </c>
      <c r="F499" s="61">
        <v>5518</v>
      </c>
      <c r="G499" s="61">
        <v>11026</v>
      </c>
      <c r="H499" s="61">
        <v>8612</v>
      </c>
      <c r="I499" s="61">
        <f t="shared" si="14"/>
        <v>25156</v>
      </c>
      <c r="J499" s="61">
        <v>41950</v>
      </c>
      <c r="K499" s="69">
        <f t="shared" si="15"/>
        <v>0.59966626936829559</v>
      </c>
      <c r="M499" s="65"/>
      <c r="N499" s="61"/>
    </row>
    <row r="500" spans="1:14">
      <c r="A500" s="34" t="s">
        <v>536</v>
      </c>
      <c r="B500" s="41">
        <v>6009591</v>
      </c>
      <c r="C500" s="41">
        <v>145956</v>
      </c>
      <c r="D500" s="63">
        <v>45292</v>
      </c>
      <c r="E500" s="63">
        <v>45657</v>
      </c>
      <c r="F500" s="61">
        <v>8662</v>
      </c>
      <c r="G500" s="61">
        <v>18910</v>
      </c>
      <c r="H500" s="61">
        <v>11470</v>
      </c>
      <c r="I500" s="61">
        <f t="shared" si="14"/>
        <v>39042</v>
      </c>
      <c r="J500" s="61">
        <v>60004</v>
      </c>
      <c r="K500" s="69">
        <f t="shared" si="15"/>
        <v>0.65065662289180726</v>
      </c>
      <c r="M500" s="65"/>
      <c r="N500" s="61"/>
    </row>
    <row r="501" spans="1:14">
      <c r="A501" s="52" t="s">
        <v>537</v>
      </c>
      <c r="B501" s="53">
        <v>6012645</v>
      </c>
      <c r="C501" s="53">
        <v>145688</v>
      </c>
      <c r="D501" s="70">
        <v>45292</v>
      </c>
      <c r="E501" s="70">
        <v>45657</v>
      </c>
      <c r="F501" s="71">
        <v>7512</v>
      </c>
      <c r="G501" s="71">
        <v>46311</v>
      </c>
      <c r="H501" s="71">
        <v>3372.6</v>
      </c>
      <c r="I501" s="71">
        <f t="shared" si="14"/>
        <v>57195.6</v>
      </c>
      <c r="J501" s="71">
        <v>62878</v>
      </c>
      <c r="K501" s="72">
        <f t="shared" si="15"/>
        <v>0.90962816883488662</v>
      </c>
      <c r="M501" s="65"/>
      <c r="N501" s="61"/>
    </row>
    <row r="502" spans="1:14">
      <c r="A502" s="42" t="s">
        <v>538</v>
      </c>
      <c r="B502" s="43">
        <v>6007876</v>
      </c>
      <c r="C502" s="43">
        <v>145657</v>
      </c>
      <c r="D502" s="66">
        <v>45292</v>
      </c>
      <c r="E502" s="66">
        <v>45657</v>
      </c>
      <c r="F502" s="67">
        <v>6553</v>
      </c>
      <c r="G502" s="67">
        <v>6406</v>
      </c>
      <c r="H502" s="67">
        <v>5208</v>
      </c>
      <c r="I502" s="67">
        <f t="shared" si="14"/>
        <v>18167</v>
      </c>
      <c r="J502" s="67">
        <v>29184</v>
      </c>
      <c r="K502" s="68">
        <f t="shared" si="15"/>
        <v>0.6224986293859649</v>
      </c>
      <c r="M502" s="65"/>
      <c r="N502" s="61"/>
    </row>
    <row r="503" spans="1:14">
      <c r="A503" s="34" t="s">
        <v>539</v>
      </c>
      <c r="B503" s="41">
        <v>6016356</v>
      </c>
      <c r="C503" s="41">
        <v>146136</v>
      </c>
      <c r="D503" s="63">
        <v>45292</v>
      </c>
      <c r="E503" s="63">
        <v>45657</v>
      </c>
      <c r="F503" s="61">
        <v>366</v>
      </c>
      <c r="G503" s="61">
        <v>0</v>
      </c>
      <c r="H503" s="61">
        <v>732</v>
      </c>
      <c r="I503" s="61">
        <f t="shared" si="14"/>
        <v>1098</v>
      </c>
      <c r="J503" s="61">
        <v>27598</v>
      </c>
      <c r="K503" s="69">
        <f t="shared" si="15"/>
        <v>3.9785491702297268E-2</v>
      </c>
      <c r="M503" s="65"/>
      <c r="N503" s="61"/>
    </row>
    <row r="504" spans="1:14">
      <c r="A504" s="34" t="s">
        <v>540</v>
      </c>
      <c r="B504" s="41">
        <v>6008239</v>
      </c>
      <c r="C504" s="41">
        <v>146139</v>
      </c>
      <c r="D504" s="63">
        <v>45292</v>
      </c>
      <c r="E504" s="63">
        <v>45657</v>
      </c>
      <c r="F504" s="61">
        <v>4153</v>
      </c>
      <c r="G504" s="61">
        <v>6363</v>
      </c>
      <c r="H504" s="61">
        <v>3011.4</v>
      </c>
      <c r="I504" s="61">
        <f t="shared" si="14"/>
        <v>13527.4</v>
      </c>
      <c r="J504" s="61">
        <v>30366</v>
      </c>
      <c r="K504" s="69">
        <f t="shared" si="15"/>
        <v>0.44547849568596454</v>
      </c>
      <c r="M504" s="65"/>
      <c r="N504" s="61"/>
    </row>
    <row r="505" spans="1:14">
      <c r="A505" s="52" t="s">
        <v>541</v>
      </c>
      <c r="B505" s="53">
        <v>6011381</v>
      </c>
      <c r="C505" s="53">
        <v>145623</v>
      </c>
      <c r="D505" s="70">
        <v>45292</v>
      </c>
      <c r="E505" s="70">
        <v>45657</v>
      </c>
      <c r="F505" s="71">
        <v>4349</v>
      </c>
      <c r="G505" s="71">
        <v>8581</v>
      </c>
      <c r="H505" s="71">
        <v>2421</v>
      </c>
      <c r="I505" s="71">
        <f t="shared" si="14"/>
        <v>15351</v>
      </c>
      <c r="J505" s="71">
        <v>27090</v>
      </c>
      <c r="K505" s="72">
        <f t="shared" si="15"/>
        <v>0.56666666666666665</v>
      </c>
      <c r="M505" s="65"/>
      <c r="N505" s="61"/>
    </row>
    <row r="506" spans="1:14">
      <c r="A506" s="42" t="s">
        <v>542</v>
      </c>
      <c r="B506" s="43">
        <v>6011373</v>
      </c>
      <c r="C506" s="43">
        <v>145615</v>
      </c>
      <c r="D506" s="66">
        <v>45292</v>
      </c>
      <c r="E506" s="66">
        <v>45657</v>
      </c>
      <c r="F506" s="67">
        <v>4243</v>
      </c>
      <c r="G506" s="67">
        <v>16354</v>
      </c>
      <c r="H506" s="67">
        <v>2209.1999999999998</v>
      </c>
      <c r="I506" s="67">
        <f t="shared" si="14"/>
        <v>22806.2</v>
      </c>
      <c r="J506" s="67">
        <v>31985</v>
      </c>
      <c r="K506" s="68">
        <f t="shared" si="15"/>
        <v>0.71302798186649996</v>
      </c>
      <c r="M506" s="65"/>
      <c r="N506" s="61"/>
    </row>
    <row r="507" spans="1:14">
      <c r="A507" s="34" t="s">
        <v>543</v>
      </c>
      <c r="B507" s="41">
        <v>6006712</v>
      </c>
      <c r="C507" s="41">
        <v>145793</v>
      </c>
      <c r="D507" s="63">
        <v>45292</v>
      </c>
      <c r="E507" s="63">
        <v>45657</v>
      </c>
      <c r="F507" s="61">
        <v>3579</v>
      </c>
      <c r="G507" s="61">
        <v>3850</v>
      </c>
      <c r="H507" s="61">
        <v>5171.88</v>
      </c>
      <c r="I507" s="61">
        <f t="shared" si="14"/>
        <v>12600.880000000001</v>
      </c>
      <c r="J507" s="61">
        <v>45895</v>
      </c>
      <c r="K507" s="69">
        <f t="shared" si="15"/>
        <v>0.27455888441006648</v>
      </c>
      <c r="M507" s="65"/>
      <c r="N507" s="61"/>
    </row>
    <row r="508" spans="1:14">
      <c r="A508" s="34" t="s">
        <v>544</v>
      </c>
      <c r="B508" s="41">
        <v>6007884</v>
      </c>
      <c r="C508" s="41">
        <v>146177</v>
      </c>
      <c r="D508" s="63">
        <v>45292</v>
      </c>
      <c r="E508" s="63">
        <v>45657</v>
      </c>
      <c r="F508" s="61">
        <v>1650</v>
      </c>
      <c r="G508" s="61">
        <v>7112</v>
      </c>
      <c r="H508" s="61">
        <v>0</v>
      </c>
      <c r="I508" s="61">
        <f t="shared" si="14"/>
        <v>8762</v>
      </c>
      <c r="J508" s="61">
        <v>23654</v>
      </c>
      <c r="K508" s="69">
        <f t="shared" si="15"/>
        <v>0.37042360700093008</v>
      </c>
      <c r="M508" s="65"/>
      <c r="N508" s="61"/>
    </row>
    <row r="509" spans="1:14">
      <c r="A509" s="34" t="s">
        <v>545</v>
      </c>
      <c r="B509" s="41">
        <v>6001275</v>
      </c>
      <c r="C509" s="41">
        <v>145135</v>
      </c>
      <c r="D509" s="63">
        <v>45292</v>
      </c>
      <c r="E509" s="63">
        <v>45657</v>
      </c>
      <c r="F509" s="61">
        <v>3977</v>
      </c>
      <c r="G509" s="61">
        <v>19957</v>
      </c>
      <c r="H509" s="61">
        <v>1025.6400000000001</v>
      </c>
      <c r="I509" s="61">
        <f t="shared" si="14"/>
        <v>24959.64</v>
      </c>
      <c r="J509" s="61">
        <v>29500</v>
      </c>
      <c r="K509" s="69">
        <f t="shared" si="15"/>
        <v>0.84608949152542368</v>
      </c>
      <c r="M509" s="65"/>
      <c r="N509" s="61"/>
    </row>
    <row r="510" spans="1:14">
      <c r="A510" s="52" t="s">
        <v>546</v>
      </c>
      <c r="B510" s="53">
        <v>6007942</v>
      </c>
      <c r="C510" s="53">
        <v>146096</v>
      </c>
      <c r="D510" s="70">
        <v>45292</v>
      </c>
      <c r="E510" s="70">
        <v>45657</v>
      </c>
      <c r="F510" s="71">
        <v>2868</v>
      </c>
      <c r="G510" s="71">
        <v>5794</v>
      </c>
      <c r="H510" s="71">
        <v>84</v>
      </c>
      <c r="I510" s="71">
        <f t="shared" si="14"/>
        <v>8746</v>
      </c>
      <c r="J510" s="71">
        <v>16778</v>
      </c>
      <c r="K510" s="72">
        <f t="shared" si="15"/>
        <v>0.52127786386935271</v>
      </c>
      <c r="M510" s="65"/>
      <c r="N510" s="61"/>
    </row>
    <row r="511" spans="1:14">
      <c r="A511" s="42" t="s">
        <v>547</v>
      </c>
      <c r="B511" s="43">
        <v>6004758</v>
      </c>
      <c r="C511" s="43">
        <v>145308</v>
      </c>
      <c r="D511" s="66">
        <v>45292</v>
      </c>
      <c r="E511" s="66">
        <v>45657</v>
      </c>
      <c r="F511" s="67">
        <v>6589</v>
      </c>
      <c r="G511" s="67">
        <v>44146</v>
      </c>
      <c r="H511" s="67">
        <v>5395</v>
      </c>
      <c r="I511" s="67">
        <f t="shared" si="14"/>
        <v>56130</v>
      </c>
      <c r="J511" s="67">
        <v>61489</v>
      </c>
      <c r="K511" s="68">
        <f t="shared" si="15"/>
        <v>0.91284620013335716</v>
      </c>
      <c r="M511" s="65"/>
      <c r="N511" s="61"/>
    </row>
    <row r="512" spans="1:14">
      <c r="A512" s="34" t="s">
        <v>548</v>
      </c>
      <c r="B512" s="41">
        <v>6012074</v>
      </c>
      <c r="C512" s="41">
        <v>145651</v>
      </c>
      <c r="D512" s="63">
        <v>45292</v>
      </c>
      <c r="E512" s="63">
        <v>45657</v>
      </c>
      <c r="F512" s="61">
        <v>10938</v>
      </c>
      <c r="G512" s="61">
        <v>16145</v>
      </c>
      <c r="H512" s="61">
        <v>5173.5600000000004</v>
      </c>
      <c r="I512" s="61">
        <f t="shared" si="14"/>
        <v>32256.560000000001</v>
      </c>
      <c r="J512" s="61">
        <v>46767</v>
      </c>
      <c r="K512" s="69">
        <f t="shared" si="15"/>
        <v>0.68972908247268372</v>
      </c>
      <c r="M512" s="65"/>
      <c r="N512" s="61"/>
    </row>
    <row r="513" spans="1:14">
      <c r="A513" s="34" t="s">
        <v>549</v>
      </c>
      <c r="B513" s="41">
        <v>6008098</v>
      </c>
      <c r="C513" s="41">
        <v>146152</v>
      </c>
      <c r="D513" s="63">
        <v>45292</v>
      </c>
      <c r="E513" s="63">
        <v>45657</v>
      </c>
      <c r="F513" s="61">
        <v>3706</v>
      </c>
      <c r="G513" s="61">
        <v>11791</v>
      </c>
      <c r="H513" s="61">
        <v>2041</v>
      </c>
      <c r="I513" s="61">
        <f t="shared" si="14"/>
        <v>17538</v>
      </c>
      <c r="J513" s="61">
        <v>19060</v>
      </c>
      <c r="K513" s="69">
        <f t="shared" si="15"/>
        <v>0.92014690451206715</v>
      </c>
      <c r="M513" s="65"/>
      <c r="N513" s="61"/>
    </row>
    <row r="514" spans="1:14">
      <c r="A514" s="34" t="s">
        <v>550</v>
      </c>
      <c r="B514" s="41">
        <v>6002695</v>
      </c>
      <c r="C514" s="41" t="s">
        <v>551</v>
      </c>
      <c r="D514" s="63">
        <v>45292</v>
      </c>
      <c r="E514" s="63">
        <v>45657</v>
      </c>
      <c r="F514" s="61">
        <v>1403</v>
      </c>
      <c r="G514" s="61">
        <v>11515</v>
      </c>
      <c r="H514" s="61">
        <v>1054.2</v>
      </c>
      <c r="I514" s="61">
        <f t="shared" si="14"/>
        <v>13972.2</v>
      </c>
      <c r="J514" s="61">
        <v>14917</v>
      </c>
      <c r="K514" s="69">
        <f t="shared" si="15"/>
        <v>0.93666286786887454</v>
      </c>
      <c r="M514" s="65"/>
      <c r="N514" s="61"/>
    </row>
    <row r="515" spans="1:14">
      <c r="A515" s="34" t="s">
        <v>552</v>
      </c>
      <c r="B515" s="41">
        <v>6008049</v>
      </c>
      <c r="C515" s="41">
        <v>145818</v>
      </c>
      <c r="D515" s="63">
        <v>45292</v>
      </c>
      <c r="E515" s="63">
        <v>45657</v>
      </c>
      <c r="F515" s="61">
        <v>3655</v>
      </c>
      <c r="G515" s="61">
        <v>16637</v>
      </c>
      <c r="H515" s="61">
        <v>5443.2</v>
      </c>
      <c r="I515" s="61">
        <f t="shared" si="14"/>
        <v>25735.200000000001</v>
      </c>
      <c r="J515" s="61">
        <v>28447</v>
      </c>
      <c r="K515" s="69">
        <f t="shared" si="15"/>
        <v>0.90467184588884597</v>
      </c>
      <c r="M515" s="65"/>
      <c r="N515" s="61"/>
    </row>
    <row r="516" spans="1:14">
      <c r="A516" s="34" t="s">
        <v>553</v>
      </c>
      <c r="B516" s="41">
        <v>6008163</v>
      </c>
      <c r="C516" s="41">
        <v>145443</v>
      </c>
      <c r="D516" s="63">
        <v>45292</v>
      </c>
      <c r="E516" s="63">
        <v>45657</v>
      </c>
      <c r="F516" s="61">
        <v>7109</v>
      </c>
      <c r="G516" s="61">
        <v>9994</v>
      </c>
      <c r="H516" s="61">
        <v>2919</v>
      </c>
      <c r="I516" s="61">
        <f t="shared" si="14"/>
        <v>20022</v>
      </c>
      <c r="J516" s="61">
        <v>31926</v>
      </c>
      <c r="K516" s="69">
        <f t="shared" si="15"/>
        <v>0.62713775606089084</v>
      </c>
      <c r="M516" s="65"/>
      <c r="N516" s="61"/>
    </row>
    <row r="517" spans="1:14">
      <c r="A517" s="52" t="s">
        <v>554</v>
      </c>
      <c r="B517" s="53">
        <v>6005136</v>
      </c>
      <c r="C517" s="53">
        <v>146020</v>
      </c>
      <c r="D517" s="70">
        <v>45292</v>
      </c>
      <c r="E517" s="70">
        <v>45657</v>
      </c>
      <c r="F517" s="71">
        <v>3630</v>
      </c>
      <c r="G517" s="71">
        <v>4463</v>
      </c>
      <c r="H517" s="71">
        <v>3330.6</v>
      </c>
      <c r="I517" s="71">
        <f t="shared" si="14"/>
        <v>11423.6</v>
      </c>
      <c r="J517" s="71">
        <v>18144</v>
      </c>
      <c r="K517" s="72">
        <f t="shared" si="15"/>
        <v>0.62960758377425041</v>
      </c>
      <c r="M517" s="65"/>
      <c r="N517" s="61"/>
    </row>
    <row r="518" spans="1:14">
      <c r="A518" s="42" t="s">
        <v>555</v>
      </c>
      <c r="B518" s="43">
        <v>6003065</v>
      </c>
      <c r="C518" s="43">
        <v>145759</v>
      </c>
      <c r="D518" s="66">
        <v>45292</v>
      </c>
      <c r="E518" s="66">
        <v>45657</v>
      </c>
      <c r="F518" s="67">
        <v>2318</v>
      </c>
      <c r="G518" s="67">
        <v>8838</v>
      </c>
      <c r="H518" s="67">
        <v>179.76</v>
      </c>
      <c r="I518" s="67">
        <f t="shared" si="14"/>
        <v>11335.76</v>
      </c>
      <c r="J518" s="67">
        <v>13580</v>
      </c>
      <c r="K518" s="68">
        <f t="shared" si="15"/>
        <v>0.83473932253313698</v>
      </c>
      <c r="M518" s="65"/>
      <c r="N518" s="61"/>
    </row>
    <row r="519" spans="1:14">
      <c r="A519" s="34" t="s">
        <v>556</v>
      </c>
      <c r="B519" s="41">
        <v>6005029</v>
      </c>
      <c r="C519" s="41">
        <v>145418</v>
      </c>
      <c r="D519" s="63">
        <v>45292</v>
      </c>
      <c r="E519" s="63">
        <v>45657</v>
      </c>
      <c r="F519" s="61">
        <v>6814</v>
      </c>
      <c r="G519" s="61">
        <v>26216</v>
      </c>
      <c r="H519" s="61">
        <v>8481.48</v>
      </c>
      <c r="I519" s="61">
        <f t="shared" si="14"/>
        <v>41511.479999999996</v>
      </c>
      <c r="J519" s="61">
        <v>47821</v>
      </c>
      <c r="K519" s="69">
        <f t="shared" si="15"/>
        <v>0.86805963907070105</v>
      </c>
      <c r="M519" s="65"/>
      <c r="N519" s="61"/>
    </row>
    <row r="520" spans="1:14">
      <c r="A520" s="34" t="s">
        <v>557</v>
      </c>
      <c r="B520" s="41">
        <v>6008684</v>
      </c>
      <c r="C520" s="41">
        <v>145488</v>
      </c>
      <c r="D520" s="63">
        <v>45292</v>
      </c>
      <c r="E520" s="63">
        <v>45657</v>
      </c>
      <c r="F520" s="61">
        <v>2833</v>
      </c>
      <c r="G520" s="61">
        <v>12583</v>
      </c>
      <c r="H520" s="61">
        <v>656.88</v>
      </c>
      <c r="I520" s="61">
        <f t="shared" si="14"/>
        <v>16072.88</v>
      </c>
      <c r="J520" s="61">
        <v>23890</v>
      </c>
      <c r="K520" s="69">
        <f t="shared" si="15"/>
        <v>0.67278694014231888</v>
      </c>
      <c r="M520" s="65"/>
      <c r="N520" s="61"/>
    </row>
    <row r="521" spans="1:14">
      <c r="A521" s="52" t="s">
        <v>558</v>
      </c>
      <c r="B521" s="53">
        <v>6008346</v>
      </c>
      <c r="C521" s="53">
        <v>146134</v>
      </c>
      <c r="D521" s="70">
        <v>45292</v>
      </c>
      <c r="E521" s="70">
        <v>45657</v>
      </c>
      <c r="F521" s="71">
        <v>3384</v>
      </c>
      <c r="G521" s="71">
        <v>25864</v>
      </c>
      <c r="H521" s="71">
        <v>783.72</v>
      </c>
      <c r="I521" s="71">
        <f t="shared" si="14"/>
        <v>30031.72</v>
      </c>
      <c r="J521" s="71">
        <v>38971</v>
      </c>
      <c r="K521" s="72">
        <f t="shared" si="15"/>
        <v>0.77061712555489981</v>
      </c>
      <c r="M521" s="65"/>
      <c r="N521" s="61"/>
    </row>
    <row r="522" spans="1:14">
      <c r="A522" s="42" t="s">
        <v>559</v>
      </c>
      <c r="B522" s="43">
        <v>6008213</v>
      </c>
      <c r="C522" s="43">
        <v>146133</v>
      </c>
      <c r="D522" s="66">
        <v>45292</v>
      </c>
      <c r="E522" s="66">
        <v>45657</v>
      </c>
      <c r="F522" s="67">
        <v>1816</v>
      </c>
      <c r="G522" s="67">
        <v>4202</v>
      </c>
      <c r="H522" s="67">
        <v>1438.92</v>
      </c>
      <c r="I522" s="67">
        <f t="shared" si="14"/>
        <v>7456.92</v>
      </c>
      <c r="J522" s="67">
        <v>9432</v>
      </c>
      <c r="K522" s="68">
        <f t="shared" si="15"/>
        <v>0.79059796437659036</v>
      </c>
      <c r="M522" s="65"/>
      <c r="N522" s="61"/>
    </row>
    <row r="523" spans="1:14">
      <c r="A523" s="34" t="s">
        <v>560</v>
      </c>
      <c r="B523" s="41">
        <v>6008460</v>
      </c>
      <c r="C523" s="41">
        <v>146009</v>
      </c>
      <c r="D523" s="63">
        <v>45292</v>
      </c>
      <c r="E523" s="63">
        <v>45657</v>
      </c>
      <c r="F523" s="61">
        <v>832</v>
      </c>
      <c r="G523" s="61">
        <v>800</v>
      </c>
      <c r="H523" s="61">
        <v>366</v>
      </c>
      <c r="I523" s="61">
        <f t="shared" ref="I523:I586" si="16">SUM(F523:H523)</f>
        <v>1998</v>
      </c>
      <c r="J523" s="61">
        <v>19920</v>
      </c>
      <c r="K523" s="69">
        <f t="shared" ref="K523:K586" si="17">I523/J523</f>
        <v>0.10030120481927711</v>
      </c>
      <c r="M523" s="65"/>
      <c r="N523" s="61"/>
    </row>
    <row r="524" spans="1:14">
      <c r="A524" s="34" t="s">
        <v>561</v>
      </c>
      <c r="B524" s="41">
        <v>6010250</v>
      </c>
      <c r="C524" s="41">
        <v>145598</v>
      </c>
      <c r="D524" s="63">
        <v>45292</v>
      </c>
      <c r="E524" s="63">
        <v>45657</v>
      </c>
      <c r="F524" s="61">
        <v>4093</v>
      </c>
      <c r="G524" s="61">
        <v>6966</v>
      </c>
      <c r="H524" s="61">
        <v>3242.4</v>
      </c>
      <c r="I524" s="61">
        <f t="shared" si="16"/>
        <v>14301.4</v>
      </c>
      <c r="J524" s="61">
        <v>35036</v>
      </c>
      <c r="K524" s="69">
        <f t="shared" si="17"/>
        <v>0.40819157438063702</v>
      </c>
      <c r="M524" s="65"/>
      <c r="N524" s="61"/>
    </row>
    <row r="525" spans="1:14">
      <c r="A525" s="34" t="s">
        <v>562</v>
      </c>
      <c r="B525" s="41">
        <v>6000434</v>
      </c>
      <c r="C525" s="41">
        <v>145987</v>
      </c>
      <c r="D525" s="63">
        <v>45292</v>
      </c>
      <c r="E525" s="63">
        <v>45657</v>
      </c>
      <c r="F525" s="61">
        <v>2549</v>
      </c>
      <c r="G525" s="61">
        <v>27091</v>
      </c>
      <c r="H525" s="61">
        <v>962.64</v>
      </c>
      <c r="I525" s="61">
        <f t="shared" si="16"/>
        <v>30602.639999999999</v>
      </c>
      <c r="J525" s="61">
        <v>31778</v>
      </c>
      <c r="K525" s="69">
        <f t="shared" si="17"/>
        <v>0.96301340550066084</v>
      </c>
      <c r="M525" s="65"/>
      <c r="N525" s="61"/>
    </row>
    <row r="526" spans="1:14">
      <c r="A526" s="52" t="s">
        <v>563</v>
      </c>
      <c r="B526" s="53">
        <v>6010466</v>
      </c>
      <c r="C526" s="53">
        <v>145619</v>
      </c>
      <c r="D526" s="70">
        <v>45292</v>
      </c>
      <c r="E526" s="70">
        <v>45657</v>
      </c>
      <c r="F526" s="71">
        <v>1844</v>
      </c>
      <c r="G526" s="71">
        <v>9036</v>
      </c>
      <c r="H526" s="71">
        <v>3373.44</v>
      </c>
      <c r="I526" s="71">
        <f t="shared" si="16"/>
        <v>14253.44</v>
      </c>
      <c r="J526" s="71">
        <v>19064</v>
      </c>
      <c r="K526" s="72">
        <f t="shared" si="17"/>
        <v>0.74766261015526647</v>
      </c>
      <c r="M526" s="65"/>
      <c r="N526" s="61"/>
    </row>
    <row r="527" spans="1:14">
      <c r="A527" s="42" t="s">
        <v>564</v>
      </c>
      <c r="B527" s="43">
        <v>6002646</v>
      </c>
      <c r="C527" s="43">
        <v>146041</v>
      </c>
      <c r="D527" s="66">
        <v>45292</v>
      </c>
      <c r="E527" s="66">
        <v>45657</v>
      </c>
      <c r="F527" s="67">
        <v>6092</v>
      </c>
      <c r="G527" s="67">
        <v>22549</v>
      </c>
      <c r="H527" s="67">
        <v>1690.08</v>
      </c>
      <c r="I527" s="67">
        <f t="shared" si="16"/>
        <v>30331.08</v>
      </c>
      <c r="J527" s="67">
        <v>33610</v>
      </c>
      <c r="K527" s="68">
        <f t="shared" si="17"/>
        <v>0.90244213031835774</v>
      </c>
      <c r="M527" s="65"/>
      <c r="N527" s="61"/>
    </row>
    <row r="528" spans="1:14">
      <c r="A528" s="34" t="s">
        <v>565</v>
      </c>
      <c r="B528" s="41">
        <v>6007272</v>
      </c>
      <c r="C528" s="41" t="s">
        <v>566</v>
      </c>
      <c r="D528" s="63">
        <v>45292</v>
      </c>
      <c r="E528" s="63">
        <v>45657</v>
      </c>
      <c r="F528" s="61">
        <v>1265</v>
      </c>
      <c r="G528" s="61">
        <v>37537</v>
      </c>
      <c r="H528" s="61">
        <v>1221.3599999999999</v>
      </c>
      <c r="I528" s="61">
        <f t="shared" si="16"/>
        <v>40023.360000000001</v>
      </c>
      <c r="J528" s="61">
        <v>41681</v>
      </c>
      <c r="K528" s="69">
        <f t="shared" si="17"/>
        <v>0.9602303207696552</v>
      </c>
      <c r="M528" s="65"/>
      <c r="N528" s="61"/>
    </row>
    <row r="529" spans="1:14">
      <c r="A529" s="34" t="s">
        <v>567</v>
      </c>
      <c r="B529" s="41">
        <v>6007306</v>
      </c>
      <c r="C529" s="41">
        <v>146098</v>
      </c>
      <c r="D529" s="63">
        <v>45292</v>
      </c>
      <c r="E529" s="63">
        <v>45657</v>
      </c>
      <c r="F529" s="61">
        <v>2118</v>
      </c>
      <c r="G529" s="61">
        <v>15053</v>
      </c>
      <c r="H529" s="61">
        <v>656.88</v>
      </c>
      <c r="I529" s="61">
        <f t="shared" si="16"/>
        <v>17827.88</v>
      </c>
      <c r="J529" s="61">
        <v>24178</v>
      </c>
      <c r="K529" s="69">
        <f t="shared" si="17"/>
        <v>0.73735958309206717</v>
      </c>
      <c r="M529" s="65"/>
      <c r="N529" s="61"/>
    </row>
    <row r="530" spans="1:14">
      <c r="A530" s="34" t="s">
        <v>568</v>
      </c>
      <c r="B530" s="41">
        <v>6007298</v>
      </c>
      <c r="C530" s="41" t="s">
        <v>569</v>
      </c>
      <c r="D530" s="63">
        <v>45292</v>
      </c>
      <c r="E530" s="63">
        <v>45657</v>
      </c>
      <c r="F530" s="61">
        <v>2389</v>
      </c>
      <c r="G530" s="61">
        <v>29198</v>
      </c>
      <c r="H530" s="61">
        <v>2291.52</v>
      </c>
      <c r="I530" s="61">
        <f t="shared" si="16"/>
        <v>33878.519999999997</v>
      </c>
      <c r="J530" s="61">
        <v>35060</v>
      </c>
      <c r="K530" s="69">
        <f t="shared" si="17"/>
        <v>0.96630119794637759</v>
      </c>
      <c r="M530" s="65"/>
      <c r="N530" s="61"/>
    </row>
    <row r="531" spans="1:14">
      <c r="A531" s="52" t="s">
        <v>570</v>
      </c>
      <c r="B531" s="53">
        <v>6004055</v>
      </c>
      <c r="C531" s="53">
        <v>145978</v>
      </c>
      <c r="D531" s="70">
        <v>45292</v>
      </c>
      <c r="E531" s="70">
        <v>45657</v>
      </c>
      <c r="F531" s="71">
        <v>1155</v>
      </c>
      <c r="G531" s="71">
        <v>3177</v>
      </c>
      <c r="H531" s="71">
        <v>891.24</v>
      </c>
      <c r="I531" s="71">
        <f t="shared" si="16"/>
        <v>5223.24</v>
      </c>
      <c r="J531" s="71">
        <v>8395</v>
      </c>
      <c r="K531" s="72">
        <f t="shared" si="17"/>
        <v>0.622184633710542</v>
      </c>
      <c r="M531" s="65"/>
      <c r="N531" s="61"/>
    </row>
    <row r="532" spans="1:14">
      <c r="A532" s="42" t="s">
        <v>571</v>
      </c>
      <c r="B532" s="43">
        <v>6008528</v>
      </c>
      <c r="C532" s="43">
        <v>146036</v>
      </c>
      <c r="D532" s="66">
        <v>45292</v>
      </c>
      <c r="E532" s="66">
        <v>45657</v>
      </c>
      <c r="F532" s="67">
        <v>6714</v>
      </c>
      <c r="G532" s="67">
        <v>11380</v>
      </c>
      <c r="H532" s="67">
        <v>8270.64</v>
      </c>
      <c r="I532" s="67">
        <f t="shared" si="16"/>
        <v>26364.639999999999</v>
      </c>
      <c r="J532" s="67">
        <v>35002</v>
      </c>
      <c r="K532" s="68">
        <f t="shared" si="17"/>
        <v>0.75323238672075876</v>
      </c>
      <c r="M532" s="65"/>
      <c r="N532" s="61"/>
    </row>
    <row r="533" spans="1:14">
      <c r="A533" s="34" t="s">
        <v>572</v>
      </c>
      <c r="B533" s="41">
        <v>6008544</v>
      </c>
      <c r="C533" s="41">
        <v>145441</v>
      </c>
      <c r="D533" s="63">
        <v>45292</v>
      </c>
      <c r="E533" s="63">
        <v>45657</v>
      </c>
      <c r="F533" s="61">
        <v>3203</v>
      </c>
      <c r="G533" s="61">
        <v>13990</v>
      </c>
      <c r="H533" s="61">
        <v>97.44</v>
      </c>
      <c r="I533" s="61">
        <f t="shared" si="16"/>
        <v>17290.439999999999</v>
      </c>
      <c r="J533" s="61">
        <v>28086</v>
      </c>
      <c r="K533" s="69">
        <f t="shared" si="17"/>
        <v>0.61562486648152104</v>
      </c>
      <c r="M533" s="65"/>
      <c r="N533" s="61"/>
    </row>
    <row r="534" spans="1:14">
      <c r="A534" s="34" t="s">
        <v>573</v>
      </c>
      <c r="B534" s="41">
        <v>6008536</v>
      </c>
      <c r="C534" s="41">
        <v>145836</v>
      </c>
      <c r="D534" s="63">
        <v>45292</v>
      </c>
      <c r="E534" s="63">
        <v>45657</v>
      </c>
      <c r="F534" s="61">
        <v>2477</v>
      </c>
      <c r="G534" s="61">
        <v>2637</v>
      </c>
      <c r="H534" s="61">
        <v>1694.28</v>
      </c>
      <c r="I534" s="61">
        <f t="shared" si="16"/>
        <v>6808.28</v>
      </c>
      <c r="J534" s="61">
        <v>10027</v>
      </c>
      <c r="K534" s="69">
        <f t="shared" si="17"/>
        <v>0.67899471427146696</v>
      </c>
      <c r="M534" s="65"/>
      <c r="N534" s="61"/>
    </row>
    <row r="535" spans="1:14">
      <c r="A535" s="34" t="s">
        <v>574</v>
      </c>
      <c r="B535" s="41">
        <v>6002687</v>
      </c>
      <c r="C535" s="41">
        <v>145482</v>
      </c>
      <c r="D535" s="63">
        <v>45292</v>
      </c>
      <c r="E535" s="63">
        <v>45657</v>
      </c>
      <c r="F535" s="61">
        <v>5566</v>
      </c>
      <c r="G535" s="61">
        <v>48238</v>
      </c>
      <c r="H535" s="61">
        <v>6385</v>
      </c>
      <c r="I535" s="61">
        <f t="shared" si="16"/>
        <v>60189</v>
      </c>
      <c r="J535" s="61">
        <v>63781</v>
      </c>
      <c r="K535" s="69">
        <f t="shared" si="17"/>
        <v>0.9436822878286637</v>
      </c>
      <c r="M535" s="65"/>
      <c r="N535" s="61"/>
    </row>
    <row r="536" spans="1:14">
      <c r="A536" s="52" t="s">
        <v>575</v>
      </c>
      <c r="B536" s="53">
        <v>6016059</v>
      </c>
      <c r="C536" s="53">
        <v>146110</v>
      </c>
      <c r="D536" s="70">
        <v>45292</v>
      </c>
      <c r="E536" s="70">
        <v>45657</v>
      </c>
      <c r="F536" s="71">
        <v>5</v>
      </c>
      <c r="G536" s="71">
        <v>10</v>
      </c>
      <c r="H536" s="71">
        <v>99.96</v>
      </c>
      <c r="I536" s="71">
        <f t="shared" si="16"/>
        <v>114.96</v>
      </c>
      <c r="J536" s="71">
        <v>28062</v>
      </c>
      <c r="K536" s="72">
        <f t="shared" si="17"/>
        <v>4.0966431473166559E-3</v>
      </c>
      <c r="M536" s="65"/>
      <c r="N536" s="61"/>
    </row>
    <row r="537" spans="1:14">
      <c r="A537" s="42" t="s">
        <v>576</v>
      </c>
      <c r="B537" s="43">
        <v>6009732</v>
      </c>
      <c r="C537" s="43">
        <v>145904</v>
      </c>
      <c r="D537" s="66">
        <v>45292</v>
      </c>
      <c r="E537" s="66">
        <v>45657</v>
      </c>
      <c r="F537" s="67">
        <v>171</v>
      </c>
      <c r="G537" s="67">
        <v>102</v>
      </c>
      <c r="H537" s="67">
        <v>230.16</v>
      </c>
      <c r="I537" s="67">
        <f t="shared" si="16"/>
        <v>503.15999999999997</v>
      </c>
      <c r="J537" s="67">
        <v>25801</v>
      </c>
      <c r="K537" s="68">
        <f t="shared" si="17"/>
        <v>1.9501569706600518E-2</v>
      </c>
      <c r="M537" s="65"/>
      <c r="N537" s="61"/>
    </row>
    <row r="538" spans="1:14">
      <c r="A538" s="34" t="s">
        <v>577</v>
      </c>
      <c r="B538" s="41">
        <v>6011464</v>
      </c>
      <c r="C538" s="41">
        <v>145596</v>
      </c>
      <c r="D538" s="63">
        <v>45292</v>
      </c>
      <c r="E538" s="63">
        <v>45657</v>
      </c>
      <c r="F538" s="61">
        <v>2658</v>
      </c>
      <c r="G538" s="61">
        <v>707</v>
      </c>
      <c r="H538" s="61">
        <v>1871.52</v>
      </c>
      <c r="I538" s="61">
        <f t="shared" si="16"/>
        <v>5236.5200000000004</v>
      </c>
      <c r="J538" s="61">
        <v>27918</v>
      </c>
      <c r="K538" s="69">
        <f t="shared" si="17"/>
        <v>0.18756787735511141</v>
      </c>
      <c r="M538" s="65"/>
      <c r="N538" s="61"/>
    </row>
    <row r="539" spans="1:14">
      <c r="A539" s="34" t="s">
        <v>578</v>
      </c>
      <c r="B539" s="41">
        <v>6008718</v>
      </c>
      <c r="C539" s="41">
        <v>145825</v>
      </c>
      <c r="D539" s="63">
        <v>45292</v>
      </c>
      <c r="E539" s="63">
        <v>45657</v>
      </c>
      <c r="F539" s="61">
        <v>1951</v>
      </c>
      <c r="G539" s="61">
        <v>12975</v>
      </c>
      <c r="H539" s="61">
        <v>1948.8</v>
      </c>
      <c r="I539" s="61">
        <f t="shared" si="16"/>
        <v>16874.8</v>
      </c>
      <c r="J539" s="61">
        <v>20400</v>
      </c>
      <c r="K539" s="69">
        <f t="shared" si="17"/>
        <v>0.82719607843137255</v>
      </c>
      <c r="M539" s="65"/>
      <c r="N539" s="61"/>
    </row>
    <row r="540" spans="1:14">
      <c r="A540" s="34" t="s">
        <v>579</v>
      </c>
      <c r="B540" s="41">
        <v>6011589</v>
      </c>
      <c r="C540" s="41">
        <v>145608</v>
      </c>
      <c r="D540" s="63">
        <v>45292</v>
      </c>
      <c r="E540" s="63">
        <v>45657</v>
      </c>
      <c r="F540" s="61">
        <v>8561</v>
      </c>
      <c r="G540" s="61">
        <v>19874</v>
      </c>
      <c r="H540" s="61">
        <v>4297.4399999999996</v>
      </c>
      <c r="I540" s="61">
        <f t="shared" si="16"/>
        <v>32732.44</v>
      </c>
      <c r="J540" s="61">
        <v>46299</v>
      </c>
      <c r="K540" s="69">
        <f t="shared" si="17"/>
        <v>0.70697941640208206</v>
      </c>
      <c r="M540" s="65"/>
      <c r="N540" s="61"/>
    </row>
    <row r="541" spans="1:14">
      <c r="A541" s="52" t="s">
        <v>580</v>
      </c>
      <c r="B541" s="53">
        <v>6016497</v>
      </c>
      <c r="C541" s="53">
        <v>146132</v>
      </c>
      <c r="D541" s="70">
        <v>45292</v>
      </c>
      <c r="E541" s="70">
        <v>45657</v>
      </c>
      <c r="F541" s="71">
        <v>8555</v>
      </c>
      <c r="G541" s="71">
        <v>22012</v>
      </c>
      <c r="H541" s="71">
        <v>4453.68</v>
      </c>
      <c r="I541" s="71">
        <f t="shared" si="16"/>
        <v>35020.68</v>
      </c>
      <c r="J541" s="71">
        <v>47267</v>
      </c>
      <c r="K541" s="72">
        <f t="shared" si="17"/>
        <v>0.74091184124230436</v>
      </c>
      <c r="M541" s="65"/>
      <c r="N541" s="61"/>
    </row>
    <row r="542" spans="1:14">
      <c r="A542" s="42" t="s">
        <v>581</v>
      </c>
      <c r="B542" s="43">
        <v>6008759</v>
      </c>
      <c r="C542" s="43">
        <v>145386</v>
      </c>
      <c r="D542" s="66">
        <v>45292</v>
      </c>
      <c r="E542" s="66">
        <v>45657</v>
      </c>
      <c r="F542" s="67">
        <v>1458</v>
      </c>
      <c r="G542" s="67">
        <v>7241</v>
      </c>
      <c r="H542" s="67">
        <v>76.44</v>
      </c>
      <c r="I542" s="67">
        <f t="shared" si="16"/>
        <v>8775.44</v>
      </c>
      <c r="J542" s="67">
        <v>30891</v>
      </c>
      <c r="K542" s="68">
        <f t="shared" si="17"/>
        <v>0.28407756304425241</v>
      </c>
      <c r="M542" s="65"/>
      <c r="N542" s="61"/>
    </row>
    <row r="543" spans="1:14">
      <c r="A543" s="34" t="s">
        <v>582</v>
      </c>
      <c r="B543" s="41">
        <v>6014781</v>
      </c>
      <c r="C543" s="41">
        <v>145914</v>
      </c>
      <c r="D543" s="63">
        <v>45292</v>
      </c>
      <c r="E543" s="63">
        <v>45657</v>
      </c>
      <c r="F543" s="61">
        <v>7299</v>
      </c>
      <c r="G543" s="61">
        <v>38007</v>
      </c>
      <c r="H543" s="61">
        <v>6453.72</v>
      </c>
      <c r="I543" s="61">
        <f t="shared" si="16"/>
        <v>51759.72</v>
      </c>
      <c r="J543" s="61">
        <v>55780</v>
      </c>
      <c r="K543" s="69">
        <f t="shared" si="17"/>
        <v>0.92792613840086058</v>
      </c>
      <c r="M543" s="65"/>
      <c r="N543" s="61"/>
    </row>
    <row r="544" spans="1:14">
      <c r="A544" s="34" t="s">
        <v>583</v>
      </c>
      <c r="B544" s="41">
        <v>6001895</v>
      </c>
      <c r="C544" s="41">
        <v>146161</v>
      </c>
      <c r="D544" s="63">
        <v>45292</v>
      </c>
      <c r="E544" s="63">
        <v>45657</v>
      </c>
      <c r="F544" s="61">
        <v>3420</v>
      </c>
      <c r="G544" s="61">
        <v>37296</v>
      </c>
      <c r="H544" s="61">
        <v>10552</v>
      </c>
      <c r="I544" s="61">
        <f t="shared" si="16"/>
        <v>51268</v>
      </c>
      <c r="J544" s="61">
        <v>53178</v>
      </c>
      <c r="K544" s="69">
        <f t="shared" si="17"/>
        <v>0.96408289142126447</v>
      </c>
      <c r="M544" s="65"/>
      <c r="N544" s="61"/>
    </row>
    <row r="545" spans="1:14">
      <c r="A545" s="34" t="s">
        <v>584</v>
      </c>
      <c r="B545" s="41">
        <v>6016786</v>
      </c>
      <c r="C545" s="41">
        <v>146172</v>
      </c>
      <c r="D545" s="63">
        <v>45292</v>
      </c>
      <c r="E545" s="63">
        <v>45657</v>
      </c>
      <c r="F545" s="61">
        <v>8580</v>
      </c>
      <c r="G545" s="61">
        <v>16737</v>
      </c>
      <c r="H545" s="61">
        <v>6673.8</v>
      </c>
      <c r="I545" s="61">
        <f t="shared" si="16"/>
        <v>31990.799999999999</v>
      </c>
      <c r="J545" s="61">
        <v>37774</v>
      </c>
      <c r="K545" s="69">
        <f t="shared" si="17"/>
        <v>0.8468999841160586</v>
      </c>
      <c r="M545" s="65"/>
      <c r="N545" s="61"/>
    </row>
    <row r="546" spans="1:14">
      <c r="A546" s="52" t="s">
        <v>585</v>
      </c>
      <c r="B546" s="53">
        <v>6011803</v>
      </c>
      <c r="C546" s="53">
        <v>145612</v>
      </c>
      <c r="D546" s="70">
        <v>45292</v>
      </c>
      <c r="E546" s="70">
        <v>45657</v>
      </c>
      <c r="F546" s="71">
        <v>3647</v>
      </c>
      <c r="G546" s="71">
        <v>7492</v>
      </c>
      <c r="H546" s="71">
        <v>1497.72</v>
      </c>
      <c r="I546" s="71">
        <f t="shared" si="16"/>
        <v>12636.72</v>
      </c>
      <c r="J546" s="71">
        <v>25914</v>
      </c>
      <c r="K546" s="72">
        <f t="shared" si="17"/>
        <v>0.48764065755962027</v>
      </c>
      <c r="M546" s="65"/>
      <c r="N546" s="61"/>
    </row>
    <row r="547" spans="1:14">
      <c r="A547" s="42" t="s">
        <v>586</v>
      </c>
      <c r="B547" s="43">
        <v>6016877</v>
      </c>
      <c r="C547" s="43">
        <v>146173</v>
      </c>
      <c r="D547" s="66">
        <v>45292</v>
      </c>
      <c r="E547" s="66">
        <v>45657</v>
      </c>
      <c r="F547" s="67">
        <v>93</v>
      </c>
      <c r="G547" s="67">
        <v>906</v>
      </c>
      <c r="H547" s="67">
        <v>0</v>
      </c>
      <c r="I547" s="67">
        <f t="shared" si="16"/>
        <v>999</v>
      </c>
      <c r="J547" s="67">
        <v>32372</v>
      </c>
      <c r="K547" s="68">
        <f t="shared" si="17"/>
        <v>3.0860002471271471E-2</v>
      </c>
      <c r="M547" s="65"/>
      <c r="N547" s="61"/>
    </row>
    <row r="548" spans="1:14">
      <c r="A548" s="34" t="s">
        <v>587</v>
      </c>
      <c r="B548" s="41">
        <v>6008866</v>
      </c>
      <c r="C548" s="41">
        <v>145387</v>
      </c>
      <c r="D548" s="63">
        <v>45292</v>
      </c>
      <c r="E548" s="63">
        <v>45657</v>
      </c>
      <c r="F548" s="61">
        <v>5848</v>
      </c>
      <c r="G548" s="61">
        <v>15496</v>
      </c>
      <c r="H548" s="61">
        <v>2840.04</v>
      </c>
      <c r="I548" s="61">
        <f t="shared" si="16"/>
        <v>24184.04</v>
      </c>
      <c r="J548" s="61">
        <v>30965</v>
      </c>
      <c r="K548" s="69">
        <f t="shared" si="17"/>
        <v>0.78101211044727925</v>
      </c>
      <c r="M548" s="65"/>
      <c r="N548" s="61"/>
    </row>
    <row r="549" spans="1:14">
      <c r="A549" s="34" t="s">
        <v>588</v>
      </c>
      <c r="B549" s="41">
        <v>6008890</v>
      </c>
      <c r="C549" s="41">
        <v>145720</v>
      </c>
      <c r="D549" s="63">
        <v>45292</v>
      </c>
      <c r="E549" s="63">
        <v>45657</v>
      </c>
      <c r="F549" s="61">
        <v>4850</v>
      </c>
      <c r="G549" s="61">
        <v>9976</v>
      </c>
      <c r="H549" s="61">
        <v>4116</v>
      </c>
      <c r="I549" s="61">
        <f t="shared" si="16"/>
        <v>18942</v>
      </c>
      <c r="J549" s="61">
        <v>34212</v>
      </c>
      <c r="K549" s="69">
        <f t="shared" si="17"/>
        <v>0.55366538056822168</v>
      </c>
      <c r="M549" s="65"/>
      <c r="N549" s="61"/>
    </row>
    <row r="550" spans="1:14">
      <c r="A550" s="34" t="s">
        <v>589</v>
      </c>
      <c r="B550" s="41">
        <v>6010664</v>
      </c>
      <c r="C550" s="41">
        <v>145611</v>
      </c>
      <c r="D550" s="63">
        <v>45292</v>
      </c>
      <c r="E550" s="63">
        <v>45657</v>
      </c>
      <c r="F550" s="61">
        <v>4108</v>
      </c>
      <c r="G550" s="61">
        <v>13641</v>
      </c>
      <c r="H550" s="61">
        <v>2773.68</v>
      </c>
      <c r="I550" s="61">
        <f t="shared" si="16"/>
        <v>20522.68</v>
      </c>
      <c r="J550" s="61">
        <v>27579</v>
      </c>
      <c r="K550" s="69">
        <f t="shared" si="17"/>
        <v>0.74414155698176154</v>
      </c>
      <c r="M550" s="65"/>
      <c r="N550" s="61"/>
    </row>
    <row r="551" spans="1:14">
      <c r="A551" s="52" t="s">
        <v>590</v>
      </c>
      <c r="B551" s="53">
        <v>6008957</v>
      </c>
      <c r="C551" s="53">
        <v>145637</v>
      </c>
      <c r="D551" s="70">
        <v>45292</v>
      </c>
      <c r="E551" s="70">
        <v>45657</v>
      </c>
      <c r="F551" s="71">
        <v>623</v>
      </c>
      <c r="G551" s="71">
        <v>1852</v>
      </c>
      <c r="H551" s="71">
        <v>875.28</v>
      </c>
      <c r="I551" s="71">
        <f t="shared" si="16"/>
        <v>3350.2799999999997</v>
      </c>
      <c r="J551" s="71">
        <v>17767</v>
      </c>
      <c r="K551" s="72">
        <f t="shared" si="17"/>
        <v>0.18856756908876005</v>
      </c>
      <c r="M551" s="65"/>
      <c r="N551" s="61"/>
    </row>
    <row r="552" spans="1:14">
      <c r="A552" s="42" t="s">
        <v>591</v>
      </c>
      <c r="B552" s="43">
        <v>6011910</v>
      </c>
      <c r="C552" s="43">
        <v>145878</v>
      </c>
      <c r="D552" s="66">
        <v>45292</v>
      </c>
      <c r="E552" s="66">
        <v>45657</v>
      </c>
      <c r="F552" s="67">
        <v>7169</v>
      </c>
      <c r="G552" s="67">
        <v>22827</v>
      </c>
      <c r="H552" s="67">
        <v>788</v>
      </c>
      <c r="I552" s="67">
        <f t="shared" si="16"/>
        <v>30784</v>
      </c>
      <c r="J552" s="67">
        <v>62103</v>
      </c>
      <c r="K552" s="68">
        <f t="shared" si="17"/>
        <v>0.49569263964703797</v>
      </c>
      <c r="M552" s="65"/>
      <c r="N552" s="61"/>
    </row>
    <row r="553" spans="1:14">
      <c r="A553" s="34" t="s">
        <v>592</v>
      </c>
      <c r="B553" s="41">
        <v>6009120</v>
      </c>
      <c r="C553" s="41">
        <v>146122</v>
      </c>
      <c r="D553" s="63">
        <v>45292</v>
      </c>
      <c r="E553" s="63">
        <v>45657</v>
      </c>
      <c r="F553" s="61">
        <v>5832</v>
      </c>
      <c r="G553" s="61">
        <v>7324</v>
      </c>
      <c r="H553" s="61">
        <v>2787.96</v>
      </c>
      <c r="I553" s="61">
        <f t="shared" si="16"/>
        <v>15943.96</v>
      </c>
      <c r="J553" s="61">
        <v>35656</v>
      </c>
      <c r="K553" s="69">
        <f t="shared" si="17"/>
        <v>0.44716064617455686</v>
      </c>
      <c r="M553" s="65"/>
      <c r="N553" s="61"/>
    </row>
    <row r="554" spans="1:14">
      <c r="A554" s="34" t="s">
        <v>593</v>
      </c>
      <c r="B554" s="41">
        <v>6005466</v>
      </c>
      <c r="C554" s="41">
        <v>145457</v>
      </c>
      <c r="D554" s="63">
        <v>45292</v>
      </c>
      <c r="E554" s="63">
        <v>45657</v>
      </c>
      <c r="F554" s="61">
        <v>5245</v>
      </c>
      <c r="G554" s="61">
        <v>11543</v>
      </c>
      <c r="H554" s="61">
        <v>1744.68</v>
      </c>
      <c r="I554" s="61">
        <f t="shared" si="16"/>
        <v>18532.68</v>
      </c>
      <c r="J554" s="61">
        <v>28446</v>
      </c>
      <c r="K554" s="69">
        <f t="shared" si="17"/>
        <v>0.65150390213035225</v>
      </c>
      <c r="M554" s="65"/>
      <c r="N554" s="61"/>
    </row>
    <row r="555" spans="1:14">
      <c r="A555" s="34" t="s">
        <v>594</v>
      </c>
      <c r="B555" s="41">
        <v>6010441</v>
      </c>
      <c r="C555" s="41">
        <v>145847</v>
      </c>
      <c r="D555" s="63">
        <v>45292</v>
      </c>
      <c r="E555" s="63">
        <v>45657</v>
      </c>
      <c r="F555" s="61">
        <v>8904</v>
      </c>
      <c r="G555" s="61">
        <v>18266</v>
      </c>
      <c r="H555" s="61">
        <v>494.76</v>
      </c>
      <c r="I555" s="61">
        <f t="shared" si="16"/>
        <v>27664.76</v>
      </c>
      <c r="J555" s="61">
        <v>37642</v>
      </c>
      <c r="K555" s="69">
        <f t="shared" si="17"/>
        <v>0.73494394559268894</v>
      </c>
      <c r="M555" s="65"/>
      <c r="N555" s="61"/>
    </row>
    <row r="556" spans="1:14">
      <c r="A556" s="52" t="s">
        <v>595</v>
      </c>
      <c r="B556" s="53">
        <v>6008494</v>
      </c>
      <c r="C556" s="53">
        <v>146144</v>
      </c>
      <c r="D556" s="70">
        <v>45292</v>
      </c>
      <c r="E556" s="70">
        <v>45657</v>
      </c>
      <c r="F556" s="71">
        <v>2168</v>
      </c>
      <c r="G556" s="71">
        <v>6820</v>
      </c>
      <c r="H556" s="71">
        <v>870</v>
      </c>
      <c r="I556" s="71">
        <f t="shared" si="16"/>
        <v>9858</v>
      </c>
      <c r="J556" s="71">
        <v>19856</v>
      </c>
      <c r="K556" s="72">
        <f t="shared" si="17"/>
        <v>0.49647461724415792</v>
      </c>
      <c r="M556" s="65"/>
      <c r="N556" s="61"/>
    </row>
    <row r="557" spans="1:14">
      <c r="A557" s="42" t="s">
        <v>596</v>
      </c>
      <c r="B557" s="43">
        <v>6009211</v>
      </c>
      <c r="C557" s="43">
        <v>145370</v>
      </c>
      <c r="D557" s="66">
        <v>45292</v>
      </c>
      <c r="E557" s="66">
        <v>45657</v>
      </c>
      <c r="F557" s="67">
        <v>5466</v>
      </c>
      <c r="G557" s="67">
        <v>10194</v>
      </c>
      <c r="H557" s="67">
        <v>4054.68</v>
      </c>
      <c r="I557" s="67">
        <f t="shared" si="16"/>
        <v>19714.68</v>
      </c>
      <c r="J557" s="67">
        <v>25524</v>
      </c>
      <c r="K557" s="68">
        <f t="shared" si="17"/>
        <v>0.7723977433004231</v>
      </c>
      <c r="M557" s="65"/>
      <c r="N557" s="61"/>
    </row>
    <row r="558" spans="1:14">
      <c r="A558" s="34" t="s">
        <v>597</v>
      </c>
      <c r="B558" s="41">
        <v>6009294</v>
      </c>
      <c r="C558" s="41">
        <v>145783</v>
      </c>
      <c r="D558" s="63">
        <v>45292</v>
      </c>
      <c r="E558" s="63">
        <v>45657</v>
      </c>
      <c r="F558" s="61">
        <v>6047</v>
      </c>
      <c r="G558" s="61">
        <v>11424</v>
      </c>
      <c r="H558" s="61">
        <v>1097.04</v>
      </c>
      <c r="I558" s="61">
        <f t="shared" si="16"/>
        <v>18568.04</v>
      </c>
      <c r="J558" s="61">
        <v>29499</v>
      </c>
      <c r="K558" s="69">
        <f t="shared" si="17"/>
        <v>0.62944642191260725</v>
      </c>
      <c r="M558" s="65"/>
      <c r="N558" s="61"/>
    </row>
    <row r="559" spans="1:14">
      <c r="A559" s="34" t="s">
        <v>598</v>
      </c>
      <c r="B559" s="41">
        <v>6009302</v>
      </c>
      <c r="C559" s="41">
        <v>145800</v>
      </c>
      <c r="D559" s="63">
        <v>45292</v>
      </c>
      <c r="E559" s="63">
        <v>45657</v>
      </c>
      <c r="F559" s="61">
        <v>4050</v>
      </c>
      <c r="G559" s="61">
        <v>11194</v>
      </c>
      <c r="H559" s="61">
        <v>1791.72</v>
      </c>
      <c r="I559" s="61">
        <f t="shared" si="16"/>
        <v>17035.72</v>
      </c>
      <c r="J559" s="61">
        <v>33243</v>
      </c>
      <c r="K559" s="69">
        <f t="shared" si="17"/>
        <v>0.51246036759618574</v>
      </c>
      <c r="M559" s="65"/>
      <c r="N559" s="61"/>
    </row>
    <row r="560" spans="1:14">
      <c r="A560" s="34" t="s">
        <v>599</v>
      </c>
      <c r="B560" s="41">
        <v>6009328</v>
      </c>
      <c r="C560" s="41">
        <v>146016</v>
      </c>
      <c r="D560" s="63">
        <v>45292</v>
      </c>
      <c r="E560" s="63">
        <v>45657</v>
      </c>
      <c r="F560" s="61">
        <v>6808</v>
      </c>
      <c r="G560" s="61">
        <v>13207</v>
      </c>
      <c r="H560" s="61">
        <v>4333.5600000000004</v>
      </c>
      <c r="I560" s="61">
        <f t="shared" si="16"/>
        <v>24348.560000000001</v>
      </c>
      <c r="J560" s="61">
        <v>30165</v>
      </c>
      <c r="K560" s="69">
        <f t="shared" si="17"/>
        <v>0.80717918117023046</v>
      </c>
      <c r="M560" s="65"/>
      <c r="N560" s="61"/>
    </row>
    <row r="561" spans="1:14">
      <c r="A561" s="52" t="s">
        <v>600</v>
      </c>
      <c r="B561" s="53">
        <v>6009831</v>
      </c>
      <c r="C561" s="53">
        <v>145981</v>
      </c>
      <c r="D561" s="70">
        <v>45292</v>
      </c>
      <c r="E561" s="70">
        <v>45657</v>
      </c>
      <c r="F561" s="71">
        <v>2602</v>
      </c>
      <c r="G561" s="71">
        <v>6383</v>
      </c>
      <c r="H561" s="71">
        <v>2819.88</v>
      </c>
      <c r="I561" s="71">
        <f t="shared" si="16"/>
        <v>11804.880000000001</v>
      </c>
      <c r="J561" s="71">
        <v>13629</v>
      </c>
      <c r="K561" s="72">
        <f t="shared" si="17"/>
        <v>0.8661589258199428</v>
      </c>
      <c r="M561" s="65"/>
      <c r="N561" s="61"/>
    </row>
    <row r="562" spans="1:14">
      <c r="A562" s="42" t="s">
        <v>601</v>
      </c>
      <c r="B562" s="43">
        <v>6014831</v>
      </c>
      <c r="C562" s="43">
        <v>145983</v>
      </c>
      <c r="D562" s="66">
        <v>45292</v>
      </c>
      <c r="E562" s="66">
        <v>45657</v>
      </c>
      <c r="F562" s="67">
        <v>14044</v>
      </c>
      <c r="G562" s="67">
        <v>35518</v>
      </c>
      <c r="H562" s="67">
        <v>3302.88</v>
      </c>
      <c r="I562" s="67">
        <f t="shared" si="16"/>
        <v>52864.88</v>
      </c>
      <c r="J562" s="67">
        <v>69607</v>
      </c>
      <c r="K562" s="68">
        <f t="shared" si="17"/>
        <v>0.75947648943353396</v>
      </c>
      <c r="M562" s="65"/>
      <c r="N562" s="61"/>
    </row>
    <row r="563" spans="1:14">
      <c r="A563" s="34" t="s">
        <v>602</v>
      </c>
      <c r="B563" s="41">
        <v>6014906</v>
      </c>
      <c r="C563" s="41">
        <v>145946</v>
      </c>
      <c r="D563" s="63">
        <v>45292</v>
      </c>
      <c r="E563" s="63">
        <v>45657</v>
      </c>
      <c r="F563" s="61">
        <v>9541</v>
      </c>
      <c r="G563" s="61">
        <v>31352</v>
      </c>
      <c r="H563" s="61">
        <v>2450.2800000000002</v>
      </c>
      <c r="I563" s="61">
        <f t="shared" si="16"/>
        <v>43343.28</v>
      </c>
      <c r="J563" s="61">
        <v>56048</v>
      </c>
      <c r="K563" s="69">
        <f t="shared" si="17"/>
        <v>0.77332429346274623</v>
      </c>
      <c r="M563" s="65"/>
      <c r="N563" s="61"/>
    </row>
    <row r="564" spans="1:14">
      <c r="A564" s="34" t="s">
        <v>603</v>
      </c>
      <c r="B564" s="41">
        <v>6014641</v>
      </c>
      <c r="C564" s="41">
        <v>145995</v>
      </c>
      <c r="D564" s="63">
        <v>45292</v>
      </c>
      <c r="E564" s="63">
        <v>45657</v>
      </c>
      <c r="F564" s="61">
        <v>7024</v>
      </c>
      <c r="G564" s="61">
        <v>59773</v>
      </c>
      <c r="H564" s="61">
        <v>2703</v>
      </c>
      <c r="I564" s="61">
        <f t="shared" si="16"/>
        <v>69500</v>
      </c>
      <c r="J564" s="61">
        <v>77721</v>
      </c>
      <c r="K564" s="69">
        <f t="shared" si="17"/>
        <v>0.89422421224636839</v>
      </c>
      <c r="M564" s="65"/>
      <c r="N564" s="61"/>
    </row>
    <row r="565" spans="1:14">
      <c r="A565" s="34" t="s">
        <v>604</v>
      </c>
      <c r="B565" s="41">
        <v>6009401</v>
      </c>
      <c r="C565" s="41">
        <v>146034</v>
      </c>
      <c r="D565" s="63">
        <v>45292</v>
      </c>
      <c r="E565" s="63">
        <v>45657</v>
      </c>
      <c r="F565" s="61">
        <v>3534</v>
      </c>
      <c r="G565" s="61">
        <v>3364</v>
      </c>
      <c r="H565" s="61">
        <v>3501.96</v>
      </c>
      <c r="I565" s="61">
        <f t="shared" si="16"/>
        <v>10399.959999999999</v>
      </c>
      <c r="J565" s="61">
        <v>25233</v>
      </c>
      <c r="K565" s="69">
        <f t="shared" si="17"/>
        <v>0.41215709586652394</v>
      </c>
      <c r="M565" s="65"/>
      <c r="N565" s="61"/>
    </row>
    <row r="566" spans="1:14">
      <c r="A566" s="52" t="s">
        <v>605</v>
      </c>
      <c r="B566" s="53">
        <v>6007967</v>
      </c>
      <c r="C566" s="53">
        <v>145803</v>
      </c>
      <c r="D566" s="70">
        <v>45292</v>
      </c>
      <c r="E566" s="70">
        <v>45657</v>
      </c>
      <c r="F566" s="71">
        <v>7833</v>
      </c>
      <c r="G566" s="71">
        <v>12824</v>
      </c>
      <c r="H566" s="71">
        <v>1824.48</v>
      </c>
      <c r="I566" s="71">
        <f t="shared" si="16"/>
        <v>22481.48</v>
      </c>
      <c r="J566" s="71">
        <v>39011</v>
      </c>
      <c r="K566" s="72">
        <f t="shared" si="17"/>
        <v>0.57628566301812312</v>
      </c>
      <c r="M566" s="65"/>
      <c r="N566" s="61"/>
    </row>
    <row r="567" spans="1:14">
      <c r="A567" s="42" t="s">
        <v>606</v>
      </c>
      <c r="B567" s="43">
        <v>6001689</v>
      </c>
      <c r="C567" s="43">
        <v>145337</v>
      </c>
      <c r="D567" s="66">
        <v>45292</v>
      </c>
      <c r="E567" s="66">
        <v>45657</v>
      </c>
      <c r="F567" s="67">
        <v>12934</v>
      </c>
      <c r="G567" s="67">
        <v>51297</v>
      </c>
      <c r="H567" s="67">
        <v>1826.16</v>
      </c>
      <c r="I567" s="67">
        <f t="shared" si="16"/>
        <v>66057.16</v>
      </c>
      <c r="J567" s="67">
        <v>77414</v>
      </c>
      <c r="K567" s="68">
        <f t="shared" si="17"/>
        <v>0.85329733639910099</v>
      </c>
      <c r="M567" s="65"/>
      <c r="N567" s="61"/>
    </row>
    <row r="568" spans="1:14">
      <c r="A568" s="34" t="s">
        <v>607</v>
      </c>
      <c r="B568" s="41">
        <v>6014195</v>
      </c>
      <c r="C568" s="41">
        <v>145819</v>
      </c>
      <c r="D568" s="63">
        <v>45292</v>
      </c>
      <c r="E568" s="63">
        <v>45657</v>
      </c>
      <c r="F568" s="61">
        <v>5653</v>
      </c>
      <c r="G568" s="61">
        <v>25697</v>
      </c>
      <c r="H568" s="61">
        <v>6507</v>
      </c>
      <c r="I568" s="61">
        <f t="shared" si="16"/>
        <v>37857</v>
      </c>
      <c r="J568" s="61">
        <v>52378</v>
      </c>
      <c r="K568" s="69">
        <f t="shared" si="17"/>
        <v>0.72276528313414024</v>
      </c>
      <c r="M568" s="65"/>
      <c r="N568" s="61"/>
    </row>
    <row r="569" spans="1:14">
      <c r="A569" s="34" t="s">
        <v>608</v>
      </c>
      <c r="B569" s="41">
        <v>6004832</v>
      </c>
      <c r="C569" s="41">
        <v>145661</v>
      </c>
      <c r="D569" s="63">
        <v>45292</v>
      </c>
      <c r="E569" s="63">
        <v>45657</v>
      </c>
      <c r="F569" s="61">
        <v>11576</v>
      </c>
      <c r="G569" s="61">
        <v>42934</v>
      </c>
      <c r="H569" s="61">
        <v>2303.2800000000002</v>
      </c>
      <c r="I569" s="61">
        <f t="shared" si="16"/>
        <v>56813.279999999999</v>
      </c>
      <c r="J569" s="61">
        <v>70793</v>
      </c>
      <c r="K569" s="69">
        <f t="shared" si="17"/>
        <v>0.80252680349752092</v>
      </c>
      <c r="M569" s="65"/>
      <c r="N569" s="61"/>
    </row>
    <row r="570" spans="1:14">
      <c r="A570" s="34" t="s">
        <v>609</v>
      </c>
      <c r="B570" s="41">
        <v>6002265</v>
      </c>
      <c r="C570" s="41">
        <v>145718</v>
      </c>
      <c r="D570" s="63">
        <v>45292</v>
      </c>
      <c r="E570" s="63">
        <v>45657</v>
      </c>
      <c r="F570" s="61">
        <v>9003</v>
      </c>
      <c r="G570" s="61">
        <v>38651</v>
      </c>
      <c r="H570" s="61">
        <v>3511.2</v>
      </c>
      <c r="I570" s="61">
        <f t="shared" si="16"/>
        <v>51165.2</v>
      </c>
      <c r="J570" s="61">
        <v>61850</v>
      </c>
      <c r="K570" s="69">
        <f t="shared" si="17"/>
        <v>0.82724656426839127</v>
      </c>
      <c r="M570" s="65"/>
      <c r="N570" s="61"/>
    </row>
    <row r="571" spans="1:14">
      <c r="A571" s="52" t="s">
        <v>610</v>
      </c>
      <c r="B571" s="53">
        <v>6016554</v>
      </c>
      <c r="C571" s="53">
        <v>146143</v>
      </c>
      <c r="D571" s="70">
        <v>45292</v>
      </c>
      <c r="E571" s="70">
        <v>45657</v>
      </c>
      <c r="F571" s="71">
        <v>2748</v>
      </c>
      <c r="G571" s="71">
        <v>3689</v>
      </c>
      <c r="H571" s="71">
        <v>3160.08</v>
      </c>
      <c r="I571" s="71">
        <f t="shared" si="16"/>
        <v>9597.08</v>
      </c>
      <c r="J571" s="71">
        <v>34268</v>
      </c>
      <c r="K571" s="72">
        <f t="shared" si="17"/>
        <v>0.28005953075755807</v>
      </c>
      <c r="M571" s="65"/>
      <c r="N571" s="61"/>
    </row>
    <row r="572" spans="1:14">
      <c r="A572" s="42" t="s">
        <v>611</v>
      </c>
      <c r="B572" s="43">
        <v>6002463</v>
      </c>
      <c r="C572" s="43">
        <v>145372</v>
      </c>
      <c r="D572" s="66">
        <v>45292</v>
      </c>
      <c r="E572" s="66">
        <v>45657</v>
      </c>
      <c r="F572" s="67">
        <v>6192</v>
      </c>
      <c r="G572" s="67">
        <v>28803</v>
      </c>
      <c r="H572" s="67">
        <v>5181.12</v>
      </c>
      <c r="I572" s="67">
        <f t="shared" si="16"/>
        <v>40176.120000000003</v>
      </c>
      <c r="J572" s="67">
        <v>51905</v>
      </c>
      <c r="K572" s="68">
        <f t="shared" si="17"/>
        <v>0.77403178884500534</v>
      </c>
      <c r="M572" s="65"/>
      <c r="N572" s="61"/>
    </row>
    <row r="573" spans="1:14">
      <c r="A573" s="34" t="s">
        <v>612</v>
      </c>
      <c r="B573" s="41">
        <v>6004733</v>
      </c>
      <c r="C573" s="41">
        <v>145510</v>
      </c>
      <c r="D573" s="63">
        <v>45292</v>
      </c>
      <c r="E573" s="63">
        <v>45657</v>
      </c>
      <c r="F573" s="61">
        <v>12269</v>
      </c>
      <c r="G573" s="61">
        <v>42316</v>
      </c>
      <c r="H573" s="61">
        <v>5530.56</v>
      </c>
      <c r="I573" s="61">
        <f t="shared" si="16"/>
        <v>60115.56</v>
      </c>
      <c r="J573" s="61">
        <v>77773</v>
      </c>
      <c r="K573" s="69">
        <f t="shared" si="17"/>
        <v>0.77296182479780895</v>
      </c>
      <c r="M573" s="65"/>
      <c r="N573" s="61"/>
    </row>
    <row r="574" spans="1:14">
      <c r="A574" s="34" t="s">
        <v>613</v>
      </c>
      <c r="B574" s="41">
        <v>6003958</v>
      </c>
      <c r="C574" s="41">
        <v>145764</v>
      </c>
      <c r="D574" s="63">
        <v>45292</v>
      </c>
      <c r="E574" s="63">
        <v>45657</v>
      </c>
      <c r="F574" s="61">
        <v>6567</v>
      </c>
      <c r="G574" s="61">
        <v>54327</v>
      </c>
      <c r="H574" s="61">
        <v>2512</v>
      </c>
      <c r="I574" s="61">
        <f t="shared" si="16"/>
        <v>63406</v>
      </c>
      <c r="J574" s="61">
        <v>70223</v>
      </c>
      <c r="K574" s="69">
        <f t="shared" si="17"/>
        <v>0.90292354356834659</v>
      </c>
      <c r="M574" s="65"/>
      <c r="N574" s="61"/>
    </row>
    <row r="575" spans="1:14">
      <c r="A575" s="34" t="s">
        <v>614</v>
      </c>
      <c r="B575" s="41">
        <v>6002174</v>
      </c>
      <c r="C575" s="41">
        <v>145473</v>
      </c>
      <c r="D575" s="63">
        <v>45292</v>
      </c>
      <c r="E575" s="63">
        <v>45657</v>
      </c>
      <c r="F575" s="61">
        <v>6265</v>
      </c>
      <c r="G575" s="61">
        <v>25414</v>
      </c>
      <c r="H575" s="61">
        <v>3982.44</v>
      </c>
      <c r="I575" s="61">
        <f t="shared" si="16"/>
        <v>35661.440000000002</v>
      </c>
      <c r="J575" s="61">
        <v>48601</v>
      </c>
      <c r="K575" s="69">
        <f t="shared" si="17"/>
        <v>0.7337593876669205</v>
      </c>
      <c r="M575" s="65"/>
      <c r="N575" s="61"/>
    </row>
    <row r="576" spans="1:14">
      <c r="A576" s="52" t="s">
        <v>615</v>
      </c>
      <c r="B576" s="53">
        <v>6014823</v>
      </c>
      <c r="C576" s="53">
        <v>145977</v>
      </c>
      <c r="D576" s="70">
        <v>45292</v>
      </c>
      <c r="E576" s="70">
        <v>45657</v>
      </c>
      <c r="F576" s="71">
        <v>13319</v>
      </c>
      <c r="G576" s="71">
        <v>41533</v>
      </c>
      <c r="H576" s="71">
        <v>863</v>
      </c>
      <c r="I576" s="71">
        <f t="shared" si="16"/>
        <v>55715</v>
      </c>
      <c r="J576" s="71">
        <v>65223</v>
      </c>
      <c r="K576" s="72">
        <f t="shared" si="17"/>
        <v>0.85422320347116809</v>
      </c>
      <c r="M576" s="65"/>
      <c r="N576" s="61"/>
    </row>
    <row r="577" spans="1:14">
      <c r="A577" s="42" t="s">
        <v>616</v>
      </c>
      <c r="B577" s="43">
        <v>6014252</v>
      </c>
      <c r="C577" s="43">
        <v>145840</v>
      </c>
      <c r="D577" s="66">
        <v>45292</v>
      </c>
      <c r="E577" s="66">
        <v>45657</v>
      </c>
      <c r="F577" s="67">
        <v>2362</v>
      </c>
      <c r="G577" s="67">
        <v>3339</v>
      </c>
      <c r="H577" s="67">
        <v>3903</v>
      </c>
      <c r="I577" s="67">
        <f t="shared" si="16"/>
        <v>9604</v>
      </c>
      <c r="J577" s="67">
        <v>34425</v>
      </c>
      <c r="K577" s="68">
        <f t="shared" si="17"/>
        <v>0.27898329702251273</v>
      </c>
      <c r="M577" s="65"/>
      <c r="N577" s="61"/>
    </row>
    <row r="578" spans="1:14">
      <c r="A578" s="34" t="s">
        <v>617</v>
      </c>
      <c r="B578" s="41">
        <v>6009369</v>
      </c>
      <c r="C578" s="41">
        <v>145502</v>
      </c>
      <c r="D578" s="63">
        <v>45292</v>
      </c>
      <c r="E578" s="63">
        <v>45657</v>
      </c>
      <c r="F578" s="61">
        <v>4473</v>
      </c>
      <c r="G578" s="61">
        <v>8874</v>
      </c>
      <c r="H578" s="61">
        <v>1050</v>
      </c>
      <c r="I578" s="61">
        <f t="shared" si="16"/>
        <v>14397</v>
      </c>
      <c r="J578" s="61">
        <v>24436</v>
      </c>
      <c r="K578" s="69">
        <f t="shared" si="17"/>
        <v>0.58917171386478961</v>
      </c>
      <c r="M578" s="65"/>
      <c r="N578" s="61"/>
    </row>
    <row r="579" spans="1:14">
      <c r="A579" s="34" t="s">
        <v>618</v>
      </c>
      <c r="B579" s="41">
        <v>6005953</v>
      </c>
      <c r="C579" s="41">
        <v>146048</v>
      </c>
      <c r="D579" s="63">
        <v>45292</v>
      </c>
      <c r="E579" s="63">
        <v>45657</v>
      </c>
      <c r="F579" s="61">
        <v>5628</v>
      </c>
      <c r="G579" s="61">
        <v>12213</v>
      </c>
      <c r="H579" s="61">
        <v>1974</v>
      </c>
      <c r="I579" s="61">
        <f t="shared" si="16"/>
        <v>19815</v>
      </c>
      <c r="J579" s="61">
        <v>28491</v>
      </c>
      <c r="K579" s="69">
        <f t="shared" si="17"/>
        <v>0.69548278403706432</v>
      </c>
      <c r="M579" s="65"/>
      <c r="N579" s="61"/>
    </row>
    <row r="580" spans="1:14">
      <c r="A580" s="34" t="s">
        <v>619</v>
      </c>
      <c r="B580" s="41">
        <v>6009377</v>
      </c>
      <c r="C580" s="41">
        <v>146159</v>
      </c>
      <c r="D580" s="63">
        <v>45292</v>
      </c>
      <c r="E580" s="63">
        <v>45657</v>
      </c>
      <c r="F580" s="61">
        <v>4277</v>
      </c>
      <c r="G580" s="61">
        <v>17261</v>
      </c>
      <c r="H580" s="61">
        <v>3229.8</v>
      </c>
      <c r="I580" s="61">
        <f t="shared" si="16"/>
        <v>24767.8</v>
      </c>
      <c r="J580" s="61">
        <v>28606</v>
      </c>
      <c r="K580" s="69">
        <f t="shared" si="17"/>
        <v>0.8658253513248968</v>
      </c>
      <c r="M580" s="65"/>
      <c r="N580" s="61"/>
    </row>
    <row r="581" spans="1:14">
      <c r="A581" s="52" t="s">
        <v>620</v>
      </c>
      <c r="B581" s="53">
        <v>6009393</v>
      </c>
      <c r="C581" s="53">
        <v>145497</v>
      </c>
      <c r="D581" s="70">
        <v>45292</v>
      </c>
      <c r="E581" s="70">
        <v>45657</v>
      </c>
      <c r="F581" s="71">
        <v>4080</v>
      </c>
      <c r="G581" s="71">
        <v>8692</v>
      </c>
      <c r="H581" s="71">
        <v>489.72</v>
      </c>
      <c r="I581" s="71">
        <f t="shared" si="16"/>
        <v>13261.72</v>
      </c>
      <c r="J581" s="71">
        <v>23381</v>
      </c>
      <c r="K581" s="72">
        <f t="shared" si="17"/>
        <v>0.56720071853214149</v>
      </c>
      <c r="M581" s="65"/>
      <c r="N581" s="61"/>
    </row>
    <row r="582" spans="1:14">
      <c r="A582" s="42" t="s">
        <v>621</v>
      </c>
      <c r="B582" s="43">
        <v>6016984</v>
      </c>
      <c r="C582" s="43">
        <v>145460</v>
      </c>
      <c r="D582" s="66">
        <v>45292</v>
      </c>
      <c r="E582" s="66">
        <v>45657</v>
      </c>
      <c r="F582" s="67">
        <v>12168</v>
      </c>
      <c r="G582" s="67">
        <v>19648</v>
      </c>
      <c r="H582" s="67">
        <v>7274</v>
      </c>
      <c r="I582" s="67">
        <f t="shared" si="16"/>
        <v>39090</v>
      </c>
      <c r="J582" s="67">
        <v>58191</v>
      </c>
      <c r="K582" s="68">
        <f t="shared" si="17"/>
        <v>0.67175336392225604</v>
      </c>
      <c r="M582" s="65"/>
      <c r="N582" s="61"/>
    </row>
    <row r="583" spans="1:14">
      <c r="A583" s="34" t="s">
        <v>622</v>
      </c>
      <c r="B583" s="41">
        <v>6016992</v>
      </c>
      <c r="C583" s="41">
        <v>146195</v>
      </c>
      <c r="D583" s="63">
        <v>45292</v>
      </c>
      <c r="E583" s="63">
        <v>45657</v>
      </c>
      <c r="F583" s="61">
        <v>1559</v>
      </c>
      <c r="G583" s="61">
        <v>2825</v>
      </c>
      <c r="H583" s="61">
        <v>1393.56</v>
      </c>
      <c r="I583" s="61">
        <f t="shared" si="16"/>
        <v>5777.5599999999995</v>
      </c>
      <c r="J583" s="61">
        <v>27709</v>
      </c>
      <c r="K583" s="69">
        <f t="shared" si="17"/>
        <v>0.20850842686491752</v>
      </c>
      <c r="M583" s="65"/>
      <c r="N583" s="61"/>
    </row>
    <row r="584" spans="1:14">
      <c r="A584" s="34" t="s">
        <v>623</v>
      </c>
      <c r="B584" s="41">
        <v>6017008</v>
      </c>
      <c r="C584" s="41">
        <v>146194</v>
      </c>
      <c r="D584" s="63">
        <v>45292</v>
      </c>
      <c r="E584" s="63">
        <v>45657</v>
      </c>
      <c r="F584" s="61">
        <v>2</v>
      </c>
      <c r="G584" s="61">
        <v>0</v>
      </c>
      <c r="H584" s="61">
        <v>67.2</v>
      </c>
      <c r="I584" s="61">
        <f t="shared" si="16"/>
        <v>69.2</v>
      </c>
      <c r="J584" s="61">
        <v>22332</v>
      </c>
      <c r="K584" s="69">
        <f t="shared" si="17"/>
        <v>3.0986924592512986E-3</v>
      </c>
      <c r="M584" s="65"/>
      <c r="N584" s="61"/>
    </row>
    <row r="585" spans="1:14">
      <c r="A585" s="34" t="s">
        <v>624</v>
      </c>
      <c r="B585" s="41">
        <v>6016968</v>
      </c>
      <c r="C585" s="41">
        <v>146192</v>
      </c>
      <c r="D585" s="63">
        <v>45292</v>
      </c>
      <c r="E585" s="63">
        <v>45657</v>
      </c>
      <c r="F585" s="61">
        <v>110</v>
      </c>
      <c r="G585" s="61">
        <v>11</v>
      </c>
      <c r="H585" s="61">
        <v>61.32</v>
      </c>
      <c r="I585" s="61">
        <f t="shared" si="16"/>
        <v>182.32</v>
      </c>
      <c r="J585" s="61">
        <v>24247</v>
      </c>
      <c r="K585" s="69">
        <f t="shared" si="17"/>
        <v>7.5192807357611245E-3</v>
      </c>
      <c r="M585" s="65"/>
      <c r="N585" s="61"/>
    </row>
    <row r="586" spans="1:14">
      <c r="A586" s="52" t="s">
        <v>625</v>
      </c>
      <c r="B586" s="53">
        <v>6007330</v>
      </c>
      <c r="C586" s="53">
        <v>145275</v>
      </c>
      <c r="D586" s="70">
        <v>45292</v>
      </c>
      <c r="E586" s="70">
        <v>45657</v>
      </c>
      <c r="F586" s="71">
        <v>3650</v>
      </c>
      <c r="G586" s="71">
        <v>14933</v>
      </c>
      <c r="H586" s="71">
        <v>5765.76</v>
      </c>
      <c r="I586" s="71">
        <f t="shared" si="16"/>
        <v>24348.760000000002</v>
      </c>
      <c r="J586" s="71">
        <v>32309</v>
      </c>
      <c r="K586" s="72">
        <f t="shared" si="17"/>
        <v>0.75362159150701047</v>
      </c>
      <c r="M586" s="65"/>
      <c r="N586" s="61"/>
    </row>
    <row r="587" spans="1:14">
      <c r="A587" s="42" t="s">
        <v>626</v>
      </c>
      <c r="B587" s="43">
        <v>6003750</v>
      </c>
      <c r="C587" s="43">
        <v>145726</v>
      </c>
      <c r="D587" s="66">
        <v>45292</v>
      </c>
      <c r="E587" s="66">
        <v>45657</v>
      </c>
      <c r="F587" s="67">
        <v>2096</v>
      </c>
      <c r="G587" s="67">
        <v>14852</v>
      </c>
      <c r="H587" s="67">
        <v>2666.16</v>
      </c>
      <c r="I587" s="67">
        <f t="shared" ref="I587:I650" si="18">SUM(F587:H587)</f>
        <v>19614.16</v>
      </c>
      <c r="J587" s="67">
        <v>25167</v>
      </c>
      <c r="K587" s="68">
        <f t="shared" ref="K587:K650" si="19">I587/J587</f>
        <v>0.7793602733738626</v>
      </c>
      <c r="M587" s="65"/>
      <c r="N587" s="61"/>
    </row>
    <row r="588" spans="1:14">
      <c r="A588" s="34" t="s">
        <v>627</v>
      </c>
      <c r="B588" s="41">
        <v>6009427</v>
      </c>
      <c r="C588" s="41">
        <v>145442</v>
      </c>
      <c r="D588" s="63">
        <v>45292</v>
      </c>
      <c r="E588" s="63">
        <v>45657</v>
      </c>
      <c r="F588" s="61">
        <v>4260</v>
      </c>
      <c r="G588" s="61">
        <v>7929</v>
      </c>
      <c r="H588" s="61">
        <v>3019.8</v>
      </c>
      <c r="I588" s="61">
        <f t="shared" si="18"/>
        <v>15208.8</v>
      </c>
      <c r="J588" s="61">
        <v>24880</v>
      </c>
      <c r="K588" s="69">
        <f t="shared" si="19"/>
        <v>0.61128617363344051</v>
      </c>
      <c r="M588" s="65"/>
      <c r="N588" s="61"/>
    </row>
    <row r="589" spans="1:14">
      <c r="A589" s="34" t="s">
        <v>628</v>
      </c>
      <c r="B589" s="41">
        <v>6003263</v>
      </c>
      <c r="C589" s="41">
        <v>145795</v>
      </c>
      <c r="D589" s="63">
        <v>45292</v>
      </c>
      <c r="E589" s="63">
        <v>45657</v>
      </c>
      <c r="F589" s="61">
        <v>9591</v>
      </c>
      <c r="G589" s="61">
        <v>25706</v>
      </c>
      <c r="H589" s="61">
        <v>8560.44</v>
      </c>
      <c r="I589" s="61">
        <f t="shared" si="18"/>
        <v>43857.440000000002</v>
      </c>
      <c r="J589" s="61">
        <v>55659</v>
      </c>
      <c r="K589" s="69">
        <f t="shared" si="19"/>
        <v>0.78796672595626949</v>
      </c>
      <c r="M589" s="65"/>
      <c r="N589" s="61"/>
    </row>
    <row r="590" spans="1:14">
      <c r="A590" s="34" t="s">
        <v>629</v>
      </c>
      <c r="B590" s="41">
        <v>6009443</v>
      </c>
      <c r="C590" s="41">
        <v>145879</v>
      </c>
      <c r="D590" s="63">
        <v>45292</v>
      </c>
      <c r="E590" s="63">
        <v>45657</v>
      </c>
      <c r="F590" s="61">
        <v>3763</v>
      </c>
      <c r="G590" s="61">
        <v>12314</v>
      </c>
      <c r="H590" s="61">
        <v>2351.16</v>
      </c>
      <c r="I590" s="61">
        <f t="shared" si="18"/>
        <v>18428.16</v>
      </c>
      <c r="J590" s="61">
        <v>24299</v>
      </c>
      <c r="K590" s="69">
        <f t="shared" si="19"/>
        <v>0.75839170336227824</v>
      </c>
      <c r="M590" s="65"/>
      <c r="N590" s="61"/>
    </row>
    <row r="591" spans="1:14">
      <c r="A591" s="52" t="s">
        <v>630</v>
      </c>
      <c r="B591" s="53">
        <v>6002588</v>
      </c>
      <c r="C591" s="53">
        <v>146086</v>
      </c>
      <c r="D591" s="70">
        <v>45292</v>
      </c>
      <c r="E591" s="70">
        <v>45657</v>
      </c>
      <c r="F591" s="71">
        <v>1224</v>
      </c>
      <c r="G591" s="71">
        <v>7816</v>
      </c>
      <c r="H591" s="71">
        <v>371.28</v>
      </c>
      <c r="I591" s="71">
        <f t="shared" si="18"/>
        <v>9411.2800000000007</v>
      </c>
      <c r="J591" s="71">
        <v>15591</v>
      </c>
      <c r="K591" s="72">
        <f t="shared" si="19"/>
        <v>0.60363543069719716</v>
      </c>
      <c r="M591" s="65"/>
      <c r="N591" s="61"/>
    </row>
    <row r="592" spans="1:14">
      <c r="A592" s="42" t="s">
        <v>631</v>
      </c>
      <c r="B592" s="43">
        <v>6004188</v>
      </c>
      <c r="C592" s="43">
        <v>145466</v>
      </c>
      <c r="D592" s="66">
        <v>45292</v>
      </c>
      <c r="E592" s="66">
        <v>45657</v>
      </c>
      <c r="F592" s="67">
        <v>1256</v>
      </c>
      <c r="G592" s="67">
        <v>4919</v>
      </c>
      <c r="H592" s="67">
        <v>99.96</v>
      </c>
      <c r="I592" s="67">
        <f t="shared" si="18"/>
        <v>6274.96</v>
      </c>
      <c r="J592" s="67">
        <v>10784</v>
      </c>
      <c r="K592" s="68">
        <f t="shared" si="19"/>
        <v>0.58187685459940652</v>
      </c>
      <c r="M592" s="65"/>
      <c r="N592" s="61"/>
    </row>
    <row r="593" spans="1:14">
      <c r="A593" s="34" t="s">
        <v>632</v>
      </c>
      <c r="B593" s="41">
        <v>6009484</v>
      </c>
      <c r="C593" s="41">
        <v>146070</v>
      </c>
      <c r="D593" s="63">
        <v>45292</v>
      </c>
      <c r="E593" s="63">
        <v>45657</v>
      </c>
      <c r="F593" s="61">
        <v>0</v>
      </c>
      <c r="G593" s="61">
        <v>3185</v>
      </c>
      <c r="H593" s="61">
        <v>0</v>
      </c>
      <c r="I593" s="61">
        <f t="shared" si="18"/>
        <v>3185</v>
      </c>
      <c r="J593" s="61">
        <v>10574</v>
      </c>
      <c r="K593" s="69">
        <f t="shared" si="19"/>
        <v>0.30121051636088519</v>
      </c>
      <c r="M593" s="65"/>
      <c r="N593" s="61"/>
    </row>
    <row r="594" spans="1:14">
      <c r="A594" s="34" t="s">
        <v>633</v>
      </c>
      <c r="B594" s="41">
        <v>6002711</v>
      </c>
      <c r="C594" s="41">
        <v>145985</v>
      </c>
      <c r="D594" s="63">
        <v>45292</v>
      </c>
      <c r="E594" s="63">
        <v>45657</v>
      </c>
      <c r="F594" s="61">
        <v>5611</v>
      </c>
      <c r="G594" s="61">
        <v>13425</v>
      </c>
      <c r="H594" s="61">
        <v>4263</v>
      </c>
      <c r="I594" s="61">
        <f t="shared" si="18"/>
        <v>23299</v>
      </c>
      <c r="J594" s="61">
        <v>33158</v>
      </c>
      <c r="K594" s="69">
        <f t="shared" si="19"/>
        <v>0.70266602328246575</v>
      </c>
      <c r="M594" s="65"/>
      <c r="N594" s="61"/>
    </row>
    <row r="595" spans="1:14">
      <c r="A595" s="42" t="s">
        <v>634</v>
      </c>
      <c r="B595" s="43">
        <v>6012165</v>
      </c>
      <c r="C595" s="43">
        <v>145647</v>
      </c>
      <c r="D595" s="66">
        <v>45292</v>
      </c>
      <c r="E595" s="66">
        <v>45657</v>
      </c>
      <c r="F595" s="67">
        <v>6072</v>
      </c>
      <c r="G595" s="67">
        <v>14270</v>
      </c>
      <c r="H595" s="67">
        <v>5500.32</v>
      </c>
      <c r="I595" s="67">
        <f t="shared" si="18"/>
        <v>25842.32</v>
      </c>
      <c r="J595" s="67">
        <v>35017</v>
      </c>
      <c r="K595" s="68">
        <f t="shared" si="19"/>
        <v>0.73799354599194678</v>
      </c>
      <c r="M595" s="65"/>
      <c r="N595" s="61"/>
    </row>
    <row r="596" spans="1:14">
      <c r="A596" s="34" t="s">
        <v>635</v>
      </c>
      <c r="B596" s="41">
        <v>6006134</v>
      </c>
      <c r="C596" s="41">
        <v>145881</v>
      </c>
      <c r="D596" s="63">
        <v>45292</v>
      </c>
      <c r="E596" s="63">
        <v>45657</v>
      </c>
      <c r="F596" s="61">
        <v>10992</v>
      </c>
      <c r="G596" s="61">
        <v>59617</v>
      </c>
      <c r="H596" s="61">
        <v>311</v>
      </c>
      <c r="I596" s="61">
        <f t="shared" si="18"/>
        <v>70920</v>
      </c>
      <c r="J596" s="61">
        <v>76670</v>
      </c>
      <c r="K596" s="69">
        <f t="shared" si="19"/>
        <v>0.92500326072779449</v>
      </c>
      <c r="M596" s="65"/>
      <c r="N596" s="61"/>
    </row>
    <row r="597" spans="1:14">
      <c r="A597" s="34" t="s">
        <v>636</v>
      </c>
      <c r="B597" s="41">
        <v>6009260</v>
      </c>
      <c r="C597" s="41">
        <v>145903</v>
      </c>
      <c r="D597" s="63">
        <v>45292</v>
      </c>
      <c r="E597" s="63">
        <v>45657</v>
      </c>
      <c r="F597" s="61">
        <v>3177</v>
      </c>
      <c r="G597" s="61">
        <v>6829</v>
      </c>
      <c r="H597" s="61">
        <v>488.04</v>
      </c>
      <c r="I597" s="61">
        <f t="shared" si="18"/>
        <v>10494.04</v>
      </c>
      <c r="J597" s="61">
        <v>12984</v>
      </c>
      <c r="K597" s="69">
        <f t="shared" si="19"/>
        <v>0.8082285890326556</v>
      </c>
      <c r="M597" s="65"/>
      <c r="N597" s="61"/>
    </row>
    <row r="598" spans="1:14">
      <c r="A598" s="34" t="s">
        <v>637</v>
      </c>
      <c r="B598" s="41">
        <v>6007934</v>
      </c>
      <c r="C598" s="41">
        <v>145779</v>
      </c>
      <c r="D598" s="63">
        <v>45292</v>
      </c>
      <c r="E598" s="63">
        <v>45657</v>
      </c>
      <c r="F598" s="61">
        <v>5102</v>
      </c>
      <c r="G598" s="61">
        <v>11265</v>
      </c>
      <c r="H598" s="61">
        <v>2746.8</v>
      </c>
      <c r="I598" s="61">
        <f t="shared" si="18"/>
        <v>19113.8</v>
      </c>
      <c r="J598" s="61">
        <v>35675</v>
      </c>
      <c r="K598" s="69">
        <f t="shared" si="19"/>
        <v>0.53577575332866145</v>
      </c>
      <c r="M598" s="65"/>
      <c r="N598" s="61"/>
    </row>
    <row r="599" spans="1:14">
      <c r="A599" s="52" t="s">
        <v>638</v>
      </c>
      <c r="B599" s="53">
        <v>6007868</v>
      </c>
      <c r="C599" s="53">
        <v>145671</v>
      </c>
      <c r="D599" s="70">
        <v>45292</v>
      </c>
      <c r="E599" s="70">
        <v>45657</v>
      </c>
      <c r="F599" s="71">
        <v>8087</v>
      </c>
      <c r="G599" s="71">
        <v>25321</v>
      </c>
      <c r="H599" s="71">
        <v>2484.7199999999998</v>
      </c>
      <c r="I599" s="71">
        <f t="shared" si="18"/>
        <v>35892.720000000001</v>
      </c>
      <c r="J599" s="71">
        <v>46505</v>
      </c>
      <c r="K599" s="72">
        <f t="shared" si="19"/>
        <v>0.77180346199333405</v>
      </c>
      <c r="M599" s="65"/>
      <c r="N599" s="61"/>
    </row>
    <row r="600" spans="1:14">
      <c r="A600" s="42" t="s">
        <v>639</v>
      </c>
      <c r="B600" s="43">
        <v>6014856</v>
      </c>
      <c r="C600" s="43">
        <v>145970</v>
      </c>
      <c r="D600" s="66">
        <v>45292</v>
      </c>
      <c r="E600" s="66">
        <v>45657</v>
      </c>
      <c r="F600" s="67">
        <v>9057</v>
      </c>
      <c r="G600" s="67">
        <v>48002</v>
      </c>
      <c r="H600" s="67">
        <v>3530.52</v>
      </c>
      <c r="I600" s="67">
        <f t="shared" si="18"/>
        <v>60589.52</v>
      </c>
      <c r="J600" s="67">
        <v>70018</v>
      </c>
      <c r="K600" s="68">
        <f t="shared" si="19"/>
        <v>0.86534205490016847</v>
      </c>
      <c r="M600" s="65"/>
      <c r="N600" s="61"/>
    </row>
    <row r="601" spans="1:14">
      <c r="A601" s="34" t="s">
        <v>640</v>
      </c>
      <c r="B601" s="41">
        <v>6012991</v>
      </c>
      <c r="C601" s="41">
        <v>145721</v>
      </c>
      <c r="D601" s="63">
        <v>45292</v>
      </c>
      <c r="E601" s="63">
        <v>45657</v>
      </c>
      <c r="F601" s="61">
        <v>5208</v>
      </c>
      <c r="G601" s="61">
        <v>5533</v>
      </c>
      <c r="H601" s="61">
        <v>2023.56</v>
      </c>
      <c r="I601" s="61">
        <f t="shared" si="18"/>
        <v>12764.56</v>
      </c>
      <c r="J601" s="61">
        <v>30976</v>
      </c>
      <c r="K601" s="69">
        <f t="shared" si="19"/>
        <v>0.41207902892561982</v>
      </c>
      <c r="M601" s="65"/>
      <c r="N601" s="61"/>
    </row>
    <row r="602" spans="1:14">
      <c r="A602" s="34" t="s">
        <v>641</v>
      </c>
      <c r="B602" s="41">
        <v>6011332</v>
      </c>
      <c r="C602" s="41">
        <v>145602</v>
      </c>
      <c r="D602" s="63">
        <v>45292</v>
      </c>
      <c r="E602" s="63">
        <v>45657</v>
      </c>
      <c r="F602" s="61">
        <v>1805</v>
      </c>
      <c r="G602" s="61">
        <v>4444</v>
      </c>
      <c r="H602" s="61">
        <v>848</v>
      </c>
      <c r="I602" s="61">
        <f t="shared" si="18"/>
        <v>7097</v>
      </c>
      <c r="J602" s="61">
        <v>33537</v>
      </c>
      <c r="K602" s="69">
        <f t="shared" si="19"/>
        <v>0.21161702000775262</v>
      </c>
      <c r="M602" s="65"/>
      <c r="N602" s="61"/>
    </row>
    <row r="603" spans="1:14">
      <c r="A603" s="34" t="s">
        <v>642</v>
      </c>
      <c r="B603" s="41">
        <v>6009674</v>
      </c>
      <c r="C603" s="41">
        <v>146019</v>
      </c>
      <c r="D603" s="63">
        <v>45292</v>
      </c>
      <c r="E603" s="63">
        <v>45657</v>
      </c>
      <c r="F603" s="61">
        <v>3945</v>
      </c>
      <c r="G603" s="61">
        <v>11228</v>
      </c>
      <c r="H603" s="61">
        <v>648.48</v>
      </c>
      <c r="I603" s="61">
        <f t="shared" si="18"/>
        <v>15821.48</v>
      </c>
      <c r="J603" s="61">
        <v>32893</v>
      </c>
      <c r="K603" s="69">
        <f t="shared" si="19"/>
        <v>0.48099838871492412</v>
      </c>
      <c r="M603" s="65"/>
      <c r="N603" s="61"/>
    </row>
    <row r="604" spans="1:14">
      <c r="A604" s="52" t="s">
        <v>643</v>
      </c>
      <c r="B604" s="53">
        <v>6009682</v>
      </c>
      <c r="C604" s="53">
        <v>146100</v>
      </c>
      <c r="D604" s="70">
        <v>45292</v>
      </c>
      <c r="E604" s="70">
        <v>45657</v>
      </c>
      <c r="F604" s="71">
        <v>1046</v>
      </c>
      <c r="G604" s="71">
        <v>180</v>
      </c>
      <c r="H604" s="71">
        <v>1768.2</v>
      </c>
      <c r="I604" s="71">
        <f t="shared" si="18"/>
        <v>2994.2</v>
      </c>
      <c r="J604" s="71">
        <v>9312</v>
      </c>
      <c r="K604" s="72">
        <f t="shared" si="19"/>
        <v>0.32154209621993124</v>
      </c>
      <c r="M604" s="65"/>
      <c r="N604" s="61"/>
    </row>
    <row r="605" spans="1:14">
      <c r="A605" s="42" t="s">
        <v>644</v>
      </c>
      <c r="B605" s="43">
        <v>6004725</v>
      </c>
      <c r="C605" s="43">
        <v>145336</v>
      </c>
      <c r="D605" s="66">
        <v>45292</v>
      </c>
      <c r="E605" s="66">
        <v>45657</v>
      </c>
      <c r="F605" s="67">
        <v>13134</v>
      </c>
      <c r="G605" s="67">
        <v>15045</v>
      </c>
      <c r="H605" s="67">
        <v>10251</v>
      </c>
      <c r="I605" s="67">
        <f t="shared" si="18"/>
        <v>38430</v>
      </c>
      <c r="J605" s="67">
        <v>72555</v>
      </c>
      <c r="K605" s="68">
        <f t="shared" si="19"/>
        <v>0.52966714905933432</v>
      </c>
      <c r="M605" s="65"/>
      <c r="N605" s="61"/>
    </row>
    <row r="606" spans="1:14">
      <c r="A606" s="34" t="s">
        <v>645</v>
      </c>
      <c r="B606" s="41">
        <v>6005516</v>
      </c>
      <c r="C606" s="41">
        <v>145875</v>
      </c>
      <c r="D606" s="63">
        <v>45292</v>
      </c>
      <c r="E606" s="63">
        <v>45657</v>
      </c>
      <c r="F606" s="61">
        <v>5320</v>
      </c>
      <c r="G606" s="61">
        <v>14075</v>
      </c>
      <c r="H606" s="61">
        <v>1871</v>
      </c>
      <c r="I606" s="61">
        <f t="shared" si="18"/>
        <v>21266</v>
      </c>
      <c r="J606" s="61">
        <v>27273</v>
      </c>
      <c r="K606" s="69">
        <f t="shared" si="19"/>
        <v>0.77974553587797457</v>
      </c>
      <c r="M606" s="65"/>
      <c r="N606" s="61"/>
    </row>
    <row r="607" spans="1:14">
      <c r="A607" s="34" t="s">
        <v>646</v>
      </c>
      <c r="B607" s="41">
        <v>6014377</v>
      </c>
      <c r="C607" s="41">
        <v>146028</v>
      </c>
      <c r="D607" s="63">
        <v>45292</v>
      </c>
      <c r="E607" s="63">
        <v>45657</v>
      </c>
      <c r="F607" s="61">
        <v>9050</v>
      </c>
      <c r="G607" s="61">
        <v>8009</v>
      </c>
      <c r="H607" s="61">
        <v>3153</v>
      </c>
      <c r="I607" s="61">
        <f t="shared" si="18"/>
        <v>20212</v>
      </c>
      <c r="J607" s="61">
        <v>30206</v>
      </c>
      <c r="K607" s="69">
        <f t="shared" si="19"/>
        <v>0.66913858173872742</v>
      </c>
      <c r="M607" s="65"/>
      <c r="N607" s="61"/>
    </row>
    <row r="608" spans="1:14">
      <c r="A608" s="34" t="s">
        <v>647</v>
      </c>
      <c r="B608" s="41">
        <v>6014963</v>
      </c>
      <c r="C608" s="41">
        <v>145923</v>
      </c>
      <c r="D608" s="63">
        <v>45292</v>
      </c>
      <c r="E608" s="63">
        <v>45657</v>
      </c>
      <c r="F608" s="61">
        <v>7320</v>
      </c>
      <c r="G608" s="61">
        <v>17578</v>
      </c>
      <c r="H608" s="61">
        <v>13780</v>
      </c>
      <c r="I608" s="61">
        <f t="shared" si="18"/>
        <v>38678</v>
      </c>
      <c r="J608" s="61">
        <v>52516</v>
      </c>
      <c r="K608" s="69">
        <f t="shared" si="19"/>
        <v>0.73649935257826182</v>
      </c>
      <c r="M608" s="65"/>
      <c r="N608" s="61"/>
    </row>
    <row r="609" spans="1:14">
      <c r="A609" s="52" t="s">
        <v>648</v>
      </c>
      <c r="B609" s="53">
        <v>6008825</v>
      </c>
      <c r="C609" s="53">
        <v>145632</v>
      </c>
      <c r="D609" s="70">
        <v>45292</v>
      </c>
      <c r="E609" s="70">
        <v>45657</v>
      </c>
      <c r="F609" s="71">
        <v>11445</v>
      </c>
      <c r="G609" s="71">
        <v>33334</v>
      </c>
      <c r="H609" s="71">
        <v>7563.36</v>
      </c>
      <c r="I609" s="71">
        <f t="shared" si="18"/>
        <v>52342.36</v>
      </c>
      <c r="J609" s="71">
        <v>67498</v>
      </c>
      <c r="K609" s="72">
        <f t="shared" si="19"/>
        <v>0.77546534712139625</v>
      </c>
      <c r="M609" s="65"/>
      <c r="N609" s="61"/>
    </row>
    <row r="610" spans="1:14">
      <c r="A610" s="42" t="s">
        <v>649</v>
      </c>
      <c r="B610" s="43">
        <v>6008262</v>
      </c>
      <c r="C610" s="43">
        <v>145806</v>
      </c>
      <c r="D610" s="66">
        <v>45292</v>
      </c>
      <c r="E610" s="66">
        <v>45657</v>
      </c>
      <c r="F610" s="67">
        <v>6434</v>
      </c>
      <c r="G610" s="67">
        <v>32914</v>
      </c>
      <c r="H610" s="67">
        <v>1578</v>
      </c>
      <c r="I610" s="67">
        <f t="shared" si="18"/>
        <v>40926</v>
      </c>
      <c r="J610" s="67">
        <v>45549</v>
      </c>
      <c r="K610" s="68">
        <f t="shared" si="19"/>
        <v>0.89850490680366202</v>
      </c>
      <c r="M610" s="65"/>
      <c r="N610" s="61"/>
    </row>
    <row r="611" spans="1:14">
      <c r="A611" s="34" t="s">
        <v>650</v>
      </c>
      <c r="B611" s="41">
        <v>6009740</v>
      </c>
      <c r="C611" s="41">
        <v>145000</v>
      </c>
      <c r="D611" s="63">
        <v>45292</v>
      </c>
      <c r="E611" s="63">
        <v>45657</v>
      </c>
      <c r="F611" s="61">
        <v>4765</v>
      </c>
      <c r="G611" s="61">
        <v>7288</v>
      </c>
      <c r="H611" s="61">
        <v>5732.16</v>
      </c>
      <c r="I611" s="61">
        <f t="shared" si="18"/>
        <v>17785.16</v>
      </c>
      <c r="J611" s="61">
        <v>25789</v>
      </c>
      <c r="K611" s="69">
        <f t="shared" si="19"/>
        <v>0.68964131994261113</v>
      </c>
      <c r="M611" s="65"/>
      <c r="N611" s="61"/>
    </row>
    <row r="612" spans="1:14">
      <c r="A612" s="34" t="s">
        <v>651</v>
      </c>
      <c r="B612" s="41">
        <v>6002430</v>
      </c>
      <c r="C612" s="41">
        <v>145659</v>
      </c>
      <c r="D612" s="63">
        <v>45292</v>
      </c>
      <c r="E612" s="63">
        <v>45657</v>
      </c>
      <c r="F612" s="61">
        <v>9350</v>
      </c>
      <c r="G612" s="61">
        <v>28420</v>
      </c>
      <c r="H612" s="61">
        <v>3881</v>
      </c>
      <c r="I612" s="61">
        <f t="shared" si="18"/>
        <v>41651</v>
      </c>
      <c r="J612" s="61">
        <v>49542</v>
      </c>
      <c r="K612" s="69">
        <f t="shared" si="19"/>
        <v>0.84072100440030684</v>
      </c>
      <c r="M612" s="65"/>
      <c r="N612" s="61"/>
    </row>
    <row r="613" spans="1:14">
      <c r="A613" s="34" t="s">
        <v>652</v>
      </c>
      <c r="B613" s="41">
        <v>6009757</v>
      </c>
      <c r="C613" s="41">
        <v>145939</v>
      </c>
      <c r="D613" s="63">
        <v>45292</v>
      </c>
      <c r="E613" s="63">
        <v>45657</v>
      </c>
      <c r="F613" s="61">
        <v>7141</v>
      </c>
      <c r="G613" s="61">
        <v>29136</v>
      </c>
      <c r="H613" s="61">
        <v>666.12</v>
      </c>
      <c r="I613" s="61">
        <f t="shared" si="18"/>
        <v>36943.120000000003</v>
      </c>
      <c r="J613" s="61">
        <v>40615</v>
      </c>
      <c r="K613" s="69">
        <f t="shared" si="19"/>
        <v>0.90959300750954086</v>
      </c>
      <c r="M613" s="65"/>
      <c r="N613" s="61"/>
    </row>
    <row r="614" spans="1:14">
      <c r="A614" s="52" t="s">
        <v>653</v>
      </c>
      <c r="B614" s="53">
        <v>6009765</v>
      </c>
      <c r="C614" s="53">
        <v>145389</v>
      </c>
      <c r="D614" s="70">
        <v>45292</v>
      </c>
      <c r="E614" s="70">
        <v>45657</v>
      </c>
      <c r="F614" s="71">
        <v>3072</v>
      </c>
      <c r="G614" s="71">
        <v>9608</v>
      </c>
      <c r="H614" s="71">
        <v>1656.48</v>
      </c>
      <c r="I614" s="71">
        <f t="shared" si="18"/>
        <v>14336.48</v>
      </c>
      <c r="J614" s="71">
        <v>18205</v>
      </c>
      <c r="K614" s="72">
        <f t="shared" si="19"/>
        <v>0.78750233452348251</v>
      </c>
      <c r="M614" s="65"/>
      <c r="N614" s="61"/>
    </row>
    <row r="615" spans="1:14">
      <c r="A615" s="42" t="s">
        <v>654</v>
      </c>
      <c r="B615" s="43">
        <v>6009435</v>
      </c>
      <c r="C615" s="43">
        <v>145887</v>
      </c>
      <c r="D615" s="66">
        <v>45292</v>
      </c>
      <c r="E615" s="66">
        <v>45657</v>
      </c>
      <c r="F615" s="67">
        <v>6337</v>
      </c>
      <c r="G615" s="67">
        <v>16449</v>
      </c>
      <c r="H615" s="67">
        <v>4167</v>
      </c>
      <c r="I615" s="67">
        <f t="shared" si="18"/>
        <v>26953</v>
      </c>
      <c r="J615" s="67">
        <v>51809</v>
      </c>
      <c r="K615" s="68">
        <f t="shared" si="19"/>
        <v>0.52023779652183988</v>
      </c>
      <c r="M615" s="65"/>
      <c r="N615" s="61"/>
    </row>
    <row r="616" spans="1:14">
      <c r="A616" s="34" t="s">
        <v>655</v>
      </c>
      <c r="B616" s="41">
        <v>6006365</v>
      </c>
      <c r="C616" s="41">
        <v>146147</v>
      </c>
      <c r="D616" s="63">
        <v>45292</v>
      </c>
      <c r="E616" s="63">
        <v>45657</v>
      </c>
      <c r="F616" s="61">
        <v>1986</v>
      </c>
      <c r="G616" s="61">
        <v>4486</v>
      </c>
      <c r="H616" s="61">
        <v>674</v>
      </c>
      <c r="I616" s="61">
        <f t="shared" si="18"/>
        <v>7146</v>
      </c>
      <c r="J616" s="61">
        <v>9596</v>
      </c>
      <c r="K616" s="69">
        <f t="shared" si="19"/>
        <v>0.74468528553563984</v>
      </c>
      <c r="M616" s="65"/>
      <c r="N616" s="61"/>
    </row>
    <row r="617" spans="1:14">
      <c r="A617" s="34" t="s">
        <v>656</v>
      </c>
      <c r="B617" s="41">
        <v>6009856</v>
      </c>
      <c r="C617" s="41">
        <v>145429</v>
      </c>
      <c r="D617" s="63">
        <v>45292</v>
      </c>
      <c r="E617" s="63">
        <v>45657</v>
      </c>
      <c r="F617" s="61">
        <v>8385</v>
      </c>
      <c r="G617" s="61">
        <v>46995</v>
      </c>
      <c r="H617" s="61">
        <v>3555.72</v>
      </c>
      <c r="I617" s="61">
        <f t="shared" si="18"/>
        <v>58935.72</v>
      </c>
      <c r="J617" s="61">
        <v>64698</v>
      </c>
      <c r="K617" s="69">
        <f t="shared" si="19"/>
        <v>0.91093573217100998</v>
      </c>
      <c r="M617" s="65"/>
      <c r="N617" s="61"/>
    </row>
    <row r="618" spans="1:14">
      <c r="A618" s="34" t="s">
        <v>657</v>
      </c>
      <c r="B618" s="41">
        <v>6006100</v>
      </c>
      <c r="C618" s="41">
        <v>145591</v>
      </c>
      <c r="D618" s="63">
        <v>45292</v>
      </c>
      <c r="E618" s="63">
        <v>45657</v>
      </c>
      <c r="F618" s="61">
        <v>4366</v>
      </c>
      <c r="G618" s="61">
        <v>4436</v>
      </c>
      <c r="H618" s="61">
        <v>3560.76</v>
      </c>
      <c r="I618" s="61">
        <f t="shared" si="18"/>
        <v>12362.76</v>
      </c>
      <c r="J618" s="61">
        <v>28716</v>
      </c>
      <c r="K618" s="69">
        <f t="shared" si="19"/>
        <v>0.43051817801922276</v>
      </c>
      <c r="M618" s="65"/>
      <c r="N618" s="61"/>
    </row>
    <row r="619" spans="1:14">
      <c r="A619" s="52" t="s">
        <v>658</v>
      </c>
      <c r="B619" s="53">
        <v>6009864</v>
      </c>
      <c r="C619" s="53">
        <v>146047</v>
      </c>
      <c r="D619" s="70">
        <v>45292</v>
      </c>
      <c r="E619" s="70">
        <v>45657</v>
      </c>
      <c r="F619" s="71">
        <v>1107</v>
      </c>
      <c r="G619" s="71">
        <v>4973</v>
      </c>
      <c r="H619" s="71">
        <v>0</v>
      </c>
      <c r="I619" s="71">
        <f t="shared" si="18"/>
        <v>6080</v>
      </c>
      <c r="J619" s="71">
        <v>18795</v>
      </c>
      <c r="K619" s="72">
        <f t="shared" si="19"/>
        <v>0.32349028997073692</v>
      </c>
      <c r="M619" s="65"/>
      <c r="N619" s="61"/>
    </row>
    <row r="620" spans="1:14">
      <c r="A620" s="42" t="s">
        <v>659</v>
      </c>
      <c r="B620" s="43">
        <v>6009872</v>
      </c>
      <c r="C620" s="43" t="s">
        <v>660</v>
      </c>
      <c r="D620" s="66">
        <v>45292</v>
      </c>
      <c r="E620" s="66">
        <v>45657</v>
      </c>
      <c r="F620" s="67">
        <v>1980</v>
      </c>
      <c r="G620" s="67">
        <v>20590</v>
      </c>
      <c r="H620" s="67">
        <v>7452</v>
      </c>
      <c r="I620" s="67">
        <f t="shared" si="18"/>
        <v>30022</v>
      </c>
      <c r="J620" s="67">
        <v>32160</v>
      </c>
      <c r="K620" s="68">
        <f t="shared" si="19"/>
        <v>0.93351990049751243</v>
      </c>
      <c r="M620" s="65"/>
      <c r="N620" s="61"/>
    </row>
    <row r="621" spans="1:14">
      <c r="A621" s="34" t="s">
        <v>661</v>
      </c>
      <c r="B621" s="41">
        <v>6013478</v>
      </c>
      <c r="C621" s="41">
        <v>145743</v>
      </c>
      <c r="D621" s="63">
        <v>45292</v>
      </c>
      <c r="E621" s="63">
        <v>45657</v>
      </c>
      <c r="F621" s="61">
        <v>0</v>
      </c>
      <c r="G621" s="61">
        <v>0</v>
      </c>
      <c r="H621" s="61">
        <v>0</v>
      </c>
      <c r="I621" s="61">
        <f t="shared" si="18"/>
        <v>0</v>
      </c>
      <c r="J621" s="61">
        <v>4731</v>
      </c>
      <c r="K621" s="69">
        <f t="shared" si="19"/>
        <v>0</v>
      </c>
      <c r="M621" s="65"/>
      <c r="N621" s="61"/>
    </row>
    <row r="622" spans="1:14">
      <c r="A622" s="34" t="s">
        <v>662</v>
      </c>
      <c r="B622" s="41">
        <v>6001002</v>
      </c>
      <c r="C622" s="41">
        <v>145333</v>
      </c>
      <c r="D622" s="63">
        <v>45292</v>
      </c>
      <c r="E622" s="63">
        <v>45657</v>
      </c>
      <c r="F622" s="61">
        <v>10845</v>
      </c>
      <c r="G622" s="61">
        <v>38124</v>
      </c>
      <c r="H622" s="61">
        <v>9973</v>
      </c>
      <c r="I622" s="61">
        <f t="shared" si="18"/>
        <v>58942</v>
      </c>
      <c r="J622" s="61">
        <v>68423</v>
      </c>
      <c r="K622" s="69">
        <f t="shared" si="19"/>
        <v>0.86143548222089061</v>
      </c>
      <c r="M622" s="65"/>
      <c r="N622" s="61"/>
    </row>
    <row r="623" spans="1:14">
      <c r="A623" s="34" t="s">
        <v>663</v>
      </c>
      <c r="B623" s="41">
        <v>6012173</v>
      </c>
      <c r="C623" s="41">
        <v>145660</v>
      </c>
      <c r="D623" s="63">
        <v>45292</v>
      </c>
      <c r="E623" s="63">
        <v>45657</v>
      </c>
      <c r="F623" s="61">
        <v>5409</v>
      </c>
      <c r="G623" s="61">
        <v>26428</v>
      </c>
      <c r="H623" s="61">
        <v>1935.36</v>
      </c>
      <c r="I623" s="61">
        <f t="shared" si="18"/>
        <v>33772.36</v>
      </c>
      <c r="J623" s="61">
        <v>38371</v>
      </c>
      <c r="K623" s="69">
        <f t="shared" si="19"/>
        <v>0.88015324072867529</v>
      </c>
      <c r="M623" s="65"/>
      <c r="N623" s="61"/>
    </row>
    <row r="624" spans="1:14">
      <c r="A624" s="52" t="s">
        <v>664</v>
      </c>
      <c r="B624" s="53">
        <v>6007603</v>
      </c>
      <c r="C624" s="53">
        <v>145026</v>
      </c>
      <c r="D624" s="70">
        <v>45292</v>
      </c>
      <c r="E624" s="70">
        <v>45657</v>
      </c>
      <c r="F624" s="71">
        <v>0</v>
      </c>
      <c r="G624" s="71">
        <v>163</v>
      </c>
      <c r="H624" s="71">
        <v>0</v>
      </c>
      <c r="I624" s="71">
        <f t="shared" si="18"/>
        <v>163</v>
      </c>
      <c r="J624" s="71">
        <v>46272</v>
      </c>
      <c r="K624" s="72">
        <f t="shared" si="19"/>
        <v>3.5226486860304288E-3</v>
      </c>
      <c r="M624" s="65"/>
      <c r="N624" s="61"/>
    </row>
    <row r="625" spans="1:14">
      <c r="A625" s="42" t="s">
        <v>665</v>
      </c>
      <c r="B625" s="43">
        <v>6000335</v>
      </c>
      <c r="C625" s="43">
        <v>145338</v>
      </c>
      <c r="D625" s="66">
        <v>45292</v>
      </c>
      <c r="E625" s="66">
        <v>45657</v>
      </c>
      <c r="F625" s="67">
        <v>6019</v>
      </c>
      <c r="G625" s="67">
        <v>12365</v>
      </c>
      <c r="H625" s="67">
        <v>5173</v>
      </c>
      <c r="I625" s="67">
        <f t="shared" si="18"/>
        <v>23557</v>
      </c>
      <c r="J625" s="67">
        <v>29656</v>
      </c>
      <c r="K625" s="68">
        <f t="shared" si="19"/>
        <v>0.79434178581062853</v>
      </c>
      <c r="M625" s="65"/>
      <c r="N625" s="61"/>
    </row>
    <row r="626" spans="1:14">
      <c r="A626" s="34" t="s">
        <v>666</v>
      </c>
      <c r="B626" s="41">
        <v>6000194</v>
      </c>
      <c r="C626" s="41">
        <v>145664</v>
      </c>
      <c r="D626" s="63">
        <v>45292</v>
      </c>
      <c r="E626" s="63">
        <v>45657</v>
      </c>
      <c r="F626" s="61">
        <v>2672</v>
      </c>
      <c r="G626" s="61">
        <v>9902</v>
      </c>
      <c r="H626" s="61">
        <v>1005.48</v>
      </c>
      <c r="I626" s="61">
        <f t="shared" si="18"/>
        <v>13579.48</v>
      </c>
      <c r="J626" s="61">
        <v>15516</v>
      </c>
      <c r="K626" s="69">
        <f t="shared" si="19"/>
        <v>0.87519205980922921</v>
      </c>
      <c r="M626" s="65"/>
      <c r="N626" s="61"/>
    </row>
    <row r="627" spans="1:14">
      <c r="A627" s="34" t="s">
        <v>667</v>
      </c>
      <c r="B627" s="41">
        <v>6009955</v>
      </c>
      <c r="C627" s="41">
        <v>146149</v>
      </c>
      <c r="D627" s="63">
        <v>45292</v>
      </c>
      <c r="E627" s="63">
        <v>45657</v>
      </c>
      <c r="F627" s="61">
        <v>3202</v>
      </c>
      <c r="G627" s="61">
        <v>26399</v>
      </c>
      <c r="H627" s="61">
        <v>4332</v>
      </c>
      <c r="I627" s="61">
        <f t="shared" si="18"/>
        <v>33933</v>
      </c>
      <c r="J627" s="61">
        <v>38479</v>
      </c>
      <c r="K627" s="69">
        <f t="shared" si="19"/>
        <v>0.88185763663296868</v>
      </c>
      <c r="M627" s="65"/>
      <c r="N627" s="61"/>
    </row>
    <row r="628" spans="1:14">
      <c r="A628" s="34" t="s">
        <v>668</v>
      </c>
      <c r="B628" s="41">
        <v>6009963</v>
      </c>
      <c r="C628" s="41">
        <v>145715</v>
      </c>
      <c r="D628" s="63">
        <v>45292</v>
      </c>
      <c r="E628" s="63">
        <v>45657</v>
      </c>
      <c r="F628" s="61">
        <v>2921</v>
      </c>
      <c r="G628" s="61">
        <v>25050</v>
      </c>
      <c r="H628" s="61">
        <v>7169</v>
      </c>
      <c r="I628" s="61">
        <f t="shared" si="18"/>
        <v>35140</v>
      </c>
      <c r="J628" s="61">
        <v>40122</v>
      </c>
      <c r="K628" s="69">
        <f t="shared" si="19"/>
        <v>0.87582872239669007</v>
      </c>
      <c r="M628" s="65"/>
      <c r="N628" s="61"/>
    </row>
    <row r="629" spans="1:14">
      <c r="A629" s="60" t="s">
        <v>669</v>
      </c>
      <c r="B629" s="41">
        <v>6010003</v>
      </c>
      <c r="C629" s="41">
        <v>145706</v>
      </c>
      <c r="D629" s="63">
        <v>45292</v>
      </c>
      <c r="E629" s="63">
        <v>45657</v>
      </c>
      <c r="F629" s="61">
        <v>2784</v>
      </c>
      <c r="G629" s="61">
        <v>1704</v>
      </c>
      <c r="H629" s="61">
        <v>1574</v>
      </c>
      <c r="I629" s="61">
        <f>SUM(F629:H629)</f>
        <v>6062</v>
      </c>
      <c r="J629" s="61">
        <v>50178</v>
      </c>
      <c r="K629" s="69">
        <f>I629/J629</f>
        <v>0.12080991669656024</v>
      </c>
      <c r="M629" s="65"/>
      <c r="N629" s="61"/>
    </row>
    <row r="630" spans="1:14">
      <c r="A630" s="52" t="s">
        <v>670</v>
      </c>
      <c r="B630" s="53">
        <v>6006597</v>
      </c>
      <c r="C630" s="53">
        <v>145519</v>
      </c>
      <c r="D630" s="70">
        <v>45292</v>
      </c>
      <c r="E630" s="70">
        <v>45657</v>
      </c>
      <c r="F630" s="71">
        <v>3782</v>
      </c>
      <c r="G630" s="71">
        <v>19766</v>
      </c>
      <c r="H630" s="71">
        <v>110</v>
      </c>
      <c r="I630" s="71">
        <f t="shared" si="18"/>
        <v>23658</v>
      </c>
      <c r="J630" s="71">
        <v>37965</v>
      </c>
      <c r="K630" s="72">
        <f t="shared" si="19"/>
        <v>0.62315290399051759</v>
      </c>
      <c r="M630" s="65"/>
      <c r="N630" s="61"/>
    </row>
    <row r="631" spans="1:14">
      <c r="A631" s="42" t="s">
        <v>671</v>
      </c>
      <c r="B631" s="43">
        <v>6004881</v>
      </c>
      <c r="C631" s="43">
        <v>145517</v>
      </c>
      <c r="D631" s="66">
        <v>45292</v>
      </c>
      <c r="E631" s="66">
        <v>45657</v>
      </c>
      <c r="F631" s="67">
        <v>1789</v>
      </c>
      <c r="G631" s="67">
        <v>5979</v>
      </c>
      <c r="H631" s="67">
        <v>101.64</v>
      </c>
      <c r="I631" s="67">
        <f t="shared" si="18"/>
        <v>7869.64</v>
      </c>
      <c r="J631" s="67">
        <v>11875</v>
      </c>
      <c r="K631" s="68">
        <f t="shared" si="19"/>
        <v>0.66270652631578952</v>
      </c>
      <c r="M631" s="65"/>
      <c r="N631" s="61"/>
    </row>
    <row r="632" spans="1:14">
      <c r="A632" s="34" t="s">
        <v>672</v>
      </c>
      <c r="B632" s="41">
        <v>6008379</v>
      </c>
      <c r="C632" s="41">
        <v>145712</v>
      </c>
      <c r="D632" s="63">
        <v>45292</v>
      </c>
      <c r="E632" s="63">
        <v>45657</v>
      </c>
      <c r="F632" s="61">
        <v>4094</v>
      </c>
      <c r="G632" s="61">
        <v>14741</v>
      </c>
      <c r="H632" s="61">
        <v>1936</v>
      </c>
      <c r="I632" s="61">
        <f t="shared" si="18"/>
        <v>20771</v>
      </c>
      <c r="J632" s="61">
        <v>32175</v>
      </c>
      <c r="K632" s="69">
        <f t="shared" si="19"/>
        <v>0.64556332556332552</v>
      </c>
      <c r="M632" s="65"/>
      <c r="N632" s="61"/>
    </row>
    <row r="633" spans="1:14">
      <c r="A633" s="34" t="s">
        <v>673</v>
      </c>
      <c r="B633" s="41">
        <v>6003842</v>
      </c>
      <c r="C633" s="41">
        <v>146040</v>
      </c>
      <c r="D633" s="63">
        <v>45292</v>
      </c>
      <c r="E633" s="63">
        <v>45657</v>
      </c>
      <c r="F633" s="61">
        <v>1990</v>
      </c>
      <c r="G633" s="61">
        <v>6068</v>
      </c>
      <c r="H633" s="61">
        <v>1272.5999999999999</v>
      </c>
      <c r="I633" s="61">
        <f t="shared" si="18"/>
        <v>9330.6</v>
      </c>
      <c r="J633" s="61">
        <v>15027</v>
      </c>
      <c r="K633" s="69">
        <f t="shared" si="19"/>
        <v>0.62092233978838096</v>
      </c>
      <c r="M633" s="65"/>
      <c r="N633" s="61"/>
    </row>
    <row r="634" spans="1:14">
      <c r="A634" s="34" t="s">
        <v>674</v>
      </c>
      <c r="B634" s="41">
        <v>6010037</v>
      </c>
      <c r="C634" s="41">
        <v>146101</v>
      </c>
      <c r="D634" s="63">
        <v>45292</v>
      </c>
      <c r="E634" s="63">
        <v>45657</v>
      </c>
      <c r="F634" s="61">
        <v>461</v>
      </c>
      <c r="G634" s="61">
        <v>610</v>
      </c>
      <c r="H634" s="61">
        <v>890.4</v>
      </c>
      <c r="I634" s="61">
        <f t="shared" si="18"/>
        <v>1961.4</v>
      </c>
      <c r="J634" s="61">
        <v>23858</v>
      </c>
      <c r="K634" s="69">
        <f t="shared" si="19"/>
        <v>8.2211417553860341E-2</v>
      </c>
      <c r="M634" s="65"/>
      <c r="N634" s="61"/>
    </row>
    <row r="635" spans="1:14">
      <c r="A635" s="52" t="s">
        <v>675</v>
      </c>
      <c r="B635" s="53">
        <v>6005904</v>
      </c>
      <c r="C635" s="53">
        <v>145967</v>
      </c>
      <c r="D635" s="70">
        <v>45292</v>
      </c>
      <c r="E635" s="70">
        <v>45657</v>
      </c>
      <c r="F635" s="71">
        <v>8218</v>
      </c>
      <c r="G635" s="71">
        <v>36320</v>
      </c>
      <c r="H635" s="71">
        <v>3493.56</v>
      </c>
      <c r="I635" s="71">
        <f t="shared" si="18"/>
        <v>48031.56</v>
      </c>
      <c r="J635" s="71">
        <v>58299</v>
      </c>
      <c r="K635" s="72">
        <f t="shared" si="19"/>
        <v>0.82388308547316413</v>
      </c>
      <c r="M635" s="65"/>
      <c r="N635" s="61"/>
    </row>
    <row r="636" spans="1:14">
      <c r="A636" s="42" t="s">
        <v>676</v>
      </c>
      <c r="B636" s="43">
        <v>6005334</v>
      </c>
      <c r="C636" s="43">
        <v>146168</v>
      </c>
      <c r="D636" s="66">
        <v>45292</v>
      </c>
      <c r="E636" s="66">
        <v>45657</v>
      </c>
      <c r="F636" s="67">
        <v>2728</v>
      </c>
      <c r="G636" s="67">
        <v>25122</v>
      </c>
      <c r="H636" s="67">
        <v>12012.84</v>
      </c>
      <c r="I636" s="67">
        <f t="shared" si="18"/>
        <v>39862.839999999997</v>
      </c>
      <c r="J636" s="67">
        <v>45705</v>
      </c>
      <c r="K636" s="68">
        <f t="shared" si="19"/>
        <v>0.87217678590963776</v>
      </c>
      <c r="M636" s="65"/>
      <c r="N636" s="61"/>
    </row>
    <row r="637" spans="1:14">
      <c r="A637" s="34" t="s">
        <v>677</v>
      </c>
      <c r="B637" s="41">
        <v>6010094</v>
      </c>
      <c r="C637" s="41">
        <v>145556</v>
      </c>
      <c r="D637" s="63">
        <v>45292</v>
      </c>
      <c r="E637" s="63">
        <v>45657</v>
      </c>
      <c r="F637" s="61">
        <v>5148</v>
      </c>
      <c r="G637" s="61">
        <v>19836</v>
      </c>
      <c r="H637" s="61">
        <v>391</v>
      </c>
      <c r="I637" s="61">
        <f t="shared" si="18"/>
        <v>25375</v>
      </c>
      <c r="J637" s="61">
        <v>28961</v>
      </c>
      <c r="K637" s="69">
        <f t="shared" si="19"/>
        <v>0.87617830876005665</v>
      </c>
      <c r="M637" s="65"/>
      <c r="N637" s="61"/>
    </row>
    <row r="638" spans="1:14">
      <c r="A638" s="34" t="s">
        <v>678</v>
      </c>
      <c r="B638" s="41">
        <v>6010102</v>
      </c>
      <c r="C638" s="41" t="s">
        <v>679</v>
      </c>
      <c r="D638" s="63">
        <v>45292</v>
      </c>
      <c r="E638" s="63">
        <v>45657</v>
      </c>
      <c r="F638" s="61">
        <v>1582</v>
      </c>
      <c r="G638" s="61">
        <v>25224</v>
      </c>
      <c r="H638" s="61">
        <v>840.84</v>
      </c>
      <c r="I638" s="61">
        <f t="shared" si="18"/>
        <v>27646.84</v>
      </c>
      <c r="J638" s="61">
        <v>28259</v>
      </c>
      <c r="K638" s="69">
        <f t="shared" si="19"/>
        <v>0.97833752078983682</v>
      </c>
      <c r="M638" s="65"/>
      <c r="N638" s="61"/>
    </row>
    <row r="639" spans="1:14">
      <c r="A639" s="34" t="s">
        <v>680</v>
      </c>
      <c r="B639" s="41">
        <v>6007074</v>
      </c>
      <c r="C639" s="41">
        <v>145792</v>
      </c>
      <c r="D639" s="63">
        <v>45292</v>
      </c>
      <c r="E639" s="63">
        <v>45657</v>
      </c>
      <c r="F639" s="61">
        <v>13103</v>
      </c>
      <c r="G639" s="61">
        <v>50743</v>
      </c>
      <c r="H639" s="61">
        <v>43.68</v>
      </c>
      <c r="I639" s="61">
        <f t="shared" si="18"/>
        <v>63889.68</v>
      </c>
      <c r="J639" s="61">
        <v>73806</v>
      </c>
      <c r="K639" s="69">
        <f t="shared" si="19"/>
        <v>0.8656434436224697</v>
      </c>
      <c r="M639" s="65"/>
      <c r="N639" s="61"/>
    </row>
    <row r="640" spans="1:14">
      <c r="A640" s="52" t="s">
        <v>681</v>
      </c>
      <c r="B640" s="53">
        <v>6008361</v>
      </c>
      <c r="C640" s="53">
        <v>145213</v>
      </c>
      <c r="D640" s="70">
        <v>45292</v>
      </c>
      <c r="E640" s="70">
        <v>45657</v>
      </c>
      <c r="F640" s="71">
        <v>379</v>
      </c>
      <c r="G640" s="71">
        <v>122</v>
      </c>
      <c r="H640" s="71">
        <v>19.32</v>
      </c>
      <c r="I640" s="71">
        <f t="shared" si="18"/>
        <v>520.32000000000005</v>
      </c>
      <c r="J640" s="71">
        <v>18016</v>
      </c>
      <c r="K640" s="72">
        <f t="shared" si="19"/>
        <v>2.8880994671403201E-2</v>
      </c>
      <c r="M640" s="65"/>
      <c r="N640" s="61"/>
    </row>
    <row r="641" spans="1:14">
      <c r="A641" s="42" t="s">
        <v>682</v>
      </c>
      <c r="B641" s="43">
        <v>6001838</v>
      </c>
      <c r="C641" s="43">
        <v>146151</v>
      </c>
      <c r="D641" s="66">
        <v>45292</v>
      </c>
      <c r="E641" s="66">
        <v>45657</v>
      </c>
      <c r="F641" s="67">
        <v>4990</v>
      </c>
      <c r="G641" s="67">
        <v>2966</v>
      </c>
      <c r="H641" s="67">
        <v>4337.76</v>
      </c>
      <c r="I641" s="67">
        <f t="shared" si="18"/>
        <v>12293.76</v>
      </c>
      <c r="J641" s="67">
        <v>16361</v>
      </c>
      <c r="K641" s="68">
        <f t="shared" si="19"/>
        <v>0.75140639325224623</v>
      </c>
      <c r="M641" s="65"/>
      <c r="N641" s="61"/>
    </row>
    <row r="642" spans="1:14">
      <c r="A642" s="34" t="s">
        <v>683</v>
      </c>
      <c r="B642" s="41">
        <v>6015630</v>
      </c>
      <c r="C642" s="41">
        <v>145547</v>
      </c>
      <c r="D642" s="63">
        <v>45292</v>
      </c>
      <c r="E642" s="63">
        <v>45657</v>
      </c>
      <c r="F642" s="61">
        <v>5188</v>
      </c>
      <c r="G642" s="61">
        <v>5957</v>
      </c>
      <c r="H642" s="61">
        <v>11322</v>
      </c>
      <c r="I642" s="61">
        <f t="shared" si="18"/>
        <v>22467</v>
      </c>
      <c r="J642" s="61">
        <v>39804</v>
      </c>
      <c r="K642" s="69">
        <f t="shared" si="19"/>
        <v>0.56444075972264096</v>
      </c>
      <c r="M642" s="65"/>
      <c r="N642" s="61"/>
    </row>
    <row r="643" spans="1:14">
      <c r="A643" s="34" t="s">
        <v>684</v>
      </c>
      <c r="B643" s="41">
        <v>6002612</v>
      </c>
      <c r="C643" s="41">
        <v>145050</v>
      </c>
      <c r="D643" s="63">
        <v>45292</v>
      </c>
      <c r="E643" s="63">
        <v>45657</v>
      </c>
      <c r="F643" s="61">
        <v>12957</v>
      </c>
      <c r="G643" s="61">
        <v>47246</v>
      </c>
      <c r="H643" s="61">
        <v>4244.5200000000004</v>
      </c>
      <c r="I643" s="61">
        <f t="shared" si="18"/>
        <v>64447.520000000004</v>
      </c>
      <c r="J643" s="61">
        <v>76256</v>
      </c>
      <c r="K643" s="69">
        <f t="shared" si="19"/>
        <v>0.84514687368862784</v>
      </c>
      <c r="M643" s="65"/>
      <c r="N643" s="61"/>
    </row>
    <row r="644" spans="1:14">
      <c r="A644" s="34" t="s">
        <v>685</v>
      </c>
      <c r="B644" s="41">
        <v>6002836</v>
      </c>
      <c r="C644" s="41">
        <v>146033</v>
      </c>
      <c r="D644" s="63">
        <v>45292</v>
      </c>
      <c r="E644" s="63">
        <v>45657</v>
      </c>
      <c r="F644" s="61">
        <v>2421</v>
      </c>
      <c r="G644" s="61">
        <v>7634</v>
      </c>
      <c r="H644" s="61">
        <v>3860.64</v>
      </c>
      <c r="I644" s="61">
        <f t="shared" si="18"/>
        <v>13915.64</v>
      </c>
      <c r="J644" s="61">
        <v>25217</v>
      </c>
      <c r="K644" s="69">
        <f t="shared" si="19"/>
        <v>0.55183566641551329</v>
      </c>
      <c r="M644" s="65"/>
      <c r="N644" s="61"/>
    </row>
    <row r="645" spans="1:14">
      <c r="A645" s="52" t="s">
        <v>686</v>
      </c>
      <c r="B645" s="53">
        <v>6004402</v>
      </c>
      <c r="C645" s="53">
        <v>145949</v>
      </c>
      <c r="D645" s="70">
        <v>45292</v>
      </c>
      <c r="E645" s="70">
        <v>45657</v>
      </c>
      <c r="F645" s="71">
        <v>2111</v>
      </c>
      <c r="G645" s="71">
        <v>6331</v>
      </c>
      <c r="H645" s="71">
        <v>0</v>
      </c>
      <c r="I645" s="71">
        <f t="shared" si="18"/>
        <v>8442</v>
      </c>
      <c r="J645" s="71">
        <v>23135</v>
      </c>
      <c r="K645" s="72">
        <f t="shared" si="19"/>
        <v>0.36490166414523451</v>
      </c>
      <c r="M645" s="65"/>
      <c r="N645" s="61"/>
    </row>
    <row r="646" spans="1:14">
      <c r="A646" s="42" t="s">
        <v>687</v>
      </c>
      <c r="B646" s="43">
        <v>6005060</v>
      </c>
      <c r="C646" s="43">
        <v>145697</v>
      </c>
      <c r="D646" s="66">
        <v>45292</v>
      </c>
      <c r="E646" s="66">
        <v>45657</v>
      </c>
      <c r="F646" s="67">
        <v>4096</v>
      </c>
      <c r="G646" s="67">
        <v>5626</v>
      </c>
      <c r="H646" s="67">
        <v>6363</v>
      </c>
      <c r="I646" s="67">
        <f t="shared" si="18"/>
        <v>16085</v>
      </c>
      <c r="J646" s="67">
        <v>38610</v>
      </c>
      <c r="K646" s="68">
        <f t="shared" si="19"/>
        <v>0.41660191660191659</v>
      </c>
      <c r="M646" s="65"/>
      <c r="N646" s="61"/>
    </row>
    <row r="647" spans="1:14">
      <c r="A647" s="34" t="s">
        <v>688</v>
      </c>
      <c r="B647" s="41">
        <v>6005250</v>
      </c>
      <c r="C647" s="41">
        <v>146116</v>
      </c>
      <c r="D647" s="63">
        <v>45292</v>
      </c>
      <c r="E647" s="63">
        <v>45657</v>
      </c>
      <c r="F647" s="61">
        <v>2614</v>
      </c>
      <c r="G647" s="61">
        <v>3637</v>
      </c>
      <c r="H647" s="61">
        <v>4449.4799999999996</v>
      </c>
      <c r="I647" s="61">
        <f t="shared" si="18"/>
        <v>10700.48</v>
      </c>
      <c r="J647" s="61">
        <v>21535</v>
      </c>
      <c r="K647" s="69">
        <f t="shared" si="19"/>
        <v>0.49688785697701415</v>
      </c>
      <c r="M647" s="65"/>
      <c r="N647" s="61"/>
    </row>
    <row r="648" spans="1:14">
      <c r="A648" s="34" t="s">
        <v>689</v>
      </c>
      <c r="B648" s="41">
        <v>6005946</v>
      </c>
      <c r="C648" s="41">
        <v>145494</v>
      </c>
      <c r="D648" s="63">
        <v>45292</v>
      </c>
      <c r="E648" s="63">
        <v>45657</v>
      </c>
      <c r="F648" s="61">
        <v>2938</v>
      </c>
      <c r="G648" s="61">
        <v>8848</v>
      </c>
      <c r="H648" s="61">
        <v>3415.44</v>
      </c>
      <c r="I648" s="61">
        <f t="shared" si="18"/>
        <v>15201.44</v>
      </c>
      <c r="J648" s="61">
        <v>36504</v>
      </c>
      <c r="K648" s="69">
        <f t="shared" si="19"/>
        <v>0.41643217181678721</v>
      </c>
      <c r="M648" s="65"/>
      <c r="N648" s="61"/>
    </row>
    <row r="649" spans="1:14">
      <c r="A649" s="34" t="s">
        <v>690</v>
      </c>
      <c r="B649" s="41">
        <v>6006274</v>
      </c>
      <c r="C649" s="41">
        <v>145445</v>
      </c>
      <c r="D649" s="63">
        <v>45292</v>
      </c>
      <c r="E649" s="63">
        <v>45657</v>
      </c>
      <c r="F649" s="61">
        <v>5597</v>
      </c>
      <c r="G649" s="61">
        <v>11686</v>
      </c>
      <c r="H649" s="61">
        <v>0</v>
      </c>
      <c r="I649" s="61">
        <f t="shared" si="18"/>
        <v>17283</v>
      </c>
      <c r="J649" s="61">
        <v>48212</v>
      </c>
      <c r="K649" s="69">
        <f t="shared" si="19"/>
        <v>0.35847921679249978</v>
      </c>
      <c r="M649" s="65"/>
      <c r="N649" s="61"/>
    </row>
    <row r="650" spans="1:14">
      <c r="A650" s="52" t="s">
        <v>691</v>
      </c>
      <c r="B650" s="53">
        <v>6007389</v>
      </c>
      <c r="C650" s="53">
        <v>145883</v>
      </c>
      <c r="D650" s="70">
        <v>45292</v>
      </c>
      <c r="E650" s="70">
        <v>45657</v>
      </c>
      <c r="F650" s="71">
        <v>4649</v>
      </c>
      <c r="G650" s="71">
        <v>6206</v>
      </c>
      <c r="H650" s="71">
        <v>3036.6</v>
      </c>
      <c r="I650" s="71">
        <f t="shared" si="18"/>
        <v>13891.6</v>
      </c>
      <c r="J650" s="71">
        <v>30372</v>
      </c>
      <c r="K650" s="72">
        <f t="shared" si="19"/>
        <v>0.45738179902541815</v>
      </c>
      <c r="M650" s="65"/>
      <c r="N650" s="61"/>
    </row>
    <row r="651" spans="1:14">
      <c r="A651" s="42" t="s">
        <v>692</v>
      </c>
      <c r="B651" s="43">
        <v>6007702</v>
      </c>
      <c r="C651" s="43">
        <v>145406</v>
      </c>
      <c r="D651" s="66">
        <v>45292</v>
      </c>
      <c r="E651" s="66">
        <v>45657</v>
      </c>
      <c r="F651" s="67">
        <v>930</v>
      </c>
      <c r="G651" s="67">
        <v>7216</v>
      </c>
      <c r="H651" s="67">
        <v>0</v>
      </c>
      <c r="I651" s="67">
        <f t="shared" ref="I651:I657" si="20">SUM(F651:H651)</f>
        <v>8146</v>
      </c>
      <c r="J651" s="67">
        <v>17010</v>
      </c>
      <c r="K651" s="68">
        <f t="shared" ref="K651:K657" si="21">I651/J651</f>
        <v>0.47889476778365669</v>
      </c>
      <c r="M651" s="65"/>
      <c r="N651" s="61"/>
    </row>
    <row r="652" spans="1:14">
      <c r="A652" s="34" t="s">
        <v>693</v>
      </c>
      <c r="B652" s="41">
        <v>6008007</v>
      </c>
      <c r="C652" s="41">
        <v>145771</v>
      </c>
      <c r="D652" s="63">
        <v>45292</v>
      </c>
      <c r="E652" s="63">
        <v>45657</v>
      </c>
      <c r="F652" s="61">
        <v>9607</v>
      </c>
      <c r="G652" s="61">
        <v>31830</v>
      </c>
      <c r="H652" s="61">
        <v>682.92</v>
      </c>
      <c r="I652" s="61">
        <f t="shared" si="20"/>
        <v>42119.92</v>
      </c>
      <c r="J652" s="61">
        <v>53064</v>
      </c>
      <c r="K652" s="69">
        <f t="shared" si="21"/>
        <v>0.79375697271219658</v>
      </c>
      <c r="M652" s="65"/>
      <c r="N652" s="61"/>
    </row>
    <row r="653" spans="1:14">
      <c r="A653" s="34" t="s">
        <v>694</v>
      </c>
      <c r="B653" s="41">
        <v>6008395</v>
      </c>
      <c r="C653" s="41">
        <v>146106</v>
      </c>
      <c r="D653" s="63">
        <v>45292</v>
      </c>
      <c r="E653" s="63">
        <v>45657</v>
      </c>
      <c r="F653" s="61">
        <v>1966</v>
      </c>
      <c r="G653" s="61">
        <v>2701</v>
      </c>
      <c r="H653" s="61">
        <v>0</v>
      </c>
      <c r="I653" s="61">
        <f t="shared" si="20"/>
        <v>4667</v>
      </c>
      <c r="J653" s="61">
        <v>11823</v>
      </c>
      <c r="K653" s="69">
        <f t="shared" si="21"/>
        <v>0.39473906791846403</v>
      </c>
      <c r="M653" s="65"/>
      <c r="N653" s="61"/>
    </row>
    <row r="654" spans="1:14">
      <c r="A654" s="34" t="s">
        <v>695</v>
      </c>
      <c r="B654" s="41">
        <v>6009161</v>
      </c>
      <c r="C654" s="41">
        <v>145895</v>
      </c>
      <c r="D654" s="63">
        <v>45292</v>
      </c>
      <c r="E654" s="63">
        <v>45657</v>
      </c>
      <c r="F654" s="61">
        <v>4695</v>
      </c>
      <c r="G654" s="61">
        <v>3683</v>
      </c>
      <c r="H654" s="61">
        <v>4142.88</v>
      </c>
      <c r="I654" s="61">
        <f t="shared" si="20"/>
        <v>12520.880000000001</v>
      </c>
      <c r="J654" s="61">
        <v>16080</v>
      </c>
      <c r="K654" s="69">
        <f t="shared" si="21"/>
        <v>0.77866169154228859</v>
      </c>
      <c r="M654" s="65"/>
      <c r="N654" s="61"/>
    </row>
    <row r="655" spans="1:14">
      <c r="A655" s="52" t="s">
        <v>696</v>
      </c>
      <c r="B655" s="53">
        <v>6009245</v>
      </c>
      <c r="C655" s="53">
        <v>146068</v>
      </c>
      <c r="D655" s="70">
        <v>45292</v>
      </c>
      <c r="E655" s="70">
        <v>45657</v>
      </c>
      <c r="F655" s="71">
        <v>5617</v>
      </c>
      <c r="G655" s="71">
        <v>9150</v>
      </c>
      <c r="H655" s="71">
        <v>4092.48</v>
      </c>
      <c r="I655" s="71">
        <f t="shared" si="20"/>
        <v>18859.48</v>
      </c>
      <c r="J655" s="71">
        <v>29358</v>
      </c>
      <c r="K655" s="72">
        <f t="shared" si="21"/>
        <v>0.64239662102323047</v>
      </c>
      <c r="M655" s="65"/>
      <c r="N655" s="61"/>
    </row>
    <row r="656" spans="1:14">
      <c r="A656" s="42" t="s">
        <v>697</v>
      </c>
      <c r="B656" s="43">
        <v>6009252</v>
      </c>
      <c r="C656" s="43">
        <v>145892</v>
      </c>
      <c r="D656" s="66">
        <v>45292</v>
      </c>
      <c r="E656" s="66">
        <v>45657</v>
      </c>
      <c r="F656" s="67">
        <v>6977</v>
      </c>
      <c r="G656" s="67">
        <v>14515</v>
      </c>
      <c r="H656" s="67">
        <v>5542.32</v>
      </c>
      <c r="I656" s="67">
        <f t="shared" si="20"/>
        <v>27034.32</v>
      </c>
      <c r="J656" s="67">
        <v>53494</v>
      </c>
      <c r="K656" s="68">
        <f t="shared" si="21"/>
        <v>0.50537106965267131</v>
      </c>
      <c r="M656" s="65"/>
      <c r="N656" s="61"/>
    </row>
    <row r="657" spans="1:14">
      <c r="A657" s="34" t="s">
        <v>698</v>
      </c>
      <c r="B657" s="41">
        <v>6009542</v>
      </c>
      <c r="C657" s="41">
        <v>145652</v>
      </c>
      <c r="D657" s="63">
        <v>45292</v>
      </c>
      <c r="E657" s="63">
        <v>45657</v>
      </c>
      <c r="F657" s="61">
        <v>2826</v>
      </c>
      <c r="G657" s="61">
        <v>9733</v>
      </c>
      <c r="H657" s="61">
        <v>449.4</v>
      </c>
      <c r="I657" s="61">
        <f t="shared" si="20"/>
        <v>13008.4</v>
      </c>
      <c r="J657" s="61">
        <v>27111</v>
      </c>
      <c r="K657" s="69">
        <f t="shared" si="21"/>
        <v>0.47981999926229202</v>
      </c>
      <c r="M657" s="65"/>
      <c r="N657" s="61"/>
    </row>
  </sheetData>
  <autoFilter ref="A7:N657" xr:uid="{00000000-0009-0000-0000-000003000000}"/>
  <pageMargins left="0.7" right="0.7" top="0.75" bottom="0.75" header="0.3" footer="0.3"/>
  <pageSetup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E6A8E-C493-47F6-8AC8-3F9CC6AE4E0A}"/>
</file>

<file path=customXml/itemProps2.xml><?xml version="1.0" encoding="utf-8"?>
<ds:datastoreItem xmlns:ds="http://schemas.openxmlformats.org/officeDocument/2006/customXml" ds:itemID="{F551C004-DF8E-422C-857E-A70ECC8D5A1E}"/>
</file>

<file path=customXml/itemProps3.xml><?xml version="1.0" encoding="utf-8"?>
<ds:datastoreItem xmlns:ds="http://schemas.openxmlformats.org/officeDocument/2006/customXml" ds:itemID="{5EA0B0F4-D294-4F68-9634-0EDE121C27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/>
  <cp:revision/>
  <dcterms:created xsi:type="dcterms:W3CDTF">2025-09-30T13:55:48Z</dcterms:created>
  <dcterms:modified xsi:type="dcterms:W3CDTF">2025-11-14T20:42:23Z</dcterms:modified>
  <cp:category/>
  <cp:contentStatus/>
</cp:coreProperties>
</file>